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BI Deep Dives\GOOG\Final\"/>
    </mc:Choice>
  </mc:AlternateContent>
  <xr:revisionPtr revIDLastSave="0" documentId="13_ncr:1_{8C2404AC-9730-4324-9C4C-E739B6F6ED53}" xr6:coauthVersionLast="47" xr6:coauthVersionMax="47" xr10:uidLastSave="{00000000-0000-0000-0000-000000000000}"/>
  <bookViews>
    <workbookView xWindow="-98" yWindow="-98" windowWidth="20715" windowHeight="13155" activeTab="2" xr2:uid="{59FEBE42-E421-4C91-9569-C48D315B175B}"/>
  </bookViews>
  <sheets>
    <sheet name="How to Use " sheetId="12" r:id="rId1"/>
    <sheet name="Color Code" sheetId="11" r:id="rId2"/>
    <sheet name="Model" sheetId="1" r:id="rId3"/>
    <sheet name="Segment" sheetId="28" r:id="rId4"/>
    <sheet name="Valuation" sheetId="13" r:id="rId5"/>
    <sheet name="Daloopa" sheetId="27" r:id="rId6"/>
  </sheets>
  <definedNames>
    <definedName name="a">Daloopa!$A$2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44427.5741782407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4" i="28" l="1"/>
  <c r="D74" i="28"/>
  <c r="E74" i="28"/>
  <c r="F74" i="28"/>
  <c r="G74" i="28"/>
  <c r="H74" i="28"/>
  <c r="I74" i="28"/>
  <c r="J74" i="28"/>
  <c r="K74" i="28"/>
  <c r="L74" i="28"/>
  <c r="M74" i="28"/>
  <c r="N74" i="28"/>
  <c r="O74" i="28"/>
  <c r="B74" i="28"/>
  <c r="B126" i="28"/>
  <c r="J86" i="1"/>
  <c r="K86" i="1"/>
  <c r="L86" i="1"/>
  <c r="M86" i="1" s="1"/>
  <c r="N86" i="1" s="1"/>
  <c r="O86" i="1" s="1"/>
  <c r="P86" i="1" s="1"/>
  <c r="I86" i="1"/>
  <c r="E75" i="1" l="1"/>
  <c r="F75" i="1"/>
  <c r="G75" i="1"/>
  <c r="H75" i="1"/>
  <c r="D75" i="1"/>
  <c r="AU162" i="27" l="1"/>
  <c r="AV162" i="27"/>
  <c r="AW162" i="27"/>
  <c r="AT162" i="27"/>
  <c r="D37" i="1" l="1"/>
  <c r="E34" i="28" l="1"/>
  <c r="F34" i="28" s="1"/>
  <c r="G34" i="28" s="1"/>
  <c r="H34" i="28" s="1"/>
  <c r="I34" i="28" s="1"/>
  <c r="J34" i="28" s="1"/>
  <c r="K34" i="28" s="1"/>
  <c r="L34" i="28" s="1"/>
  <c r="M34" i="28" s="1"/>
  <c r="N34" i="28" s="1"/>
  <c r="O34" i="28" s="1"/>
  <c r="C24" i="28"/>
  <c r="D24" i="28"/>
  <c r="B24" i="28"/>
  <c r="E24" i="28"/>
  <c r="B22" i="28"/>
  <c r="C22" i="28"/>
  <c r="D22" i="28"/>
  <c r="H124" i="28"/>
  <c r="I124" i="28"/>
  <c r="J124" i="28"/>
  <c r="K124" i="28"/>
  <c r="L124" i="28"/>
  <c r="M124" i="28"/>
  <c r="N124" i="28"/>
  <c r="O124" i="28"/>
  <c r="B31" i="28"/>
  <c r="C31" i="28"/>
  <c r="D31" i="28"/>
  <c r="B11" i="28"/>
  <c r="B56" i="28" s="1"/>
  <c r="C11" i="28"/>
  <c r="C56" i="28" s="1"/>
  <c r="B12" i="28"/>
  <c r="C12" i="28"/>
  <c r="C16" i="1"/>
  <c r="B6" i="28" s="1"/>
  <c r="D16" i="1"/>
  <c r="C6" i="28" s="1"/>
  <c r="C33" i="28" s="1"/>
  <c r="D32" i="1"/>
  <c r="C32" i="1" s="1"/>
  <c r="B10" i="28" s="1"/>
  <c r="C10" i="28" l="1"/>
  <c r="C53" i="28" s="1"/>
  <c r="D17" i="1"/>
  <c r="D18" i="1"/>
  <c r="C102" i="28"/>
  <c r="B53" i="28"/>
  <c r="B98" i="28"/>
  <c r="B33" i="28"/>
  <c r="B36" i="28" s="1"/>
  <c r="B87" i="28"/>
  <c r="B23" i="28"/>
  <c r="B137" i="28"/>
  <c r="C87" i="28"/>
  <c r="C23" i="28"/>
  <c r="B116" i="28"/>
  <c r="C137" i="28"/>
  <c r="B102" i="28"/>
  <c r="C120" i="28"/>
  <c r="B83" i="28"/>
  <c r="B120" i="28"/>
  <c r="C36" i="28"/>
  <c r="C103" i="28" l="1"/>
  <c r="C116" i="28"/>
  <c r="C117" i="28" s="1"/>
  <c r="C83" i="28"/>
  <c r="C84" i="28" s="1"/>
  <c r="C98" i="28"/>
  <c r="C99" i="28" s="1"/>
  <c r="B138" i="28"/>
  <c r="C88" i="28"/>
  <c r="B134" i="28"/>
  <c r="B20" i="28" s="1"/>
  <c r="B21" i="28" s="1"/>
  <c r="C121" i="28"/>
  <c r="C138" i="28"/>
  <c r="C134" i="28" l="1"/>
  <c r="C20" i="28" s="1"/>
  <c r="C21" i="28" s="1"/>
  <c r="AT1174" i="27"/>
  <c r="AU1174" i="27"/>
  <c r="AV1174" i="27"/>
  <c r="AW1174" i="27"/>
  <c r="AX1174" i="27"/>
  <c r="AY1174" i="27"/>
  <c r="H46" i="28"/>
  <c r="I46" i="28" s="1"/>
  <c r="J46" i="28" s="1"/>
  <c r="K46" i="28" s="1"/>
  <c r="L46" i="28" s="1"/>
  <c r="M46" i="28" s="1"/>
  <c r="N46" i="28" s="1"/>
  <c r="O46" i="28" s="1"/>
  <c r="H51" i="28"/>
  <c r="H48" i="28"/>
  <c r="I48" i="28" s="1"/>
  <c r="J48" i="28" s="1"/>
  <c r="K48" i="28" s="1"/>
  <c r="L48" i="28" s="1"/>
  <c r="M48" i="28" s="1"/>
  <c r="N48" i="28" s="1"/>
  <c r="O48" i="28" s="1"/>
  <c r="I51" i="28" l="1"/>
  <c r="F31" i="28"/>
  <c r="G31" i="28"/>
  <c r="E31" i="28"/>
  <c r="J51" i="28" l="1"/>
  <c r="K51" i="28" l="1"/>
  <c r="L51" i="28" l="1"/>
  <c r="A134" i="28"/>
  <c r="A138" i="28" s="1"/>
  <c r="A133" i="28"/>
  <c r="A137" i="28" s="1"/>
  <c r="A94" i="28"/>
  <c r="A112" i="28" s="1"/>
  <c r="A95" i="28"/>
  <c r="A113" i="28" s="1"/>
  <c r="A98" i="28"/>
  <c r="A116" i="28" s="1"/>
  <c r="A99" i="28"/>
  <c r="A117" i="28" s="1"/>
  <c r="A103" i="28"/>
  <c r="A121" i="28" s="1"/>
  <c r="A92" i="28"/>
  <c r="A107" i="28" s="1"/>
  <c r="A85" i="28"/>
  <c r="A100" i="28" s="1"/>
  <c r="A118" i="28" s="1"/>
  <c r="A87" i="28"/>
  <c r="A102" i="28" s="1"/>
  <c r="A120" i="28" s="1"/>
  <c r="A89" i="28"/>
  <c r="A104" i="28" s="1"/>
  <c r="A122" i="28" s="1"/>
  <c r="A81" i="28"/>
  <c r="A96" i="28" s="1"/>
  <c r="A114" i="28" s="1"/>
  <c r="H57" i="28"/>
  <c r="H54" i="28"/>
  <c r="I54" i="28" s="1"/>
  <c r="J54" i="28" s="1"/>
  <c r="E18" i="28"/>
  <c r="A140" i="28"/>
  <c r="F24" i="28"/>
  <c r="G24" i="28"/>
  <c r="F22" i="28"/>
  <c r="G22" i="28"/>
  <c r="E22" i="28"/>
  <c r="F20" i="28"/>
  <c r="G20" i="28"/>
  <c r="E20" i="28"/>
  <c r="F18" i="28"/>
  <c r="G18" i="28"/>
  <c r="M51" i="28" l="1"/>
  <c r="G15" i="28"/>
  <c r="G109" i="28"/>
  <c r="G140" i="28" s="1"/>
  <c r="F109" i="28"/>
  <c r="F140" i="28" s="1"/>
  <c r="I57" i="28"/>
  <c r="K54" i="28"/>
  <c r="F15" i="28"/>
  <c r="H12" i="28"/>
  <c r="I12" i="28"/>
  <c r="J12" i="28"/>
  <c r="K12" i="28"/>
  <c r="L12" i="28"/>
  <c r="M12" i="28"/>
  <c r="N12" i="28"/>
  <c r="O12" i="28"/>
  <c r="A13" i="28"/>
  <c r="A12" i="28"/>
  <c r="A11" i="28"/>
  <c r="A22" i="28" s="1"/>
  <c r="A136" i="28" s="1"/>
  <c r="D10" i="28"/>
  <c r="A10" i="28"/>
  <c r="A20" i="28" s="1"/>
  <c r="A132" i="28" s="1"/>
  <c r="A9" i="28"/>
  <c r="A18" i="28" s="1"/>
  <c r="A128" i="28" s="1"/>
  <c r="A7" i="28"/>
  <c r="A6" i="28"/>
  <c r="A5" i="28"/>
  <c r="A4" i="28"/>
  <c r="D53" i="28" l="1"/>
  <c r="D116" i="28"/>
  <c r="D83" i="28"/>
  <c r="D84" i="28" s="1"/>
  <c r="D98" i="28"/>
  <c r="N51" i="28"/>
  <c r="J57" i="28"/>
  <c r="L54" i="28"/>
  <c r="E193" i="1"/>
  <c r="F193" i="1"/>
  <c r="G193" i="1"/>
  <c r="C14" i="13" s="1"/>
  <c r="H193" i="1"/>
  <c r="C182" i="1"/>
  <c r="D182" i="1"/>
  <c r="E182" i="1"/>
  <c r="F182" i="1"/>
  <c r="G182" i="1"/>
  <c r="H182" i="1"/>
  <c r="B182" i="1"/>
  <c r="C168" i="1"/>
  <c r="D168" i="1"/>
  <c r="E168" i="1"/>
  <c r="F168" i="1"/>
  <c r="G168" i="1"/>
  <c r="H168" i="1"/>
  <c r="I168" i="1" s="1"/>
  <c r="J168" i="1" s="1"/>
  <c r="K168" i="1" s="1"/>
  <c r="L168" i="1" s="1"/>
  <c r="M168" i="1" s="1"/>
  <c r="N168" i="1" s="1"/>
  <c r="O168" i="1" s="1"/>
  <c r="P168" i="1" s="1"/>
  <c r="C171" i="1"/>
  <c r="D171" i="1"/>
  <c r="E171" i="1"/>
  <c r="F171" i="1"/>
  <c r="G171" i="1"/>
  <c r="H171" i="1"/>
  <c r="C174" i="1"/>
  <c r="D174" i="1"/>
  <c r="E174" i="1"/>
  <c r="F174" i="1"/>
  <c r="G174" i="1"/>
  <c r="H174" i="1"/>
  <c r="I174" i="1" s="1"/>
  <c r="J174" i="1" s="1"/>
  <c r="K174" i="1" s="1"/>
  <c r="L174" i="1" s="1"/>
  <c r="M174" i="1" s="1"/>
  <c r="N174" i="1" s="1"/>
  <c r="O174" i="1" s="1"/>
  <c r="P174" i="1" s="1"/>
  <c r="C175" i="1"/>
  <c r="D175" i="1"/>
  <c r="E175" i="1"/>
  <c r="F175" i="1"/>
  <c r="G175" i="1"/>
  <c r="H175" i="1"/>
  <c r="I175" i="1" s="1"/>
  <c r="J175" i="1" s="1"/>
  <c r="K175" i="1" s="1"/>
  <c r="L175" i="1" s="1"/>
  <c r="M175" i="1" s="1"/>
  <c r="N175" i="1" s="1"/>
  <c r="O175" i="1" s="1"/>
  <c r="P175" i="1" s="1"/>
  <c r="C176" i="1"/>
  <c r="D176" i="1"/>
  <c r="E176" i="1"/>
  <c r="F176" i="1"/>
  <c r="G176" i="1"/>
  <c r="H176" i="1"/>
  <c r="C179" i="1"/>
  <c r="D179" i="1"/>
  <c r="E179" i="1"/>
  <c r="F179" i="1"/>
  <c r="G179" i="1"/>
  <c r="H179" i="1"/>
  <c r="B171" i="1"/>
  <c r="B174" i="1"/>
  <c r="B175" i="1"/>
  <c r="B176" i="1"/>
  <c r="B179" i="1"/>
  <c r="B168" i="1"/>
  <c r="C164" i="1"/>
  <c r="D164" i="1"/>
  <c r="E164" i="1"/>
  <c r="F164" i="1"/>
  <c r="G164" i="1"/>
  <c r="H164" i="1"/>
  <c r="B164" i="1"/>
  <c r="C162" i="1"/>
  <c r="D162" i="1"/>
  <c r="E162" i="1"/>
  <c r="F162" i="1"/>
  <c r="G162" i="1"/>
  <c r="H162" i="1"/>
  <c r="B162" i="1"/>
  <c r="C160" i="1"/>
  <c r="D160" i="1"/>
  <c r="E160" i="1"/>
  <c r="F160" i="1"/>
  <c r="G160" i="1"/>
  <c r="H160" i="1"/>
  <c r="B160" i="1"/>
  <c r="C158" i="1"/>
  <c r="D158" i="1"/>
  <c r="E158" i="1"/>
  <c r="F158" i="1"/>
  <c r="G158" i="1"/>
  <c r="H158" i="1"/>
  <c r="B158" i="1"/>
  <c r="C156" i="1"/>
  <c r="D156" i="1"/>
  <c r="E156" i="1"/>
  <c r="F156" i="1"/>
  <c r="G156" i="1"/>
  <c r="H156" i="1"/>
  <c r="B156" i="1"/>
  <c r="C153" i="1"/>
  <c r="D153" i="1"/>
  <c r="E153" i="1"/>
  <c r="F153" i="1"/>
  <c r="G153" i="1"/>
  <c r="H153" i="1"/>
  <c r="B153" i="1"/>
  <c r="C150" i="1"/>
  <c r="D150" i="1"/>
  <c r="E150" i="1"/>
  <c r="F150" i="1"/>
  <c r="G150" i="1"/>
  <c r="H150" i="1"/>
  <c r="B150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B149" i="1"/>
  <c r="B148" i="1"/>
  <c r="B147" i="1"/>
  <c r="B146" i="1"/>
  <c r="B145" i="1"/>
  <c r="C140" i="1"/>
  <c r="D140" i="1"/>
  <c r="E140" i="1"/>
  <c r="F140" i="1"/>
  <c r="G140" i="1"/>
  <c r="H140" i="1"/>
  <c r="B140" i="1"/>
  <c r="C137" i="1"/>
  <c r="D137" i="1"/>
  <c r="E137" i="1"/>
  <c r="F137" i="1"/>
  <c r="G137" i="1"/>
  <c r="H137" i="1"/>
  <c r="B137" i="1"/>
  <c r="C134" i="1"/>
  <c r="D134" i="1"/>
  <c r="E134" i="1"/>
  <c r="F134" i="1"/>
  <c r="G134" i="1"/>
  <c r="H134" i="1"/>
  <c r="B134" i="1"/>
  <c r="C133" i="1"/>
  <c r="D133" i="1"/>
  <c r="E133" i="1"/>
  <c r="F133" i="1"/>
  <c r="G133" i="1"/>
  <c r="H133" i="1"/>
  <c r="B133" i="1"/>
  <c r="C132" i="1"/>
  <c r="D132" i="1"/>
  <c r="E132" i="1"/>
  <c r="F132" i="1"/>
  <c r="G132" i="1"/>
  <c r="H132" i="1"/>
  <c r="B132" i="1"/>
  <c r="D99" i="28" l="1"/>
  <c r="D134" i="28"/>
  <c r="D20" i="28" s="1"/>
  <c r="D21" i="28" s="1"/>
  <c r="D117" i="28"/>
  <c r="O51" i="28"/>
  <c r="K57" i="28"/>
  <c r="M54" i="28"/>
  <c r="F169" i="1"/>
  <c r="B169" i="1"/>
  <c r="E169" i="1"/>
  <c r="G169" i="1"/>
  <c r="C169" i="1"/>
  <c r="D169" i="1"/>
  <c r="H169" i="1"/>
  <c r="H166" i="1"/>
  <c r="H180" i="1" s="1"/>
  <c r="G166" i="1"/>
  <c r="G180" i="1" s="1"/>
  <c r="F166" i="1"/>
  <c r="F180" i="1" s="1"/>
  <c r="D166" i="1"/>
  <c r="D180" i="1" s="1"/>
  <c r="E166" i="1"/>
  <c r="E180" i="1" s="1"/>
  <c r="C166" i="1"/>
  <c r="B166" i="1"/>
  <c r="B180" i="1" s="1"/>
  <c r="B184" i="1" s="1"/>
  <c r="H143" i="1"/>
  <c r="H188" i="1" s="1"/>
  <c r="D143" i="1"/>
  <c r="D188" i="1" s="1"/>
  <c r="G143" i="1"/>
  <c r="G188" i="1" s="1"/>
  <c r="F143" i="1"/>
  <c r="F188" i="1" s="1"/>
  <c r="E143" i="1"/>
  <c r="E188" i="1" s="1"/>
  <c r="C143" i="1"/>
  <c r="C188" i="1" s="1"/>
  <c r="B143" i="1"/>
  <c r="C122" i="1"/>
  <c r="D122" i="1"/>
  <c r="E122" i="1"/>
  <c r="F122" i="1"/>
  <c r="G122" i="1"/>
  <c r="H122" i="1"/>
  <c r="B122" i="1"/>
  <c r="C119" i="1"/>
  <c r="D119" i="1"/>
  <c r="E119" i="1"/>
  <c r="F119" i="1"/>
  <c r="G119" i="1"/>
  <c r="H119" i="1"/>
  <c r="B119" i="1"/>
  <c r="C120" i="1"/>
  <c r="D120" i="1"/>
  <c r="E120" i="1"/>
  <c r="F120" i="1"/>
  <c r="G120" i="1"/>
  <c r="H120" i="1"/>
  <c r="B120" i="1"/>
  <c r="C118" i="1"/>
  <c r="D118" i="1"/>
  <c r="E118" i="1"/>
  <c r="F118" i="1"/>
  <c r="G118" i="1"/>
  <c r="H118" i="1"/>
  <c r="B118" i="1"/>
  <c r="C115" i="1"/>
  <c r="D115" i="1"/>
  <c r="E115" i="1"/>
  <c r="F115" i="1"/>
  <c r="G115" i="1"/>
  <c r="H115" i="1"/>
  <c r="B115" i="1"/>
  <c r="C113" i="1"/>
  <c r="D113" i="1"/>
  <c r="E113" i="1"/>
  <c r="F113" i="1"/>
  <c r="G113" i="1"/>
  <c r="H113" i="1"/>
  <c r="B113" i="1"/>
  <c r="C110" i="1"/>
  <c r="D110" i="1"/>
  <c r="E110" i="1"/>
  <c r="F110" i="1"/>
  <c r="G110" i="1"/>
  <c r="H110" i="1"/>
  <c r="B110" i="1"/>
  <c r="C107" i="1"/>
  <c r="D107" i="1"/>
  <c r="E107" i="1"/>
  <c r="F107" i="1"/>
  <c r="G107" i="1"/>
  <c r="H107" i="1"/>
  <c r="B107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B95" i="1"/>
  <c r="B96" i="1"/>
  <c r="B97" i="1"/>
  <c r="B98" i="1"/>
  <c r="B99" i="1"/>
  <c r="B100" i="1"/>
  <c r="B101" i="1"/>
  <c r="B94" i="1"/>
  <c r="C92" i="1"/>
  <c r="D92" i="1"/>
  <c r="E92" i="1"/>
  <c r="F92" i="1"/>
  <c r="G92" i="1"/>
  <c r="H92" i="1"/>
  <c r="B92" i="1"/>
  <c r="C91" i="1"/>
  <c r="D91" i="1"/>
  <c r="E91" i="1"/>
  <c r="F91" i="1"/>
  <c r="G91" i="1"/>
  <c r="H91" i="1"/>
  <c r="B91" i="1"/>
  <c r="A88" i="1"/>
  <c r="C87" i="1"/>
  <c r="D87" i="1"/>
  <c r="E87" i="1"/>
  <c r="F87" i="1"/>
  <c r="G87" i="1"/>
  <c r="H87" i="1"/>
  <c r="B87" i="1"/>
  <c r="C89" i="1"/>
  <c r="D89" i="1"/>
  <c r="E89" i="1"/>
  <c r="F89" i="1"/>
  <c r="G89" i="1"/>
  <c r="H89" i="1"/>
  <c r="B89" i="1"/>
  <c r="C85" i="1"/>
  <c r="D85" i="1"/>
  <c r="E85" i="1"/>
  <c r="F85" i="1"/>
  <c r="G85" i="1"/>
  <c r="H85" i="1"/>
  <c r="B85" i="1"/>
  <c r="C78" i="1"/>
  <c r="D78" i="1"/>
  <c r="E78" i="1"/>
  <c r="F78" i="1"/>
  <c r="G78" i="1"/>
  <c r="H78" i="1"/>
  <c r="B78" i="1"/>
  <c r="C74" i="1"/>
  <c r="D74" i="1"/>
  <c r="E74" i="1"/>
  <c r="F74" i="1"/>
  <c r="G74" i="1"/>
  <c r="H74" i="1"/>
  <c r="B74" i="1"/>
  <c r="H64" i="1"/>
  <c r="G64" i="1"/>
  <c r="F64" i="1"/>
  <c r="E64" i="1"/>
  <c r="D64" i="1"/>
  <c r="C64" i="1"/>
  <c r="B64" i="1"/>
  <c r="C61" i="1"/>
  <c r="B124" i="28" s="1"/>
  <c r="D61" i="1"/>
  <c r="C124" i="28" s="1"/>
  <c r="E61" i="1"/>
  <c r="D124" i="28" s="1"/>
  <c r="F61" i="1"/>
  <c r="E124" i="28" s="1"/>
  <c r="G61" i="1"/>
  <c r="F124" i="28" s="1"/>
  <c r="H61" i="1"/>
  <c r="G124" i="28" s="1"/>
  <c r="B61" i="1"/>
  <c r="C58" i="1"/>
  <c r="B106" i="28" s="1"/>
  <c r="D58" i="1"/>
  <c r="C106" i="28" s="1"/>
  <c r="E58" i="1"/>
  <c r="D106" i="28" s="1"/>
  <c r="F58" i="1"/>
  <c r="E106" i="28" s="1"/>
  <c r="G58" i="1"/>
  <c r="F106" i="28" s="1"/>
  <c r="H58" i="1"/>
  <c r="G106" i="28" s="1"/>
  <c r="B58" i="1"/>
  <c r="C55" i="1"/>
  <c r="B91" i="28" s="1"/>
  <c r="D55" i="1"/>
  <c r="C91" i="28" s="1"/>
  <c r="E55" i="1"/>
  <c r="D91" i="28" s="1"/>
  <c r="F55" i="1"/>
  <c r="E91" i="28" s="1"/>
  <c r="G55" i="1"/>
  <c r="F91" i="28" s="1"/>
  <c r="H55" i="1"/>
  <c r="G91" i="28" s="1"/>
  <c r="B55" i="1"/>
  <c r="C52" i="1"/>
  <c r="B76" i="28" s="1"/>
  <c r="D52" i="1"/>
  <c r="C76" i="28" s="1"/>
  <c r="E52" i="1"/>
  <c r="F52" i="1"/>
  <c r="G52" i="1"/>
  <c r="H52" i="1"/>
  <c r="B52" i="1"/>
  <c r="C46" i="1"/>
  <c r="D46" i="1"/>
  <c r="E46" i="1"/>
  <c r="F46" i="1"/>
  <c r="G46" i="1"/>
  <c r="H46" i="1"/>
  <c r="B46" i="1"/>
  <c r="E76" i="28" l="1"/>
  <c r="D76" i="28"/>
  <c r="F76" i="28"/>
  <c r="G76" i="28"/>
  <c r="G138" i="1"/>
  <c r="F28" i="28"/>
  <c r="C112" i="28"/>
  <c r="C94" i="28"/>
  <c r="E138" i="1"/>
  <c r="D28" i="28"/>
  <c r="C79" i="28"/>
  <c r="D138" i="1"/>
  <c r="C28" i="28"/>
  <c r="C138" i="1"/>
  <c r="B28" i="28"/>
  <c r="H138" i="1"/>
  <c r="G28" i="28"/>
  <c r="F138" i="1"/>
  <c r="E28" i="28"/>
  <c r="B112" i="28"/>
  <c r="B94" i="28"/>
  <c r="B79" i="28"/>
  <c r="B69" i="1"/>
  <c r="L57" i="28"/>
  <c r="M57" i="28" s="1"/>
  <c r="N57" i="28" s="1"/>
  <c r="O57" i="28" s="1"/>
  <c r="N54" i="28"/>
  <c r="C180" i="1"/>
  <c r="C184" i="1" s="1"/>
  <c r="B151" i="1"/>
  <c r="B185" i="1" s="1"/>
  <c r="B188" i="1"/>
  <c r="C189" i="1" s="1"/>
  <c r="B111" i="1"/>
  <c r="E121" i="1"/>
  <c r="C111" i="1"/>
  <c r="B116" i="1"/>
  <c r="D111" i="1"/>
  <c r="B109" i="1"/>
  <c r="H121" i="1"/>
  <c r="H111" i="1"/>
  <c r="D121" i="1"/>
  <c r="C121" i="1"/>
  <c r="B121" i="1"/>
  <c r="B102" i="1"/>
  <c r="G111" i="1"/>
  <c r="G121" i="1"/>
  <c r="F111" i="1"/>
  <c r="E111" i="1"/>
  <c r="F121" i="1"/>
  <c r="C69" i="1"/>
  <c r="C116" i="1"/>
  <c r="F69" i="1"/>
  <c r="E69" i="1"/>
  <c r="D126" i="28" s="1"/>
  <c r="H69" i="1"/>
  <c r="H154" i="1" s="1"/>
  <c r="D69" i="1"/>
  <c r="C126" i="28" s="1"/>
  <c r="G63" i="1"/>
  <c r="G66" i="1" s="1"/>
  <c r="G69" i="1"/>
  <c r="B63" i="1"/>
  <c r="D63" i="1"/>
  <c r="D66" i="1" s="1"/>
  <c r="C63" i="1"/>
  <c r="C66" i="1" s="1"/>
  <c r="F63" i="1"/>
  <c r="F66" i="1" s="1"/>
  <c r="E63" i="1"/>
  <c r="E66" i="1" s="1"/>
  <c r="H63" i="1"/>
  <c r="H66" i="1" s="1"/>
  <c r="A14" i="1"/>
  <c r="A18" i="1" s="1"/>
  <c r="A22" i="1" s="1"/>
  <c r="A26" i="1" s="1"/>
  <c r="A30" i="1" s="1"/>
  <c r="A34" i="1" s="1"/>
  <c r="A38" i="1" s="1"/>
  <c r="A13" i="1"/>
  <c r="A17" i="1" s="1"/>
  <c r="A21" i="1" s="1"/>
  <c r="A25" i="1" s="1"/>
  <c r="A29" i="1" s="1"/>
  <c r="A33" i="1" s="1"/>
  <c r="A37" i="1" s="1"/>
  <c r="E24" i="1"/>
  <c r="AZ96" i="27"/>
  <c r="F40" i="1"/>
  <c r="E12" i="28" s="1"/>
  <c r="E141" i="28" s="1"/>
  <c r="G40" i="1"/>
  <c r="F12" i="28" s="1"/>
  <c r="F141" i="28" s="1"/>
  <c r="H40" i="1"/>
  <c r="G12" i="28" s="1"/>
  <c r="G141" i="28" s="1"/>
  <c r="E40" i="1"/>
  <c r="D12" i="28" s="1"/>
  <c r="F36" i="1"/>
  <c r="E11" i="28" s="1"/>
  <c r="G36" i="1"/>
  <c r="F11" i="28" s="1"/>
  <c r="H36" i="1"/>
  <c r="E36" i="1"/>
  <c r="F32" i="1"/>
  <c r="G32" i="1"/>
  <c r="F10" i="28" s="1"/>
  <c r="H32" i="1"/>
  <c r="G10" i="28" s="1"/>
  <c r="G24" i="1"/>
  <c r="F8" i="28" s="1"/>
  <c r="H24" i="1"/>
  <c r="G8" i="28" s="1"/>
  <c r="F24" i="1"/>
  <c r="E8" i="28" s="1"/>
  <c r="G47" i="28" l="1"/>
  <c r="G50" i="28" s="1"/>
  <c r="G49" i="28"/>
  <c r="C113" i="28"/>
  <c r="F71" i="28"/>
  <c r="F39" i="28"/>
  <c r="G39" i="28"/>
  <c r="G71" i="28"/>
  <c r="F34" i="1"/>
  <c r="E10" i="28"/>
  <c r="D71" i="28"/>
  <c r="D39" i="28"/>
  <c r="E37" i="1"/>
  <c r="D11" i="28"/>
  <c r="E102" i="28"/>
  <c r="E120" i="28"/>
  <c r="E23" i="28"/>
  <c r="E137" i="28"/>
  <c r="E56" i="28"/>
  <c r="E87" i="28"/>
  <c r="C39" i="28"/>
  <c r="C71" i="28"/>
  <c r="G53" i="28"/>
  <c r="G98" i="28"/>
  <c r="G21" i="28"/>
  <c r="G83" i="28"/>
  <c r="G133" i="28"/>
  <c r="G116" i="28"/>
  <c r="F116" i="28"/>
  <c r="F83" i="28"/>
  <c r="F98" i="28"/>
  <c r="F133" i="28"/>
  <c r="F21" i="28"/>
  <c r="F53" i="28"/>
  <c r="C80" i="28"/>
  <c r="I36" i="1"/>
  <c r="H11" i="28" s="1"/>
  <c r="H56" i="28" s="1"/>
  <c r="G11" i="28"/>
  <c r="D24" i="1"/>
  <c r="D8" i="28"/>
  <c r="E39" i="28"/>
  <c r="E71" i="28"/>
  <c r="C95" i="28"/>
  <c r="F49" i="28"/>
  <c r="F47" i="28"/>
  <c r="F50" i="28" s="1"/>
  <c r="E49" i="28"/>
  <c r="E47" i="28"/>
  <c r="E50" i="28" s="1"/>
  <c r="F56" i="28"/>
  <c r="F137" i="28"/>
  <c r="F102" i="28"/>
  <c r="F87" i="28"/>
  <c r="F120" i="28"/>
  <c r="F23" i="28"/>
  <c r="B39" i="28"/>
  <c r="B71" i="28"/>
  <c r="C154" i="1"/>
  <c r="O54" i="28"/>
  <c r="B157" i="1"/>
  <c r="B159" i="1"/>
  <c r="D67" i="1"/>
  <c r="G37" i="1"/>
  <c r="G26" i="1"/>
  <c r="F38" i="1"/>
  <c r="G38" i="1"/>
  <c r="H25" i="1"/>
  <c r="I24" i="1"/>
  <c r="H8" i="28" s="1"/>
  <c r="J36" i="1"/>
  <c r="I11" i="28" s="1"/>
  <c r="I56" i="28" s="1"/>
  <c r="H37" i="1"/>
  <c r="H33" i="1"/>
  <c r="I32" i="1"/>
  <c r="H10" i="28" s="1"/>
  <c r="F37" i="1"/>
  <c r="H38" i="1"/>
  <c r="G33" i="1"/>
  <c r="F33" i="1"/>
  <c r="H34" i="1"/>
  <c r="G34" i="1"/>
  <c r="G25" i="1"/>
  <c r="F25" i="1"/>
  <c r="F26" i="1"/>
  <c r="H26" i="1"/>
  <c r="F16" i="1"/>
  <c r="E6" i="28" s="1"/>
  <c r="E33" i="28" s="1"/>
  <c r="E36" i="28" s="1"/>
  <c r="G16" i="1"/>
  <c r="F6" i="28" s="1"/>
  <c r="F33" i="28" s="1"/>
  <c r="F36" i="28" s="1"/>
  <c r="H16" i="1"/>
  <c r="E16" i="1"/>
  <c r="F12" i="1"/>
  <c r="E5" i="28" s="1"/>
  <c r="G12" i="1"/>
  <c r="F5" i="28" s="1"/>
  <c r="H12" i="1"/>
  <c r="E12" i="1"/>
  <c r="F8" i="1"/>
  <c r="E4" i="28" s="1"/>
  <c r="G8" i="1"/>
  <c r="F4" i="28" s="1"/>
  <c r="H8" i="1"/>
  <c r="E8" i="1"/>
  <c r="I37" i="1" l="1"/>
  <c r="F7" i="28"/>
  <c r="F9" i="28" s="1"/>
  <c r="F32" i="28" s="1"/>
  <c r="E7" i="28"/>
  <c r="E9" i="28" s="1"/>
  <c r="E129" i="28" s="1"/>
  <c r="E37" i="28"/>
  <c r="F88" i="28"/>
  <c r="F44" i="28"/>
  <c r="F45" i="28" s="1"/>
  <c r="G44" i="28"/>
  <c r="G45" i="28" s="1"/>
  <c r="F94" i="28"/>
  <c r="E21" i="28"/>
  <c r="E53" i="28"/>
  <c r="E116" i="28"/>
  <c r="E83" i="28"/>
  <c r="F84" i="28" s="1"/>
  <c r="E98" i="28"/>
  <c r="F99" i="28" s="1"/>
  <c r="E133" i="28"/>
  <c r="E44" i="28"/>
  <c r="E45" i="28" s="1"/>
  <c r="D23" i="28"/>
  <c r="D87" i="28"/>
  <c r="E88" i="28" s="1"/>
  <c r="D120" i="28"/>
  <c r="D102" i="28"/>
  <c r="E103" i="28" s="1"/>
  <c r="D137" i="28"/>
  <c r="D56" i="28"/>
  <c r="F41" i="28"/>
  <c r="H53" i="28"/>
  <c r="F121" i="28"/>
  <c r="F138" i="28"/>
  <c r="C8" i="28"/>
  <c r="C24" i="1"/>
  <c r="B8" i="28" s="1"/>
  <c r="I8" i="1"/>
  <c r="H4" i="28" s="1"/>
  <c r="G4" i="28"/>
  <c r="I16" i="1"/>
  <c r="H6" i="28" s="1"/>
  <c r="H33" i="28" s="1"/>
  <c r="G6" i="28"/>
  <c r="G33" i="28" s="1"/>
  <c r="G36" i="28" s="1"/>
  <c r="G37" i="28" s="1"/>
  <c r="F79" i="28"/>
  <c r="H47" i="28"/>
  <c r="H50" i="28" s="1"/>
  <c r="H49" i="28"/>
  <c r="I12" i="1"/>
  <c r="H5" i="28" s="1"/>
  <c r="G5" i="28"/>
  <c r="H83" i="28"/>
  <c r="G84" i="28"/>
  <c r="H98" i="28"/>
  <c r="G99" i="28"/>
  <c r="F37" i="28"/>
  <c r="E138" i="28"/>
  <c r="F134" i="28"/>
  <c r="F112" i="28"/>
  <c r="D12" i="1"/>
  <c r="E14" i="1" s="1"/>
  <c r="D5" i="28"/>
  <c r="H116" i="28"/>
  <c r="G134" i="28"/>
  <c r="G117" i="28"/>
  <c r="D49" i="28"/>
  <c r="D47" i="28"/>
  <c r="E41" i="28"/>
  <c r="G87" i="28"/>
  <c r="G23" i="28"/>
  <c r="G120" i="28"/>
  <c r="G56" i="28"/>
  <c r="G102" i="28"/>
  <c r="G94" i="28" s="1"/>
  <c r="G137" i="28"/>
  <c r="D4" i="28"/>
  <c r="E17" i="1"/>
  <c r="E18" i="1"/>
  <c r="D6" i="28"/>
  <c r="D33" i="28" s="1"/>
  <c r="D36" i="28" s="1"/>
  <c r="F103" i="28"/>
  <c r="J12" i="1"/>
  <c r="I5" i="28" s="1"/>
  <c r="J32" i="1"/>
  <c r="I10" i="28" s="1"/>
  <c r="I33" i="1"/>
  <c r="K36" i="1"/>
  <c r="J11" i="28" s="1"/>
  <c r="J56" i="28" s="1"/>
  <c r="J37" i="1"/>
  <c r="J24" i="1"/>
  <c r="I8" i="28" s="1"/>
  <c r="I25" i="1"/>
  <c r="H18" i="1"/>
  <c r="H17" i="1"/>
  <c r="G17" i="1"/>
  <c r="G18" i="1"/>
  <c r="F17" i="1"/>
  <c r="F18" i="1"/>
  <c r="H13" i="1"/>
  <c r="H14" i="1"/>
  <c r="G13" i="1"/>
  <c r="G14" i="1"/>
  <c r="F14" i="1"/>
  <c r="F13" i="1"/>
  <c r="H9" i="1"/>
  <c r="H10" i="1"/>
  <c r="G10" i="1"/>
  <c r="G9" i="1"/>
  <c r="F10" i="1"/>
  <c r="F9" i="1"/>
  <c r="E20" i="1"/>
  <c r="H20" i="1"/>
  <c r="G20" i="1"/>
  <c r="F20" i="1"/>
  <c r="E19" i="28" l="1"/>
  <c r="J16" i="1"/>
  <c r="I6" i="28" s="1"/>
  <c r="I33" i="28" s="1"/>
  <c r="F59" i="28"/>
  <c r="F61" i="28" s="1"/>
  <c r="F62" i="28" s="1"/>
  <c r="E32" i="28"/>
  <c r="D50" i="28"/>
  <c r="D44" i="28" s="1"/>
  <c r="F110" i="28"/>
  <c r="F19" i="28"/>
  <c r="F129" i="28"/>
  <c r="F114" i="28"/>
  <c r="I13" i="1"/>
  <c r="I17" i="1"/>
  <c r="E59" i="28"/>
  <c r="E61" i="28" s="1"/>
  <c r="E64" i="28" s="1"/>
  <c r="D7" i="28"/>
  <c r="D9" i="28" s="1"/>
  <c r="D110" i="28" s="1"/>
  <c r="H7" i="28"/>
  <c r="H9" i="28" s="1"/>
  <c r="H109" i="28" s="1"/>
  <c r="H140" i="28" s="1"/>
  <c r="H24" i="28" s="1"/>
  <c r="I53" i="28"/>
  <c r="E84" i="28"/>
  <c r="E79" i="28"/>
  <c r="F80" i="28" s="1"/>
  <c r="I41" i="28"/>
  <c r="E117" i="28"/>
  <c r="E134" i="28"/>
  <c r="H87" i="28"/>
  <c r="G88" i="28"/>
  <c r="H94" i="28"/>
  <c r="G95" i="28"/>
  <c r="I98" i="28"/>
  <c r="H100" i="28"/>
  <c r="B47" i="28"/>
  <c r="B50" i="28" s="1"/>
  <c r="B49" i="28"/>
  <c r="D41" i="28"/>
  <c r="G79" i="28"/>
  <c r="H44" i="28"/>
  <c r="H45" i="28" s="1"/>
  <c r="H37" i="28"/>
  <c r="C49" i="28"/>
  <c r="C47" i="28"/>
  <c r="C50" i="28" s="1"/>
  <c r="C44" i="28" s="1"/>
  <c r="F96" i="28"/>
  <c r="F117" i="28"/>
  <c r="G41" i="28"/>
  <c r="D88" i="28"/>
  <c r="D79" i="28"/>
  <c r="H41" i="28"/>
  <c r="G138" i="28"/>
  <c r="G121" i="28"/>
  <c r="H120" i="28"/>
  <c r="D103" i="28"/>
  <c r="D94" i="28"/>
  <c r="D138" i="28"/>
  <c r="D121" i="28"/>
  <c r="D112" i="28"/>
  <c r="J8" i="1"/>
  <c r="I4" i="28" s="1"/>
  <c r="I7" i="28" s="1"/>
  <c r="I9" i="28" s="1"/>
  <c r="I109" i="28" s="1"/>
  <c r="I140" i="28" s="1"/>
  <c r="I24" i="28" s="1"/>
  <c r="H118" i="28"/>
  <c r="I116" i="28"/>
  <c r="H134" i="28"/>
  <c r="H20" i="28" s="1"/>
  <c r="H21" i="28" s="1"/>
  <c r="E28" i="1"/>
  <c r="E42" i="1" s="1"/>
  <c r="I20" i="1"/>
  <c r="I28" i="1" s="1"/>
  <c r="G112" i="28"/>
  <c r="I9" i="1"/>
  <c r="H102" i="28"/>
  <c r="G103" i="28"/>
  <c r="I49" i="28"/>
  <c r="I47" i="28"/>
  <c r="I50" i="28" s="1"/>
  <c r="D37" i="28"/>
  <c r="C5" i="28"/>
  <c r="C41" i="28" s="1"/>
  <c r="C12" i="1"/>
  <c r="B5" i="28" s="1"/>
  <c r="B41" i="28" s="1"/>
  <c r="E121" i="28"/>
  <c r="I83" i="28"/>
  <c r="H85" i="28"/>
  <c r="F81" i="28"/>
  <c r="G7" i="28"/>
  <c r="G9" i="28" s="1"/>
  <c r="G96" i="28" s="1"/>
  <c r="E99" i="28"/>
  <c r="E94" i="28"/>
  <c r="F95" i="28" s="1"/>
  <c r="F64" i="28"/>
  <c r="K37" i="1"/>
  <c r="L36" i="1"/>
  <c r="K11" i="28" s="1"/>
  <c r="K56" i="28" s="1"/>
  <c r="K24" i="1"/>
  <c r="J8" i="28" s="1"/>
  <c r="J25" i="1"/>
  <c r="K16" i="1"/>
  <c r="J6" i="28" s="1"/>
  <c r="J33" i="28" s="1"/>
  <c r="J17" i="1"/>
  <c r="J33" i="1"/>
  <c r="K32" i="1"/>
  <c r="J10" i="28" s="1"/>
  <c r="K12" i="1"/>
  <c r="J5" i="28" s="1"/>
  <c r="J13" i="1"/>
  <c r="F28" i="1"/>
  <c r="F21" i="1"/>
  <c r="F22" i="1"/>
  <c r="G28" i="1"/>
  <c r="G21" i="1"/>
  <c r="G22" i="1"/>
  <c r="H28" i="1"/>
  <c r="H21" i="1"/>
  <c r="H22" i="1"/>
  <c r="E62" i="28" l="1"/>
  <c r="D32" i="28"/>
  <c r="K8" i="1"/>
  <c r="J4" i="28" s="1"/>
  <c r="J7" i="28" s="1"/>
  <c r="J9" i="28" s="1"/>
  <c r="J109" i="28" s="1"/>
  <c r="J140" i="28" s="1"/>
  <c r="J24" i="28" s="1"/>
  <c r="I22" i="1"/>
  <c r="I21" i="1"/>
  <c r="D14" i="1"/>
  <c r="J53" i="28"/>
  <c r="G59" i="28"/>
  <c r="G61" i="28" s="1"/>
  <c r="C45" i="28"/>
  <c r="I44" i="28"/>
  <c r="I45" i="28" s="1"/>
  <c r="H96" i="28"/>
  <c r="I94" i="28"/>
  <c r="H91" i="28"/>
  <c r="J20" i="1"/>
  <c r="J28" i="1" s="1"/>
  <c r="B44" i="28"/>
  <c r="I100" i="28"/>
  <c r="J98" i="28"/>
  <c r="J41" i="28"/>
  <c r="J116" i="28"/>
  <c r="I134" i="28"/>
  <c r="I20" i="28" s="1"/>
  <c r="I21" i="28" s="1"/>
  <c r="I118" i="28"/>
  <c r="H122" i="28"/>
  <c r="H138" i="28"/>
  <c r="H22" i="28" s="1"/>
  <c r="H23" i="28" s="1"/>
  <c r="I120" i="28"/>
  <c r="H79" i="28"/>
  <c r="G81" i="28"/>
  <c r="G80" i="28"/>
  <c r="I85" i="28"/>
  <c r="J83" i="28"/>
  <c r="E70" i="28"/>
  <c r="E72" i="28" s="1"/>
  <c r="E65" i="28"/>
  <c r="E67" i="28"/>
  <c r="E68" i="28" s="1"/>
  <c r="F70" i="28"/>
  <c r="F72" i="28" s="1"/>
  <c r="F65" i="28"/>
  <c r="F67" i="28"/>
  <c r="D59" i="28"/>
  <c r="D61" i="28" s="1"/>
  <c r="E96" i="28"/>
  <c r="E95" i="28"/>
  <c r="D114" i="28"/>
  <c r="D113" i="28"/>
  <c r="E81" i="28"/>
  <c r="E80" i="28"/>
  <c r="J9" i="1"/>
  <c r="G19" i="28"/>
  <c r="G129" i="28"/>
  <c r="G110" i="28"/>
  <c r="G32" i="28"/>
  <c r="C59" i="28"/>
  <c r="C61" i="28" s="1"/>
  <c r="I102" i="28"/>
  <c r="H104" i="28"/>
  <c r="H59" i="28"/>
  <c r="G114" i="28"/>
  <c r="H112" i="28"/>
  <c r="G113" i="28"/>
  <c r="J49" i="28"/>
  <c r="J47" i="28"/>
  <c r="J50" i="28" s="1"/>
  <c r="D45" i="28"/>
  <c r="D95" i="28"/>
  <c r="D96" i="28"/>
  <c r="D80" i="28"/>
  <c r="D81" i="28"/>
  <c r="I37" i="28"/>
  <c r="H36" i="28"/>
  <c r="H89" i="28"/>
  <c r="I87" i="28"/>
  <c r="J21" i="1"/>
  <c r="J22" i="1"/>
  <c r="L16" i="1"/>
  <c r="K6" i="28" s="1"/>
  <c r="K33" i="28" s="1"/>
  <c r="K17" i="1"/>
  <c r="L8" i="1"/>
  <c r="K4" i="28" s="1"/>
  <c r="L24" i="1"/>
  <c r="K8" i="28" s="1"/>
  <c r="K25" i="1"/>
  <c r="L37" i="1"/>
  <c r="M36" i="1"/>
  <c r="L11" i="28" s="1"/>
  <c r="L56" i="28" s="1"/>
  <c r="L12" i="1"/>
  <c r="K5" i="28" s="1"/>
  <c r="K13" i="1"/>
  <c r="K33" i="1"/>
  <c r="L32" i="1"/>
  <c r="K10" i="28" s="1"/>
  <c r="I42" i="1"/>
  <c r="I30" i="1"/>
  <c r="I29" i="1"/>
  <c r="H42" i="1"/>
  <c r="H29" i="1"/>
  <c r="H30" i="1"/>
  <c r="G42" i="1"/>
  <c r="G29" i="1"/>
  <c r="G30" i="1"/>
  <c r="F42" i="1"/>
  <c r="F30" i="1"/>
  <c r="F29" i="1"/>
  <c r="F43" i="1" l="1"/>
  <c r="F44" i="1"/>
  <c r="G43" i="1"/>
  <c r="G44" i="1"/>
  <c r="H44" i="1"/>
  <c r="H43" i="1"/>
  <c r="I2" i="1"/>
  <c r="I140" i="1" s="1"/>
  <c r="I43" i="1"/>
  <c r="I44" i="1"/>
  <c r="K9" i="1"/>
  <c r="K20" i="1"/>
  <c r="K7" i="28"/>
  <c r="K9" i="28" s="1"/>
  <c r="K109" i="28" s="1"/>
  <c r="K140" i="28" s="1"/>
  <c r="K24" i="28" s="1"/>
  <c r="J100" i="28"/>
  <c r="K98" i="28"/>
  <c r="J102" i="28"/>
  <c r="I104" i="28"/>
  <c r="G62" i="28"/>
  <c r="H62" i="28" s="1"/>
  <c r="G64" i="28"/>
  <c r="I59" i="28"/>
  <c r="K47" i="28"/>
  <c r="K50" i="28" s="1"/>
  <c r="K49" i="28"/>
  <c r="B45" i="28"/>
  <c r="H31" i="28"/>
  <c r="H32" i="28" s="1"/>
  <c r="J85" i="28"/>
  <c r="K83" i="28"/>
  <c r="J44" i="28"/>
  <c r="J45" i="28" s="1"/>
  <c r="D62" i="28"/>
  <c r="D64" i="28"/>
  <c r="I55" i="1"/>
  <c r="I56" i="1" s="1"/>
  <c r="C64" i="28"/>
  <c r="B59" i="28"/>
  <c r="B61" i="28" s="1"/>
  <c r="F68" i="28"/>
  <c r="F130" i="28"/>
  <c r="J134" i="28"/>
  <c r="J20" i="28" s="1"/>
  <c r="J21" i="28" s="1"/>
  <c r="K116" i="28"/>
  <c r="J118" i="28"/>
  <c r="I91" i="28"/>
  <c r="I96" i="28"/>
  <c r="J94" i="28"/>
  <c r="H106" i="28"/>
  <c r="I112" i="28"/>
  <c r="H114" i="28"/>
  <c r="I79" i="28"/>
  <c r="H81" i="28"/>
  <c r="I122" i="28"/>
  <c r="J120" i="28"/>
  <c r="I138" i="28"/>
  <c r="I22" i="28" s="1"/>
  <c r="I23" i="28" s="1"/>
  <c r="J87" i="28"/>
  <c r="I89" i="28"/>
  <c r="K53" i="28"/>
  <c r="J37" i="28"/>
  <c r="I36" i="28"/>
  <c r="K41" i="28"/>
  <c r="I171" i="1"/>
  <c r="I160" i="1"/>
  <c r="I100" i="1" s="1"/>
  <c r="L33" i="1"/>
  <c r="M32" i="1"/>
  <c r="L10" i="28" s="1"/>
  <c r="K28" i="1"/>
  <c r="K21" i="1"/>
  <c r="K22" i="1"/>
  <c r="M8" i="1"/>
  <c r="L4" i="28" s="1"/>
  <c r="L9" i="1"/>
  <c r="L20" i="1"/>
  <c r="M12" i="1"/>
  <c r="L5" i="28" s="1"/>
  <c r="L13" i="1"/>
  <c r="M37" i="1"/>
  <c r="N36" i="1"/>
  <c r="M11" i="28" s="1"/>
  <c r="M56" i="28" s="1"/>
  <c r="M16" i="1"/>
  <c r="L6" i="28" s="1"/>
  <c r="L33" i="28" s="1"/>
  <c r="L17" i="1"/>
  <c r="M24" i="1"/>
  <c r="L8" i="28" s="1"/>
  <c r="L25" i="1"/>
  <c r="J42" i="1"/>
  <c r="J29" i="1"/>
  <c r="J30" i="1"/>
  <c r="J2" i="1" l="1"/>
  <c r="J44" i="1"/>
  <c r="J43" i="1"/>
  <c r="I87" i="1"/>
  <c r="H13" i="28"/>
  <c r="H92" i="28" s="1"/>
  <c r="I162" i="1"/>
  <c r="I101" i="1" s="1"/>
  <c r="I89" i="1"/>
  <c r="I176" i="1"/>
  <c r="K44" i="28"/>
  <c r="K45" i="28" s="1"/>
  <c r="J176" i="1"/>
  <c r="I13" i="28"/>
  <c r="I92" i="28" s="1"/>
  <c r="L47" i="28"/>
  <c r="L50" i="28" s="1"/>
  <c r="L49" i="28"/>
  <c r="I31" i="28"/>
  <c r="I32" i="28" s="1"/>
  <c r="L41" i="28"/>
  <c r="L7" i="28"/>
  <c r="L9" i="28" s="1"/>
  <c r="L109" i="28" s="1"/>
  <c r="L140" i="28" s="1"/>
  <c r="L24" i="28" s="1"/>
  <c r="I106" i="28"/>
  <c r="I114" i="28"/>
  <c r="J112" i="28"/>
  <c r="I58" i="1"/>
  <c r="I59" i="1" s="1"/>
  <c r="K94" i="28"/>
  <c r="J91" i="28"/>
  <c r="J96" i="28"/>
  <c r="B64" i="28"/>
  <c r="J59" i="28"/>
  <c r="J55" i="1"/>
  <c r="J56" i="1" s="1"/>
  <c r="G67" i="28"/>
  <c r="G130" i="28" s="1"/>
  <c r="G65" i="28"/>
  <c r="G70" i="28"/>
  <c r="G72" i="28" s="1"/>
  <c r="I62" i="28"/>
  <c r="H61" i="28"/>
  <c r="H64" i="28" s="1"/>
  <c r="I81" i="28"/>
  <c r="J79" i="28"/>
  <c r="K134" i="28"/>
  <c r="K20" i="28" s="1"/>
  <c r="K21" i="28" s="1"/>
  <c r="L116" i="28"/>
  <c r="K118" i="28"/>
  <c r="J89" i="28"/>
  <c r="K87" i="28"/>
  <c r="D65" i="28"/>
  <c r="D67" i="28"/>
  <c r="D70" i="28"/>
  <c r="D72" i="28" s="1"/>
  <c r="K102" i="28"/>
  <c r="J104" i="28"/>
  <c r="L98" i="28"/>
  <c r="K100" i="28"/>
  <c r="K37" i="28"/>
  <c r="J36" i="28"/>
  <c r="L53" i="28"/>
  <c r="J122" i="28"/>
  <c r="J138" i="28"/>
  <c r="J22" i="28" s="1"/>
  <c r="J23" i="28" s="1"/>
  <c r="K120" i="28"/>
  <c r="C67" i="28"/>
  <c r="C70" i="28"/>
  <c r="C72" i="28" s="1"/>
  <c r="L83" i="28"/>
  <c r="K85" i="28"/>
  <c r="J162" i="1"/>
  <c r="J171" i="1"/>
  <c r="I97" i="1"/>
  <c r="J160" i="1"/>
  <c r="J100" i="1" s="1"/>
  <c r="J140" i="1"/>
  <c r="J89" i="1"/>
  <c r="J87" i="1"/>
  <c r="N24" i="1"/>
  <c r="M8" i="28" s="1"/>
  <c r="M25" i="1"/>
  <c r="L28" i="1"/>
  <c r="L21" i="1"/>
  <c r="L22" i="1"/>
  <c r="N8" i="1"/>
  <c r="M4" i="28" s="1"/>
  <c r="M9" i="1"/>
  <c r="M20" i="1"/>
  <c r="N16" i="1"/>
  <c r="M6" i="28" s="1"/>
  <c r="M33" i="28" s="1"/>
  <c r="M17" i="1"/>
  <c r="N37" i="1"/>
  <c r="O36" i="1"/>
  <c r="N11" i="28" s="1"/>
  <c r="N56" i="28" s="1"/>
  <c r="K29" i="1"/>
  <c r="K42" i="1"/>
  <c r="K30" i="1"/>
  <c r="M33" i="1"/>
  <c r="N32" i="1"/>
  <c r="M10" i="28" s="1"/>
  <c r="N12" i="1"/>
  <c r="M5" i="28" s="1"/>
  <c r="M13" i="1"/>
  <c r="K2" i="1" l="1"/>
  <c r="J13" i="28" s="1"/>
  <c r="J92" i="28" s="1"/>
  <c r="K43" i="1"/>
  <c r="K44" i="1"/>
  <c r="H107" i="28"/>
  <c r="K59" i="28"/>
  <c r="L44" i="28"/>
  <c r="L45" i="28" s="1"/>
  <c r="D68" i="28"/>
  <c r="D130" i="28"/>
  <c r="D18" i="28" s="1"/>
  <c r="D19" i="28" s="1"/>
  <c r="H67" i="28"/>
  <c r="H65" i="28"/>
  <c r="H70" i="28"/>
  <c r="H28" i="28" s="1"/>
  <c r="M41" i="28"/>
  <c r="M98" i="28"/>
  <c r="L100" i="28"/>
  <c r="M47" i="28"/>
  <c r="M50" i="28" s="1"/>
  <c r="M49" i="28"/>
  <c r="L118" i="28"/>
  <c r="L134" i="28"/>
  <c r="L20" i="28" s="1"/>
  <c r="L21" i="28" s="1"/>
  <c r="M116" i="28"/>
  <c r="G68" i="28"/>
  <c r="L94" i="28"/>
  <c r="K91" i="28"/>
  <c r="K96" i="28"/>
  <c r="J31" i="28"/>
  <c r="J32" i="28" s="1"/>
  <c r="L37" i="28"/>
  <c r="K36" i="28"/>
  <c r="J106" i="28"/>
  <c r="J114" i="28"/>
  <c r="K112" i="28"/>
  <c r="L87" i="28"/>
  <c r="K89" i="28"/>
  <c r="K122" i="28"/>
  <c r="L120" i="28"/>
  <c r="K138" i="28"/>
  <c r="K22" i="28" s="1"/>
  <c r="K23" i="28" s="1"/>
  <c r="K55" i="1"/>
  <c r="K56" i="1" s="1"/>
  <c r="L102" i="28"/>
  <c r="K104" i="28"/>
  <c r="B67" i="28"/>
  <c r="B70" i="28"/>
  <c r="B72" i="28" s="1"/>
  <c r="C130" i="28"/>
  <c r="J62" i="28"/>
  <c r="I61" i="28"/>
  <c r="I64" i="28" s="1"/>
  <c r="J58" i="1"/>
  <c r="J59" i="1" s="1"/>
  <c r="I107" i="28"/>
  <c r="M53" i="28"/>
  <c r="K176" i="1"/>
  <c r="M7" i="28"/>
  <c r="M9" i="28" s="1"/>
  <c r="M109" i="28" s="1"/>
  <c r="M140" i="28" s="1"/>
  <c r="M24" i="28" s="1"/>
  <c r="M83" i="28"/>
  <c r="L85" i="28"/>
  <c r="J81" i="28"/>
  <c r="K79" i="28"/>
  <c r="J101" i="1"/>
  <c r="K162" i="1"/>
  <c r="K171" i="1"/>
  <c r="J97" i="1"/>
  <c r="K160" i="1"/>
  <c r="K100" i="1" s="1"/>
  <c r="K140" i="1"/>
  <c r="K89" i="1"/>
  <c r="K87" i="1"/>
  <c r="O16" i="1"/>
  <c r="N6" i="28" s="1"/>
  <c r="N33" i="28" s="1"/>
  <c r="N17" i="1"/>
  <c r="M28" i="1"/>
  <c r="M21" i="1"/>
  <c r="M22" i="1"/>
  <c r="N33" i="1"/>
  <c r="O32" i="1"/>
  <c r="N10" i="28" s="1"/>
  <c r="O24" i="1"/>
  <c r="N8" i="28" s="1"/>
  <c r="N25" i="1"/>
  <c r="O8" i="1"/>
  <c r="N4" i="28" s="1"/>
  <c r="N20" i="1"/>
  <c r="N9" i="1"/>
  <c r="O37" i="1"/>
  <c r="P36" i="1"/>
  <c r="L30" i="1"/>
  <c r="L42" i="1"/>
  <c r="L29" i="1"/>
  <c r="O12" i="1"/>
  <c r="N5" i="28" s="1"/>
  <c r="N13" i="1"/>
  <c r="L2" i="1" l="1"/>
  <c r="L44" i="1"/>
  <c r="L43" i="1"/>
  <c r="L59" i="28"/>
  <c r="M37" i="28"/>
  <c r="N37" i="28" s="1"/>
  <c r="O37" i="28" s="1"/>
  <c r="L36" i="28"/>
  <c r="H39" i="28"/>
  <c r="I46" i="1"/>
  <c r="H29" i="28"/>
  <c r="I67" i="28"/>
  <c r="I65" i="28"/>
  <c r="I70" i="28"/>
  <c r="I28" i="28" s="1"/>
  <c r="K106" i="28"/>
  <c r="L112" i="28"/>
  <c r="K114" i="28"/>
  <c r="K62" i="28"/>
  <c r="J61" i="28"/>
  <c r="J64" i="28" s="1"/>
  <c r="L55" i="1"/>
  <c r="L56" i="1" s="1"/>
  <c r="M44" i="28"/>
  <c r="M45" i="28" s="1"/>
  <c r="H68" i="28"/>
  <c r="H130" i="28"/>
  <c r="H18" i="28" s="1"/>
  <c r="L176" i="1"/>
  <c r="K13" i="28"/>
  <c r="K92" i="28" s="1"/>
  <c r="P37" i="1"/>
  <c r="O11" i="28"/>
  <c r="O56" i="28" s="1"/>
  <c r="M85" i="28"/>
  <c r="N83" i="28"/>
  <c r="M87" i="28"/>
  <c r="L89" i="28"/>
  <c r="L91" i="28"/>
  <c r="L96" i="28"/>
  <c r="M94" i="28"/>
  <c r="N47" i="28"/>
  <c r="N50" i="28" s="1"/>
  <c r="N49" i="28"/>
  <c r="L138" i="28"/>
  <c r="L22" i="28" s="1"/>
  <c r="L23" i="28" s="1"/>
  <c r="M120" i="28"/>
  <c r="L122" i="28"/>
  <c r="M100" i="28"/>
  <c r="N98" i="28"/>
  <c r="N53" i="28"/>
  <c r="B130" i="28"/>
  <c r="M134" i="28"/>
  <c r="M20" i="28" s="1"/>
  <c r="M21" i="28" s="1"/>
  <c r="M118" i="28"/>
  <c r="N116" i="28"/>
  <c r="L104" i="28"/>
  <c r="M102" i="28"/>
  <c r="N41" i="28"/>
  <c r="N7" i="28"/>
  <c r="N9" i="28" s="1"/>
  <c r="N109" i="28" s="1"/>
  <c r="N140" i="28" s="1"/>
  <c r="N24" i="28" s="1"/>
  <c r="K81" i="28"/>
  <c r="L79" i="28"/>
  <c r="K58" i="1"/>
  <c r="K59" i="1" s="1"/>
  <c r="J107" i="28"/>
  <c r="K31" i="28"/>
  <c r="K32" i="28" s="1"/>
  <c r="K101" i="1"/>
  <c r="L162" i="1"/>
  <c r="L171" i="1"/>
  <c r="K97" i="1"/>
  <c r="L160" i="1"/>
  <c r="L100" i="1" s="1"/>
  <c r="L140" i="1"/>
  <c r="L89" i="1"/>
  <c r="L87" i="1"/>
  <c r="P24" i="1"/>
  <c r="O25" i="1"/>
  <c r="P32" i="1"/>
  <c r="O33" i="1"/>
  <c r="N28" i="1"/>
  <c r="N21" i="1"/>
  <c r="N22" i="1"/>
  <c r="M29" i="1"/>
  <c r="M42" i="1"/>
  <c r="M30" i="1"/>
  <c r="P12" i="1"/>
  <c r="O13" i="1"/>
  <c r="P8" i="1"/>
  <c r="O4" i="28" s="1"/>
  <c r="O9" i="1"/>
  <c r="O20" i="1"/>
  <c r="P16" i="1"/>
  <c r="O17" i="1"/>
  <c r="M2" i="1" l="1"/>
  <c r="M43" i="1"/>
  <c r="M44" i="1"/>
  <c r="N44" i="28"/>
  <c r="N45" i="28" s="1"/>
  <c r="M59" i="28"/>
  <c r="P33" i="1"/>
  <c r="O10" i="28"/>
  <c r="L58" i="1"/>
  <c r="L59" i="1" s="1"/>
  <c r="K107" i="28"/>
  <c r="O83" i="28"/>
  <c r="N85" i="28"/>
  <c r="I39" i="28"/>
  <c r="I29" i="28"/>
  <c r="J46" i="1"/>
  <c r="N134" i="28"/>
  <c r="N20" i="28" s="1"/>
  <c r="N21" i="28" s="1"/>
  <c r="O116" i="28"/>
  <c r="N118" i="28"/>
  <c r="M79" i="28"/>
  <c r="L81" i="28"/>
  <c r="H19" i="28"/>
  <c r="H15" i="28"/>
  <c r="L31" i="28"/>
  <c r="L32" i="28" s="1"/>
  <c r="J67" i="28"/>
  <c r="J70" i="28"/>
  <c r="J28" i="28" s="1"/>
  <c r="J65" i="28"/>
  <c r="M55" i="1"/>
  <c r="M56" i="1" s="1"/>
  <c r="L62" i="28"/>
  <c r="K61" i="28"/>
  <c r="K64" i="28" s="1"/>
  <c r="I47" i="1"/>
  <c r="I137" i="1"/>
  <c r="M138" i="28"/>
  <c r="M22" i="28" s="1"/>
  <c r="M23" i="28" s="1"/>
  <c r="M122" i="28"/>
  <c r="N120" i="28"/>
  <c r="L106" i="28"/>
  <c r="M112" i="28"/>
  <c r="L114" i="28"/>
  <c r="P13" i="1"/>
  <c r="O5" i="28"/>
  <c r="N87" i="28"/>
  <c r="M89" i="28"/>
  <c r="M176" i="1"/>
  <c r="L13" i="28"/>
  <c r="L92" i="28" s="1"/>
  <c r="P25" i="1"/>
  <c r="O8" i="28"/>
  <c r="N102" i="28"/>
  <c r="M104" i="28"/>
  <c r="P17" i="1"/>
  <c r="O6" i="28"/>
  <c r="O33" i="28" s="1"/>
  <c r="N100" i="28"/>
  <c r="O98" i="28"/>
  <c r="M96" i="28"/>
  <c r="M91" i="28"/>
  <c r="N94" i="28"/>
  <c r="I68" i="28"/>
  <c r="I130" i="28"/>
  <c r="I18" i="28" s="1"/>
  <c r="M36" i="28"/>
  <c r="L101" i="1"/>
  <c r="M162" i="1"/>
  <c r="M171" i="1"/>
  <c r="L97" i="1"/>
  <c r="M160" i="1"/>
  <c r="M100" i="1" s="1"/>
  <c r="M140" i="1"/>
  <c r="M97" i="1" s="1"/>
  <c r="M89" i="1"/>
  <c r="M87" i="1"/>
  <c r="N29" i="1"/>
  <c r="N42" i="1"/>
  <c r="N30" i="1"/>
  <c r="P9" i="1"/>
  <c r="P20" i="1"/>
  <c r="O28" i="1"/>
  <c r="O21" i="1"/>
  <c r="O22" i="1"/>
  <c r="N2" i="1" l="1"/>
  <c r="N176" i="1" s="1"/>
  <c r="N43" i="1"/>
  <c r="N44" i="1"/>
  <c r="O85" i="28"/>
  <c r="N59" i="28"/>
  <c r="H126" i="28"/>
  <c r="H16" i="28"/>
  <c r="O7" i="28"/>
  <c r="O9" i="28" s="1"/>
  <c r="O109" i="28" s="1"/>
  <c r="O140" i="28" s="1"/>
  <c r="O24" i="28" s="1"/>
  <c r="O100" i="28"/>
  <c r="M13" i="28"/>
  <c r="M92" i="28" s="1"/>
  <c r="N89" i="28"/>
  <c r="O87" i="28"/>
  <c r="O89" i="28" s="1"/>
  <c r="N55" i="1"/>
  <c r="N56" i="1" s="1"/>
  <c r="O41" i="28"/>
  <c r="J39" i="28"/>
  <c r="J29" i="28"/>
  <c r="K46" i="1"/>
  <c r="O102" i="28"/>
  <c r="O104" i="28" s="1"/>
  <c r="N104" i="28"/>
  <c r="J68" i="28"/>
  <c r="J130" i="28"/>
  <c r="J18" i="28" s="1"/>
  <c r="O118" i="28"/>
  <c r="L107" i="28"/>
  <c r="M58" i="1"/>
  <c r="M59" i="1" s="1"/>
  <c r="M62" i="28"/>
  <c r="L61" i="28"/>
  <c r="L64" i="28" s="1"/>
  <c r="J47" i="1"/>
  <c r="J137" i="1"/>
  <c r="J96" i="1" s="1"/>
  <c r="O53" i="28"/>
  <c r="O94" i="28"/>
  <c r="N96" i="28"/>
  <c r="N91" i="28"/>
  <c r="M81" i="28"/>
  <c r="N79" i="28"/>
  <c r="I96" i="1"/>
  <c r="M31" i="28"/>
  <c r="M32" i="28" s="1"/>
  <c r="O47" i="28"/>
  <c r="O50" i="28" s="1"/>
  <c r="O49" i="28"/>
  <c r="O36" i="28"/>
  <c r="N36" i="28"/>
  <c r="M106" i="28"/>
  <c r="N112" i="28"/>
  <c r="M114" i="28"/>
  <c r="K67" i="28"/>
  <c r="K70" i="28"/>
  <c r="K28" i="28" s="1"/>
  <c r="K65" i="28"/>
  <c r="I19" i="28"/>
  <c r="I15" i="28"/>
  <c r="N138" i="28"/>
  <c r="N22" i="28" s="1"/>
  <c r="N23" i="28" s="1"/>
  <c r="O120" i="28"/>
  <c r="N122" i="28"/>
  <c r="M101" i="1"/>
  <c r="N162" i="1"/>
  <c r="N171" i="1"/>
  <c r="N160" i="1"/>
  <c r="N100" i="1" s="1"/>
  <c r="N140" i="1"/>
  <c r="N89" i="1"/>
  <c r="N87" i="1"/>
  <c r="O30" i="1"/>
  <c r="O42" i="1"/>
  <c r="O29" i="1"/>
  <c r="P28" i="1"/>
  <c r="P21" i="1"/>
  <c r="P22" i="1"/>
  <c r="O2" i="1" l="1"/>
  <c r="O43" i="1"/>
  <c r="O44" i="1"/>
  <c r="I126" i="28"/>
  <c r="I16" i="28"/>
  <c r="O44" i="28"/>
  <c r="O45" i="28" s="1"/>
  <c r="N31" i="28"/>
  <c r="N32" i="28" s="1"/>
  <c r="L65" i="28"/>
  <c r="L70" i="28"/>
  <c r="L28" i="28" s="1"/>
  <c r="L67" i="28"/>
  <c r="O55" i="1"/>
  <c r="O56" i="1" s="1"/>
  <c r="O91" i="28"/>
  <c r="O96" i="28"/>
  <c r="O176" i="1"/>
  <c r="N13" i="28"/>
  <c r="N92" i="28" s="1"/>
  <c r="O79" i="28"/>
  <c r="O81" i="28" s="1"/>
  <c r="N81" i="28"/>
  <c r="J15" i="28"/>
  <c r="J19" i="28"/>
  <c r="K39" i="28"/>
  <c r="K29" i="28"/>
  <c r="L46" i="1"/>
  <c r="N62" i="28"/>
  <c r="M61" i="28"/>
  <c r="M64" i="28" s="1"/>
  <c r="K68" i="28"/>
  <c r="K130" i="28"/>
  <c r="K18" i="28" s="1"/>
  <c r="K47" i="1"/>
  <c r="K137" i="1"/>
  <c r="O122" i="28"/>
  <c r="O138" i="28"/>
  <c r="O22" i="28" s="1"/>
  <c r="O23" i="28" s="1"/>
  <c r="N106" i="28"/>
  <c r="N114" i="28"/>
  <c r="O112" i="28"/>
  <c r="O31" i="28"/>
  <c r="O32" i="28" s="1"/>
  <c r="M107" i="28"/>
  <c r="N58" i="1"/>
  <c r="N59" i="1" s="1"/>
  <c r="O134" i="28"/>
  <c r="O20" i="28" s="1"/>
  <c r="O21" i="28" s="1"/>
  <c r="O162" i="1"/>
  <c r="O171" i="1"/>
  <c r="N101" i="1"/>
  <c r="N97" i="1"/>
  <c r="O160" i="1"/>
  <c r="O100" i="1" s="1"/>
  <c r="O140" i="1"/>
  <c r="O89" i="1"/>
  <c r="O87" i="1"/>
  <c r="P29" i="1"/>
  <c r="P42" i="1"/>
  <c r="P30" i="1"/>
  <c r="P2" i="1" l="1"/>
  <c r="P44" i="1"/>
  <c r="P43" i="1"/>
  <c r="J126" i="28"/>
  <c r="J16" i="28"/>
  <c r="O59" i="28"/>
  <c r="P55" i="1"/>
  <c r="P56" i="1" s="1"/>
  <c r="K19" i="28"/>
  <c r="K15" i="28"/>
  <c r="K96" i="1"/>
  <c r="O106" i="28"/>
  <c r="O114" i="28"/>
  <c r="P176" i="1"/>
  <c r="O13" i="28"/>
  <c r="O92" i="28" s="1"/>
  <c r="O58" i="1"/>
  <c r="O59" i="1" s="1"/>
  <c r="N107" i="28"/>
  <c r="M67" i="28"/>
  <c r="M65" i="28"/>
  <c r="M70" i="28"/>
  <c r="M28" i="28" s="1"/>
  <c r="L68" i="28"/>
  <c r="L130" i="28"/>
  <c r="L18" i="28" s="1"/>
  <c r="N61" i="28"/>
  <c r="N64" i="28" s="1"/>
  <c r="O62" i="28"/>
  <c r="O61" i="28" s="1"/>
  <c r="O64" i="28" s="1"/>
  <c r="L39" i="28"/>
  <c r="M46" i="1"/>
  <c r="L29" i="28"/>
  <c r="L47" i="1"/>
  <c r="L137" i="1"/>
  <c r="L96" i="1" s="1"/>
  <c r="O101" i="1"/>
  <c r="P162" i="1"/>
  <c r="P171" i="1"/>
  <c r="O97" i="1"/>
  <c r="P140" i="1"/>
  <c r="P97" i="1" s="1"/>
  <c r="P160" i="1"/>
  <c r="P100" i="1" s="1"/>
  <c r="P89" i="1"/>
  <c r="P87" i="1"/>
  <c r="K126" i="28" l="1"/>
  <c r="K16" i="28"/>
  <c r="M39" i="28"/>
  <c r="N46" i="1"/>
  <c r="M29" i="28"/>
  <c r="O107" i="28"/>
  <c r="P58" i="1"/>
  <c r="P59" i="1" s="1"/>
  <c r="M47" i="1"/>
  <c r="M137" i="1"/>
  <c r="M96" i="1" s="1"/>
  <c r="M68" i="28"/>
  <c r="M130" i="28"/>
  <c r="M18" i="28" s="1"/>
  <c r="O65" i="28"/>
  <c r="O67" i="28"/>
  <c r="O70" i="28"/>
  <c r="O28" i="28" s="1"/>
  <c r="N67" i="28"/>
  <c r="N70" i="28"/>
  <c r="N28" i="28" s="1"/>
  <c r="N65" i="28"/>
  <c r="L19" i="28"/>
  <c r="L15" i="28"/>
  <c r="P101" i="1"/>
  <c r="L126" i="28" l="1"/>
  <c r="L16" i="28"/>
  <c r="N39" i="28"/>
  <c r="N29" i="28"/>
  <c r="O46" i="1"/>
  <c r="N68" i="28"/>
  <c r="N130" i="28"/>
  <c r="N18" i="28" s="1"/>
  <c r="O39" i="28"/>
  <c r="P46" i="1"/>
  <c r="O29" i="28"/>
  <c r="O68" i="28"/>
  <c r="O130" i="28"/>
  <c r="O18" i="28" s="1"/>
  <c r="N47" i="1"/>
  <c r="N137" i="1"/>
  <c r="M15" i="28"/>
  <c r="M19" i="28"/>
  <c r="B2" i="1"/>
  <c r="D2" i="1"/>
  <c r="E2" i="1"/>
  <c r="F2" i="1"/>
  <c r="G2" i="1"/>
  <c r="F16" i="28" s="1"/>
  <c r="H2" i="1"/>
  <c r="G16" i="28" s="1"/>
  <c r="C2" i="1"/>
  <c r="M126" i="28" l="1"/>
  <c r="M16" i="28"/>
  <c r="D28" i="1"/>
  <c r="C13" i="28"/>
  <c r="B13" i="28"/>
  <c r="C28" i="1"/>
  <c r="G13" i="28"/>
  <c r="H177" i="1"/>
  <c r="P47" i="1"/>
  <c r="P137" i="1"/>
  <c r="N15" i="28"/>
  <c r="N19" i="28"/>
  <c r="N96" i="1"/>
  <c r="F13" i="28"/>
  <c r="G177" i="1"/>
  <c r="O47" i="1"/>
  <c r="O137" i="1"/>
  <c r="O96" i="1" s="1"/>
  <c r="E13" i="28"/>
  <c r="F177" i="1"/>
  <c r="O19" i="28"/>
  <c r="O15" i="28"/>
  <c r="D13" i="28"/>
  <c r="E177" i="1"/>
  <c r="E163" i="1"/>
  <c r="E172" i="1"/>
  <c r="D163" i="1"/>
  <c r="D172" i="1"/>
  <c r="C163" i="1"/>
  <c r="C172" i="1"/>
  <c r="H163" i="1"/>
  <c r="H172" i="1"/>
  <c r="G163" i="1"/>
  <c r="G172" i="1"/>
  <c r="F163" i="1"/>
  <c r="F172" i="1"/>
  <c r="B163" i="1"/>
  <c r="B172" i="1"/>
  <c r="C161" i="1"/>
  <c r="C135" i="1"/>
  <c r="H88" i="1"/>
  <c r="H161" i="1"/>
  <c r="G88" i="1"/>
  <c r="G161" i="1"/>
  <c r="F88" i="1"/>
  <c r="F161" i="1"/>
  <c r="E88" i="1"/>
  <c r="E161" i="1"/>
  <c r="D88" i="1"/>
  <c r="D161" i="1"/>
  <c r="B161" i="1"/>
  <c r="B141" i="1"/>
  <c r="C88" i="1"/>
  <c r="B103" i="1"/>
  <c r="B108" i="1"/>
  <c r="B88" i="1"/>
  <c r="B90" i="1"/>
  <c r="B47" i="1"/>
  <c r="B86" i="1"/>
  <c r="C4" i="1"/>
  <c r="C3" i="1"/>
  <c r="AW1478" i="27"/>
  <c r="AV1478" i="27"/>
  <c r="AU1478" i="27"/>
  <c r="AY1477" i="27"/>
  <c r="AX1477" i="27"/>
  <c r="AW1477" i="27"/>
  <c r="AV1477" i="27"/>
  <c r="AU1477" i="27"/>
  <c r="AY1476" i="27"/>
  <c r="AW1474" i="27"/>
  <c r="AV1474" i="27"/>
  <c r="AU1474" i="27"/>
  <c r="AY1472" i="27"/>
  <c r="AX1472" i="27"/>
  <c r="AW1472" i="27"/>
  <c r="AV1472" i="27"/>
  <c r="AU1472" i="27"/>
  <c r="AY1468" i="27"/>
  <c r="AX1468" i="27"/>
  <c r="AW1468" i="27"/>
  <c r="AV1468" i="27"/>
  <c r="AU1468" i="27"/>
  <c r="T1463" i="27"/>
  <c r="AW1461" i="27"/>
  <c r="T1461" i="27" s="1"/>
  <c r="AV1461" i="27"/>
  <c r="S1461" i="27"/>
  <c r="R1461" i="27"/>
  <c r="Q1461" i="27"/>
  <c r="T1460" i="27"/>
  <c r="T1459" i="27"/>
  <c r="T1458" i="27"/>
  <c r="T1453" i="27"/>
  <c r="AW1451" i="27"/>
  <c r="AV1451" i="27"/>
  <c r="S1451" i="27"/>
  <c r="R1451" i="27"/>
  <c r="Q1451" i="27"/>
  <c r="T1451" i="27" s="1"/>
  <c r="T1450" i="27"/>
  <c r="T1449" i="27"/>
  <c r="T1448" i="27"/>
  <c r="T1443" i="27"/>
  <c r="AW1441" i="27"/>
  <c r="AV1441" i="27"/>
  <c r="S1441" i="27"/>
  <c r="R1441" i="27"/>
  <c r="T1441" i="27" s="1"/>
  <c r="Q1441" i="27"/>
  <c r="T1440" i="27"/>
  <c r="T1439" i="27"/>
  <c r="T1438" i="27"/>
  <c r="AQ1434" i="27"/>
  <c r="AP1434" i="27"/>
  <c r="AO1434" i="27"/>
  <c r="AN1434" i="27"/>
  <c r="AM1434" i="27"/>
  <c r="AL1434" i="27"/>
  <c r="AK1434" i="27"/>
  <c r="AJ1434" i="27"/>
  <c r="AI1434" i="27"/>
  <c r="AH1434" i="27"/>
  <c r="AG1434" i="27"/>
  <c r="AF1434" i="27"/>
  <c r="AB1434" i="27"/>
  <c r="AQ1429" i="27"/>
  <c r="AP1429" i="27"/>
  <c r="AO1429" i="27"/>
  <c r="AN1429" i="27"/>
  <c r="AM1429" i="27"/>
  <c r="AL1429" i="27"/>
  <c r="AK1429" i="27"/>
  <c r="AJ1429" i="27"/>
  <c r="AI1429" i="27"/>
  <c r="AH1429" i="27"/>
  <c r="AG1429" i="27"/>
  <c r="AF1429" i="27"/>
  <c r="AE1429" i="27"/>
  <c r="AD1429" i="27"/>
  <c r="AC1429" i="27"/>
  <c r="AB1429" i="27"/>
  <c r="AA1429" i="27"/>
  <c r="Z1429" i="27"/>
  <c r="AQ1422" i="27"/>
  <c r="AP1422" i="27"/>
  <c r="AO1422" i="27"/>
  <c r="AN1422" i="27"/>
  <c r="AM1422" i="27"/>
  <c r="AL1422" i="27"/>
  <c r="AK1422" i="27"/>
  <c r="AJ1422" i="27"/>
  <c r="AI1422" i="27"/>
  <c r="AH1422" i="27"/>
  <c r="AG1422" i="27"/>
  <c r="AF1422" i="27"/>
  <c r="AE1422" i="27"/>
  <c r="AQ1416" i="27"/>
  <c r="AP1416" i="27"/>
  <c r="AO1416" i="27"/>
  <c r="AN1416" i="27"/>
  <c r="AM1416" i="27"/>
  <c r="AL1416" i="27"/>
  <c r="AK1416" i="27"/>
  <c r="AJ1416" i="27"/>
  <c r="AI1416" i="27"/>
  <c r="AH1416" i="27"/>
  <c r="AG1416" i="27"/>
  <c r="AF1416" i="27"/>
  <c r="AE1416" i="27"/>
  <c r="AD1416" i="27"/>
  <c r="AC1416" i="27"/>
  <c r="AB1416" i="27"/>
  <c r="AA1416" i="27"/>
  <c r="Z1416" i="27"/>
  <c r="Y1416" i="27"/>
  <c r="X1416" i="27"/>
  <c r="W1416" i="27"/>
  <c r="V1416" i="27"/>
  <c r="U1416" i="27"/>
  <c r="T1416" i="27"/>
  <c r="Q1416" i="27"/>
  <c r="O1416" i="27"/>
  <c r="N1416" i="27"/>
  <c r="I1416" i="27"/>
  <c r="H1416" i="27"/>
  <c r="G1416" i="27"/>
  <c r="F1416" i="27"/>
  <c r="AB1413" i="27"/>
  <c r="AA1413" i="27"/>
  <c r="Z1413" i="27"/>
  <c r="Y1413" i="27"/>
  <c r="X1413" i="27"/>
  <c r="W1413" i="27"/>
  <c r="V1413" i="27"/>
  <c r="U1413" i="27"/>
  <c r="T1413" i="27"/>
  <c r="S1413" i="27"/>
  <c r="R1413" i="27"/>
  <c r="Q1413" i="27"/>
  <c r="P1413" i="27"/>
  <c r="O1413" i="27"/>
  <c r="N1413" i="27"/>
  <c r="M1413" i="27"/>
  <c r="L1413" i="27"/>
  <c r="K1413" i="27"/>
  <c r="J1413" i="27"/>
  <c r="I1413" i="27"/>
  <c r="H1413" i="27"/>
  <c r="G1413" i="27"/>
  <c r="F1413" i="27"/>
  <c r="E1413" i="27"/>
  <c r="X1398" i="27"/>
  <c r="W1398" i="27"/>
  <c r="V1398" i="27"/>
  <c r="U1398" i="27"/>
  <c r="T1398" i="27"/>
  <c r="S1398" i="27"/>
  <c r="S1416" i="27" s="1"/>
  <c r="R1398" i="27"/>
  <c r="R1416" i="27" s="1"/>
  <c r="Q1398" i="27"/>
  <c r="P1398" i="27"/>
  <c r="P1416" i="27" s="1"/>
  <c r="O1398" i="27"/>
  <c r="N1398" i="27"/>
  <c r="M1398" i="27"/>
  <c r="M1416" i="27" s="1"/>
  <c r="L1398" i="27"/>
  <c r="L1416" i="27" s="1"/>
  <c r="K1398" i="27"/>
  <c r="K1416" i="27" s="1"/>
  <c r="J1398" i="27"/>
  <c r="J1416" i="27" s="1"/>
  <c r="I1398" i="27"/>
  <c r="H1398" i="27"/>
  <c r="G1398" i="27"/>
  <c r="F1398" i="27"/>
  <c r="E1398" i="27"/>
  <c r="E1416" i="27" s="1"/>
  <c r="AR1380" i="27"/>
  <c r="AN1380" i="27"/>
  <c r="AB1380" i="27"/>
  <c r="P1380" i="27"/>
  <c r="AR1378" i="27"/>
  <c r="AN1378" i="27"/>
  <c r="AJ1378" i="27"/>
  <c r="AJ1380" i="27" s="1"/>
  <c r="AF1378" i="27"/>
  <c r="AB1378" i="27"/>
  <c r="X1378" i="27"/>
  <c r="T1378" i="27"/>
  <c r="P1378" i="27"/>
  <c r="L1378" i="27"/>
  <c r="H1378" i="27"/>
  <c r="H1380" i="27" s="1"/>
  <c r="AR1365" i="27"/>
  <c r="AB1365" i="27"/>
  <c r="T1365" i="27"/>
  <c r="T1380" i="27" s="1"/>
  <c r="P1365" i="27"/>
  <c r="L1365" i="27"/>
  <c r="L1380" i="27" s="1"/>
  <c r="AR1362" i="27"/>
  <c r="AN1362" i="27"/>
  <c r="AN1365" i="27" s="1"/>
  <c r="AJ1362" i="27"/>
  <c r="AJ1365" i="27" s="1"/>
  <c r="AF1362" i="27"/>
  <c r="AF1365" i="27" s="1"/>
  <c r="AF1380" i="27" s="1"/>
  <c r="AB1362" i="27"/>
  <c r="X1362" i="27"/>
  <c r="X1365" i="27" s="1"/>
  <c r="X1380" i="27" s="1"/>
  <c r="T1362" i="27"/>
  <c r="P1362" i="27"/>
  <c r="L1362" i="27"/>
  <c r="H1362" i="27"/>
  <c r="H1365" i="27" s="1"/>
  <c r="BC1338" i="27"/>
  <c r="BB1338" i="27"/>
  <c r="BA1338" i="27"/>
  <c r="AZ1338" i="27"/>
  <c r="AZ1333" i="27"/>
  <c r="AW1333" i="27"/>
  <c r="AX1319" i="27"/>
  <c r="X1319" i="27" s="1"/>
  <c r="AW1319" i="27"/>
  <c r="T1319" i="27" s="1"/>
  <c r="AT1319" i="27"/>
  <c r="H1319" i="27" s="1"/>
  <c r="BC1317" i="27"/>
  <c r="BB1317" i="27"/>
  <c r="BB1319" i="27" s="1"/>
  <c r="AN1319" i="27" s="1"/>
  <c r="BA1317" i="27"/>
  <c r="BA1319" i="27" s="1"/>
  <c r="AJ1319" i="27" s="1"/>
  <c r="AZ1317" i="27"/>
  <c r="AY1317" i="27"/>
  <c r="AX1317" i="27"/>
  <c r="AW1317" i="27"/>
  <c r="AV1317" i="27"/>
  <c r="AU1317" i="27"/>
  <c r="AT1317" i="27"/>
  <c r="BC1310" i="27"/>
  <c r="BB1310" i="27"/>
  <c r="BA1310" i="27"/>
  <c r="AZ1310" i="27"/>
  <c r="AZ1319" i="27" s="1"/>
  <c r="AF1319" i="27" s="1"/>
  <c r="AY1310" i="27"/>
  <c r="AY1319" i="27" s="1"/>
  <c r="AB1319" i="27" s="1"/>
  <c r="AX1310" i="27"/>
  <c r="AW1310" i="27"/>
  <c r="AV1310" i="27"/>
  <c r="AV1319" i="27" s="1"/>
  <c r="P1319" i="27" s="1"/>
  <c r="AU1310" i="27"/>
  <c r="AT1310" i="27"/>
  <c r="AR1302" i="27"/>
  <c r="AQ1302" i="27"/>
  <c r="AP1302" i="27"/>
  <c r="AO1302" i="27"/>
  <c r="AN1302" i="27"/>
  <c r="AM1302" i="27"/>
  <c r="AL1302" i="27"/>
  <c r="AK1302" i="27"/>
  <c r="AJ1302" i="27"/>
  <c r="AI1302" i="27"/>
  <c r="AH1302" i="27"/>
  <c r="AG1302" i="27"/>
  <c r="AF1302" i="27"/>
  <c r="AE1302" i="27"/>
  <c r="AD1302" i="27"/>
  <c r="AC1302" i="27"/>
  <c r="AB1302" i="27"/>
  <c r="AA1302" i="27"/>
  <c r="Z1302" i="27"/>
  <c r="Y1302" i="27"/>
  <c r="X1302" i="27"/>
  <c r="W1302" i="27"/>
  <c r="V1302" i="27"/>
  <c r="U1302" i="27"/>
  <c r="T1302" i="27"/>
  <c r="P1302" i="27"/>
  <c r="BC1293" i="27"/>
  <c r="BB1293" i="27"/>
  <c r="BA1293" i="27"/>
  <c r="AZ1293" i="27"/>
  <c r="AY1293" i="27"/>
  <c r="AX1293" i="27"/>
  <c r="AW1293" i="27"/>
  <c r="AV1293" i="27"/>
  <c r="AU1293" i="27"/>
  <c r="AT1293" i="27"/>
  <c r="H1293" i="27" s="1"/>
  <c r="AR1293" i="27"/>
  <c r="AQ1293" i="27"/>
  <c r="AP1293" i="27"/>
  <c r="AO1293" i="27"/>
  <c r="AN1293" i="27"/>
  <c r="AM1293" i="27"/>
  <c r="AL1293" i="27"/>
  <c r="AK1293" i="27"/>
  <c r="AJ1293" i="27"/>
  <c r="AI1293" i="27"/>
  <c r="AH1293" i="27"/>
  <c r="AG1293" i="27"/>
  <c r="AF1293" i="27"/>
  <c r="AE1293" i="27"/>
  <c r="AD1293" i="27"/>
  <c r="AC1293" i="27"/>
  <c r="AB1293" i="27"/>
  <c r="AA1293" i="27"/>
  <c r="Z1293" i="27"/>
  <c r="Y1293" i="27"/>
  <c r="X1293" i="27"/>
  <c r="W1293" i="27"/>
  <c r="V1293" i="27"/>
  <c r="U1293" i="27"/>
  <c r="T1293" i="27"/>
  <c r="S1293" i="27"/>
  <c r="R1293" i="27"/>
  <c r="Q1293" i="27"/>
  <c r="P1293" i="27"/>
  <c r="O1293" i="27"/>
  <c r="N1293" i="27"/>
  <c r="M1293" i="27"/>
  <c r="L1293" i="27"/>
  <c r="K1293" i="27"/>
  <c r="J1293" i="27"/>
  <c r="I1293" i="27"/>
  <c r="G1293" i="27"/>
  <c r="F1293" i="27"/>
  <c r="E1293" i="27"/>
  <c r="H1292" i="27"/>
  <c r="H1287" i="27"/>
  <c r="H1285" i="27"/>
  <c r="H1284" i="27"/>
  <c r="H1283" i="27"/>
  <c r="H1282" i="27"/>
  <c r="AR1279" i="27"/>
  <c r="AQ1279" i="27"/>
  <c r="AP1279" i="27"/>
  <c r="AO1279" i="27"/>
  <c r="AN1279" i="27"/>
  <c r="AR1272" i="27"/>
  <c r="AQ1272" i="27"/>
  <c r="AP1272" i="27"/>
  <c r="AO1272" i="27"/>
  <c r="AN1272" i="27"/>
  <c r="AR1262" i="27"/>
  <c r="AQ1262" i="27"/>
  <c r="AP1262" i="27"/>
  <c r="AO1262" i="27"/>
  <c r="AN1262" i="27"/>
  <c r="AM1262" i="27"/>
  <c r="AL1262" i="27"/>
  <c r="AK1262" i="27"/>
  <c r="AJ1262" i="27"/>
  <c r="AI1262" i="27"/>
  <c r="AH1262" i="27"/>
  <c r="AG1262" i="27"/>
  <c r="AF1262" i="27"/>
  <c r="AE1262" i="27"/>
  <c r="AD1262" i="27"/>
  <c r="AC1262" i="27"/>
  <c r="AB1262" i="27"/>
  <c r="AA1262" i="27"/>
  <c r="Z1262" i="27"/>
  <c r="Y1262" i="27"/>
  <c r="X1262" i="27"/>
  <c r="W1262" i="27"/>
  <c r="V1262" i="27"/>
  <c r="U1262" i="27"/>
  <c r="T1262" i="27"/>
  <c r="S1262" i="27"/>
  <c r="R1262" i="27"/>
  <c r="Q1262" i="27"/>
  <c r="P1262" i="27"/>
  <c r="O1262" i="27"/>
  <c r="N1262" i="27"/>
  <c r="M1262" i="27"/>
  <c r="L1262" i="27"/>
  <c r="K1262" i="27"/>
  <c r="J1262" i="27"/>
  <c r="I1262" i="27"/>
  <c r="H1262" i="27"/>
  <c r="G1262" i="27"/>
  <c r="F1262" i="27"/>
  <c r="E1262" i="27"/>
  <c r="AR1259" i="27"/>
  <c r="AQ1259" i="27"/>
  <c r="AP1259" i="27"/>
  <c r="AO1259" i="27"/>
  <c r="AN1259" i="27"/>
  <c r="AR1253" i="27"/>
  <c r="AQ1253" i="27"/>
  <c r="AP1253" i="27"/>
  <c r="AO1253" i="27"/>
  <c r="AN1253" i="27"/>
  <c r="AM1253" i="27"/>
  <c r="AL1253" i="27"/>
  <c r="AK1253" i="27"/>
  <c r="AJ1253" i="27"/>
  <c r="AI1253" i="27"/>
  <c r="AH1253" i="27"/>
  <c r="AG1253" i="27"/>
  <c r="AF1253" i="27"/>
  <c r="AE1253" i="27"/>
  <c r="AD1253" i="27"/>
  <c r="AC1253" i="27"/>
  <c r="AB1253" i="27"/>
  <c r="AA1253" i="27"/>
  <c r="Z1253" i="27"/>
  <c r="Y1253" i="27"/>
  <c r="X1253" i="27"/>
  <c r="W1253" i="27"/>
  <c r="V1253" i="27"/>
  <c r="U1253" i="27"/>
  <c r="T1253" i="27"/>
  <c r="S1253" i="27"/>
  <c r="R1253" i="27"/>
  <c r="Q1253" i="27"/>
  <c r="P1253" i="27"/>
  <c r="O1253" i="27"/>
  <c r="N1253" i="27"/>
  <c r="M1253" i="27"/>
  <c r="L1253" i="27"/>
  <c r="K1253" i="27"/>
  <c r="J1253" i="27"/>
  <c r="I1253" i="27"/>
  <c r="H1253" i="27"/>
  <c r="G1253" i="27"/>
  <c r="F1253" i="27"/>
  <c r="E1253" i="27"/>
  <c r="AR1250" i="27"/>
  <c r="AQ1250" i="27"/>
  <c r="AP1250" i="27"/>
  <c r="AO1250" i="27"/>
  <c r="AN1250" i="27"/>
  <c r="AR1244" i="27"/>
  <c r="AQ1244" i="27"/>
  <c r="AP1244" i="27"/>
  <c r="AO1244" i="27"/>
  <c r="AN1244" i="27"/>
  <c r="AM1244" i="27"/>
  <c r="AL1244" i="27"/>
  <c r="AK1244" i="27"/>
  <c r="AJ1244" i="27"/>
  <c r="AI1244" i="27"/>
  <c r="AH1244" i="27"/>
  <c r="AG1244" i="27"/>
  <c r="AF1244" i="27"/>
  <c r="AE1244" i="27"/>
  <c r="AD1244" i="27"/>
  <c r="AC1244" i="27"/>
  <c r="AB1244" i="27"/>
  <c r="AA1244" i="27"/>
  <c r="Z1244" i="27"/>
  <c r="Y1244" i="27"/>
  <c r="X1244" i="27"/>
  <c r="W1244" i="27"/>
  <c r="V1244" i="27"/>
  <c r="U1244" i="27"/>
  <c r="T1244" i="27"/>
  <c r="S1244" i="27"/>
  <c r="R1244" i="27"/>
  <c r="Q1244" i="27"/>
  <c r="P1244" i="27"/>
  <c r="O1244" i="27"/>
  <c r="N1244" i="27"/>
  <c r="M1244" i="27"/>
  <c r="L1244" i="27"/>
  <c r="K1244" i="27"/>
  <c r="J1244" i="27"/>
  <c r="I1244" i="27"/>
  <c r="H1244" i="27"/>
  <c r="G1244" i="27"/>
  <c r="F1244" i="27"/>
  <c r="E1244" i="27"/>
  <c r="AR1241" i="27"/>
  <c r="AQ1241" i="27"/>
  <c r="AP1241" i="27"/>
  <c r="AO1241" i="27"/>
  <c r="AN1241" i="27"/>
  <c r="BC1234" i="27"/>
  <c r="BB1234" i="27"/>
  <c r="BA1234" i="27"/>
  <c r="AJ1234" i="27" s="1"/>
  <c r="AZ1234" i="27"/>
  <c r="AF1234" i="27" s="1"/>
  <c r="AI1234" i="27"/>
  <c r="AH1234" i="27"/>
  <c r="AG1234" i="27"/>
  <c r="AE1234" i="27"/>
  <c r="AD1234" i="27"/>
  <c r="AC1234" i="27"/>
  <c r="AJ1233" i="27"/>
  <c r="AF1233" i="27"/>
  <c r="AJ1232" i="27"/>
  <c r="AF1232" i="27"/>
  <c r="AR1226" i="27"/>
  <c r="AR1229" i="27" s="1"/>
  <c r="AN1226" i="27"/>
  <c r="AN1229" i="27" s="1"/>
  <c r="AR1217" i="27"/>
  <c r="AN1217" i="27"/>
  <c r="AJ1217" i="27"/>
  <c r="AR1208" i="27"/>
  <c r="AQ1208" i="27"/>
  <c r="AP1208" i="27"/>
  <c r="AO1208" i="27"/>
  <c r="AN1208" i="27"/>
  <c r="AM1208" i="27"/>
  <c r="AL1208" i="27"/>
  <c r="AK1208" i="27"/>
  <c r="AJ1208" i="27"/>
  <c r="AI1208" i="27"/>
  <c r="AH1208" i="27"/>
  <c r="AG1208" i="27"/>
  <c r="AF1208" i="27"/>
  <c r="AE1208" i="27"/>
  <c r="AD1208" i="27"/>
  <c r="AC1208" i="27"/>
  <c r="AB1208" i="27"/>
  <c r="AA1208" i="27"/>
  <c r="Z1208" i="27"/>
  <c r="Y1208" i="27"/>
  <c r="X1208" i="27"/>
  <c r="W1208" i="27"/>
  <c r="V1208" i="27"/>
  <c r="U1208" i="27"/>
  <c r="T1208" i="27"/>
  <c r="S1208" i="27"/>
  <c r="R1208" i="27"/>
  <c r="Q1208" i="27"/>
  <c r="P1208" i="27"/>
  <c r="O1208" i="27"/>
  <c r="N1208" i="27"/>
  <c r="M1208" i="27"/>
  <c r="L1208" i="27"/>
  <c r="K1208" i="27"/>
  <c r="J1208" i="27"/>
  <c r="I1208" i="27"/>
  <c r="H1208" i="27"/>
  <c r="G1208" i="27"/>
  <c r="F1208" i="27"/>
  <c r="E1208" i="27"/>
  <c r="AH1202" i="27"/>
  <c r="AG1202" i="27"/>
  <c r="AF1202" i="27"/>
  <c r="AE1202" i="27"/>
  <c r="AD1202" i="27"/>
  <c r="AC1202" i="27"/>
  <c r="AB1202" i="27"/>
  <c r="AA1202" i="27"/>
  <c r="Z1202" i="27"/>
  <c r="Y1202" i="27"/>
  <c r="X1202" i="27"/>
  <c r="W1202" i="27"/>
  <c r="V1202" i="27"/>
  <c r="P1202" i="27"/>
  <c r="O1202" i="27"/>
  <c r="N1202" i="27"/>
  <c r="M1202" i="27"/>
  <c r="L1202" i="27"/>
  <c r="K1202" i="27"/>
  <c r="J1202" i="27"/>
  <c r="I1202" i="27"/>
  <c r="H1202" i="27"/>
  <c r="G1202" i="27"/>
  <c r="AR1199" i="27"/>
  <c r="AQ1199" i="27"/>
  <c r="AP1199" i="27"/>
  <c r="AO1199" i="27"/>
  <c r="AN1199" i="27"/>
  <c r="AM1199" i="27"/>
  <c r="AL1199" i="27"/>
  <c r="AK1199" i="27"/>
  <c r="AJ1199" i="27"/>
  <c r="AI1199" i="27"/>
  <c r="AH1187" i="27"/>
  <c r="R1187" i="27"/>
  <c r="Q1187" i="27"/>
  <c r="P1187" i="27"/>
  <c r="O1187" i="27"/>
  <c r="N1187" i="27"/>
  <c r="M1187" i="27"/>
  <c r="L1187" i="27"/>
  <c r="K1187" i="27"/>
  <c r="J1187" i="27"/>
  <c r="I1187" i="27"/>
  <c r="H1187" i="27"/>
  <c r="G1187" i="27"/>
  <c r="F1187" i="27"/>
  <c r="BC1177" i="27"/>
  <c r="BB1177" i="27"/>
  <c r="AN1177" i="27" s="1"/>
  <c r="BA1177" i="27"/>
  <c r="AJ1177" i="27" s="1"/>
  <c r="AZ1177" i="27"/>
  <c r="AY1177" i="27"/>
  <c r="AB1177" i="27" s="1"/>
  <c r="AX1177" i="27"/>
  <c r="X1177" i="27" s="1"/>
  <c r="AW1177" i="27"/>
  <c r="AV1177" i="27"/>
  <c r="AU1177" i="27"/>
  <c r="AT1177" i="27"/>
  <c r="H1177" i="27" s="1"/>
  <c r="AQ1177" i="27"/>
  <c r="AP1177" i="27"/>
  <c r="AO1177" i="27"/>
  <c r="AR1177" i="27" s="1"/>
  <c r="AM1177" i="27"/>
  <c r="AL1177" i="27"/>
  <c r="AK1177" i="27"/>
  <c r="AI1177" i="27"/>
  <c r="AH1177" i="27"/>
  <c r="AG1177" i="27"/>
  <c r="AE1177" i="27"/>
  <c r="AD1177" i="27"/>
  <c r="AC1177" i="27"/>
  <c r="AA1177" i="27"/>
  <c r="Z1177" i="27"/>
  <c r="Y1177" i="27"/>
  <c r="W1177" i="27"/>
  <c r="V1177" i="27"/>
  <c r="U1177" i="27"/>
  <c r="S1177" i="27"/>
  <c r="R1177" i="27"/>
  <c r="Q1177" i="27"/>
  <c r="O1177" i="27"/>
  <c r="N1177" i="27"/>
  <c r="M1177" i="27"/>
  <c r="L1177" i="27"/>
  <c r="AR1176" i="27"/>
  <c r="AN1176" i="27"/>
  <c r="AJ1176" i="27"/>
  <c r="AF1176" i="27"/>
  <c r="AB1176" i="27"/>
  <c r="X1176" i="27"/>
  <c r="T1176" i="27"/>
  <c r="P1176" i="27"/>
  <c r="AR1175" i="27"/>
  <c r="AN1175" i="27"/>
  <c r="AJ1175" i="27"/>
  <c r="AF1175" i="27"/>
  <c r="AB1175" i="27"/>
  <c r="X1175" i="27"/>
  <c r="T1175" i="27"/>
  <c r="P1175" i="27"/>
  <c r="AV1172" i="27"/>
  <c r="AU1172" i="27"/>
  <c r="L1172" i="27" s="1"/>
  <c r="AR1172" i="27"/>
  <c r="AN1172" i="27"/>
  <c r="AJ1172" i="27"/>
  <c r="AF1172" i="27"/>
  <c r="AB1172" i="27"/>
  <c r="X1172" i="27"/>
  <c r="T1172" i="27"/>
  <c r="P1172" i="27"/>
  <c r="O1172" i="27"/>
  <c r="N1172" i="27"/>
  <c r="M1172" i="27"/>
  <c r="K1172" i="27"/>
  <c r="J1172" i="27"/>
  <c r="I1172" i="27"/>
  <c r="L1171" i="27"/>
  <c r="P1170" i="27"/>
  <c r="L1170" i="27"/>
  <c r="BC1167" i="27"/>
  <c r="BB1167" i="27"/>
  <c r="BA1167" i="27"/>
  <c r="AZ1167" i="27"/>
  <c r="AY1167" i="27"/>
  <c r="AX1167" i="27"/>
  <c r="AW1167" i="27"/>
  <c r="AV1167" i="27"/>
  <c r="AU1167" i="27"/>
  <c r="AQ1167" i="27"/>
  <c r="AP1167" i="27"/>
  <c r="AO1167" i="27"/>
  <c r="AM1167" i="27"/>
  <c r="AL1167" i="27"/>
  <c r="AK1167" i="27"/>
  <c r="AI1167" i="27"/>
  <c r="AH1167" i="27"/>
  <c r="AG1167" i="27"/>
  <c r="AE1167" i="27"/>
  <c r="AD1167" i="27"/>
  <c r="AC1167" i="27"/>
  <c r="AA1167" i="27"/>
  <c r="Z1167" i="27"/>
  <c r="Y1167" i="27"/>
  <c r="W1167" i="27"/>
  <c r="V1167" i="27"/>
  <c r="U1167" i="27"/>
  <c r="S1167" i="27"/>
  <c r="R1167" i="27"/>
  <c r="Q1167" i="27"/>
  <c r="O1167" i="27"/>
  <c r="N1167" i="27"/>
  <c r="M1167" i="27"/>
  <c r="K1167" i="27"/>
  <c r="J1167" i="27"/>
  <c r="I1167" i="27"/>
  <c r="AU1160" i="27"/>
  <c r="L1160" i="27"/>
  <c r="K1160" i="27"/>
  <c r="J1160" i="27"/>
  <c r="I1160" i="27"/>
  <c r="L1159" i="27"/>
  <c r="L1158" i="27"/>
  <c r="AV1155" i="27"/>
  <c r="AU1155" i="27"/>
  <c r="P1155" i="27"/>
  <c r="O1155" i="27"/>
  <c r="N1155" i="27"/>
  <c r="M1155" i="27"/>
  <c r="K1155" i="27"/>
  <c r="L1155" i="27" s="1"/>
  <c r="J1155" i="27"/>
  <c r="I1155" i="27"/>
  <c r="P1154" i="27"/>
  <c r="L1154" i="27"/>
  <c r="P1153" i="27"/>
  <c r="L1153" i="27"/>
  <c r="BC1149" i="27"/>
  <c r="AR1149" i="27" s="1"/>
  <c r="BB1149" i="27"/>
  <c r="BA1149" i="27"/>
  <c r="AZ1149" i="27"/>
  <c r="AY1149" i="27"/>
  <c r="AB1149" i="27" s="1"/>
  <c r="AX1149" i="27"/>
  <c r="AW1149" i="27"/>
  <c r="AQ1149" i="27"/>
  <c r="AP1149" i="27"/>
  <c r="AO1149" i="27"/>
  <c r="AM1149" i="27"/>
  <c r="AL1149" i="27"/>
  <c r="AK1149" i="27"/>
  <c r="AI1149" i="27"/>
  <c r="AH1149" i="27"/>
  <c r="AJ1149" i="27" s="1"/>
  <c r="AG1149" i="27"/>
  <c r="AE1149" i="27"/>
  <c r="AF1149" i="27" s="1"/>
  <c r="AD1149" i="27"/>
  <c r="AC1149" i="27"/>
  <c r="AA1149" i="27"/>
  <c r="Z1149" i="27"/>
  <c r="Y1149" i="27"/>
  <c r="W1149" i="27"/>
  <c r="X1149" i="27" s="1"/>
  <c r="V1149" i="27"/>
  <c r="U1149" i="27"/>
  <c r="S1149" i="27"/>
  <c r="T1149" i="27" s="1"/>
  <c r="R1149" i="27"/>
  <c r="Q1149" i="27"/>
  <c r="AR1148" i="27"/>
  <c r="AN1148" i="27"/>
  <c r="AJ1148" i="27"/>
  <c r="AF1148" i="27"/>
  <c r="AB1148" i="27"/>
  <c r="X1148" i="27"/>
  <c r="T1148" i="27"/>
  <c r="AN1147" i="27"/>
  <c r="AW1145" i="27"/>
  <c r="T1144" i="27"/>
  <c r="AR1143" i="27"/>
  <c r="AN1143" i="27"/>
  <c r="AJ1143" i="27"/>
  <c r="AF1143" i="27"/>
  <c r="AB1143" i="27"/>
  <c r="X1143" i="27"/>
  <c r="T1143" i="27"/>
  <c r="AV1139" i="27"/>
  <c r="AU1139" i="27"/>
  <c r="AR1139" i="27"/>
  <c r="AN1139" i="27"/>
  <c r="AJ1139" i="27"/>
  <c r="AF1139" i="27"/>
  <c r="AB1139" i="27"/>
  <c r="X1139" i="27"/>
  <c r="T1139" i="27"/>
  <c r="O1139" i="27"/>
  <c r="N1139" i="27"/>
  <c r="M1139" i="27"/>
  <c r="L1139" i="27"/>
  <c r="K1139" i="27"/>
  <c r="J1139" i="27"/>
  <c r="I1139" i="27"/>
  <c r="L1138" i="27"/>
  <c r="P1137" i="27"/>
  <c r="L1137" i="27"/>
  <c r="AV1131" i="27"/>
  <c r="P1131" i="27" s="1"/>
  <c r="AU1131" i="27"/>
  <c r="L1131" i="27" s="1"/>
  <c r="R1131" i="27"/>
  <c r="O1131" i="27"/>
  <c r="N1131" i="27"/>
  <c r="M1131" i="27"/>
  <c r="K1131" i="27"/>
  <c r="J1131" i="27"/>
  <c r="I1131" i="27"/>
  <c r="AR1130" i="27"/>
  <c r="AN1130" i="27"/>
  <c r="AJ1130" i="27"/>
  <c r="AF1130" i="27"/>
  <c r="AB1130" i="27"/>
  <c r="X1130" i="27"/>
  <c r="T1130" i="27"/>
  <c r="L1129" i="27"/>
  <c r="P1128" i="27"/>
  <c r="L1128" i="27"/>
  <c r="AV1122" i="27"/>
  <c r="AU1122" i="27"/>
  <c r="AR1122" i="27"/>
  <c r="AN1122" i="27"/>
  <c r="AJ1122" i="27"/>
  <c r="AF1122" i="27"/>
  <c r="AB1122" i="27"/>
  <c r="X1122" i="27"/>
  <c r="T1122" i="27"/>
  <c r="O1122" i="27"/>
  <c r="N1122" i="27"/>
  <c r="M1122" i="27"/>
  <c r="K1122" i="27"/>
  <c r="L1122" i="27" s="1"/>
  <c r="J1122" i="27"/>
  <c r="I1122" i="27"/>
  <c r="G1122" i="27"/>
  <c r="F1122" i="27"/>
  <c r="E1122" i="27"/>
  <c r="H1122" i="27" s="1"/>
  <c r="L1121" i="27"/>
  <c r="H1121" i="27"/>
  <c r="P1120" i="27"/>
  <c r="L1120" i="27"/>
  <c r="H1120" i="27"/>
  <c r="BC1117" i="27"/>
  <c r="BB1117" i="27"/>
  <c r="BA1117" i="27"/>
  <c r="AZ1117" i="27"/>
  <c r="AY1117" i="27"/>
  <c r="AX1117" i="27"/>
  <c r="AW1117" i="27"/>
  <c r="AV1117" i="27"/>
  <c r="AU1117" i="27"/>
  <c r="AT1117" i="27"/>
  <c r="AQ1117" i="27"/>
  <c r="AP1117" i="27"/>
  <c r="AO1117" i="27"/>
  <c r="AM1117" i="27"/>
  <c r="AL1117" i="27"/>
  <c r="AK1117" i="27"/>
  <c r="AI1117" i="27"/>
  <c r="AH1117" i="27"/>
  <c r="AG1117" i="27"/>
  <c r="AE1117" i="27"/>
  <c r="AD1117" i="27"/>
  <c r="AC1117" i="27"/>
  <c r="AA1117" i="27"/>
  <c r="Z1117" i="27"/>
  <c r="Y1117" i="27"/>
  <c r="W1117" i="27"/>
  <c r="V1117" i="27"/>
  <c r="U1117" i="27"/>
  <c r="S1117" i="27"/>
  <c r="R1117" i="27"/>
  <c r="Q1117" i="27"/>
  <c r="O1117" i="27"/>
  <c r="N1117" i="27"/>
  <c r="M1117" i="27"/>
  <c r="K1117" i="27"/>
  <c r="J1117" i="27"/>
  <c r="I1117" i="27"/>
  <c r="G1117" i="27"/>
  <c r="F1117" i="27"/>
  <c r="E1117" i="27"/>
  <c r="AU1109" i="27"/>
  <c r="AT1109" i="27"/>
  <c r="H1109" i="27" s="1"/>
  <c r="K1109" i="27"/>
  <c r="J1109" i="27"/>
  <c r="I1109" i="27"/>
  <c r="L1109" i="27" s="1"/>
  <c r="G1109" i="27"/>
  <c r="F1109" i="27"/>
  <c r="E1109" i="27"/>
  <c r="L1108" i="27"/>
  <c r="L1106" i="27"/>
  <c r="H1106" i="27"/>
  <c r="AV1103" i="27"/>
  <c r="P1103" i="27" s="1"/>
  <c r="AU1103" i="27"/>
  <c r="AT1103" i="27"/>
  <c r="O1103" i="27"/>
  <c r="N1103" i="27"/>
  <c r="M1103" i="27"/>
  <c r="L1103" i="27"/>
  <c r="K1103" i="27"/>
  <c r="J1103" i="27"/>
  <c r="I1103" i="27"/>
  <c r="G1103" i="27"/>
  <c r="F1103" i="27"/>
  <c r="E1103" i="27"/>
  <c r="H1103" i="27" s="1"/>
  <c r="P1102" i="27"/>
  <c r="L1102" i="27"/>
  <c r="H1101" i="27"/>
  <c r="P1100" i="27"/>
  <c r="L1100" i="27"/>
  <c r="H1100" i="27"/>
  <c r="BC1097" i="27"/>
  <c r="AR1097" i="27" s="1"/>
  <c r="BB1097" i="27"/>
  <c r="BA1097" i="27"/>
  <c r="AJ1097" i="27" s="1"/>
  <c r="AZ1097" i="27"/>
  <c r="AY1097" i="27"/>
  <c r="AX1097" i="27"/>
  <c r="AW1097" i="27"/>
  <c r="AQ1097" i="27"/>
  <c r="AP1097" i="27"/>
  <c r="AO1097" i="27"/>
  <c r="AN1097" i="27"/>
  <c r="AM1097" i="27"/>
  <c r="AL1097" i="27"/>
  <c r="AK1097" i="27"/>
  <c r="AI1097" i="27"/>
  <c r="AH1097" i="27"/>
  <c r="AG1097" i="27"/>
  <c r="AF1097" i="27"/>
  <c r="AE1097" i="27"/>
  <c r="AD1097" i="27"/>
  <c r="AC1097" i="27"/>
  <c r="AA1097" i="27"/>
  <c r="Z1097" i="27"/>
  <c r="Y1097" i="27"/>
  <c r="AB1097" i="27" s="1"/>
  <c r="X1097" i="27"/>
  <c r="W1097" i="27"/>
  <c r="V1097" i="27"/>
  <c r="U1097" i="27"/>
  <c r="S1097" i="27"/>
  <c r="R1097" i="27"/>
  <c r="Q1097" i="27"/>
  <c r="T1097" i="27" s="1"/>
  <c r="AR1096" i="27"/>
  <c r="AN1096" i="27"/>
  <c r="AJ1096" i="27"/>
  <c r="AF1096" i="27"/>
  <c r="AB1096" i="27"/>
  <c r="X1096" i="27"/>
  <c r="T1096" i="27"/>
  <c r="AN1095" i="27"/>
  <c r="AW1093" i="27"/>
  <c r="T1092" i="27"/>
  <c r="AR1091" i="27"/>
  <c r="AN1091" i="27"/>
  <c r="AJ1091" i="27"/>
  <c r="AF1091" i="27"/>
  <c r="AB1091" i="27"/>
  <c r="X1091" i="27"/>
  <c r="T1091" i="27"/>
  <c r="AV1087" i="27"/>
  <c r="AU1087" i="27"/>
  <c r="AT1087" i="27"/>
  <c r="AR1087" i="27"/>
  <c r="AN1087" i="27"/>
  <c r="AJ1087" i="27"/>
  <c r="AF1087" i="27"/>
  <c r="AB1087" i="27"/>
  <c r="X1087" i="27"/>
  <c r="T1087" i="27"/>
  <c r="O1087" i="27"/>
  <c r="N1087" i="27"/>
  <c r="M1087" i="27"/>
  <c r="K1087" i="27"/>
  <c r="L1087" i="27" s="1"/>
  <c r="J1087" i="27"/>
  <c r="I1087" i="27"/>
  <c r="E1087" i="27"/>
  <c r="H1087" i="27" s="1"/>
  <c r="L1086" i="27"/>
  <c r="H1086" i="27"/>
  <c r="P1085" i="27"/>
  <c r="L1085" i="27"/>
  <c r="H1085" i="27"/>
  <c r="F1082" i="27"/>
  <c r="E1082" i="27"/>
  <c r="AV1078" i="27"/>
  <c r="P1078" i="27" s="1"/>
  <c r="AU1078" i="27"/>
  <c r="L1078" i="27" s="1"/>
  <c r="AT1078" i="27"/>
  <c r="R1078" i="27"/>
  <c r="O1078" i="27"/>
  <c r="N1078" i="27"/>
  <c r="M1078" i="27"/>
  <c r="K1078" i="27"/>
  <c r="J1078" i="27"/>
  <c r="I1078" i="27"/>
  <c r="H1078" i="27"/>
  <c r="G1078" i="27"/>
  <c r="F1078" i="27"/>
  <c r="E1078" i="27"/>
  <c r="AR1077" i="27"/>
  <c r="AN1077" i="27"/>
  <c r="AJ1077" i="27"/>
  <c r="AF1077" i="27"/>
  <c r="AB1077" i="27"/>
  <c r="X1077" i="27"/>
  <c r="T1077" i="27"/>
  <c r="L1076" i="27"/>
  <c r="H1076" i="27"/>
  <c r="P1075" i="27"/>
  <c r="L1075" i="27"/>
  <c r="H1075" i="27"/>
  <c r="AV1070" i="27"/>
  <c r="P1070" i="27" s="1"/>
  <c r="AU1070" i="27"/>
  <c r="AR1070" i="27"/>
  <c r="AN1070" i="27"/>
  <c r="AJ1070" i="27"/>
  <c r="AF1070" i="27"/>
  <c r="AB1070" i="27"/>
  <c r="X1070" i="27"/>
  <c r="T1070" i="27"/>
  <c r="O1070" i="27"/>
  <c r="N1070" i="27"/>
  <c r="M1070" i="27"/>
  <c r="K1070" i="27"/>
  <c r="L1070" i="27" s="1"/>
  <c r="J1070" i="27"/>
  <c r="I1070" i="27"/>
  <c r="G1070" i="27"/>
  <c r="F1070" i="27"/>
  <c r="E1070" i="27"/>
  <c r="L1069" i="27"/>
  <c r="H1069" i="27"/>
  <c r="P1068" i="27"/>
  <c r="L1068" i="27"/>
  <c r="H1068" i="27"/>
  <c r="BC1065" i="27"/>
  <c r="BB1065" i="27"/>
  <c r="BA1065" i="27"/>
  <c r="AZ1065" i="27"/>
  <c r="AY1065" i="27"/>
  <c r="AX1065" i="27"/>
  <c r="AW1065" i="27"/>
  <c r="AV1065" i="27"/>
  <c r="AU1065" i="27"/>
  <c r="AT1065" i="27"/>
  <c r="AQ1065" i="27"/>
  <c r="AP1065" i="27"/>
  <c r="AO1065" i="27"/>
  <c r="AM1065" i="27"/>
  <c r="AL1065" i="27"/>
  <c r="AK1065" i="27"/>
  <c r="AI1065" i="27"/>
  <c r="AH1065" i="27"/>
  <c r="AG1065" i="27"/>
  <c r="AE1065" i="27"/>
  <c r="AD1065" i="27"/>
  <c r="AC1065" i="27"/>
  <c r="AA1065" i="27"/>
  <c r="Z1065" i="27"/>
  <c r="Y1065" i="27"/>
  <c r="W1065" i="27"/>
  <c r="V1065" i="27"/>
  <c r="U1065" i="27"/>
  <c r="S1065" i="27"/>
  <c r="R1065" i="27"/>
  <c r="Q1065" i="27"/>
  <c r="O1065" i="27"/>
  <c r="N1065" i="27"/>
  <c r="M1065" i="27"/>
  <c r="K1065" i="27"/>
  <c r="J1065" i="27"/>
  <c r="I1065" i="27"/>
  <c r="G1065" i="27"/>
  <c r="F1065" i="27"/>
  <c r="E1065" i="27"/>
  <c r="AU1058" i="27"/>
  <c r="AT1058" i="27"/>
  <c r="K1058" i="27"/>
  <c r="J1058" i="27"/>
  <c r="I1058" i="27"/>
  <c r="L1058" i="27" s="1"/>
  <c r="H1058" i="27"/>
  <c r="G1058" i="27"/>
  <c r="F1058" i="27"/>
  <c r="E1058" i="27"/>
  <c r="L1057" i="27"/>
  <c r="L1056" i="27"/>
  <c r="H1056" i="27"/>
  <c r="L1055" i="27"/>
  <c r="H1055" i="27"/>
  <c r="AV1052" i="27"/>
  <c r="AU1052" i="27"/>
  <c r="AT1052" i="27"/>
  <c r="O1052" i="27"/>
  <c r="N1052" i="27"/>
  <c r="M1052" i="27"/>
  <c r="P1052" i="27" s="1"/>
  <c r="L1052" i="27"/>
  <c r="K1052" i="27"/>
  <c r="J1052" i="27"/>
  <c r="I1052" i="27"/>
  <c r="G1052" i="27"/>
  <c r="F1052" i="27"/>
  <c r="E1052" i="27"/>
  <c r="P1051" i="27"/>
  <c r="L1051" i="27"/>
  <c r="P1050" i="27"/>
  <c r="L1050" i="27"/>
  <c r="H1050" i="27"/>
  <c r="P1049" i="27"/>
  <c r="L1049" i="27"/>
  <c r="H1049" i="27"/>
  <c r="BC1046" i="27"/>
  <c r="AR1046" i="27" s="1"/>
  <c r="BB1046" i="27"/>
  <c r="BA1046" i="27"/>
  <c r="AZ1046" i="27"/>
  <c r="AY1046" i="27"/>
  <c r="AX1046" i="27"/>
  <c r="AW1046" i="27"/>
  <c r="AQ1046" i="27"/>
  <c r="AP1046" i="27"/>
  <c r="AO1046" i="27"/>
  <c r="AM1046" i="27"/>
  <c r="AL1046" i="27"/>
  <c r="AK1046" i="27"/>
  <c r="AN1046" i="27" s="1"/>
  <c r="AI1046" i="27"/>
  <c r="AJ1046" i="27" s="1"/>
  <c r="AH1046" i="27"/>
  <c r="AG1046" i="27"/>
  <c r="AE1046" i="27"/>
  <c r="AD1046" i="27"/>
  <c r="AC1046" i="27"/>
  <c r="AF1046" i="27" s="1"/>
  <c r="AB1046" i="27"/>
  <c r="AA1046" i="27"/>
  <c r="Z1046" i="27"/>
  <c r="Y1046" i="27"/>
  <c r="W1046" i="27"/>
  <c r="V1046" i="27"/>
  <c r="U1046" i="27"/>
  <c r="X1046" i="27" s="1"/>
  <c r="T1046" i="27"/>
  <c r="S1046" i="27"/>
  <c r="R1046" i="27"/>
  <c r="Q1046" i="27"/>
  <c r="AR1045" i="27"/>
  <c r="AN1045" i="27"/>
  <c r="AJ1045" i="27"/>
  <c r="AF1045" i="27"/>
  <c r="AB1045" i="27"/>
  <c r="X1045" i="27"/>
  <c r="T1045" i="27"/>
  <c r="AR1044" i="27"/>
  <c r="AN1044" i="27"/>
  <c r="AJ1044" i="27"/>
  <c r="AF1044" i="27"/>
  <c r="AB1044" i="27"/>
  <c r="X1044" i="27"/>
  <c r="T1044" i="27"/>
  <c r="AW1042" i="27"/>
  <c r="T1041" i="27"/>
  <c r="AR1040" i="27"/>
  <c r="AN1040" i="27"/>
  <c r="AJ1040" i="27"/>
  <c r="AF1040" i="27"/>
  <c r="AB1040" i="27"/>
  <c r="X1040" i="27"/>
  <c r="T1040" i="27"/>
  <c r="AV1036" i="27"/>
  <c r="AU1036" i="27"/>
  <c r="AT1036" i="27"/>
  <c r="AR1036" i="27"/>
  <c r="AN1036" i="27"/>
  <c r="AJ1036" i="27"/>
  <c r="AF1036" i="27"/>
  <c r="AB1036" i="27"/>
  <c r="X1036" i="27"/>
  <c r="T1036" i="27"/>
  <c r="O1036" i="27"/>
  <c r="N1036" i="27"/>
  <c r="M1036" i="27"/>
  <c r="P1036" i="27" s="1"/>
  <c r="L1036" i="27"/>
  <c r="K1036" i="27"/>
  <c r="J1036" i="27"/>
  <c r="I1036" i="27"/>
  <c r="H1036" i="27"/>
  <c r="E1036" i="27"/>
  <c r="L1035" i="27"/>
  <c r="H1035" i="27"/>
  <c r="P1034" i="27"/>
  <c r="L1034" i="27"/>
  <c r="H1034" i="27"/>
  <c r="AV1027" i="27"/>
  <c r="AU1027" i="27"/>
  <c r="AT1027" i="27"/>
  <c r="R1027" i="27"/>
  <c r="O1027" i="27"/>
  <c r="N1027" i="27"/>
  <c r="M1027" i="27"/>
  <c r="L1027" i="27"/>
  <c r="K1027" i="27"/>
  <c r="J1027" i="27"/>
  <c r="I1027" i="27"/>
  <c r="G1027" i="27"/>
  <c r="H1027" i="27" s="1"/>
  <c r="F1027" i="27"/>
  <c r="E1027" i="27"/>
  <c r="AR1026" i="27"/>
  <c r="AN1026" i="27"/>
  <c r="AJ1026" i="27"/>
  <c r="AF1026" i="27"/>
  <c r="AB1026" i="27"/>
  <c r="X1026" i="27"/>
  <c r="T1026" i="27"/>
  <c r="L1025" i="27"/>
  <c r="H1025" i="27"/>
  <c r="P1024" i="27"/>
  <c r="L1024" i="27"/>
  <c r="H1024" i="27"/>
  <c r="AB1004" i="27"/>
  <c r="AR1003" i="27"/>
  <c r="T1002" i="27"/>
  <c r="L1002" i="27"/>
  <c r="T1001" i="27"/>
  <c r="P1001" i="27"/>
  <c r="L1001" i="27"/>
  <c r="H1001" i="27"/>
  <c r="T995" i="27"/>
  <c r="P995" i="27"/>
  <c r="L995" i="27"/>
  <c r="T994" i="27"/>
  <c r="L994" i="27"/>
  <c r="AF993" i="27"/>
  <c r="AB993" i="27"/>
  <c r="AR992" i="27"/>
  <c r="AR990" i="27"/>
  <c r="AF990" i="27"/>
  <c r="AB990" i="27"/>
  <c r="T990" i="27"/>
  <c r="P990" i="27"/>
  <c r="L990" i="27"/>
  <c r="H990" i="27"/>
  <c r="T985" i="27"/>
  <c r="P985" i="27"/>
  <c r="X982" i="27"/>
  <c r="T982" i="27"/>
  <c r="P982" i="27"/>
  <c r="L982" i="27"/>
  <c r="AR979" i="27"/>
  <c r="AF978" i="27"/>
  <c r="AB978" i="27"/>
  <c r="P977" i="27"/>
  <c r="L977" i="27"/>
  <c r="H977" i="27"/>
  <c r="T976" i="27"/>
  <c r="P976" i="27"/>
  <c r="L976" i="27"/>
  <c r="AR967" i="27"/>
  <c r="AQ967" i="27"/>
  <c r="AP967" i="27"/>
  <c r="AO967" i="27"/>
  <c r="AN967" i="27"/>
  <c r="AM967" i="27"/>
  <c r="AL967" i="27"/>
  <c r="AK967" i="27"/>
  <c r="AJ967" i="27"/>
  <c r="AI967" i="27"/>
  <c r="AH967" i="27"/>
  <c r="AG967" i="27"/>
  <c r="AF967" i="27"/>
  <c r="AE967" i="27"/>
  <c r="AD967" i="27"/>
  <c r="AC967" i="27"/>
  <c r="AB967" i="27"/>
  <c r="AA967" i="27"/>
  <c r="Z967" i="27"/>
  <c r="Y967" i="27"/>
  <c r="X967" i="27"/>
  <c r="V967" i="27"/>
  <c r="U967" i="27"/>
  <c r="R967" i="27"/>
  <c r="Q967" i="27"/>
  <c r="P967" i="27"/>
  <c r="AR956" i="27"/>
  <c r="AQ956" i="27"/>
  <c r="AP956" i="27"/>
  <c r="AO956" i="27"/>
  <c r="AN956" i="27"/>
  <c r="AM956" i="27"/>
  <c r="AZ943" i="27"/>
  <c r="AR943" i="27"/>
  <c r="AQ943" i="27"/>
  <c r="AP943" i="27"/>
  <c r="AO943" i="27"/>
  <c r="BC943" i="27" s="1"/>
  <c r="AN943" i="27"/>
  <c r="AM943" i="27"/>
  <c r="AL943" i="27"/>
  <c r="BB943" i="27" s="1"/>
  <c r="AK943" i="27"/>
  <c r="AJ943" i="27"/>
  <c r="AI943" i="27"/>
  <c r="AH943" i="27"/>
  <c r="BA943" i="27" s="1"/>
  <c r="AG943" i="27"/>
  <c r="AF943" i="27"/>
  <c r="AE943" i="27"/>
  <c r="AD943" i="27"/>
  <c r="AC943" i="27"/>
  <c r="AB943" i="27"/>
  <c r="AA943" i="27"/>
  <c r="Z943" i="27"/>
  <c r="Y943" i="27"/>
  <c r="X943" i="27"/>
  <c r="V943" i="27"/>
  <c r="U943" i="27"/>
  <c r="R943" i="27"/>
  <c r="Q943" i="27"/>
  <c r="P943" i="27"/>
  <c r="K935" i="27"/>
  <c r="J935" i="27"/>
  <c r="I935" i="27"/>
  <c r="H935" i="27"/>
  <c r="G935" i="27"/>
  <c r="F935" i="27"/>
  <c r="E935" i="27"/>
  <c r="AR929" i="27"/>
  <c r="AQ929" i="27"/>
  <c r="AP929" i="27"/>
  <c r="AM929" i="27"/>
  <c r="AL929" i="27"/>
  <c r="AK929" i="27"/>
  <c r="AJ929" i="27"/>
  <c r="AI929" i="27"/>
  <c r="AH929" i="27"/>
  <c r="AG929" i="27"/>
  <c r="AF929" i="27"/>
  <c r="AE929" i="27"/>
  <c r="AD929" i="27"/>
  <c r="AB929" i="27"/>
  <c r="AA929" i="27"/>
  <c r="Z929" i="27"/>
  <c r="X929" i="27"/>
  <c r="W929" i="27"/>
  <c r="V929" i="27"/>
  <c r="U929" i="27"/>
  <c r="T929" i="27"/>
  <c r="S929" i="27"/>
  <c r="R929" i="27"/>
  <c r="P929" i="27"/>
  <c r="O929" i="27"/>
  <c r="N929" i="27"/>
  <c r="L929" i="27"/>
  <c r="K929" i="27"/>
  <c r="J929" i="27"/>
  <c r="I929" i="27"/>
  <c r="H929" i="27"/>
  <c r="G929" i="27"/>
  <c r="AR923" i="27"/>
  <c r="AQ923" i="27"/>
  <c r="AP923" i="27"/>
  <c r="AO923" i="27"/>
  <c r="AN923" i="27"/>
  <c r="AM923" i="27"/>
  <c r="AL923" i="27"/>
  <c r="AK923" i="27"/>
  <c r="AJ923" i="27"/>
  <c r="AI923" i="27"/>
  <c r="AH923" i="27"/>
  <c r="AG923" i="27"/>
  <c r="AF923" i="27"/>
  <c r="AE923" i="27"/>
  <c r="AD923" i="27"/>
  <c r="AC923" i="27"/>
  <c r="AB923" i="27"/>
  <c r="AA923" i="27"/>
  <c r="Z923" i="27"/>
  <c r="Y923" i="27"/>
  <c r="X923" i="27"/>
  <c r="W923" i="27"/>
  <c r="V923" i="27"/>
  <c r="U923" i="27"/>
  <c r="T923" i="27"/>
  <c r="S923" i="27"/>
  <c r="R923" i="27"/>
  <c r="Q923" i="27"/>
  <c r="P923" i="27"/>
  <c r="O923" i="27"/>
  <c r="N923" i="27"/>
  <c r="M923" i="27"/>
  <c r="L923" i="27"/>
  <c r="K923" i="27"/>
  <c r="J923" i="27"/>
  <c r="I923" i="27"/>
  <c r="H923" i="27"/>
  <c r="G923" i="27"/>
  <c r="F923" i="27"/>
  <c r="E923" i="27"/>
  <c r="AR916" i="27"/>
  <c r="AQ916" i="27"/>
  <c r="AP916" i="27"/>
  <c r="AN916" i="27"/>
  <c r="AM916" i="27"/>
  <c r="AL916" i="27"/>
  <c r="AK916" i="27"/>
  <c r="AJ916" i="27"/>
  <c r="AI916" i="27"/>
  <c r="AH916" i="27"/>
  <c r="AG916" i="27"/>
  <c r="AF916" i="27"/>
  <c r="AE916" i="27"/>
  <c r="AD916" i="27"/>
  <c r="AC916" i="27"/>
  <c r="AB916" i="27"/>
  <c r="AA916" i="27"/>
  <c r="Z916" i="27"/>
  <c r="Y916" i="27"/>
  <c r="X916" i="27"/>
  <c r="W916" i="27"/>
  <c r="V916" i="27"/>
  <c r="U916" i="27"/>
  <c r="T916" i="27"/>
  <c r="S916" i="27"/>
  <c r="R916" i="27"/>
  <c r="Q916" i="27"/>
  <c r="P916" i="27"/>
  <c r="O916" i="27"/>
  <c r="N916" i="27"/>
  <c r="M916" i="27"/>
  <c r="L916" i="27"/>
  <c r="K916" i="27"/>
  <c r="J916" i="27"/>
  <c r="I916" i="27"/>
  <c r="H916" i="27"/>
  <c r="G916" i="27"/>
  <c r="F916" i="27"/>
  <c r="E916" i="27"/>
  <c r="AR904" i="27"/>
  <c r="AR898" i="27"/>
  <c r="AQ898" i="27"/>
  <c r="AJ898" i="27"/>
  <c r="AI898" i="27"/>
  <c r="AH898" i="27"/>
  <c r="AG898" i="27"/>
  <c r="AD898" i="27"/>
  <c r="AB898" i="27"/>
  <c r="AA898" i="27"/>
  <c r="T898" i="27"/>
  <c r="S898" i="27"/>
  <c r="R898" i="27"/>
  <c r="Q898" i="27"/>
  <c r="L898" i="27"/>
  <c r="K898" i="27"/>
  <c r="J898" i="27"/>
  <c r="I898" i="27"/>
  <c r="H898" i="27"/>
  <c r="AR895" i="27"/>
  <c r="AQ895" i="27"/>
  <c r="AP895" i="27"/>
  <c r="AP898" i="27" s="1"/>
  <c r="AO895" i="27"/>
  <c r="AO898" i="27" s="1"/>
  <c r="AN895" i="27"/>
  <c r="AM895" i="27"/>
  <c r="AM898" i="27" s="1"/>
  <c r="AL895" i="27"/>
  <c r="AL898" i="27" s="1"/>
  <c r="AK895" i="27"/>
  <c r="AK898" i="27" s="1"/>
  <c r="AJ895" i="27"/>
  <c r="AI895" i="27"/>
  <c r="AH895" i="27"/>
  <c r="AG895" i="27"/>
  <c r="AF895" i="27"/>
  <c r="AF898" i="27" s="1"/>
  <c r="AE895" i="27"/>
  <c r="AE898" i="27" s="1"/>
  <c r="AD895" i="27"/>
  <c r="AC895" i="27"/>
  <c r="AC898" i="27" s="1"/>
  <c r="AB895" i="27"/>
  <c r="AA895" i="27"/>
  <c r="Z895" i="27"/>
  <c r="Z898" i="27" s="1"/>
  <c r="Y895" i="27"/>
  <c r="Y898" i="27" s="1"/>
  <c r="X895" i="27"/>
  <c r="X898" i="27" s="1"/>
  <c r="W895" i="27"/>
  <c r="W898" i="27" s="1"/>
  <c r="V895" i="27"/>
  <c r="V898" i="27" s="1"/>
  <c r="U895" i="27"/>
  <c r="U898" i="27" s="1"/>
  <c r="T895" i="27"/>
  <c r="S895" i="27"/>
  <c r="R895" i="27"/>
  <c r="Q895" i="27"/>
  <c r="P895" i="27"/>
  <c r="P898" i="27" s="1"/>
  <c r="O895" i="27"/>
  <c r="O898" i="27" s="1"/>
  <c r="N895" i="27"/>
  <c r="N898" i="27" s="1"/>
  <c r="M895" i="27"/>
  <c r="M898" i="27" s="1"/>
  <c r="L895" i="27"/>
  <c r="K895" i="27"/>
  <c r="J895" i="27"/>
  <c r="I895" i="27"/>
  <c r="H895" i="27"/>
  <c r="G895" i="27"/>
  <c r="G898" i="27" s="1"/>
  <c r="F895" i="27"/>
  <c r="F898" i="27" s="1"/>
  <c r="E895" i="27"/>
  <c r="E898" i="27" s="1"/>
  <c r="AU883" i="27"/>
  <c r="AT883" i="27"/>
  <c r="R881" i="27"/>
  <c r="AW878" i="27"/>
  <c r="T878" i="27"/>
  <c r="S878" i="27"/>
  <c r="R878" i="27"/>
  <c r="Q878" i="27"/>
  <c r="P878" i="27"/>
  <c r="O878" i="27"/>
  <c r="N878" i="27"/>
  <c r="N881" i="27" s="1"/>
  <c r="M878" i="27"/>
  <c r="L878" i="27"/>
  <c r="K878" i="27"/>
  <c r="J878" i="27"/>
  <c r="H878" i="27"/>
  <c r="G878" i="27"/>
  <c r="F878" i="27"/>
  <c r="E878" i="27"/>
  <c r="AT878" i="27" s="1"/>
  <c r="I875" i="27"/>
  <c r="I872" i="27"/>
  <c r="AW869" i="27"/>
  <c r="AV869" i="27"/>
  <c r="AU869" i="27"/>
  <c r="AT869" i="27"/>
  <c r="I867" i="27"/>
  <c r="AW866" i="27"/>
  <c r="AW865" i="27"/>
  <c r="AW864" i="27"/>
  <c r="AW863" i="27"/>
  <c r="AW861" i="27"/>
  <c r="R858" i="27"/>
  <c r="N858" i="27"/>
  <c r="AW855" i="27"/>
  <c r="AV855" i="27"/>
  <c r="AU855" i="27"/>
  <c r="AT855" i="27"/>
  <c r="I849" i="27"/>
  <c r="I852" i="27" s="1"/>
  <c r="I855" i="27" s="1"/>
  <c r="AW847" i="27"/>
  <c r="AV847" i="27"/>
  <c r="AU847" i="27"/>
  <c r="AT847" i="27"/>
  <c r="I845" i="27"/>
  <c r="AW844" i="27"/>
  <c r="AW843" i="27"/>
  <c r="AW842" i="27"/>
  <c r="AW841" i="27"/>
  <c r="AU834" i="27"/>
  <c r="AT834" i="27"/>
  <c r="R830" i="27"/>
  <c r="N830" i="27"/>
  <c r="AW827" i="27"/>
  <c r="AV827" i="27"/>
  <c r="AT827" i="27"/>
  <c r="I827" i="27"/>
  <c r="I824" i="27"/>
  <c r="AW818" i="27"/>
  <c r="AT818" i="27"/>
  <c r="T818" i="27"/>
  <c r="S818" i="27"/>
  <c r="R818" i="27"/>
  <c r="Q818" i="27"/>
  <c r="P818" i="27"/>
  <c r="O818" i="27"/>
  <c r="N818" i="27"/>
  <c r="AV818" i="27" s="1"/>
  <c r="I818" i="27"/>
  <c r="AU818" i="27" s="1"/>
  <c r="I816" i="27"/>
  <c r="AW815" i="27"/>
  <c r="AW814" i="27"/>
  <c r="AW813" i="27"/>
  <c r="AW812" i="27"/>
  <c r="AW810" i="27"/>
  <c r="AC802" i="27"/>
  <c r="Z802" i="27"/>
  <c r="X802" i="27"/>
  <c r="V802" i="27"/>
  <c r="X794" i="27"/>
  <c r="AX787" i="27"/>
  <c r="AC787" i="27"/>
  <c r="Z787" i="27"/>
  <c r="V787" i="27"/>
  <c r="G781" i="27"/>
  <c r="F781" i="27"/>
  <c r="H779" i="27"/>
  <c r="H781" i="27" s="1"/>
  <c r="G779" i="27"/>
  <c r="F779" i="27"/>
  <c r="E779" i="27"/>
  <c r="AT778" i="27"/>
  <c r="AT777" i="27"/>
  <c r="AT776" i="27"/>
  <c r="AT775" i="27"/>
  <c r="AT773" i="27"/>
  <c r="H770" i="27"/>
  <c r="G770" i="27"/>
  <c r="F770" i="27"/>
  <c r="E770" i="27"/>
  <c r="AT769" i="27"/>
  <c r="AT768" i="27"/>
  <c r="AT767" i="27"/>
  <c r="AT766" i="27"/>
  <c r="H761" i="27"/>
  <c r="G761" i="27"/>
  <c r="F761" i="27"/>
  <c r="H759" i="27"/>
  <c r="G759" i="27"/>
  <c r="AT759" i="27" s="1"/>
  <c r="F759" i="27"/>
  <c r="E759" i="27"/>
  <c r="E761" i="27" s="1"/>
  <c r="AT761" i="27" s="1"/>
  <c r="AT758" i="27"/>
  <c r="AT757" i="27"/>
  <c r="AT756" i="27"/>
  <c r="AT755" i="27"/>
  <c r="AT753" i="27"/>
  <c r="AT749" i="27"/>
  <c r="AT748" i="27"/>
  <c r="AT747" i="27"/>
  <c r="AT746" i="27"/>
  <c r="H739" i="27"/>
  <c r="G739" i="27"/>
  <c r="F739" i="27"/>
  <c r="E739" i="27"/>
  <c r="AT738" i="27"/>
  <c r="AT737" i="27"/>
  <c r="AT736" i="27"/>
  <c r="AT735" i="27"/>
  <c r="H733" i="27"/>
  <c r="H741" i="27" s="1"/>
  <c r="G733" i="27"/>
  <c r="G741" i="27" s="1"/>
  <c r="F733" i="27"/>
  <c r="E733" i="27"/>
  <c r="AT730" i="27"/>
  <c r="H730" i="27"/>
  <c r="G730" i="27"/>
  <c r="F730" i="27"/>
  <c r="E730" i="27"/>
  <c r="AT729" i="27"/>
  <c r="AT728" i="27"/>
  <c r="AT727" i="27"/>
  <c r="AT726" i="27"/>
  <c r="AT724" i="27"/>
  <c r="H718" i="27"/>
  <c r="H720" i="27" s="1"/>
  <c r="G718" i="27"/>
  <c r="G720" i="27" s="1"/>
  <c r="F718" i="27"/>
  <c r="F720" i="27" s="1"/>
  <c r="E718" i="27"/>
  <c r="AT717" i="27"/>
  <c r="AT716" i="27"/>
  <c r="AT715" i="27"/>
  <c r="AT714" i="27"/>
  <c r="AT712" i="27"/>
  <c r="H707" i="27"/>
  <c r="G707" i="27"/>
  <c r="H705" i="27"/>
  <c r="G705" i="27"/>
  <c r="F705" i="27"/>
  <c r="E705" i="27"/>
  <c r="AT705" i="27" s="1"/>
  <c r="AT704" i="27"/>
  <c r="AT703" i="27"/>
  <c r="AT702" i="27"/>
  <c r="AT701" i="27"/>
  <c r="H699" i="27"/>
  <c r="G699" i="27"/>
  <c r="F699" i="27"/>
  <c r="F707" i="27" s="1"/>
  <c r="E699" i="27"/>
  <c r="AT696" i="27"/>
  <c r="H696" i="27"/>
  <c r="G696" i="27"/>
  <c r="F696" i="27"/>
  <c r="E696" i="27"/>
  <c r="AT695" i="27"/>
  <c r="AT694" i="27"/>
  <c r="AT693" i="27"/>
  <c r="AT692" i="27"/>
  <c r="AT690" i="27"/>
  <c r="F686" i="27"/>
  <c r="E686" i="27"/>
  <c r="H684" i="27"/>
  <c r="H686" i="27" s="1"/>
  <c r="G684" i="27"/>
  <c r="AT684" i="27" s="1"/>
  <c r="F684" i="27"/>
  <c r="E684" i="27"/>
  <c r="AT683" i="27"/>
  <c r="AT682" i="27"/>
  <c r="AT681" i="27"/>
  <c r="AT680" i="27"/>
  <c r="AT678" i="27"/>
  <c r="BA672" i="27"/>
  <c r="AZ672" i="27"/>
  <c r="AY672" i="27"/>
  <c r="AX672" i="27"/>
  <c r="AW672" i="27"/>
  <c r="AV672" i="27"/>
  <c r="BA671" i="27"/>
  <c r="AZ671" i="27"/>
  <c r="AY671" i="27"/>
  <c r="AX671" i="27"/>
  <c r="AW671" i="27"/>
  <c r="AV671" i="27"/>
  <c r="BC669" i="27"/>
  <c r="AR669" i="27"/>
  <c r="BC662" i="27"/>
  <c r="AR662" i="27"/>
  <c r="BC658" i="27"/>
  <c r="AR658" i="27"/>
  <c r="AQ658" i="27"/>
  <c r="AP658" i="27"/>
  <c r="AO658" i="27"/>
  <c r="AN658" i="27"/>
  <c r="BC653" i="27"/>
  <c r="BB653" i="27"/>
  <c r="BA653" i="27"/>
  <c r="AR653" i="27"/>
  <c r="AQ653" i="27"/>
  <c r="AP653" i="27"/>
  <c r="AO653" i="27"/>
  <c r="AN653" i="27"/>
  <c r="AM653" i="27"/>
  <c r="AL653" i="27"/>
  <c r="AK653" i="27"/>
  <c r="AJ653" i="27"/>
  <c r="AI653" i="27"/>
  <c r="AH653" i="27"/>
  <c r="AG653" i="27"/>
  <c r="AF653" i="27"/>
  <c r="AE653" i="27"/>
  <c r="AD653" i="27"/>
  <c r="AC653" i="27"/>
  <c r="AB653" i="27"/>
  <c r="AA653" i="27"/>
  <c r="Z653" i="27"/>
  <c r="Y653" i="27"/>
  <c r="X653" i="27"/>
  <c r="W653" i="27"/>
  <c r="V653" i="27"/>
  <c r="U653" i="27"/>
  <c r="AX653" i="27" s="1"/>
  <c r="T653" i="27"/>
  <c r="S653" i="27"/>
  <c r="BA652" i="27"/>
  <c r="AZ652" i="27"/>
  <c r="BA645" i="27"/>
  <c r="AZ645" i="27"/>
  <c r="AY645" i="27"/>
  <c r="AX645" i="27"/>
  <c r="AW645" i="27"/>
  <c r="AV645" i="27"/>
  <c r="BC643" i="27"/>
  <c r="AR643" i="27"/>
  <c r="BA640" i="27"/>
  <c r="AY639" i="27"/>
  <c r="AX639" i="27"/>
  <c r="BC637" i="27"/>
  <c r="AR637" i="27"/>
  <c r="AM637" i="27"/>
  <c r="AL637" i="27"/>
  <c r="AK637" i="27"/>
  <c r="BB637" i="27" s="1"/>
  <c r="AJ637" i="27"/>
  <c r="AI637" i="27"/>
  <c r="BA637" i="27" s="1"/>
  <c r="AH637" i="27"/>
  <c r="AG637" i="27"/>
  <c r="AF637" i="27"/>
  <c r="AE637" i="27"/>
  <c r="AD637" i="27"/>
  <c r="AC637" i="27"/>
  <c r="AZ637" i="27" s="1"/>
  <c r="AB637" i="27"/>
  <c r="AA637" i="27"/>
  <c r="Z637" i="27"/>
  <c r="Y637" i="27"/>
  <c r="X637" i="27"/>
  <c r="W637" i="27"/>
  <c r="V637" i="27"/>
  <c r="U637" i="27"/>
  <c r="AX637" i="27" s="1"/>
  <c r="AZ636" i="27"/>
  <c r="AY636" i="27"/>
  <c r="AX636" i="27"/>
  <c r="BA635" i="27"/>
  <c r="AZ635" i="27"/>
  <c r="AY635" i="27"/>
  <c r="AX635" i="27"/>
  <c r="BA634" i="27"/>
  <c r="AZ634" i="27"/>
  <c r="AY634" i="27"/>
  <c r="AX634" i="27"/>
  <c r="BC632" i="27"/>
  <c r="AR632" i="27"/>
  <c r="BA629" i="27"/>
  <c r="AY628" i="27"/>
  <c r="AX628" i="27"/>
  <c r="BC626" i="27"/>
  <c r="AR626" i="27"/>
  <c r="AM626" i="27"/>
  <c r="AL626" i="27"/>
  <c r="AK626" i="27"/>
  <c r="BB626" i="27" s="1"/>
  <c r="AJ626" i="27"/>
  <c r="AI626" i="27"/>
  <c r="AH626" i="27"/>
  <c r="AG626" i="27"/>
  <c r="AF626" i="27"/>
  <c r="AE626" i="27"/>
  <c r="AD626" i="27"/>
  <c r="AC626" i="27"/>
  <c r="AZ626" i="27" s="1"/>
  <c r="AB626" i="27"/>
  <c r="AA626" i="27"/>
  <c r="Z626" i="27"/>
  <c r="Y626" i="27"/>
  <c r="X626" i="27"/>
  <c r="W626" i="27"/>
  <c r="V626" i="27"/>
  <c r="U626" i="27"/>
  <c r="AX626" i="27" s="1"/>
  <c r="AZ625" i="27"/>
  <c r="AY625" i="27"/>
  <c r="AX625" i="27"/>
  <c r="BA624" i="27"/>
  <c r="AZ624" i="27"/>
  <c r="AY624" i="27"/>
  <c r="AX624" i="27"/>
  <c r="BA623" i="27"/>
  <c r="AZ623" i="27"/>
  <c r="AY623" i="27"/>
  <c r="AX623" i="27"/>
  <c r="BC621" i="27"/>
  <c r="AR621" i="27"/>
  <c r="BA617" i="27"/>
  <c r="AY616" i="27"/>
  <c r="AX616" i="27"/>
  <c r="BC614" i="27"/>
  <c r="AY614" i="27"/>
  <c r="AR614" i="27"/>
  <c r="AM614" i="27"/>
  <c r="AL614" i="27"/>
  <c r="AK614" i="27"/>
  <c r="BB614" i="27" s="1"/>
  <c r="AJ614" i="27"/>
  <c r="AI614" i="27"/>
  <c r="AH614" i="27"/>
  <c r="AG614" i="27"/>
  <c r="AF614" i="27"/>
  <c r="AE614" i="27"/>
  <c r="AD614" i="27"/>
  <c r="AC614" i="27"/>
  <c r="AZ614" i="27" s="1"/>
  <c r="AB614" i="27"/>
  <c r="AA614" i="27"/>
  <c r="Z614" i="27"/>
  <c r="Y614" i="27"/>
  <c r="X614" i="27"/>
  <c r="W614" i="27"/>
  <c r="V614" i="27"/>
  <c r="U614" i="27"/>
  <c r="AX614" i="27" s="1"/>
  <c r="AZ613" i="27"/>
  <c r="AY613" i="27"/>
  <c r="AX613" i="27"/>
  <c r="BA612" i="27"/>
  <c r="AZ612" i="27"/>
  <c r="AY612" i="27"/>
  <c r="AX612" i="27"/>
  <c r="BA611" i="27"/>
  <c r="AZ611" i="27"/>
  <c r="AY611" i="27"/>
  <c r="AX611" i="27"/>
  <c r="T604" i="27"/>
  <c r="S604" i="27"/>
  <c r="R604" i="27"/>
  <c r="Q604" i="27"/>
  <c r="P604" i="27"/>
  <c r="O604" i="27"/>
  <c r="N604" i="27"/>
  <c r="M604" i="27"/>
  <c r="AV604" i="27" s="1"/>
  <c r="L604" i="27"/>
  <c r="K604" i="27"/>
  <c r="J604" i="27"/>
  <c r="I604" i="27"/>
  <c r="H604" i="27"/>
  <c r="G604" i="27"/>
  <c r="F604" i="27"/>
  <c r="E604" i="27"/>
  <c r="AT604" i="27" s="1"/>
  <c r="AW603" i="27"/>
  <c r="AV603" i="27"/>
  <c r="AU603" i="27"/>
  <c r="AT603" i="27"/>
  <c r="AW601" i="27"/>
  <c r="AV601" i="27"/>
  <c r="AU601" i="27"/>
  <c r="AT601" i="27"/>
  <c r="AW600" i="27"/>
  <c r="AV600" i="27"/>
  <c r="AU600" i="27"/>
  <c r="AT600" i="27"/>
  <c r="T594" i="27"/>
  <c r="S594" i="27"/>
  <c r="R594" i="27"/>
  <c r="Q594" i="27"/>
  <c r="AW594" i="27" s="1"/>
  <c r="P594" i="27"/>
  <c r="O594" i="27"/>
  <c r="N594" i="27"/>
  <c r="M594" i="27"/>
  <c r="AV594" i="27" s="1"/>
  <c r="L594" i="27"/>
  <c r="K594" i="27"/>
  <c r="J594" i="27"/>
  <c r="I594" i="27"/>
  <c r="AU594" i="27" s="1"/>
  <c r="H594" i="27"/>
  <c r="G594" i="27"/>
  <c r="F594" i="27"/>
  <c r="E594" i="27"/>
  <c r="AT594" i="27" s="1"/>
  <c r="AW593" i="27"/>
  <c r="AV593" i="27"/>
  <c r="AU593" i="27"/>
  <c r="AT593" i="27"/>
  <c r="AW591" i="27"/>
  <c r="AV591" i="27"/>
  <c r="AU591" i="27"/>
  <c r="AT591" i="27"/>
  <c r="AW590" i="27"/>
  <c r="AV590" i="27"/>
  <c r="AU590" i="27"/>
  <c r="AT590" i="27"/>
  <c r="H587" i="27"/>
  <c r="G587" i="27"/>
  <c r="F587" i="27"/>
  <c r="E587" i="27"/>
  <c r="AT586" i="27"/>
  <c r="AT584" i="27"/>
  <c r="AT583" i="27"/>
  <c r="H581" i="27"/>
  <c r="G581" i="27"/>
  <c r="F581" i="27"/>
  <c r="E581" i="27"/>
  <c r="AT580" i="27"/>
  <c r="AT578" i="27"/>
  <c r="AT577" i="27"/>
  <c r="BA570" i="27"/>
  <c r="AZ570" i="27"/>
  <c r="AY570" i="27"/>
  <c r="AX570" i="27"/>
  <c r="AW570" i="27"/>
  <c r="AV570" i="27"/>
  <c r="BA569" i="27"/>
  <c r="AZ569" i="27"/>
  <c r="AY569" i="27"/>
  <c r="AX569" i="27"/>
  <c r="AW569" i="27"/>
  <c r="AV569" i="27"/>
  <c r="AR565" i="27"/>
  <c r="AQ565" i="27"/>
  <c r="AP565" i="27"/>
  <c r="BC565" i="27" s="1"/>
  <c r="AO565" i="27"/>
  <c r="AN565" i="27"/>
  <c r="BC564" i="27"/>
  <c r="BC563" i="27"/>
  <c r="AR557" i="27"/>
  <c r="AQ557" i="27"/>
  <c r="AP557" i="27"/>
  <c r="AO557" i="27"/>
  <c r="AN557" i="27"/>
  <c r="AM557" i="27"/>
  <c r="AL557" i="27"/>
  <c r="AK557" i="27"/>
  <c r="AJ557" i="27"/>
  <c r="AI557" i="27"/>
  <c r="AH557" i="27"/>
  <c r="AG557" i="27"/>
  <c r="AF557" i="27"/>
  <c r="AE557" i="27"/>
  <c r="AD557" i="27"/>
  <c r="AZ557" i="27" s="1"/>
  <c r="AC557" i="27"/>
  <c r="AB557" i="27"/>
  <c r="AA557" i="27"/>
  <c r="Z557" i="27"/>
  <c r="Y557" i="27"/>
  <c r="X557" i="27"/>
  <c r="W557" i="27"/>
  <c r="V557" i="27"/>
  <c r="U557" i="27"/>
  <c r="AX557" i="27" s="1"/>
  <c r="T557" i="27"/>
  <c r="S557" i="27"/>
  <c r="BC556" i="27"/>
  <c r="BB556" i="27"/>
  <c r="BA556" i="27"/>
  <c r="AZ556" i="27"/>
  <c r="AR551" i="27"/>
  <c r="BC549" i="27"/>
  <c r="BB549" i="27"/>
  <c r="BA549" i="27"/>
  <c r="AZ549" i="27"/>
  <c r="AY549" i="27"/>
  <c r="AX549" i="27"/>
  <c r="AW549" i="27"/>
  <c r="AV549" i="27"/>
  <c r="AR547" i="27"/>
  <c r="BA544" i="27"/>
  <c r="AY543" i="27"/>
  <c r="AX543" i="27"/>
  <c r="AR541" i="27"/>
  <c r="BC541" i="27" s="1"/>
  <c r="AM541" i="27"/>
  <c r="AL541" i="27"/>
  <c r="AK541" i="27"/>
  <c r="BB541" i="27" s="1"/>
  <c r="AJ541" i="27"/>
  <c r="AI541" i="27"/>
  <c r="AH541" i="27"/>
  <c r="AG541" i="27"/>
  <c r="AF541" i="27"/>
  <c r="AE541" i="27"/>
  <c r="AD541" i="27"/>
  <c r="AC541" i="27"/>
  <c r="AZ541" i="27" s="1"/>
  <c r="AB541" i="27"/>
  <c r="AY541" i="27" s="1"/>
  <c r="AA541" i="27"/>
  <c r="Z541" i="27"/>
  <c r="Y541" i="27"/>
  <c r="X541" i="27"/>
  <c r="W541" i="27"/>
  <c r="V541" i="27"/>
  <c r="U541" i="27"/>
  <c r="AX541" i="27" s="1"/>
  <c r="AZ540" i="27"/>
  <c r="AY540" i="27"/>
  <c r="AX540" i="27"/>
  <c r="BA539" i="27"/>
  <c r="AZ539" i="27"/>
  <c r="AY539" i="27"/>
  <c r="AX539" i="27"/>
  <c r="BC538" i="27"/>
  <c r="BB538" i="27"/>
  <c r="BA538" i="27"/>
  <c r="AZ538" i="27"/>
  <c r="AY538" i="27"/>
  <c r="AX538" i="27"/>
  <c r="AR536" i="27"/>
  <c r="BA533" i="27"/>
  <c r="AY532" i="27"/>
  <c r="AX532" i="27"/>
  <c r="AR530" i="27"/>
  <c r="BC530" i="27" s="1"/>
  <c r="AM530" i="27"/>
  <c r="AL530" i="27"/>
  <c r="AK530" i="27"/>
  <c r="BB530" i="27" s="1"/>
  <c r="AJ530" i="27"/>
  <c r="AI530" i="27"/>
  <c r="AH530" i="27"/>
  <c r="AG530" i="27"/>
  <c r="AF530" i="27"/>
  <c r="AE530" i="27"/>
  <c r="AD530" i="27"/>
  <c r="AC530" i="27"/>
  <c r="AZ530" i="27" s="1"/>
  <c r="AB530" i="27"/>
  <c r="AY530" i="27" s="1"/>
  <c r="AA530" i="27"/>
  <c r="Z530" i="27"/>
  <c r="Y530" i="27"/>
  <c r="X530" i="27"/>
  <c r="W530" i="27"/>
  <c r="V530" i="27"/>
  <c r="U530" i="27"/>
  <c r="AX530" i="27" s="1"/>
  <c r="AZ529" i="27"/>
  <c r="AY529" i="27"/>
  <c r="AX529" i="27"/>
  <c r="BA528" i="27"/>
  <c r="AZ528" i="27"/>
  <c r="AY528" i="27"/>
  <c r="AX528" i="27"/>
  <c r="BC527" i="27"/>
  <c r="BB527" i="27"/>
  <c r="BA527" i="27"/>
  <c r="AZ527" i="27"/>
  <c r="AY527" i="27"/>
  <c r="AX527" i="27"/>
  <c r="AR525" i="27"/>
  <c r="BA522" i="27"/>
  <c r="AY521" i="27"/>
  <c r="AX521" i="27"/>
  <c r="AR519" i="27"/>
  <c r="BC519" i="27" s="1"/>
  <c r="AM519" i="27"/>
  <c r="AL519" i="27"/>
  <c r="BB519" i="27" s="1"/>
  <c r="AK519" i="27"/>
  <c r="AJ519" i="27"/>
  <c r="AI519" i="27"/>
  <c r="AH519" i="27"/>
  <c r="AG519" i="27"/>
  <c r="BA519" i="27" s="1"/>
  <c r="AF519" i="27"/>
  <c r="AE519" i="27"/>
  <c r="AD519" i="27"/>
  <c r="AZ519" i="27" s="1"/>
  <c r="AC519" i="27"/>
  <c r="AB519" i="27"/>
  <c r="AA519" i="27"/>
  <c r="Z519" i="27"/>
  <c r="Y519" i="27"/>
  <c r="AY519" i="27" s="1"/>
  <c r="X519" i="27"/>
  <c r="W519" i="27"/>
  <c r="V519" i="27"/>
  <c r="AX519" i="27" s="1"/>
  <c r="U519" i="27"/>
  <c r="AZ518" i="27"/>
  <c r="AY518" i="27"/>
  <c r="AX518" i="27"/>
  <c r="BA517" i="27"/>
  <c r="AZ517" i="27"/>
  <c r="AY517" i="27"/>
  <c r="AX517" i="27"/>
  <c r="BC516" i="27"/>
  <c r="BB516" i="27"/>
  <c r="BA516" i="27"/>
  <c r="AZ516" i="27"/>
  <c r="AY516" i="27"/>
  <c r="AX516" i="27"/>
  <c r="AW509" i="27"/>
  <c r="AV509" i="27"/>
  <c r="T509" i="27"/>
  <c r="S509" i="27"/>
  <c r="R509" i="27"/>
  <c r="Q509" i="27"/>
  <c r="P509" i="27"/>
  <c r="O509" i="27"/>
  <c r="N509" i="27"/>
  <c r="M509" i="27"/>
  <c r="L509" i="27"/>
  <c r="K509" i="27"/>
  <c r="J509" i="27"/>
  <c r="I509" i="27"/>
  <c r="H509" i="27"/>
  <c r="G509" i="27"/>
  <c r="F509" i="27"/>
  <c r="E509" i="27"/>
  <c r="AW508" i="27"/>
  <c r="AV508" i="27"/>
  <c r="AU508" i="27"/>
  <c r="AT508" i="27"/>
  <c r="AW507" i="27"/>
  <c r="AV507" i="27"/>
  <c r="AU507" i="27"/>
  <c r="AT507" i="27"/>
  <c r="AW505" i="27"/>
  <c r="AV505" i="27"/>
  <c r="AU505" i="27"/>
  <c r="AT505" i="27"/>
  <c r="T499" i="27"/>
  <c r="S499" i="27"/>
  <c r="R499" i="27"/>
  <c r="AW499" i="27" s="1"/>
  <c r="Q499" i="27"/>
  <c r="P499" i="27"/>
  <c r="O499" i="27"/>
  <c r="N499" i="27"/>
  <c r="AV499" i="27" s="1"/>
  <c r="M499" i="27"/>
  <c r="L499" i="27"/>
  <c r="K499" i="27"/>
  <c r="J499" i="27"/>
  <c r="AU499" i="27" s="1"/>
  <c r="I499" i="27"/>
  <c r="H499" i="27"/>
  <c r="G499" i="27"/>
  <c r="F499" i="27"/>
  <c r="E499" i="27"/>
  <c r="AT499" i="27" s="1"/>
  <c r="AW498" i="27"/>
  <c r="AV498" i="27"/>
  <c r="AU498" i="27"/>
  <c r="AT498" i="27"/>
  <c r="AW497" i="27"/>
  <c r="AV497" i="27"/>
  <c r="AU497" i="27"/>
  <c r="AT497" i="27"/>
  <c r="AW495" i="27"/>
  <c r="AV495" i="27"/>
  <c r="AU495" i="27"/>
  <c r="AT495" i="27"/>
  <c r="H492" i="27"/>
  <c r="G492" i="27"/>
  <c r="AT492" i="27" s="1"/>
  <c r="F492" i="27"/>
  <c r="E492" i="27"/>
  <c r="AT491" i="27"/>
  <c r="AT490" i="27"/>
  <c r="AT488" i="27"/>
  <c r="H486" i="27"/>
  <c r="G486" i="27"/>
  <c r="AT486" i="27" s="1"/>
  <c r="F486" i="27"/>
  <c r="E486" i="27"/>
  <c r="AT485" i="27"/>
  <c r="AT484" i="27"/>
  <c r="AT482" i="27"/>
  <c r="BB465" i="27"/>
  <c r="BA465" i="27"/>
  <c r="AY465" i="27"/>
  <c r="AU465" i="27"/>
  <c r="AR465" i="27"/>
  <c r="AQ465" i="27"/>
  <c r="AP465" i="27"/>
  <c r="BC465" i="27" s="1"/>
  <c r="AO465" i="27"/>
  <c r="AN465" i="27"/>
  <c r="AM465" i="27"/>
  <c r="AL465" i="27"/>
  <c r="AK465" i="27"/>
  <c r="AJ465" i="27"/>
  <c r="AI465" i="27"/>
  <c r="AH465" i="27"/>
  <c r="AG465" i="27"/>
  <c r="AF465" i="27"/>
  <c r="AE465" i="27"/>
  <c r="AD465" i="27"/>
  <c r="AC465" i="27"/>
  <c r="AZ465" i="27" s="1"/>
  <c r="AB465" i="27"/>
  <c r="AA465" i="27"/>
  <c r="Z465" i="27"/>
  <c r="Y465" i="27"/>
  <c r="X465" i="27"/>
  <c r="W465" i="27"/>
  <c r="V465" i="27"/>
  <c r="U465" i="27"/>
  <c r="AX465" i="27" s="1"/>
  <c r="T465" i="27"/>
  <c r="S465" i="27"/>
  <c r="R465" i="27"/>
  <c r="AW465" i="27" s="1"/>
  <c r="Q465" i="27"/>
  <c r="P465" i="27"/>
  <c r="O465" i="27"/>
  <c r="N465" i="27"/>
  <c r="M465" i="27"/>
  <c r="AV465" i="27" s="1"/>
  <c r="L465" i="27"/>
  <c r="K465" i="27"/>
  <c r="J465" i="27"/>
  <c r="I465" i="27"/>
  <c r="H465" i="27"/>
  <c r="G465" i="27"/>
  <c r="F465" i="27"/>
  <c r="E465" i="27"/>
  <c r="AT465" i="27" s="1"/>
  <c r="BC464" i="27"/>
  <c r="BA464" i="27"/>
  <c r="AZ464" i="27"/>
  <c r="AY464" i="27"/>
  <c r="AX464" i="27"/>
  <c r="AW464" i="27"/>
  <c r="AV464" i="27"/>
  <c r="AU464" i="27"/>
  <c r="AT464" i="27"/>
  <c r="BC463" i="27"/>
  <c r="BA463" i="27"/>
  <c r="AZ463" i="27"/>
  <c r="AY463" i="27"/>
  <c r="AX463" i="27"/>
  <c r="AW463" i="27"/>
  <c r="AV463" i="27"/>
  <c r="AU463" i="27"/>
  <c r="AT463" i="27"/>
  <c r="AC460" i="27"/>
  <c r="U460" i="27"/>
  <c r="M460" i="27"/>
  <c r="L460" i="27"/>
  <c r="K460" i="27"/>
  <c r="BB456" i="27"/>
  <c r="BB460" i="27" s="1"/>
  <c r="BA456" i="27"/>
  <c r="BA460" i="27" s="1"/>
  <c r="AZ456" i="27"/>
  <c r="AZ460" i="27" s="1"/>
  <c r="AU456" i="27"/>
  <c r="AU460" i="27" s="1"/>
  <c r="AN456" i="27"/>
  <c r="AN460" i="27" s="1"/>
  <c r="AK456" i="27"/>
  <c r="AK460" i="27" s="1"/>
  <c r="AJ456" i="27"/>
  <c r="AJ460" i="27" s="1"/>
  <c r="AI456" i="27"/>
  <c r="AI460" i="27" s="1"/>
  <c r="AB456" i="27"/>
  <c r="AB460" i="27" s="1"/>
  <c r="AA456" i="27"/>
  <c r="AA460" i="27" s="1"/>
  <c r="X456" i="27"/>
  <c r="X460" i="27" s="1"/>
  <c r="W456" i="27"/>
  <c r="W460" i="27" s="1"/>
  <c r="O456" i="27"/>
  <c r="O460" i="27" s="1"/>
  <c r="N456" i="27"/>
  <c r="N460" i="27" s="1"/>
  <c r="M456" i="27"/>
  <c r="E456" i="27"/>
  <c r="E460" i="27" s="1"/>
  <c r="BC453" i="27"/>
  <c r="BC456" i="27" s="1"/>
  <c r="BC460" i="27" s="1"/>
  <c r="BB453" i="27"/>
  <c r="BA453" i="27"/>
  <c r="AZ453" i="27"/>
  <c r="AY453" i="27"/>
  <c r="AX453" i="27"/>
  <c r="AW453" i="27"/>
  <c r="AV453" i="27"/>
  <c r="AV456" i="27" s="1"/>
  <c r="AV460" i="27" s="1"/>
  <c r="AU453" i="27"/>
  <c r="AT453" i="27"/>
  <c r="AR453" i="27"/>
  <c r="AQ453" i="27"/>
  <c r="AP453" i="27"/>
  <c r="AO453" i="27"/>
  <c r="AN453" i="27"/>
  <c r="AM453" i="27"/>
  <c r="AL453" i="27"/>
  <c r="AK453" i="27"/>
  <c r="AJ453" i="27"/>
  <c r="AI453" i="27"/>
  <c r="AH453" i="27"/>
  <c r="AG453" i="27"/>
  <c r="AF453" i="27"/>
  <c r="AE453" i="27"/>
  <c r="AE456" i="27" s="1"/>
  <c r="AE460" i="27" s="1"/>
  <c r="AD453" i="27"/>
  <c r="AC453" i="27"/>
  <c r="AB453" i="27"/>
  <c r="AA453" i="27"/>
  <c r="Z453" i="27"/>
  <c r="Y453" i="27"/>
  <c r="X453" i="27"/>
  <c r="W453" i="27"/>
  <c r="V453" i="27"/>
  <c r="U453" i="27"/>
  <c r="T453" i="27"/>
  <c r="S453" i="27"/>
  <c r="R453" i="27"/>
  <c r="Q453" i="27"/>
  <c r="P453" i="27"/>
  <c r="O453" i="27"/>
  <c r="N453" i="27"/>
  <c r="M453" i="27"/>
  <c r="L453" i="27"/>
  <c r="K453" i="27"/>
  <c r="J453" i="27"/>
  <c r="I453" i="27"/>
  <c r="H453" i="27"/>
  <c r="G453" i="27"/>
  <c r="G456" i="27" s="1"/>
  <c r="G460" i="27" s="1"/>
  <c r="F453" i="27"/>
  <c r="F456" i="27" s="1"/>
  <c r="F460" i="27" s="1"/>
  <c r="E453" i="27"/>
  <c r="BC443" i="27"/>
  <c r="BB443" i="27"/>
  <c r="BA443" i="27"/>
  <c r="AZ443" i="27"/>
  <c r="AY443" i="27"/>
  <c r="AX443" i="27"/>
  <c r="AW443" i="27"/>
  <c r="AV443" i="27"/>
  <c r="AU443" i="27"/>
  <c r="AT443" i="27"/>
  <c r="AR443" i="27"/>
  <c r="AQ443" i="27"/>
  <c r="AP443" i="27"/>
  <c r="AO443" i="27"/>
  <c r="AN443" i="27"/>
  <c r="AM443" i="27"/>
  <c r="AM456" i="27" s="1"/>
  <c r="AM460" i="27" s="1"/>
  <c r="AL443" i="27"/>
  <c r="AK443" i="27"/>
  <c r="AJ443" i="27"/>
  <c r="AI443" i="27"/>
  <c r="AH443" i="27"/>
  <c r="AG443" i="27"/>
  <c r="AF443" i="27"/>
  <c r="AF456" i="27" s="1"/>
  <c r="AF460" i="27" s="1"/>
  <c r="AE443" i="27"/>
  <c r="AD443" i="27"/>
  <c r="AC443" i="27"/>
  <c r="AB443" i="27"/>
  <c r="AA443" i="27"/>
  <c r="Z443" i="27"/>
  <c r="Y443" i="27"/>
  <c r="X443" i="27"/>
  <c r="W443" i="27"/>
  <c r="V443" i="27"/>
  <c r="U443" i="27"/>
  <c r="T443" i="27"/>
  <c r="S443" i="27"/>
  <c r="R443" i="27"/>
  <c r="Q443" i="27"/>
  <c r="P443" i="27"/>
  <c r="P456" i="27" s="1"/>
  <c r="P460" i="27" s="1"/>
  <c r="O443" i="27"/>
  <c r="N443" i="27"/>
  <c r="M443" i="27"/>
  <c r="L443" i="27"/>
  <c r="K443" i="27"/>
  <c r="J443" i="27"/>
  <c r="I443" i="27"/>
  <c r="H443" i="27"/>
  <c r="H456" i="27" s="1"/>
  <c r="H460" i="27" s="1"/>
  <c r="G443" i="27"/>
  <c r="F443" i="27"/>
  <c r="E443" i="27"/>
  <c r="BC428" i="27"/>
  <c r="BB428" i="27"/>
  <c r="BA428" i="27"/>
  <c r="AZ428" i="27"/>
  <c r="AY428" i="27"/>
  <c r="AY456" i="27" s="1"/>
  <c r="AY460" i="27" s="1"/>
  <c r="AX428" i="27"/>
  <c r="AW428" i="27"/>
  <c r="AW456" i="27" s="1"/>
  <c r="AW460" i="27" s="1"/>
  <c r="AV428" i="27"/>
  <c r="AU428" i="27"/>
  <c r="AT428" i="27"/>
  <c r="AT456" i="27" s="1"/>
  <c r="AT460" i="27" s="1"/>
  <c r="AR428" i="27"/>
  <c r="AR456" i="27" s="1"/>
  <c r="AR460" i="27" s="1"/>
  <c r="AQ428" i="27"/>
  <c r="AQ456" i="27" s="1"/>
  <c r="AQ460" i="27" s="1"/>
  <c r="AP428" i="27"/>
  <c r="AP456" i="27" s="1"/>
  <c r="AP460" i="27" s="1"/>
  <c r="AO428" i="27"/>
  <c r="AN428" i="27"/>
  <c r="AM428" i="27"/>
  <c r="AL428" i="27"/>
  <c r="AK428" i="27"/>
  <c r="AJ428" i="27"/>
  <c r="AI428" i="27"/>
  <c r="AH428" i="27"/>
  <c r="AH456" i="27" s="1"/>
  <c r="AH460" i="27" s="1"/>
  <c r="AG428" i="27"/>
  <c r="AF428" i="27"/>
  <c r="AE428" i="27"/>
  <c r="AD428" i="27"/>
  <c r="AC428" i="27"/>
  <c r="AC456" i="27" s="1"/>
  <c r="AB428" i="27"/>
  <c r="AA428" i="27"/>
  <c r="Z428" i="27"/>
  <c r="Z456" i="27" s="1"/>
  <c r="Z460" i="27" s="1"/>
  <c r="Y428" i="27"/>
  <c r="X428" i="27"/>
  <c r="W428" i="27"/>
  <c r="V428" i="27"/>
  <c r="V456" i="27" s="1"/>
  <c r="V460" i="27" s="1"/>
  <c r="U428" i="27"/>
  <c r="U456" i="27" s="1"/>
  <c r="T428" i="27"/>
  <c r="T456" i="27" s="1"/>
  <c r="T460" i="27" s="1"/>
  <c r="S428" i="27"/>
  <c r="S456" i="27" s="1"/>
  <c r="S460" i="27" s="1"/>
  <c r="R428" i="27"/>
  <c r="R456" i="27" s="1"/>
  <c r="R460" i="27" s="1"/>
  <c r="Q428" i="27"/>
  <c r="P428" i="27"/>
  <c r="O428" i="27"/>
  <c r="N428" i="27"/>
  <c r="M428" i="27"/>
  <c r="L428" i="27"/>
  <c r="L456" i="27" s="1"/>
  <c r="K428" i="27"/>
  <c r="K456" i="27" s="1"/>
  <c r="J428" i="27"/>
  <c r="J456" i="27" s="1"/>
  <c r="J460" i="27" s="1"/>
  <c r="I428" i="27"/>
  <c r="H428" i="27"/>
  <c r="G428" i="27"/>
  <c r="F428" i="27"/>
  <c r="E428" i="27"/>
  <c r="BB402" i="27"/>
  <c r="AV402" i="27"/>
  <c r="AU402" i="27"/>
  <c r="AQ402" i="27"/>
  <c r="AM402" i="27"/>
  <c r="AL402" i="27"/>
  <c r="AI402" i="27"/>
  <c r="AE402" i="27"/>
  <c r="AD402" i="27"/>
  <c r="AB402" i="27"/>
  <c r="AA402" i="27"/>
  <c r="Z402" i="27"/>
  <c r="X402" i="27"/>
  <c r="S402" i="27"/>
  <c r="R402" i="27"/>
  <c r="P402" i="27"/>
  <c r="O402" i="27"/>
  <c r="L402" i="27"/>
  <c r="K402" i="27"/>
  <c r="G402" i="27"/>
  <c r="F402" i="27"/>
  <c r="BC400" i="27"/>
  <c r="BB400" i="27"/>
  <c r="BA400" i="27"/>
  <c r="AZ400" i="27"/>
  <c r="AY400" i="27"/>
  <c r="AX400" i="27"/>
  <c r="AW400" i="27"/>
  <c r="AV400" i="27"/>
  <c r="AU400" i="27"/>
  <c r="AT400" i="27"/>
  <c r="AR400" i="27"/>
  <c r="AQ400" i="27"/>
  <c r="AP400" i="27"/>
  <c r="AO400" i="27"/>
  <c r="AN400" i="27"/>
  <c r="AN402" i="27" s="1"/>
  <c r="AM400" i="27"/>
  <c r="AL400" i="27"/>
  <c r="AK400" i="27"/>
  <c r="AJ400" i="27"/>
  <c r="AJ402" i="27" s="1"/>
  <c r="AI400" i="27"/>
  <c r="AH400" i="27"/>
  <c r="AG400" i="27"/>
  <c r="AF400" i="27"/>
  <c r="AE400" i="27"/>
  <c r="AD400" i="27"/>
  <c r="AC400" i="27"/>
  <c r="AB400" i="27"/>
  <c r="AA400" i="27"/>
  <c r="Z400" i="27"/>
  <c r="Y400" i="27"/>
  <c r="X400" i="27"/>
  <c r="W400" i="27"/>
  <c r="V400" i="27"/>
  <c r="U400" i="27"/>
  <c r="T400" i="27"/>
  <c r="AW402" i="27" s="1"/>
  <c r="S400" i="27"/>
  <c r="R400" i="27"/>
  <c r="Q400" i="27"/>
  <c r="P400" i="27"/>
  <c r="O400" i="27"/>
  <c r="N400" i="27"/>
  <c r="M400" i="27"/>
  <c r="L400" i="27"/>
  <c r="K400" i="27"/>
  <c r="J400" i="27"/>
  <c r="I400" i="27"/>
  <c r="H400" i="27"/>
  <c r="AT402" i="27" s="1"/>
  <c r="G400" i="27"/>
  <c r="F400" i="27"/>
  <c r="E400" i="27"/>
  <c r="BC392" i="27"/>
  <c r="BA392" i="27"/>
  <c r="AZ392" i="27"/>
  <c r="AX392" i="27"/>
  <c r="AQ392" i="27"/>
  <c r="AO392" i="27"/>
  <c r="AN392" i="27"/>
  <c r="AM392" i="27"/>
  <c r="AL392" i="27"/>
  <c r="AF392" i="27"/>
  <c r="AE392" i="27"/>
  <c r="AD392" i="27"/>
  <c r="X392" i="27"/>
  <c r="W392" i="27"/>
  <c r="V392" i="27"/>
  <c r="S392" i="27"/>
  <c r="BC384" i="27"/>
  <c r="BB384" i="27"/>
  <c r="BA384" i="27"/>
  <c r="AZ384" i="27"/>
  <c r="AY384" i="27"/>
  <c r="AX384" i="27"/>
  <c r="AW384" i="27"/>
  <c r="AV384" i="27"/>
  <c r="AU384" i="27"/>
  <c r="AT384" i="27"/>
  <c r="AR384" i="27"/>
  <c r="AQ384" i="27"/>
  <c r="AP384" i="27"/>
  <c r="AO384" i="27"/>
  <c r="AO402" i="27" s="1"/>
  <c r="AN384" i="27"/>
  <c r="BB392" i="27" s="1"/>
  <c r="AM384" i="27"/>
  <c r="AL384" i="27"/>
  <c r="AK384" i="27"/>
  <c r="AK392" i="27" s="1"/>
  <c r="AJ384" i="27"/>
  <c r="AJ392" i="27" s="1"/>
  <c r="AI384" i="27"/>
  <c r="AI392" i="27" s="1"/>
  <c r="AH384" i="27"/>
  <c r="AH392" i="27" s="1"/>
  <c r="AG384" i="27"/>
  <c r="AG402" i="27" s="1"/>
  <c r="AF384" i="27"/>
  <c r="AE384" i="27"/>
  <c r="AD384" i="27"/>
  <c r="AC384" i="27"/>
  <c r="AC402" i="27" s="1"/>
  <c r="AB384" i="27"/>
  <c r="AB392" i="27" s="1"/>
  <c r="AA384" i="27"/>
  <c r="AA392" i="27" s="1"/>
  <c r="Z384" i="27"/>
  <c r="Z392" i="27" s="1"/>
  <c r="Y384" i="27"/>
  <c r="X384" i="27"/>
  <c r="AX402" i="27" s="1"/>
  <c r="W384" i="27"/>
  <c r="W402" i="27" s="1"/>
  <c r="V384" i="27"/>
  <c r="V402" i="27" s="1"/>
  <c r="U384" i="27"/>
  <c r="T384" i="27"/>
  <c r="S384" i="27"/>
  <c r="R384" i="27"/>
  <c r="R392" i="27" s="1"/>
  <c r="Q384" i="27"/>
  <c r="P384" i="27"/>
  <c r="O384" i="27"/>
  <c r="N384" i="27"/>
  <c r="N402" i="27" s="1"/>
  <c r="M384" i="27"/>
  <c r="M402" i="27" s="1"/>
  <c r="L384" i="27"/>
  <c r="K384" i="27"/>
  <c r="J384" i="27"/>
  <c r="J402" i="27" s="1"/>
  <c r="I384" i="27"/>
  <c r="I402" i="27" s="1"/>
  <c r="H384" i="27"/>
  <c r="G384" i="27"/>
  <c r="F384" i="27"/>
  <c r="E384" i="27"/>
  <c r="E402" i="27" s="1"/>
  <c r="AX370" i="27"/>
  <c r="AT370" i="27"/>
  <c r="AQ370" i="27"/>
  <c r="AI370" i="27"/>
  <c r="AG370" i="27"/>
  <c r="Y370" i="27"/>
  <c r="X370" i="27"/>
  <c r="W370" i="27"/>
  <c r="V370" i="27"/>
  <c r="S370" i="27"/>
  <c r="Q370" i="27"/>
  <c r="H370" i="27"/>
  <c r="G370" i="27"/>
  <c r="F370" i="27"/>
  <c r="AX361" i="27"/>
  <c r="AV361" i="27"/>
  <c r="AT361" i="27"/>
  <c r="AO361" i="27"/>
  <c r="AO370" i="27" s="1"/>
  <c r="AN361" i="27"/>
  <c r="BB370" i="27" s="1"/>
  <c r="AL361" i="27"/>
  <c r="AL370" i="27" s="1"/>
  <c r="AI361" i="27"/>
  <c r="AG361" i="27"/>
  <c r="AF361" i="27"/>
  <c r="AZ370" i="27" s="1"/>
  <c r="AD361" i="27"/>
  <c r="AD370" i="27" s="1"/>
  <c r="W361" i="27"/>
  <c r="V361" i="27"/>
  <c r="Q361" i="27"/>
  <c r="N361" i="27"/>
  <c r="N370" i="27" s="1"/>
  <c r="M361" i="27"/>
  <c r="M370" i="27" s="1"/>
  <c r="I361" i="27"/>
  <c r="I370" i="27" s="1"/>
  <c r="H361" i="27"/>
  <c r="F361" i="27"/>
  <c r="BC352" i="27"/>
  <c r="BB352" i="27"/>
  <c r="BA352" i="27"/>
  <c r="AZ352" i="27"/>
  <c r="AY352" i="27"/>
  <c r="AX352" i="27"/>
  <c r="AW352" i="27"/>
  <c r="AV352" i="27"/>
  <c r="AU352" i="27"/>
  <c r="AT352" i="27"/>
  <c r="AR352" i="27"/>
  <c r="AQ352" i="27"/>
  <c r="AQ361" i="27" s="1"/>
  <c r="AP352" i="27"/>
  <c r="AP361" i="27" s="1"/>
  <c r="AP370" i="27" s="1"/>
  <c r="AO352" i="27"/>
  <c r="AN352" i="27"/>
  <c r="BB361" i="27" s="1"/>
  <c r="AM352" i="27"/>
  <c r="AM361" i="27" s="1"/>
  <c r="AM370" i="27" s="1"/>
  <c r="AL352" i="27"/>
  <c r="AK352" i="27"/>
  <c r="AK361" i="27" s="1"/>
  <c r="AK370" i="27" s="1"/>
  <c r="AJ352" i="27"/>
  <c r="AI352" i="27"/>
  <c r="AH352" i="27"/>
  <c r="AH361" i="27" s="1"/>
  <c r="AH370" i="27" s="1"/>
  <c r="AG352" i="27"/>
  <c r="AF352" i="27"/>
  <c r="AZ361" i="27" s="1"/>
  <c r="AE352" i="27"/>
  <c r="AE361" i="27" s="1"/>
  <c r="AE370" i="27" s="1"/>
  <c r="AD352" i="27"/>
  <c r="AC352" i="27"/>
  <c r="AC361" i="27" s="1"/>
  <c r="AC370" i="27" s="1"/>
  <c r="AB352" i="27"/>
  <c r="AA352" i="27"/>
  <c r="AA361" i="27" s="1"/>
  <c r="AA370" i="27" s="1"/>
  <c r="Z352" i="27"/>
  <c r="Z361" i="27" s="1"/>
  <c r="Z370" i="27" s="1"/>
  <c r="Y352" i="27"/>
  <c r="Y361" i="27" s="1"/>
  <c r="X352" i="27"/>
  <c r="X361" i="27" s="1"/>
  <c r="W352" i="27"/>
  <c r="V352" i="27"/>
  <c r="U352" i="27"/>
  <c r="U361" i="27" s="1"/>
  <c r="U370" i="27" s="1"/>
  <c r="T352" i="27"/>
  <c r="T361" i="27" s="1"/>
  <c r="S352" i="27"/>
  <c r="S361" i="27" s="1"/>
  <c r="R352" i="27"/>
  <c r="R361" i="27" s="1"/>
  <c r="R370" i="27" s="1"/>
  <c r="Q352" i="27"/>
  <c r="P352" i="27"/>
  <c r="P361" i="27" s="1"/>
  <c r="AV370" i="27" s="1"/>
  <c r="O352" i="27"/>
  <c r="O361" i="27" s="1"/>
  <c r="O370" i="27" s="1"/>
  <c r="N352" i="27"/>
  <c r="M352" i="27"/>
  <c r="L352" i="27"/>
  <c r="L361" i="27" s="1"/>
  <c r="L370" i="27" s="1"/>
  <c r="K352" i="27"/>
  <c r="K361" i="27" s="1"/>
  <c r="K370" i="27" s="1"/>
  <c r="J352" i="27"/>
  <c r="J361" i="27" s="1"/>
  <c r="J370" i="27" s="1"/>
  <c r="I352" i="27"/>
  <c r="H352" i="27"/>
  <c r="G352" i="27"/>
  <c r="G361" i="27" s="1"/>
  <c r="F352" i="27"/>
  <c r="E352" i="27"/>
  <c r="E361" i="27" s="1"/>
  <c r="E370" i="27" s="1"/>
  <c r="AW345" i="27"/>
  <c r="T345" i="27" s="1"/>
  <c r="AV345" i="27"/>
  <c r="AU345" i="27"/>
  <c r="L345" i="27" s="1"/>
  <c r="AT345" i="27"/>
  <c r="S345" i="27"/>
  <c r="R345" i="27"/>
  <c r="Q345" i="27"/>
  <c r="O345" i="27"/>
  <c r="P345" i="27" s="1"/>
  <c r="N345" i="27"/>
  <c r="M345" i="27"/>
  <c r="K345" i="27"/>
  <c r="J345" i="27"/>
  <c r="I345" i="27"/>
  <c r="G345" i="27"/>
  <c r="F345" i="27"/>
  <c r="H345" i="27" s="1"/>
  <c r="E345" i="27"/>
  <c r="P344" i="27"/>
  <c r="L344" i="27"/>
  <c r="T343" i="27"/>
  <c r="P343" i="27"/>
  <c r="L343" i="27"/>
  <c r="H343" i="27"/>
  <c r="T342" i="27"/>
  <c r="P342" i="27"/>
  <c r="L342" i="27"/>
  <c r="H342" i="27"/>
  <c r="T341" i="27"/>
  <c r="P341" i="27"/>
  <c r="L341" i="27"/>
  <c r="H341" i="27"/>
  <c r="T340" i="27"/>
  <c r="P340" i="27"/>
  <c r="L340" i="27"/>
  <c r="H339" i="27"/>
  <c r="H338" i="27"/>
  <c r="Q333" i="27"/>
  <c r="M333" i="27"/>
  <c r="M332" i="27"/>
  <c r="M331" i="27"/>
  <c r="Q328" i="27"/>
  <c r="M328" i="27"/>
  <c r="M327" i="27"/>
  <c r="M326" i="27"/>
  <c r="Q321" i="27"/>
  <c r="M321" i="27"/>
  <c r="M320" i="27"/>
  <c r="M319" i="27"/>
  <c r="Q316" i="27"/>
  <c r="M316" i="27"/>
  <c r="M315" i="27"/>
  <c r="M314" i="27"/>
  <c r="AU308" i="27"/>
  <c r="M308" i="27"/>
  <c r="L308" i="27"/>
  <c r="K308" i="27"/>
  <c r="J308" i="27"/>
  <c r="I308" i="27"/>
  <c r="H308" i="27"/>
  <c r="G308" i="27"/>
  <c r="F308" i="27"/>
  <c r="E308" i="27"/>
  <c r="AU303" i="27"/>
  <c r="AT303" i="27"/>
  <c r="M303" i="27"/>
  <c r="L303" i="27"/>
  <c r="K303" i="27"/>
  <c r="J303" i="27"/>
  <c r="I303" i="27"/>
  <c r="H303" i="27"/>
  <c r="E303" i="27"/>
  <c r="AV295" i="27"/>
  <c r="AV298" i="27" s="1"/>
  <c r="AU295" i="27"/>
  <c r="AK295" i="27"/>
  <c r="AJ295" i="27"/>
  <c r="V295" i="27"/>
  <c r="U295" i="27"/>
  <c r="M295" i="27"/>
  <c r="L295" i="27"/>
  <c r="K295" i="27"/>
  <c r="M292" i="27"/>
  <c r="BC289" i="27"/>
  <c r="BC295" i="27" s="1"/>
  <c r="AY289" i="27"/>
  <c r="AY295" i="27" s="1"/>
  <c r="AE289" i="27"/>
  <c r="AE295" i="27" s="1"/>
  <c r="AD289" i="27"/>
  <c r="AD295" i="27" s="1"/>
  <c r="AC289" i="27"/>
  <c r="AC295" i="27" s="1"/>
  <c r="AB289" i="27"/>
  <c r="AB295" i="27" s="1"/>
  <c r="W289" i="27"/>
  <c r="W295" i="27" s="1"/>
  <c r="V289" i="27"/>
  <c r="U289" i="27"/>
  <c r="T289" i="27"/>
  <c r="T295" i="27" s="1"/>
  <c r="T298" i="27" s="1"/>
  <c r="Q289" i="27"/>
  <c r="Q295" i="27" s="1"/>
  <c r="L289" i="27"/>
  <c r="L292" i="27" s="1"/>
  <c r="BC286" i="27"/>
  <c r="AZ286" i="27"/>
  <c r="AZ289" i="27" s="1"/>
  <c r="AZ295" i="27" s="1"/>
  <c r="AY286" i="27"/>
  <c r="AX286" i="27"/>
  <c r="AX289" i="27" s="1"/>
  <c r="AX295" i="27" s="1"/>
  <c r="AV286" i="27"/>
  <c r="AV289" i="27" s="1"/>
  <c r="AV292" i="27" s="1"/>
  <c r="AU286" i="27"/>
  <c r="AU289" i="27" s="1"/>
  <c r="AU292" i="27" s="1"/>
  <c r="AM286" i="27"/>
  <c r="AM289" i="27" s="1"/>
  <c r="AM295" i="27" s="1"/>
  <c r="AL286" i="27"/>
  <c r="AL289" i="27" s="1"/>
  <c r="AL295" i="27" s="1"/>
  <c r="AI286" i="27"/>
  <c r="AI289" i="27" s="1"/>
  <c r="AI295" i="27" s="1"/>
  <c r="AH286" i="27"/>
  <c r="AH289" i="27" s="1"/>
  <c r="AH295" i="27" s="1"/>
  <c r="AE286" i="27"/>
  <c r="AD286" i="27"/>
  <c r="AA286" i="27"/>
  <c r="AA289" i="27" s="1"/>
  <c r="AA295" i="27" s="1"/>
  <c r="Z286" i="27"/>
  <c r="Z289" i="27" s="1"/>
  <c r="Z295" i="27" s="1"/>
  <c r="Y286" i="27"/>
  <c r="Y289" i="27" s="1"/>
  <c r="Y295" i="27" s="1"/>
  <c r="W286" i="27"/>
  <c r="V286" i="27"/>
  <c r="S286" i="27"/>
  <c r="S289" i="27" s="1"/>
  <c r="S295" i="27" s="1"/>
  <c r="S298" i="27" s="1"/>
  <c r="R286" i="27"/>
  <c r="R289" i="27" s="1"/>
  <c r="R295" i="27" s="1"/>
  <c r="R298" i="27" s="1"/>
  <c r="Q286" i="27"/>
  <c r="O286" i="27"/>
  <c r="O289" i="27" s="1"/>
  <c r="O295" i="27" s="1"/>
  <c r="O298" i="27" s="1"/>
  <c r="N286" i="27"/>
  <c r="N289" i="27" s="1"/>
  <c r="N295" i="27" s="1"/>
  <c r="N298" i="27" s="1"/>
  <c r="G286" i="27"/>
  <c r="G289" i="27" s="1"/>
  <c r="F286" i="27"/>
  <c r="F289" i="27" s="1"/>
  <c r="BC284" i="27"/>
  <c r="BB284" i="27"/>
  <c r="BB286" i="27" s="1"/>
  <c r="BB289" i="27" s="1"/>
  <c r="BB295" i="27" s="1"/>
  <c r="BA284" i="27"/>
  <c r="BA286" i="27" s="1"/>
  <c r="BA289" i="27" s="1"/>
  <c r="BA295" i="27" s="1"/>
  <c r="AZ284" i="27"/>
  <c r="AY284" i="27"/>
  <c r="AX284" i="27"/>
  <c r="AW284" i="27"/>
  <c r="AW286" i="27" s="1"/>
  <c r="AW289" i="27" s="1"/>
  <c r="AW295" i="27" s="1"/>
  <c r="AW298" i="27" s="1"/>
  <c r="AV284" i="27"/>
  <c r="AU284" i="27"/>
  <c r="AT284" i="27"/>
  <c r="AR284" i="27"/>
  <c r="AR286" i="27" s="1"/>
  <c r="AR289" i="27" s="1"/>
  <c r="AR295" i="27" s="1"/>
  <c r="AQ284" i="27"/>
  <c r="AQ286" i="27" s="1"/>
  <c r="AQ289" i="27" s="1"/>
  <c r="AQ295" i="27" s="1"/>
  <c r="AP284" i="27"/>
  <c r="AP286" i="27" s="1"/>
  <c r="AP289" i="27" s="1"/>
  <c r="AP295" i="27" s="1"/>
  <c r="AO284" i="27"/>
  <c r="AO286" i="27" s="1"/>
  <c r="AO289" i="27" s="1"/>
  <c r="AO295" i="27" s="1"/>
  <c r="AN284" i="27"/>
  <c r="AN286" i="27" s="1"/>
  <c r="AN289" i="27" s="1"/>
  <c r="AN295" i="27" s="1"/>
  <c r="AM284" i="27"/>
  <c r="AL284" i="27"/>
  <c r="AK284" i="27"/>
  <c r="AK286" i="27" s="1"/>
  <c r="AK289" i="27" s="1"/>
  <c r="AJ284" i="27"/>
  <c r="AJ286" i="27" s="1"/>
  <c r="AJ289" i="27" s="1"/>
  <c r="AI284" i="27"/>
  <c r="AH284" i="27"/>
  <c r="AG284" i="27"/>
  <c r="AG286" i="27" s="1"/>
  <c r="AG289" i="27" s="1"/>
  <c r="AG295" i="27" s="1"/>
  <c r="AF284" i="27"/>
  <c r="AF286" i="27" s="1"/>
  <c r="AF289" i="27" s="1"/>
  <c r="AF295" i="27" s="1"/>
  <c r="AE284" i="27"/>
  <c r="AD284" i="27"/>
  <c r="AC284" i="27"/>
  <c r="AC286" i="27" s="1"/>
  <c r="AB284" i="27"/>
  <c r="AB286" i="27" s="1"/>
  <c r="AA284" i="27"/>
  <c r="Z284" i="27"/>
  <c r="Y284" i="27"/>
  <c r="X284" i="27"/>
  <c r="X286" i="27" s="1"/>
  <c r="X289" i="27" s="1"/>
  <c r="X295" i="27" s="1"/>
  <c r="W284" i="27"/>
  <c r="V284" i="27"/>
  <c r="U284" i="27"/>
  <c r="U286" i="27" s="1"/>
  <c r="T284" i="27"/>
  <c r="T286" i="27" s="1"/>
  <c r="S284" i="27"/>
  <c r="R284" i="27"/>
  <c r="Q284" i="27"/>
  <c r="P284" i="27"/>
  <c r="P286" i="27" s="1"/>
  <c r="P289" i="27" s="1"/>
  <c r="O284" i="27"/>
  <c r="N284" i="27"/>
  <c r="M284" i="27"/>
  <c r="M286" i="27" s="1"/>
  <c r="M289" i="27" s="1"/>
  <c r="L284" i="27"/>
  <c r="L286" i="27" s="1"/>
  <c r="K284" i="27"/>
  <c r="K286" i="27" s="1"/>
  <c r="K289" i="27" s="1"/>
  <c r="K292" i="27" s="1"/>
  <c r="J284" i="27"/>
  <c r="J286" i="27" s="1"/>
  <c r="J289" i="27" s="1"/>
  <c r="I284" i="27"/>
  <c r="I286" i="27" s="1"/>
  <c r="I289" i="27" s="1"/>
  <c r="H284" i="27"/>
  <c r="H286" i="27" s="1"/>
  <c r="H289" i="27" s="1"/>
  <c r="G284" i="27"/>
  <c r="F284" i="27"/>
  <c r="E284" i="27"/>
  <c r="AT275" i="27"/>
  <c r="H275" i="27"/>
  <c r="G275" i="27"/>
  <c r="F275" i="27"/>
  <c r="E275" i="27"/>
  <c r="E286" i="27" s="1"/>
  <c r="E289" i="27" s="1"/>
  <c r="E295" i="27" s="1"/>
  <c r="BC269" i="27"/>
  <c r="BB263" i="27"/>
  <c r="AW263" i="27"/>
  <c r="T263" i="27" s="1"/>
  <c r="AV263" i="27"/>
  <c r="AT263" i="27"/>
  <c r="AQ263" i="27"/>
  <c r="AP263" i="27"/>
  <c r="AO263" i="27"/>
  <c r="AM263" i="27"/>
  <c r="AI263" i="27"/>
  <c r="AH263" i="27"/>
  <c r="AG263" i="27"/>
  <c r="AA263" i="27"/>
  <c r="Z263" i="27"/>
  <c r="Y263" i="27"/>
  <c r="W263" i="27"/>
  <c r="S263" i="27"/>
  <c r="R263" i="27"/>
  <c r="Q263" i="27"/>
  <c r="O263" i="27"/>
  <c r="P263" i="27" s="1"/>
  <c r="N263" i="27"/>
  <c r="K263" i="27"/>
  <c r="J263" i="27"/>
  <c r="AR262" i="27"/>
  <c r="AR261" i="27"/>
  <c r="AN261" i="27"/>
  <c r="AJ261" i="27"/>
  <c r="BC258" i="27"/>
  <c r="BC253" i="27"/>
  <c r="BB253" i="27"/>
  <c r="BA253" i="27"/>
  <c r="AZ253" i="27"/>
  <c r="AY253" i="27"/>
  <c r="AB253" i="27" s="1"/>
  <c r="AX253" i="27"/>
  <c r="AW253" i="27"/>
  <c r="T253" i="27" s="1"/>
  <c r="AV253" i="27"/>
  <c r="P253" i="27" s="1"/>
  <c r="AU253" i="27"/>
  <c r="AT253" i="27"/>
  <c r="AQ253" i="27"/>
  <c r="AP253" i="27"/>
  <c r="AO253" i="27"/>
  <c r="AR253" i="27" s="1"/>
  <c r="AM253" i="27"/>
  <c r="AN253" i="27" s="1"/>
  <c r="AL253" i="27"/>
  <c r="AK253" i="27"/>
  <c r="AI253" i="27"/>
  <c r="AH253" i="27"/>
  <c r="AG253" i="27"/>
  <c r="AJ253" i="27" s="1"/>
  <c r="AE253" i="27"/>
  <c r="AF253" i="27" s="1"/>
  <c r="AD253" i="27"/>
  <c r="AC253" i="27"/>
  <c r="AA253" i="27"/>
  <c r="Z253" i="27"/>
  <c r="Y253" i="27"/>
  <c r="W253" i="27"/>
  <c r="X253" i="27" s="1"/>
  <c r="V253" i="27"/>
  <c r="U253" i="27"/>
  <c r="S253" i="27"/>
  <c r="R253" i="27"/>
  <c r="Q253" i="27"/>
  <c r="O253" i="27"/>
  <c r="N253" i="27"/>
  <c r="K253" i="27"/>
  <c r="J253" i="27"/>
  <c r="AR252" i="27"/>
  <c r="AN252" i="27"/>
  <c r="AJ252" i="27"/>
  <c r="AF252" i="27"/>
  <c r="AW247" i="27"/>
  <c r="T247" i="27" s="1"/>
  <c r="AV247" i="27"/>
  <c r="AU247" i="27"/>
  <c r="AT247" i="27"/>
  <c r="S247" i="27"/>
  <c r="R247" i="27"/>
  <c r="Q247" i="27"/>
  <c r="O247" i="27"/>
  <c r="N247" i="27"/>
  <c r="K247" i="27"/>
  <c r="J247" i="27"/>
  <c r="T246" i="27"/>
  <c r="P246" i="27"/>
  <c r="L246" i="27"/>
  <c r="T245" i="27"/>
  <c r="P245" i="27"/>
  <c r="T244" i="27"/>
  <c r="P244" i="27"/>
  <c r="L244" i="27"/>
  <c r="AW237" i="27"/>
  <c r="AV237" i="27"/>
  <c r="AT237" i="27"/>
  <c r="T237" i="27"/>
  <c r="S237" i="27"/>
  <c r="R237" i="27"/>
  <c r="Q237" i="27"/>
  <c r="O237" i="27"/>
  <c r="N237" i="27"/>
  <c r="K237" i="27"/>
  <c r="J237" i="27"/>
  <c r="T236" i="27"/>
  <c r="P236" i="27"/>
  <c r="L236" i="27"/>
  <c r="T235" i="27"/>
  <c r="P235" i="27"/>
  <c r="L235" i="27"/>
  <c r="T234" i="27"/>
  <c r="P234" i="27"/>
  <c r="L234" i="27"/>
  <c r="BC227" i="27"/>
  <c r="AR224" i="27"/>
  <c r="AN224" i="27"/>
  <c r="AJ224" i="27"/>
  <c r="AF224" i="27"/>
  <c r="AB224" i="27"/>
  <c r="X224" i="27"/>
  <c r="T224" i="27"/>
  <c r="P224" i="27"/>
  <c r="BC221" i="27"/>
  <c r="AJ218" i="27"/>
  <c r="AF218" i="27"/>
  <c r="AB218" i="27"/>
  <c r="X218" i="27"/>
  <c r="BC216" i="27"/>
  <c r="BA216" i="27"/>
  <c r="BA263" i="27" s="1"/>
  <c r="AJ263" i="27" s="1"/>
  <c r="AZ216" i="27"/>
  <c r="AY216" i="27"/>
  <c r="AX216" i="27"/>
  <c r="AM216" i="27"/>
  <c r="AL216" i="27"/>
  <c r="AK216" i="27"/>
  <c r="AJ216" i="27"/>
  <c r="AI216" i="27"/>
  <c r="AH216" i="27"/>
  <c r="AG216" i="27"/>
  <c r="AE216" i="27"/>
  <c r="AE263" i="27" s="1"/>
  <c r="AD216" i="27"/>
  <c r="AC216" i="27"/>
  <c r="AB216" i="27"/>
  <c r="AA216" i="27"/>
  <c r="Z216" i="27"/>
  <c r="Y216" i="27"/>
  <c r="W216" i="27"/>
  <c r="V216" i="27"/>
  <c r="U216" i="27"/>
  <c r="AF215" i="27"/>
  <c r="AB215" i="27"/>
  <c r="X215" i="27"/>
  <c r="AJ213" i="27"/>
  <c r="AF213" i="27"/>
  <c r="AB213" i="27"/>
  <c r="X213" i="27"/>
  <c r="AR212" i="27"/>
  <c r="AN212" i="27"/>
  <c r="AJ212" i="27"/>
  <c r="AF212" i="27"/>
  <c r="AB212" i="27"/>
  <c r="X212" i="27"/>
  <c r="BC209" i="27"/>
  <c r="AJ206" i="27"/>
  <c r="AF206" i="27"/>
  <c r="AB206" i="27"/>
  <c r="X206" i="27"/>
  <c r="BC204" i="27"/>
  <c r="BA204" i="27"/>
  <c r="AZ204" i="27"/>
  <c r="AY204" i="27"/>
  <c r="AY263" i="27" s="1"/>
  <c r="AX204" i="27"/>
  <c r="AX263" i="27" s="1"/>
  <c r="AR204" i="27"/>
  <c r="AN204" i="27"/>
  <c r="AM204" i="27"/>
  <c r="AL204" i="27"/>
  <c r="AK204" i="27"/>
  <c r="AI204" i="27"/>
  <c r="AH204" i="27"/>
  <c r="AG204" i="27"/>
  <c r="AF204" i="27"/>
  <c r="AE204" i="27"/>
  <c r="AD204" i="27"/>
  <c r="AC204" i="27"/>
  <c r="AA204" i="27"/>
  <c r="Z204" i="27"/>
  <c r="Y204" i="27"/>
  <c r="X204" i="27"/>
  <c r="W204" i="27"/>
  <c r="V204" i="27"/>
  <c r="U204" i="27"/>
  <c r="AF203" i="27"/>
  <c r="AB203" i="27"/>
  <c r="X203" i="27"/>
  <c r="AJ201" i="27"/>
  <c r="AF201" i="27"/>
  <c r="AB201" i="27"/>
  <c r="X201" i="27"/>
  <c r="AR200" i="27"/>
  <c r="AN200" i="27"/>
  <c r="AJ200" i="27"/>
  <c r="AF200" i="27"/>
  <c r="AB200" i="27"/>
  <c r="X200" i="27"/>
  <c r="BC197" i="27"/>
  <c r="AJ194" i="27"/>
  <c r="AF194" i="27"/>
  <c r="AB194" i="27"/>
  <c r="X194" i="27"/>
  <c r="BC192" i="27"/>
  <c r="AR192" i="27" s="1"/>
  <c r="BA192" i="27"/>
  <c r="AJ192" i="27" s="1"/>
  <c r="AZ192" i="27"/>
  <c r="AY192" i="27"/>
  <c r="AX192" i="27"/>
  <c r="AM192" i="27"/>
  <c r="AL192" i="27"/>
  <c r="AK192" i="27"/>
  <c r="AN192" i="27" s="1"/>
  <c r="AI192" i="27"/>
  <c r="AH192" i="27"/>
  <c r="AG192" i="27"/>
  <c r="AE192" i="27"/>
  <c r="AD192" i="27"/>
  <c r="AC192" i="27"/>
  <c r="AB192" i="27"/>
  <c r="AA192" i="27"/>
  <c r="Z192" i="27"/>
  <c r="Y192" i="27"/>
  <c r="W192" i="27"/>
  <c r="V192" i="27"/>
  <c r="U192" i="27"/>
  <c r="X192" i="27" s="1"/>
  <c r="AF191" i="27"/>
  <c r="AB191" i="27"/>
  <c r="X191" i="27"/>
  <c r="AJ189" i="27"/>
  <c r="AF189" i="27"/>
  <c r="AB189" i="27"/>
  <c r="X189" i="27"/>
  <c r="AR188" i="27"/>
  <c r="AN188" i="27"/>
  <c r="AJ188" i="27"/>
  <c r="AF188" i="27"/>
  <c r="AB188" i="27"/>
  <c r="X188" i="27"/>
  <c r="AR184" i="27"/>
  <c r="AQ184" i="27"/>
  <c r="AP184" i="27"/>
  <c r="AO184" i="27"/>
  <c r="AN184" i="27"/>
  <c r="AM184" i="27"/>
  <c r="AL184" i="27"/>
  <c r="AK184" i="27"/>
  <c r="AJ184" i="27"/>
  <c r="AI184" i="27"/>
  <c r="AH184" i="27"/>
  <c r="AG184" i="27"/>
  <c r="AF184" i="27"/>
  <c r="AE184" i="27"/>
  <c r="AD184" i="27"/>
  <c r="AC184" i="27"/>
  <c r="AB184" i="27"/>
  <c r="AA184" i="27"/>
  <c r="Z184" i="27"/>
  <c r="Y184" i="27"/>
  <c r="X184" i="27"/>
  <c r="W184" i="27"/>
  <c r="V184" i="27"/>
  <c r="U184" i="27"/>
  <c r="T184" i="27"/>
  <c r="S184" i="27"/>
  <c r="R184" i="27"/>
  <c r="Q184" i="27"/>
  <c r="P184" i="27"/>
  <c r="O184" i="27"/>
  <c r="N184" i="27"/>
  <c r="M184" i="27"/>
  <c r="L184" i="27"/>
  <c r="K184" i="27"/>
  <c r="J184" i="27"/>
  <c r="I184" i="27"/>
  <c r="H184" i="27"/>
  <c r="G184" i="27"/>
  <c r="F184" i="27"/>
  <c r="E184" i="27"/>
  <c r="BC170" i="27"/>
  <c r="BB170" i="27"/>
  <c r="AN170" i="27" s="1"/>
  <c r="BA170" i="27"/>
  <c r="AJ170" i="27" s="1"/>
  <c r="AZ170" i="27"/>
  <c r="AF170" i="27" s="1"/>
  <c r="AY170" i="27"/>
  <c r="AX170" i="27"/>
  <c r="AW170" i="27"/>
  <c r="AV170" i="27"/>
  <c r="AU170" i="27"/>
  <c r="AT170" i="27"/>
  <c r="H170" i="27" s="1"/>
  <c r="AQ170" i="27"/>
  <c r="AR170" i="27" s="1"/>
  <c r="AP170" i="27"/>
  <c r="AO170" i="27"/>
  <c r="AM170" i="27"/>
  <c r="AL170" i="27"/>
  <c r="AK170" i="27"/>
  <c r="AI170" i="27"/>
  <c r="AH170" i="27"/>
  <c r="AG170" i="27"/>
  <c r="AE170" i="27"/>
  <c r="AD170" i="27"/>
  <c r="AC170" i="27"/>
  <c r="AA170" i="27"/>
  <c r="Z170" i="27"/>
  <c r="Y170" i="27"/>
  <c r="W170" i="27"/>
  <c r="V170" i="27"/>
  <c r="U170" i="27"/>
  <c r="S170" i="27"/>
  <c r="T170" i="27" s="1"/>
  <c r="R170" i="27"/>
  <c r="Q170" i="27"/>
  <c r="O170" i="27"/>
  <c r="N170" i="27"/>
  <c r="M170" i="27"/>
  <c r="P170" i="27" s="1"/>
  <c r="K170" i="27"/>
  <c r="L170" i="27" s="1"/>
  <c r="J170" i="27"/>
  <c r="I170" i="27"/>
  <c r="G170" i="27"/>
  <c r="F170" i="27"/>
  <c r="E170" i="27"/>
  <c r="AR169" i="27"/>
  <c r="AN169" i="27"/>
  <c r="AJ169" i="27"/>
  <c r="AF169" i="27"/>
  <c r="AB169" i="27"/>
  <c r="X169" i="27"/>
  <c r="AR168" i="27"/>
  <c r="AN168" i="27"/>
  <c r="AJ168" i="27"/>
  <c r="AF168" i="27"/>
  <c r="AR167" i="27"/>
  <c r="AN167" i="27"/>
  <c r="AJ167" i="27"/>
  <c r="AF167" i="27"/>
  <c r="AB167" i="27"/>
  <c r="X167" i="27"/>
  <c r="AR166" i="27"/>
  <c r="AN166" i="27"/>
  <c r="AJ166" i="27"/>
  <c r="AF166" i="27"/>
  <c r="AB166" i="27"/>
  <c r="X166" i="27"/>
  <c r="T165" i="27"/>
  <c r="P165" i="27"/>
  <c r="L165" i="27"/>
  <c r="H165" i="27"/>
  <c r="T164" i="27"/>
  <c r="P164" i="27"/>
  <c r="L164" i="27"/>
  <c r="H164" i="27"/>
  <c r="AR163" i="27"/>
  <c r="AN163" i="27"/>
  <c r="AJ163" i="27"/>
  <c r="AF163" i="27"/>
  <c r="AB163" i="27"/>
  <c r="X163" i="27"/>
  <c r="T163" i="27"/>
  <c r="P163" i="27"/>
  <c r="L163" i="27"/>
  <c r="H163" i="27"/>
  <c r="AR159" i="27"/>
  <c r="AQ159" i="27"/>
  <c r="AP159" i="27"/>
  <c r="AO159" i="27"/>
  <c r="AN159" i="27"/>
  <c r="AM159" i="27"/>
  <c r="AL159" i="27"/>
  <c r="AK159" i="27"/>
  <c r="AJ159" i="27"/>
  <c r="AI159" i="27"/>
  <c r="AH159" i="27"/>
  <c r="AG159" i="27"/>
  <c r="AF159" i="27"/>
  <c r="AE159" i="27"/>
  <c r="AD159" i="27"/>
  <c r="AC159" i="27"/>
  <c r="AB159" i="27"/>
  <c r="AA159" i="27"/>
  <c r="Z159" i="27"/>
  <c r="Y159" i="27"/>
  <c r="X159" i="27"/>
  <c r="W159" i="27"/>
  <c r="V159" i="27"/>
  <c r="U159" i="27"/>
  <c r="T159" i="27"/>
  <c r="S159" i="27"/>
  <c r="R159" i="27"/>
  <c r="Q159" i="27"/>
  <c r="P159" i="27"/>
  <c r="AZ152" i="27"/>
  <c r="AY152" i="27"/>
  <c r="AX152" i="27"/>
  <c r="AZ151" i="27"/>
  <c r="AY151" i="27"/>
  <c r="AX151" i="27"/>
  <c r="AZ150" i="27"/>
  <c r="AY150" i="27"/>
  <c r="AX150" i="27"/>
  <c r="AT145" i="27"/>
  <c r="AE145" i="27"/>
  <c r="X145" i="27"/>
  <c r="W145" i="27"/>
  <c r="V145" i="27"/>
  <c r="P145" i="27"/>
  <c r="O145" i="27"/>
  <c r="N145" i="27"/>
  <c r="M145" i="27"/>
  <c r="AV145" i="27" s="1"/>
  <c r="H145" i="27"/>
  <c r="G145" i="27"/>
  <c r="F145" i="27"/>
  <c r="F148" i="27" s="1"/>
  <c r="E145" i="27"/>
  <c r="E148" i="27" s="1"/>
  <c r="AY144" i="27"/>
  <c r="AX144" i="27"/>
  <c r="AW144" i="27"/>
  <c r="AV144" i="27"/>
  <c r="AX142" i="27"/>
  <c r="AV142" i="27"/>
  <c r="AU142" i="27"/>
  <c r="AU145" i="27" s="1"/>
  <c r="AT142" i="27"/>
  <c r="AE142" i="27"/>
  <c r="AD142" i="27"/>
  <c r="AD145" i="27" s="1"/>
  <c r="AC142" i="27"/>
  <c r="AC145" i="27" s="1"/>
  <c r="AB142" i="27"/>
  <c r="AB145" i="27" s="1"/>
  <c r="AA142" i="27"/>
  <c r="AA145" i="27" s="1"/>
  <c r="Z142" i="27"/>
  <c r="Z145" i="27" s="1"/>
  <c r="Y142" i="27"/>
  <c r="AY142" i="27" s="1"/>
  <c r="X142" i="27"/>
  <c r="W142" i="27"/>
  <c r="V142" i="27"/>
  <c r="U142" i="27"/>
  <c r="U145" i="27" s="1"/>
  <c r="AX145" i="27" s="1"/>
  <c r="T142" i="27"/>
  <c r="T145" i="27" s="1"/>
  <c r="S142" i="27"/>
  <c r="S145" i="27" s="1"/>
  <c r="R142" i="27"/>
  <c r="R145" i="27" s="1"/>
  <c r="Q142" i="27"/>
  <c r="Q145" i="27" s="1"/>
  <c r="AW145" i="27" s="1"/>
  <c r="P142" i="27"/>
  <c r="O142" i="27"/>
  <c r="N142" i="27"/>
  <c r="M142" i="27"/>
  <c r="L142" i="27"/>
  <c r="L145" i="27" s="1"/>
  <c r="K142" i="27"/>
  <c r="K145" i="27" s="1"/>
  <c r="J142" i="27"/>
  <c r="J145" i="27" s="1"/>
  <c r="I142" i="27"/>
  <c r="I145" i="27" s="1"/>
  <c r="H142" i="27"/>
  <c r="G142" i="27"/>
  <c r="F142" i="27"/>
  <c r="E142" i="27"/>
  <c r="AY141" i="27"/>
  <c r="AX141" i="27"/>
  <c r="AW141" i="27"/>
  <c r="AV141" i="27"/>
  <c r="AY140" i="27"/>
  <c r="AX140" i="27"/>
  <c r="AW140" i="27"/>
  <c r="AV140" i="27"/>
  <c r="AZ137" i="27"/>
  <c r="AY137" i="27"/>
  <c r="AX137" i="27"/>
  <c r="AW137" i="27"/>
  <c r="AV137" i="27"/>
  <c r="AU137" i="27"/>
  <c r="AT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AZ131" i="27"/>
  <c r="AY131" i="27"/>
  <c r="AX131" i="27"/>
  <c r="AW131" i="27"/>
  <c r="AV131" i="27"/>
  <c r="AU131" i="27"/>
  <c r="AT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AU125" i="27"/>
  <c r="AT125" i="27"/>
  <c r="T125" i="27"/>
  <c r="S125" i="27"/>
  <c r="AW125" i="27" s="1"/>
  <c r="R125" i="27"/>
  <c r="Q125" i="27"/>
  <c r="P125" i="27"/>
  <c r="O125" i="27"/>
  <c r="N125" i="27"/>
  <c r="M125" i="27"/>
  <c r="AV125" i="27" s="1"/>
  <c r="L125" i="27"/>
  <c r="AW124" i="27"/>
  <c r="AV124" i="27"/>
  <c r="AW123" i="27"/>
  <c r="AV123" i="27"/>
  <c r="AW122" i="27"/>
  <c r="AV122" i="27"/>
  <c r="AZ119" i="27"/>
  <c r="AY119" i="27"/>
  <c r="AX119" i="27"/>
  <c r="AW119" i="27"/>
  <c r="AV119" i="27"/>
  <c r="AU119" i="27"/>
  <c r="AT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BC113" i="27"/>
  <c r="BB113" i="27"/>
  <c r="BA113" i="27"/>
  <c r="AZ113" i="27"/>
  <c r="AY113" i="27"/>
  <c r="AX113" i="27"/>
  <c r="AW113" i="27"/>
  <c r="AV113" i="27"/>
  <c r="AU113" i="27"/>
  <c r="AT113" i="27"/>
  <c r="AR113" i="27"/>
  <c r="AQ113" i="27"/>
  <c r="AP113" i="27"/>
  <c r="AO113" i="27"/>
  <c r="AN113" i="27"/>
  <c r="AM113" i="27"/>
  <c r="AL113" i="27"/>
  <c r="AK113" i="27"/>
  <c r="AJ113" i="27"/>
  <c r="AI113" i="27"/>
  <c r="AH113" i="27"/>
  <c r="AG113" i="27"/>
  <c r="AF113" i="27"/>
  <c r="AE113" i="27"/>
  <c r="AD113" i="27"/>
  <c r="AC113" i="27"/>
  <c r="AB113" i="27"/>
  <c r="AA113" i="27"/>
  <c r="Z113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BC104" i="27"/>
  <c r="BB104" i="27"/>
  <c r="BA104" i="27"/>
  <c r="AZ104" i="27"/>
  <c r="AY104" i="27"/>
  <c r="AX104" i="27"/>
  <c r="AW104" i="27"/>
  <c r="AV104" i="27"/>
  <c r="AU104" i="27"/>
  <c r="AT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AW91" i="27"/>
  <c r="AW96" i="27" s="1"/>
  <c r="AH91" i="27"/>
  <c r="AH96" i="27" s="1"/>
  <c r="AC91" i="27"/>
  <c r="AC96" i="27" s="1"/>
  <c r="BC89" i="27"/>
  <c r="BC96" i="27" s="1"/>
  <c r="BB89" i="27"/>
  <c r="BB96" i="27" s="1"/>
  <c r="AQ89" i="27"/>
  <c r="AQ96" i="27" s="1"/>
  <c r="AO89" i="27"/>
  <c r="AO96" i="27" s="1"/>
  <c r="AN89" i="27"/>
  <c r="AN96" i="27" s="1"/>
  <c r="AM89" i="27"/>
  <c r="AM96" i="27" s="1"/>
  <c r="BC85" i="27"/>
  <c r="BB85" i="27"/>
  <c r="BA85" i="27"/>
  <c r="BA89" i="27" s="1"/>
  <c r="BA96" i="27" s="1"/>
  <c r="AZ85" i="27"/>
  <c r="AZ91" i="27" s="1"/>
  <c r="AY85" i="27"/>
  <c r="AY91" i="27" s="1"/>
  <c r="AY96" i="27" s="1"/>
  <c r="AX85" i="27"/>
  <c r="AX91" i="27" s="1"/>
  <c r="AX96" i="27" s="1"/>
  <c r="AW85" i="27"/>
  <c r="AR85" i="27"/>
  <c r="AR89" i="27" s="1"/>
  <c r="AR96" i="27" s="1"/>
  <c r="AQ85" i="27"/>
  <c r="AP85" i="27"/>
  <c r="AP89" i="27" s="1"/>
  <c r="AP96" i="27" s="1"/>
  <c r="AO85" i="27"/>
  <c r="AN85" i="27"/>
  <c r="AM85" i="27"/>
  <c r="AL85" i="27"/>
  <c r="AL89" i="27" s="1"/>
  <c r="AL96" i="27" s="1"/>
  <c r="AK85" i="27"/>
  <c r="AK89" i="27" s="1"/>
  <c r="AK96" i="27" s="1"/>
  <c r="AJ85" i="27"/>
  <c r="AJ89" i="27" s="1"/>
  <c r="AJ96" i="27" s="1"/>
  <c r="AD85" i="27"/>
  <c r="AD91" i="27" s="1"/>
  <c r="AD96" i="27" s="1"/>
  <c r="AC85" i="27"/>
  <c r="AZ82" i="27"/>
  <c r="AI82" i="27"/>
  <c r="AI85" i="27" s="1"/>
  <c r="AI91" i="27" s="1"/>
  <c r="AI96" i="27" s="1"/>
  <c r="AH82" i="27"/>
  <c r="AH85" i="27" s="1"/>
  <c r="AG82" i="27"/>
  <c r="AG85" i="27" s="1"/>
  <c r="AG91" i="27" s="1"/>
  <c r="AG96" i="27" s="1"/>
  <c r="AF82" i="27"/>
  <c r="AF85" i="27" s="1"/>
  <c r="AF91" i="27" s="1"/>
  <c r="AF96" i="27" s="1"/>
  <c r="AE82" i="27"/>
  <c r="AE85" i="27" s="1"/>
  <c r="AE91" i="27" s="1"/>
  <c r="AE96" i="27" s="1"/>
  <c r="AD82" i="27"/>
  <c r="AC82" i="27"/>
  <c r="AB82" i="27"/>
  <c r="AB85" i="27" s="1"/>
  <c r="AB91" i="27" s="1"/>
  <c r="AB96" i="27" s="1"/>
  <c r="AF75" i="27"/>
  <c r="AB65" i="27"/>
  <c r="X65" i="27"/>
  <c r="T65" i="27"/>
  <c r="AB57" i="27"/>
  <c r="X57" i="27"/>
  <c r="T57" i="27"/>
  <c r="BC38" i="27"/>
  <c r="AY38" i="27"/>
  <c r="AX38" i="27"/>
  <c r="AW38" i="27"/>
  <c r="AV38" i="27"/>
  <c r="AU38" i="27"/>
  <c r="AT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AR33" i="27"/>
  <c r="AR32" i="27"/>
  <c r="D18" i="13"/>
  <c r="E18" i="13" s="1"/>
  <c r="AB170" i="27" l="1"/>
  <c r="X170" i="27"/>
  <c r="O126" i="28"/>
  <c r="O16" i="28"/>
  <c r="N126" i="28"/>
  <c r="N16" i="28"/>
  <c r="D77" i="28"/>
  <c r="D92" i="28"/>
  <c r="D107" i="28"/>
  <c r="D29" i="28"/>
  <c r="G126" i="28"/>
  <c r="G107" i="28"/>
  <c r="G92" i="28"/>
  <c r="G77" i="28"/>
  <c r="G29" i="28"/>
  <c r="C42" i="1"/>
  <c r="C8" i="1"/>
  <c r="B77" i="28"/>
  <c r="B107" i="28"/>
  <c r="B92" i="28"/>
  <c r="B29" i="28"/>
  <c r="E92" i="28"/>
  <c r="E77" i="28"/>
  <c r="E107" i="28"/>
  <c r="E29" i="28"/>
  <c r="C92" i="28"/>
  <c r="C77" i="28"/>
  <c r="C107" i="28"/>
  <c r="C29" i="28"/>
  <c r="F126" i="28"/>
  <c r="F77" i="28"/>
  <c r="F92" i="28"/>
  <c r="F107" i="28"/>
  <c r="F29" i="28"/>
  <c r="P96" i="1"/>
  <c r="D42" i="1"/>
  <c r="D29" i="1"/>
  <c r="D8" i="1"/>
  <c r="E29" i="1"/>
  <c r="I199" i="1"/>
  <c r="I194" i="1"/>
  <c r="F18" i="13"/>
  <c r="G18" i="13" s="1"/>
  <c r="H18" i="13" s="1"/>
  <c r="I18" i="13" s="1"/>
  <c r="J18" i="13" s="1"/>
  <c r="K18" i="13" s="1"/>
  <c r="L18" i="13" s="1"/>
  <c r="H295" i="27"/>
  <c r="H292" i="27"/>
  <c r="G295" i="27"/>
  <c r="G292" i="27"/>
  <c r="I292" i="27"/>
  <c r="I295" i="27"/>
  <c r="P295" i="27"/>
  <c r="P298" i="27" s="1"/>
  <c r="P292" i="27"/>
  <c r="F295" i="27"/>
  <c r="F292" i="27"/>
  <c r="AR361" i="27"/>
  <c r="BC361" i="27"/>
  <c r="AK263" i="27"/>
  <c r="AN263" i="27" s="1"/>
  <c r="AN216" i="27"/>
  <c r="AT733" i="27"/>
  <c r="E741" i="27"/>
  <c r="AW142" i="27"/>
  <c r="AC263" i="27"/>
  <c r="Y145" i="27"/>
  <c r="AY145" i="27" s="1"/>
  <c r="E720" i="27"/>
  <c r="AT720" i="27" s="1"/>
  <c r="AT718" i="27"/>
  <c r="AF192" i="27"/>
  <c r="E781" i="27"/>
  <c r="AT781" i="27" s="1"/>
  <c r="AT779" i="27"/>
  <c r="AB263" i="27"/>
  <c r="BA402" i="27"/>
  <c r="AY637" i="27"/>
  <c r="I878" i="27"/>
  <c r="AU878" i="27" s="1"/>
  <c r="AU827" i="27"/>
  <c r="P1027" i="27"/>
  <c r="AZ263" i="27"/>
  <c r="AF216" i="27"/>
  <c r="AK402" i="27"/>
  <c r="BA541" i="27"/>
  <c r="AY557" i="27"/>
  <c r="BA557" i="27"/>
  <c r="BC557" i="27"/>
  <c r="AU604" i="27"/>
  <c r="AW604" i="27"/>
  <c r="P1122" i="27"/>
  <c r="AW370" i="27"/>
  <c r="T370" i="27"/>
  <c r="AB361" i="27"/>
  <c r="AY361" i="27"/>
  <c r="BA361" i="27"/>
  <c r="AJ361" i="27"/>
  <c r="AU361" i="27"/>
  <c r="U402" i="27"/>
  <c r="U392" i="27"/>
  <c r="AV878" i="27"/>
  <c r="E292" i="27"/>
  <c r="AW361" i="27"/>
  <c r="F741" i="27"/>
  <c r="AT739" i="27"/>
  <c r="U263" i="27"/>
  <c r="X263" i="27" s="1"/>
  <c r="X216" i="27"/>
  <c r="J295" i="27"/>
  <c r="J292" i="27"/>
  <c r="N292" i="27"/>
  <c r="G686" i="27"/>
  <c r="AT686" i="27" s="1"/>
  <c r="O292" i="27"/>
  <c r="AU370" i="27"/>
  <c r="AJ204" i="27"/>
  <c r="AF370" i="27"/>
  <c r="AW392" i="27"/>
  <c r="T392" i="27"/>
  <c r="T402" i="27"/>
  <c r="AY402" i="27"/>
  <c r="AY392" i="27"/>
  <c r="AR392" i="27"/>
  <c r="AR402" i="27"/>
  <c r="BC402" i="27"/>
  <c r="AC392" i="27"/>
  <c r="BA626" i="27"/>
  <c r="E707" i="27"/>
  <c r="AT707" i="27" s="1"/>
  <c r="AT699" i="27"/>
  <c r="V263" i="27"/>
  <c r="BC263" i="27"/>
  <c r="AR263" i="27" s="1"/>
  <c r="P1139" i="27"/>
  <c r="Q402" i="27"/>
  <c r="Q392" i="27"/>
  <c r="Y402" i="27"/>
  <c r="Y392" i="27"/>
  <c r="AZ402" i="27"/>
  <c r="AF402" i="27"/>
  <c r="AY626" i="27"/>
  <c r="H1052" i="27"/>
  <c r="AD263" i="27"/>
  <c r="AF1177" i="27"/>
  <c r="AB204" i="27"/>
  <c r="AN370" i="27"/>
  <c r="AP392" i="27"/>
  <c r="AP402" i="27"/>
  <c r="AG392" i="27"/>
  <c r="H402" i="27"/>
  <c r="AU509" i="27"/>
  <c r="BA530" i="27"/>
  <c r="AT587" i="27"/>
  <c r="P1087" i="27"/>
  <c r="AL263" i="27"/>
  <c r="AN1149" i="27"/>
  <c r="AR216" i="27"/>
  <c r="AT286" i="27"/>
  <c r="AT289" i="27" s="1"/>
  <c r="P370" i="27"/>
  <c r="AH402" i="27"/>
  <c r="AD456" i="27"/>
  <c r="AD460" i="27" s="1"/>
  <c r="AL456" i="27"/>
  <c r="AL460" i="27" s="1"/>
  <c r="AT581" i="27"/>
  <c r="AY653" i="27"/>
  <c r="AT770" i="27"/>
  <c r="T1177" i="27"/>
  <c r="AZ653" i="27"/>
  <c r="I456" i="27"/>
  <c r="I460" i="27" s="1"/>
  <c r="Q456" i="27"/>
  <c r="Q460" i="27" s="1"/>
  <c r="Y456" i="27"/>
  <c r="Y460" i="27" s="1"/>
  <c r="AG456" i="27"/>
  <c r="AG460" i="27" s="1"/>
  <c r="AO456" i="27"/>
  <c r="AO460" i="27" s="1"/>
  <c r="AX456" i="27"/>
  <c r="AX460" i="27" s="1"/>
  <c r="AT509" i="27"/>
  <c r="BB557" i="27"/>
  <c r="BA614" i="27"/>
  <c r="AY943" i="27"/>
  <c r="H1070" i="27"/>
  <c r="P1177" i="27"/>
  <c r="AU1319" i="27"/>
  <c r="L1319" i="27" s="1"/>
  <c r="BC1319" i="27"/>
  <c r="AR1319" i="27" s="1"/>
  <c r="D43" i="1" l="1"/>
  <c r="D44" i="1"/>
  <c r="E43" i="1"/>
  <c r="E44" i="1"/>
  <c r="D20" i="1"/>
  <c r="D9" i="1"/>
  <c r="C4" i="28"/>
  <c r="D10" i="1"/>
  <c r="E10" i="1"/>
  <c r="E9" i="1"/>
  <c r="B4" i="28"/>
  <c r="C20" i="1"/>
  <c r="AJ370" i="27"/>
  <c r="BA370" i="27"/>
  <c r="AY370" i="27"/>
  <c r="AB370" i="27"/>
  <c r="BC370" i="27"/>
  <c r="AR370" i="27"/>
  <c r="AT292" i="27"/>
  <c r="AT295" i="27"/>
  <c r="AT741" i="27"/>
  <c r="AF263" i="27"/>
  <c r="D22" i="1" l="1"/>
  <c r="D21" i="1"/>
  <c r="E21" i="1"/>
  <c r="E22" i="1"/>
  <c r="B7" i="28"/>
  <c r="B9" i="28" s="1"/>
  <c r="B37" i="28"/>
  <c r="B62" i="28"/>
  <c r="B65" i="28"/>
  <c r="C7" i="28"/>
  <c r="C9" i="28" s="1"/>
  <c r="C37" i="28"/>
  <c r="C62" i="28"/>
  <c r="C65" i="28"/>
  <c r="H109" i="1"/>
  <c r="B110" i="28" l="1"/>
  <c r="B32" i="28"/>
  <c r="B18" i="28"/>
  <c r="B19" i="28" s="1"/>
  <c r="B81" i="28"/>
  <c r="B114" i="28"/>
  <c r="B96" i="28"/>
  <c r="B68" i="28"/>
  <c r="C32" i="28"/>
  <c r="C110" i="28"/>
  <c r="C114" i="28"/>
  <c r="C81" i="28"/>
  <c r="C96" i="28"/>
  <c r="C68" i="28"/>
  <c r="C18" i="28"/>
  <c r="C19" i="28" s="1"/>
  <c r="H126" i="1"/>
  <c r="H65" i="1"/>
  <c r="H135" i="1" l="1"/>
  <c r="H86" i="1"/>
  <c r="H108" i="1"/>
  <c r="H56" i="1"/>
  <c r="H141" i="1"/>
  <c r="D11" i="13" l="1"/>
  <c r="O6" i="13" l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C65" i="1"/>
  <c r="I64" i="1"/>
  <c r="E65" i="1"/>
  <c r="F65" i="1"/>
  <c r="G65" i="1"/>
  <c r="D65" i="1"/>
  <c r="J64" i="1" l="1"/>
  <c r="K64" i="1" s="1"/>
  <c r="L64" i="1" s="1"/>
  <c r="M64" i="1" s="1"/>
  <c r="N64" i="1" s="1"/>
  <c r="O64" i="1" s="1"/>
  <c r="P64" i="1" s="1"/>
  <c r="G196" i="1" l="1"/>
  <c r="I149" i="1"/>
  <c r="J149" i="1" s="1"/>
  <c r="K149" i="1" s="1"/>
  <c r="L149" i="1" s="1"/>
  <c r="M149" i="1" s="1"/>
  <c r="N149" i="1" s="1"/>
  <c r="O149" i="1" s="1"/>
  <c r="P149" i="1" s="1"/>
  <c r="G109" i="1"/>
  <c r="C102" i="1"/>
  <c r="D102" i="1"/>
  <c r="E102" i="1"/>
  <c r="F102" i="1"/>
  <c r="G102" i="1"/>
  <c r="D116" i="1"/>
  <c r="E116" i="1"/>
  <c r="F116" i="1" l="1"/>
  <c r="G116" i="1"/>
  <c r="G184" i="1"/>
  <c r="G154" i="1"/>
  <c r="D157" i="1"/>
  <c r="C157" i="1"/>
  <c r="F157" i="1"/>
  <c r="E154" i="1"/>
  <c r="F154" i="1"/>
  <c r="G159" i="1"/>
  <c r="E159" i="1"/>
  <c r="F159" i="1"/>
  <c r="D159" i="1"/>
  <c r="C159" i="1"/>
  <c r="E157" i="1"/>
  <c r="G157" i="1"/>
  <c r="D154" i="1"/>
  <c r="G67" i="1" l="1"/>
  <c r="F67" i="1"/>
  <c r="E67" i="1"/>
  <c r="B56" i="1" l="1"/>
  <c r="B49" i="1"/>
  <c r="B70" i="1" s="1"/>
  <c r="B53" i="1"/>
  <c r="B59" i="1"/>
  <c r="B72" i="1" l="1"/>
  <c r="B77" i="1"/>
  <c r="B71" i="1"/>
  <c r="F3" i="1"/>
  <c r="E3" i="1"/>
  <c r="F135" i="1"/>
  <c r="E135" i="1"/>
  <c r="F86" i="1"/>
  <c r="F108" i="1"/>
  <c r="E86" i="1"/>
  <c r="E108" i="1"/>
  <c r="F90" i="1"/>
  <c r="E49" i="1"/>
  <c r="E70" i="1" s="1"/>
  <c r="D15" i="28" s="1"/>
  <c r="D16" i="28" s="1"/>
  <c r="E90" i="1"/>
  <c r="F53" i="1"/>
  <c r="B50" i="1"/>
  <c r="B79" i="1" l="1"/>
  <c r="B187" i="1" s="1"/>
  <c r="B80" i="1"/>
  <c r="B84" i="1" s="1"/>
  <c r="B104" i="1" s="1"/>
  <c r="E71" i="1"/>
  <c r="E72" i="1"/>
  <c r="E77" i="1"/>
  <c r="D135" i="1"/>
  <c r="D86" i="1"/>
  <c r="D3" i="1"/>
  <c r="D90" i="1"/>
  <c r="C90" i="1"/>
  <c r="B105" i="1" l="1"/>
  <c r="B128" i="1"/>
  <c r="B129" i="1" s="1"/>
  <c r="B124" i="1"/>
  <c r="E80" i="1"/>
  <c r="E79" i="1"/>
  <c r="D196" i="1"/>
  <c r="E196" i="1"/>
  <c r="F196" i="1"/>
  <c r="C196" i="1"/>
  <c r="G3" i="1" l="1"/>
  <c r="H3" i="1"/>
  <c r="G53" i="1"/>
  <c r="G141" i="1"/>
  <c r="G90" i="1"/>
  <c r="G135" i="1"/>
  <c r="G108" i="1"/>
  <c r="G86" i="1"/>
  <c r="C109" i="1" l="1"/>
  <c r="D109" i="1"/>
  <c r="E109" i="1"/>
  <c r="F109" i="1"/>
  <c r="F151" i="1" l="1"/>
  <c r="C151" i="1"/>
  <c r="E151" i="1"/>
  <c r="D151" i="1"/>
  <c r="E189" i="1"/>
  <c r="F189" i="1" l="1"/>
  <c r="D189" i="1"/>
  <c r="F184" i="1"/>
  <c r="F185" i="1" l="1"/>
  <c r="J199" i="1"/>
  <c r="K199" i="1" l="1"/>
  <c r="L199" i="1" l="1"/>
  <c r="M199" i="1" l="1"/>
  <c r="E56" i="1" l="1"/>
  <c r="E59" i="1"/>
  <c r="D56" i="1"/>
  <c r="D59" i="1"/>
  <c r="C56" i="1"/>
  <c r="C59" i="1"/>
  <c r="F56" i="1"/>
  <c r="F59" i="1"/>
  <c r="E47" i="1"/>
  <c r="E53" i="1"/>
  <c r="D47" i="1"/>
  <c r="D53" i="1"/>
  <c r="C47" i="1"/>
  <c r="C53" i="1"/>
  <c r="F47" i="1"/>
  <c r="N199" i="1"/>
  <c r="C49" i="1"/>
  <c r="C70" i="1" s="1"/>
  <c r="B15" i="28" s="1"/>
  <c r="B16" i="28" s="1"/>
  <c r="D49" i="1"/>
  <c r="D70" i="1" s="1"/>
  <c r="C15" i="28" s="1"/>
  <c r="C16" i="28" s="1"/>
  <c r="F49" i="1"/>
  <c r="F70" i="1" s="1"/>
  <c r="F77" i="1" l="1"/>
  <c r="F71" i="1"/>
  <c r="F72" i="1"/>
  <c r="D72" i="1"/>
  <c r="D71" i="1"/>
  <c r="D77" i="1"/>
  <c r="C71" i="1"/>
  <c r="C77" i="1"/>
  <c r="C72" i="1"/>
  <c r="P199" i="1"/>
  <c r="O199" i="1"/>
  <c r="C80" i="1" l="1"/>
  <c r="C79" i="1"/>
  <c r="C187" i="1" s="1"/>
  <c r="C190" i="1" s="1"/>
  <c r="D80" i="1"/>
  <c r="D79" i="1"/>
  <c r="F80" i="1"/>
  <c r="F79" i="1"/>
  <c r="G59" i="1"/>
  <c r="G56" i="1"/>
  <c r="H59" i="1" l="1"/>
  <c r="I3" i="1"/>
  <c r="H159" i="1" l="1"/>
  <c r="H157" i="1"/>
  <c r="I134" i="1"/>
  <c r="I85" i="1"/>
  <c r="J3" i="1"/>
  <c r="I94" i="1" l="1"/>
  <c r="H116" i="1"/>
  <c r="H90" i="1"/>
  <c r="H67" i="1"/>
  <c r="I107" i="1"/>
  <c r="J134" i="1"/>
  <c r="J85" i="1"/>
  <c r="K3" i="1"/>
  <c r="I108" i="1" l="1"/>
  <c r="J94" i="1"/>
  <c r="I115" i="1"/>
  <c r="K134" i="1"/>
  <c r="K85" i="1"/>
  <c r="J115" i="1"/>
  <c r="L3" i="1"/>
  <c r="I133" i="1"/>
  <c r="K94" i="1" l="1"/>
  <c r="J194" i="1"/>
  <c r="L134" i="1"/>
  <c r="L85" i="1"/>
  <c r="K115" i="1"/>
  <c r="M3" i="1"/>
  <c r="J133" i="1"/>
  <c r="I179" i="1"/>
  <c r="L94" i="1" l="1"/>
  <c r="K194" i="1"/>
  <c r="M85" i="1"/>
  <c r="M134" i="1"/>
  <c r="L115" i="1"/>
  <c r="N3" i="1"/>
  <c r="K133" i="1"/>
  <c r="J179" i="1"/>
  <c r="M94" i="1" l="1"/>
  <c r="L194" i="1"/>
  <c r="N134" i="1"/>
  <c r="N85" i="1"/>
  <c r="M115" i="1"/>
  <c r="O3" i="1"/>
  <c r="K179" i="1"/>
  <c r="E184" i="1"/>
  <c r="L133" i="1"/>
  <c r="N94" i="1" l="1"/>
  <c r="M194" i="1"/>
  <c r="O134" i="1"/>
  <c r="O85" i="1"/>
  <c r="N115" i="1"/>
  <c r="P3" i="1"/>
  <c r="M133" i="1"/>
  <c r="L179" i="1"/>
  <c r="O94" i="1" l="1"/>
  <c r="N194" i="1"/>
  <c r="P85" i="1"/>
  <c r="P134" i="1"/>
  <c r="P94" i="1" s="1"/>
  <c r="O115" i="1"/>
  <c r="M179" i="1"/>
  <c r="N133" i="1"/>
  <c r="O194" i="1" l="1"/>
  <c r="P115" i="1"/>
  <c r="O133" i="1"/>
  <c r="N179" i="1"/>
  <c r="P194" i="1" l="1"/>
  <c r="O179" i="1"/>
  <c r="P133" i="1"/>
  <c r="E141" i="1"/>
  <c r="F141" i="1"/>
  <c r="C141" i="1"/>
  <c r="D141" i="1"/>
  <c r="F103" i="1"/>
  <c r="D108" i="1"/>
  <c r="D103" i="1"/>
  <c r="C108" i="1"/>
  <c r="C103" i="1"/>
  <c r="E103" i="1"/>
  <c r="C86" i="1"/>
  <c r="E50" i="1"/>
  <c r="E4" i="1"/>
  <c r="F50" i="1"/>
  <c r="D50" i="1"/>
  <c r="C50" i="1"/>
  <c r="F4" i="1"/>
  <c r="D4" i="1"/>
  <c r="P179" i="1" l="1"/>
  <c r="D81" i="1" l="1"/>
  <c r="D187" i="1"/>
  <c r="D190" i="1" s="1"/>
  <c r="F81" i="1"/>
  <c r="F187" i="1"/>
  <c r="F190" i="1" s="1"/>
  <c r="E81" i="1"/>
  <c r="E187" i="1"/>
  <c r="E190" i="1" s="1"/>
  <c r="C84" i="1" l="1"/>
  <c r="C104" i="1" s="1"/>
  <c r="C128" i="1" s="1"/>
  <c r="F84" i="1"/>
  <c r="F104" i="1" s="1"/>
  <c r="F128" i="1" s="1"/>
  <c r="E84" i="1"/>
  <c r="E104" i="1" s="1"/>
  <c r="E128" i="1" s="1"/>
  <c r="D84" i="1"/>
  <c r="D104" i="1" s="1"/>
  <c r="D128" i="1" s="1"/>
  <c r="G4" i="1" l="1"/>
  <c r="G47" i="1" l="1"/>
  <c r="G49" i="1"/>
  <c r="G70" i="1" s="1"/>
  <c r="D105" i="1"/>
  <c r="F105" i="1"/>
  <c r="E105" i="1"/>
  <c r="C105" i="1"/>
  <c r="G77" i="1" l="1"/>
  <c r="G71" i="1"/>
  <c r="G72" i="1"/>
  <c r="G50" i="1"/>
  <c r="C4" i="13"/>
  <c r="G80" i="1" l="1"/>
  <c r="G79" i="1"/>
  <c r="I147" i="1"/>
  <c r="J147" i="1" l="1"/>
  <c r="K147" i="1" l="1"/>
  <c r="L147" i="1" l="1"/>
  <c r="M147" i="1" l="1"/>
  <c r="N147" i="1" l="1"/>
  <c r="O147" i="1" l="1"/>
  <c r="P147" i="1" l="1"/>
  <c r="I146" i="1" l="1"/>
  <c r="J146" i="1" l="1"/>
  <c r="I148" i="1"/>
  <c r="J148" i="1" l="1"/>
  <c r="K146" i="1"/>
  <c r="K148" i="1" l="1"/>
  <c r="L146" i="1"/>
  <c r="M146" i="1" l="1"/>
  <c r="L148" i="1"/>
  <c r="N146" i="1" l="1"/>
  <c r="M148" i="1"/>
  <c r="O146" i="1" l="1"/>
  <c r="N148" i="1"/>
  <c r="P146" i="1" l="1"/>
  <c r="O148" i="1"/>
  <c r="P148" i="1" l="1"/>
  <c r="C129" i="1"/>
  <c r="D129" i="1" l="1"/>
  <c r="F129" i="1"/>
  <c r="E129" i="1"/>
  <c r="I150" i="1" l="1"/>
  <c r="J150" i="1" l="1"/>
  <c r="K150" i="1" l="1"/>
  <c r="L150" i="1" l="1"/>
  <c r="M150" i="1" l="1"/>
  <c r="N150" i="1" l="1"/>
  <c r="O150" i="1" l="1"/>
  <c r="P150" i="1" l="1"/>
  <c r="K11" i="13" l="1"/>
  <c r="J11" i="13"/>
  <c r="I11" i="13"/>
  <c r="H11" i="13"/>
  <c r="G11" i="13"/>
  <c r="F11" i="13"/>
  <c r="E11" i="13"/>
  <c r="D184" i="1" l="1"/>
  <c r="C185" i="1" l="1"/>
  <c r="E185" i="1"/>
  <c r="D185" i="1"/>
  <c r="E124" i="1" l="1"/>
  <c r="F124" i="1" l="1"/>
  <c r="C124" i="1" l="1"/>
  <c r="H4" i="1" l="1"/>
  <c r="P4" i="1"/>
  <c r="O4" i="1"/>
  <c r="I4" i="1"/>
  <c r="J4" i="1"/>
  <c r="L4" i="1"/>
  <c r="K4" i="1"/>
  <c r="N4" i="1"/>
  <c r="M4" i="1"/>
  <c r="H102" i="1" l="1"/>
  <c r="L107" i="1"/>
  <c r="M107" i="1"/>
  <c r="K107" i="1"/>
  <c r="N107" i="1"/>
  <c r="O107" i="1"/>
  <c r="P107" i="1"/>
  <c r="J107" i="1"/>
  <c r="H103" i="1" l="1"/>
  <c r="J113" i="1"/>
  <c r="L113" i="1"/>
  <c r="P113" i="1"/>
  <c r="O113" i="1"/>
  <c r="K113" i="1"/>
  <c r="I113" i="1"/>
  <c r="N113" i="1"/>
  <c r="M113" i="1"/>
  <c r="I4" i="13"/>
  <c r="E4" i="13"/>
  <c r="K4" i="13"/>
  <c r="N108" i="1"/>
  <c r="J4" i="13"/>
  <c r="F4" i="13"/>
  <c r="H4" i="13"/>
  <c r="L4" i="13"/>
  <c r="D4" i="13"/>
  <c r="G4" i="13"/>
  <c r="P108" i="1"/>
  <c r="J108" i="1"/>
  <c r="L108" i="1"/>
  <c r="K108" i="1"/>
  <c r="M108" i="1"/>
  <c r="O108" i="1"/>
  <c r="I145" i="1" l="1"/>
  <c r="J145" i="1" s="1"/>
  <c r="K145" i="1" l="1"/>
  <c r="N49" i="1"/>
  <c r="M49" i="1"/>
  <c r="M50" i="1" l="1"/>
  <c r="N50" i="1"/>
  <c r="L145" i="1"/>
  <c r="J49" i="1"/>
  <c r="K49" i="1"/>
  <c r="L49" i="1"/>
  <c r="O49" i="1"/>
  <c r="H49" i="1"/>
  <c r="H70" i="1" s="1"/>
  <c r="H47" i="1"/>
  <c r="P49" i="1"/>
  <c r="I49" i="1"/>
  <c r="L50" i="1" l="1"/>
  <c r="K50" i="1"/>
  <c r="J50" i="1"/>
  <c r="I50" i="1"/>
  <c r="H77" i="1"/>
  <c r="H71" i="1"/>
  <c r="H72" i="1"/>
  <c r="O50" i="1"/>
  <c r="H50" i="1"/>
  <c r="P50" i="1"/>
  <c r="M145" i="1"/>
  <c r="H79" i="1" l="1"/>
  <c r="H80" i="1"/>
  <c r="N145" i="1"/>
  <c r="G187" i="1" l="1"/>
  <c r="O145" i="1"/>
  <c r="P145" i="1" l="1"/>
  <c r="G81" i="1"/>
  <c r="G84" i="1" l="1"/>
  <c r="G104" i="1" s="1"/>
  <c r="G128" i="1" l="1"/>
  <c r="G103" i="1" l="1"/>
  <c r="G105" i="1" l="1"/>
  <c r="G124" i="1"/>
  <c r="C3" i="13"/>
  <c r="G129" i="1"/>
  <c r="C5" i="13" l="1"/>
  <c r="C6" i="13" s="1"/>
  <c r="G151" i="1" l="1"/>
  <c r="G189" i="1" l="1"/>
  <c r="G190" i="1" s="1"/>
  <c r="G185" i="1"/>
  <c r="H53" i="1" l="1"/>
  <c r="H81" i="1" l="1"/>
  <c r="H187" i="1"/>
  <c r="H84" i="1" l="1"/>
  <c r="H104" i="1" l="1"/>
  <c r="H124" i="1" l="1"/>
  <c r="H128" i="1"/>
  <c r="D3" i="13"/>
  <c r="H105" i="1"/>
  <c r="H129" i="1" l="1"/>
  <c r="D5" i="13"/>
  <c r="H196" i="1" l="1"/>
  <c r="H184" i="1" l="1"/>
  <c r="D14" i="13" l="1"/>
  <c r="D6" i="13" s="1"/>
  <c r="I125" i="1" l="1"/>
  <c r="H189" i="1" l="1"/>
  <c r="H190" i="1" s="1"/>
  <c r="H151" i="1" l="1"/>
  <c r="H185" i="1" l="1"/>
  <c r="D124" i="1" l="1"/>
  <c r="H76" i="28" l="1"/>
  <c r="I76" i="28"/>
  <c r="J76" i="28"/>
  <c r="K76" i="28"/>
  <c r="L76" i="28"/>
  <c r="M76" i="28"/>
  <c r="N76" i="28"/>
  <c r="O76" i="28"/>
  <c r="K77" i="28" l="1"/>
  <c r="L52" i="1"/>
  <c r="J77" i="28"/>
  <c r="K52" i="1"/>
  <c r="H77" i="28"/>
  <c r="I52" i="1"/>
  <c r="O77" i="28"/>
  <c r="P52" i="1"/>
  <c r="N77" i="28"/>
  <c r="O52" i="1"/>
  <c r="I77" i="28"/>
  <c r="J52" i="1"/>
  <c r="M77" i="28"/>
  <c r="N52" i="1"/>
  <c r="L77" i="28"/>
  <c r="M52" i="1"/>
  <c r="I69" i="1" l="1"/>
  <c r="I70" i="1"/>
  <c r="P53" i="1"/>
  <c r="P69" i="1"/>
  <c r="P63" i="1"/>
  <c r="P66" i="1" s="1"/>
  <c r="P70" i="1"/>
  <c r="N53" i="1"/>
  <c r="N63" i="1"/>
  <c r="N66" i="1" s="1"/>
  <c r="N69" i="1"/>
  <c r="N70" i="1"/>
  <c r="J53" i="1"/>
  <c r="J69" i="1"/>
  <c r="J63" i="1"/>
  <c r="J66" i="1" s="1"/>
  <c r="J70" i="1"/>
  <c r="L53" i="1"/>
  <c r="L69" i="1"/>
  <c r="L63" i="1"/>
  <c r="L66" i="1" s="1"/>
  <c r="L70" i="1"/>
  <c r="M53" i="1"/>
  <c r="M69" i="1"/>
  <c r="M63" i="1"/>
  <c r="M66" i="1" s="1"/>
  <c r="M70" i="1"/>
  <c r="I53" i="1"/>
  <c r="I63" i="1"/>
  <c r="I66" i="1" s="1"/>
  <c r="I67" i="1" s="1"/>
  <c r="K53" i="1"/>
  <c r="K63" i="1"/>
  <c r="K66" i="1" s="1"/>
  <c r="K69" i="1"/>
  <c r="K70" i="1"/>
  <c r="O53" i="1"/>
  <c r="O63" i="1"/>
  <c r="O66" i="1" s="1"/>
  <c r="O69" i="1"/>
  <c r="O70" i="1"/>
  <c r="N67" i="1" l="1"/>
  <c r="L67" i="1"/>
  <c r="P67" i="1"/>
  <c r="K67" i="1"/>
  <c r="N72" i="1"/>
  <c r="N71" i="1"/>
  <c r="N187" i="1"/>
  <c r="N156" i="1"/>
  <c r="N153" i="1"/>
  <c r="N158" i="1"/>
  <c r="I72" i="1"/>
  <c r="I71" i="1"/>
  <c r="I187" i="1"/>
  <c r="K71" i="1"/>
  <c r="K72" i="1"/>
  <c r="K187" i="1"/>
  <c r="P72" i="1"/>
  <c r="P71" i="1"/>
  <c r="P187" i="1"/>
  <c r="O71" i="1"/>
  <c r="O72" i="1"/>
  <c r="O187" i="1"/>
  <c r="O153" i="1"/>
  <c r="O158" i="1"/>
  <c r="O156" i="1"/>
  <c r="O67" i="1"/>
  <c r="M71" i="1"/>
  <c r="M72" i="1"/>
  <c r="M187" i="1"/>
  <c r="P158" i="1"/>
  <c r="P153" i="1"/>
  <c r="P156" i="1"/>
  <c r="L72" i="1"/>
  <c r="L71" i="1"/>
  <c r="L187" i="1"/>
  <c r="I153" i="1"/>
  <c r="I156" i="1"/>
  <c r="I158" i="1"/>
  <c r="L156" i="1"/>
  <c r="L158" i="1"/>
  <c r="L153" i="1"/>
  <c r="J72" i="1"/>
  <c r="J71" i="1"/>
  <c r="J187" i="1"/>
  <c r="K153" i="1"/>
  <c r="K158" i="1"/>
  <c r="K156" i="1"/>
  <c r="M67" i="1"/>
  <c r="J67" i="1"/>
  <c r="M156" i="1"/>
  <c r="M153" i="1"/>
  <c r="M158" i="1"/>
  <c r="J156" i="1"/>
  <c r="J158" i="1"/>
  <c r="J153" i="1"/>
  <c r="M99" i="1" l="1"/>
  <c r="P99" i="1"/>
  <c r="I98" i="1"/>
  <c r="I166" i="1"/>
  <c r="I180" i="1" s="1"/>
  <c r="N166" i="1"/>
  <c r="N180" i="1" s="1"/>
  <c r="N98" i="1"/>
  <c r="O98" i="1"/>
  <c r="O166" i="1"/>
  <c r="O180" i="1" s="1"/>
  <c r="L98" i="1"/>
  <c r="L166" i="1"/>
  <c r="L180" i="1" s="1"/>
  <c r="J98" i="1"/>
  <c r="J166" i="1"/>
  <c r="J180" i="1" s="1"/>
  <c r="L99" i="1"/>
  <c r="J99" i="1"/>
  <c r="K99" i="1"/>
  <c r="M98" i="1"/>
  <c r="M166" i="1"/>
  <c r="M180" i="1" s="1"/>
  <c r="N99" i="1"/>
  <c r="K98" i="1"/>
  <c r="K166" i="1"/>
  <c r="K180" i="1" s="1"/>
  <c r="I99" i="1"/>
  <c r="P98" i="1"/>
  <c r="P166" i="1"/>
  <c r="P180" i="1" s="1"/>
  <c r="O99" i="1"/>
  <c r="O102" i="1" l="1"/>
  <c r="O103" i="1" s="1"/>
  <c r="M102" i="1"/>
  <c r="M103" i="1" s="1"/>
  <c r="P102" i="1"/>
  <c r="P103" i="1" s="1"/>
  <c r="K102" i="1"/>
  <c r="K103" i="1" s="1"/>
  <c r="J102" i="1"/>
  <c r="J103" i="1" s="1"/>
  <c r="N102" i="1"/>
  <c r="N103" i="1" s="1"/>
  <c r="I102" i="1"/>
  <c r="L102" i="1"/>
  <c r="L103" i="1" s="1"/>
  <c r="I103" i="1" l="1"/>
  <c r="E15" i="28" l="1"/>
  <c r="E109" i="28"/>
  <c r="E140" i="28" s="1"/>
  <c r="E112" i="28"/>
  <c r="E110" i="28" l="1"/>
  <c r="F113" i="28"/>
  <c r="E126" i="28"/>
  <c r="E16" i="28"/>
  <c r="E114" i="28"/>
  <c r="E130" i="28"/>
  <c r="E113" i="28"/>
  <c r="I74" i="1"/>
  <c r="J74" i="1"/>
  <c r="K74" i="1"/>
  <c r="L74" i="1"/>
  <c r="M74" i="1"/>
  <c r="N74" i="1"/>
  <c r="O74" i="1"/>
  <c r="P74" i="1"/>
  <c r="I77" i="1"/>
  <c r="J77" i="1"/>
  <c r="K77" i="1"/>
  <c r="L77" i="1"/>
  <c r="M77" i="1"/>
  <c r="N77" i="1"/>
  <c r="O77" i="1"/>
  <c r="P77" i="1"/>
  <c r="I78" i="1"/>
  <c r="J78" i="1"/>
  <c r="K78" i="1"/>
  <c r="L78" i="1"/>
  <c r="M78" i="1"/>
  <c r="N78" i="1"/>
  <c r="O78" i="1"/>
  <c r="P78" i="1"/>
  <c r="I80" i="1"/>
  <c r="J80" i="1"/>
  <c r="K80" i="1"/>
  <c r="L80" i="1"/>
  <c r="M80" i="1"/>
  <c r="N80" i="1"/>
  <c r="O80" i="1"/>
  <c r="P80" i="1"/>
  <c r="I81" i="1"/>
  <c r="J81" i="1"/>
  <c r="K81" i="1"/>
  <c r="L81" i="1"/>
  <c r="M81" i="1"/>
  <c r="N81" i="1"/>
  <c r="O81" i="1"/>
  <c r="P81" i="1"/>
  <c r="I84" i="1"/>
  <c r="J84" i="1"/>
  <c r="K84" i="1"/>
  <c r="L84" i="1"/>
  <c r="M84" i="1"/>
  <c r="N84" i="1"/>
  <c r="O84" i="1"/>
  <c r="P84" i="1"/>
  <c r="I104" i="1"/>
  <c r="J104" i="1"/>
  <c r="K104" i="1"/>
  <c r="L104" i="1"/>
  <c r="M104" i="1"/>
  <c r="N104" i="1"/>
  <c r="O104" i="1"/>
  <c r="P104" i="1"/>
  <c r="I105" i="1"/>
  <c r="J105" i="1"/>
  <c r="K105" i="1"/>
  <c r="L105" i="1"/>
  <c r="M105" i="1"/>
  <c r="N105" i="1"/>
  <c r="O105" i="1"/>
  <c r="P105" i="1"/>
  <c r="I118" i="1"/>
  <c r="J118" i="1"/>
  <c r="K118" i="1"/>
  <c r="L118" i="1"/>
  <c r="M118" i="1"/>
  <c r="N118" i="1"/>
  <c r="O118" i="1"/>
  <c r="P118" i="1"/>
  <c r="I121" i="1"/>
  <c r="J121" i="1"/>
  <c r="K121" i="1"/>
  <c r="L121" i="1"/>
  <c r="M121" i="1"/>
  <c r="N121" i="1"/>
  <c r="O121" i="1"/>
  <c r="P121" i="1"/>
  <c r="I124" i="1"/>
  <c r="J124" i="1"/>
  <c r="K124" i="1"/>
  <c r="L124" i="1"/>
  <c r="M124" i="1"/>
  <c r="N124" i="1"/>
  <c r="O124" i="1"/>
  <c r="P124" i="1"/>
  <c r="J125" i="1"/>
  <c r="K125" i="1"/>
  <c r="L125" i="1"/>
  <c r="M125" i="1"/>
  <c r="N125" i="1"/>
  <c r="O125" i="1"/>
  <c r="P125" i="1"/>
  <c r="I126" i="1"/>
  <c r="J126" i="1"/>
  <c r="K126" i="1"/>
  <c r="L126" i="1"/>
  <c r="M126" i="1"/>
  <c r="N126" i="1"/>
  <c r="O126" i="1"/>
  <c r="P126" i="1"/>
  <c r="I128" i="1"/>
  <c r="J128" i="1"/>
  <c r="K128" i="1"/>
  <c r="L128" i="1"/>
  <c r="M128" i="1"/>
  <c r="N128" i="1"/>
  <c r="O128" i="1"/>
  <c r="P128" i="1"/>
  <c r="I129" i="1"/>
  <c r="J129" i="1"/>
  <c r="K129" i="1"/>
  <c r="L129" i="1"/>
  <c r="M129" i="1"/>
  <c r="N129" i="1"/>
  <c r="O129" i="1"/>
  <c r="P129" i="1"/>
  <c r="I132" i="1"/>
  <c r="J132" i="1"/>
  <c r="K132" i="1"/>
  <c r="L132" i="1"/>
  <c r="M132" i="1"/>
  <c r="N132" i="1"/>
  <c r="O132" i="1"/>
  <c r="P132" i="1"/>
  <c r="I143" i="1"/>
  <c r="J143" i="1"/>
  <c r="K143" i="1"/>
  <c r="L143" i="1"/>
  <c r="M143" i="1"/>
  <c r="N143" i="1"/>
  <c r="O143" i="1"/>
  <c r="P143" i="1"/>
  <c r="I151" i="1"/>
  <c r="J151" i="1"/>
  <c r="K151" i="1"/>
  <c r="L151" i="1"/>
  <c r="M151" i="1"/>
  <c r="N151" i="1"/>
  <c r="O151" i="1"/>
  <c r="P151" i="1"/>
  <c r="I169" i="1"/>
  <c r="J169" i="1"/>
  <c r="K169" i="1"/>
  <c r="L169" i="1"/>
  <c r="M169" i="1"/>
  <c r="N169" i="1"/>
  <c r="O169" i="1"/>
  <c r="P169" i="1"/>
  <c r="I182" i="1"/>
  <c r="J182" i="1"/>
  <c r="K182" i="1"/>
  <c r="L182" i="1"/>
  <c r="M182" i="1"/>
  <c r="N182" i="1"/>
  <c r="O182" i="1"/>
  <c r="P182" i="1"/>
  <c r="I184" i="1"/>
  <c r="J184" i="1"/>
  <c r="K184" i="1"/>
  <c r="L184" i="1"/>
  <c r="M184" i="1"/>
  <c r="N184" i="1"/>
  <c r="O184" i="1"/>
  <c r="P184" i="1"/>
  <c r="I185" i="1"/>
  <c r="J185" i="1"/>
  <c r="K185" i="1"/>
  <c r="L185" i="1"/>
  <c r="M185" i="1"/>
  <c r="N185" i="1"/>
  <c r="O185" i="1"/>
  <c r="P185" i="1"/>
  <c r="I188" i="1"/>
  <c r="J188" i="1"/>
  <c r="K188" i="1"/>
  <c r="L188" i="1"/>
  <c r="M188" i="1"/>
  <c r="N188" i="1"/>
  <c r="O188" i="1"/>
  <c r="P188" i="1"/>
  <c r="I189" i="1"/>
  <c r="J189" i="1"/>
  <c r="K189" i="1"/>
  <c r="L189" i="1"/>
  <c r="M189" i="1"/>
  <c r="N189" i="1"/>
  <c r="O189" i="1"/>
  <c r="P189" i="1"/>
  <c r="I190" i="1"/>
  <c r="J190" i="1"/>
  <c r="K190" i="1"/>
  <c r="L190" i="1"/>
  <c r="M190" i="1"/>
  <c r="N190" i="1"/>
  <c r="O190" i="1"/>
  <c r="P190" i="1"/>
  <c r="I193" i="1"/>
  <c r="J193" i="1"/>
  <c r="K193" i="1"/>
  <c r="L193" i="1"/>
  <c r="M193" i="1"/>
  <c r="N193" i="1"/>
  <c r="O193" i="1"/>
  <c r="P193" i="1"/>
  <c r="I196" i="1"/>
  <c r="J196" i="1"/>
  <c r="K196" i="1"/>
  <c r="L196" i="1"/>
  <c r="M196" i="1"/>
  <c r="N196" i="1"/>
  <c r="O196" i="1"/>
  <c r="P196" i="1"/>
  <c r="I197" i="1"/>
  <c r="J197" i="1"/>
  <c r="K197" i="1"/>
  <c r="L197" i="1"/>
  <c r="M197" i="1"/>
  <c r="N197" i="1"/>
  <c r="O197" i="1"/>
  <c r="P197" i="1"/>
  <c r="I198" i="1"/>
  <c r="J198" i="1"/>
  <c r="K198" i="1"/>
  <c r="L198" i="1"/>
  <c r="M198" i="1"/>
  <c r="N198" i="1"/>
  <c r="O198" i="1"/>
  <c r="P198" i="1"/>
  <c r="E3" i="13"/>
  <c r="F3" i="13"/>
  <c r="G3" i="13"/>
  <c r="H3" i="13"/>
  <c r="I3" i="13"/>
  <c r="J3" i="13"/>
  <c r="K3" i="13"/>
  <c r="L3" i="13"/>
  <c r="E5" i="13"/>
  <c r="F5" i="13"/>
  <c r="G5" i="13"/>
  <c r="H5" i="13"/>
  <c r="I5" i="13"/>
  <c r="J5" i="13"/>
  <c r="K5" i="13"/>
  <c r="L5" i="13"/>
  <c r="E6" i="13"/>
  <c r="F6" i="13"/>
  <c r="G6" i="13"/>
  <c r="H6" i="13"/>
  <c r="I6" i="13"/>
  <c r="J6" i="13"/>
  <c r="K6" i="13"/>
  <c r="L6" i="13"/>
  <c r="L8" i="13"/>
  <c r="L11" i="13"/>
  <c r="B13" i="13"/>
  <c r="E14" i="13"/>
  <c r="F14" i="13"/>
  <c r="G14" i="13"/>
  <c r="H14" i="13"/>
  <c r="I14" i="13"/>
  <c r="J14" i="13"/>
  <c r="K14" i="13"/>
  <c r="L1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tc={DB2CFA71-0DAA-4DA6-9AF3-8C8AB8F0D61F}</author>
    <author>tc={45E5EB4F-887E-4AEE-95C8-DB01023AF762}</author>
    <author>tc={73982E00-9BE6-48D5-A128-5556B152BE0C}</author>
    <author>tc={83B674E1-55D3-4984-B973-5567CA023E68}</author>
  </authors>
  <commentList>
    <comment ref="A6" authorId="0" shapeId="0" xr:uid="{DB2CFA71-0DAA-4DA6-9AF3-8C8AB8F0D61F}">
      <text>
        <t>[Threaded comment]
Your version of Excel allows you to read this threaded comment; however, any edits to it will get removed if the file is opened in a newer version of Excel. Learn more: https://go.microsoft.com/fwlink/?linkid=870924
Comment:
    Alphabet only reported these segments from 2019, and operating income by segments from 2020. 2017-2018 as well as 2023-2030 are my personal estimates</t>
      </text>
    </comment>
    <comment ref="C28" authorId="1" shapeId="0" xr:uid="{45E5EB4F-887E-4AEE-95C8-DB01023AF7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reported; estimated</t>
      </text>
    </comment>
    <comment ref="C32" authorId="2" shapeId="0" xr:uid="{73982E00-9BE6-48D5-A128-5556B152BE0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reported; estimated</t>
      </text>
    </comment>
    <comment ref="I74" authorId="3" shapeId="0" xr:uid="{83B674E1-55D3-4984-B973-5567CA023E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Alphabet has $30 Bn investments and a huge pile of net cash lying on balance sheet.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tc={D568E606-0409-48E2-9155-3A7A19EFFD05}</author>
  </authors>
  <commentList>
    <comment ref="E18" authorId="0" shapeId="0" xr:uid="{D568E606-0409-48E2-9155-3A7A19EF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change it manually. Increase stock price at similar rate of IRR. It doesn't have to be exact, just ballpark and then copy the formula to the right.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J27" authorId="0" shapeId="0" xr:uid="{8E3EE9B9-60D3-45F6-80AC-7AF9F08BCB78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L27" authorId="0" shapeId="0" xr:uid="{E4D4B231-21FF-47DA-B5F6-FBA4978DD31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M27" authorId="0" shapeId="0" xr:uid="{2A7235CA-A451-4B90-91E8-D4475083685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N27" authorId="0" shapeId="0" xr:uid="{9C8E7A77-867C-4832-851A-E4BD83D4A9DD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P27" authorId="0" shapeId="0" xr:uid="{B99F193E-CD26-4F54-8003-321EA663570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Q27" authorId="0" shapeId="0" xr:uid="{FE01B597-3DD4-4854-AE63-3B1C9DEDDACD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R27" authorId="0" shapeId="0" xr:uid="{7BB8D5C5-7C4C-4D0B-9BC7-6604D97B8C51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T38" authorId="0" shapeId="0" xr:uid="{543E5007-F01F-457D-A290-DEFFDCEBA769}">
      <text>
        <r>
          <rPr>
            <sz val="11"/>
            <color theme="1"/>
            <rFont val="Calibri"/>
            <family val="2"/>
            <scheme val="minor"/>
          </rPr>
          <t>summation mismatch 12250</t>
        </r>
      </text>
    </comment>
    <comment ref="AZ38" authorId="0" shapeId="0" xr:uid="{368A3830-51F4-4A96-A200-8AAA0E3380C4}">
      <text>
        <r>
          <rPr>
            <sz val="11"/>
            <color theme="1"/>
            <rFont val="Calibri"/>
            <family val="2"/>
            <scheme val="minor"/>
          </rPr>
          <t>summation mismatch 30089</t>
        </r>
      </text>
    </comment>
    <comment ref="BA38" authorId="0" shapeId="0" xr:uid="{F3D132C6-C5D7-4A66-82BE-16F95E10CB2C}">
      <text>
        <r>
          <rPr>
            <sz val="11"/>
            <color theme="1"/>
            <rFont val="Calibri"/>
            <family val="2"/>
            <scheme val="minor"/>
          </rPr>
          <t>summation mismatch 32778</t>
        </r>
      </text>
    </comment>
    <comment ref="BA100" authorId="0" shapeId="0" xr:uid="{1D30A421-0853-4D54-B36E-FC8A8ABC3F03}">
      <text>
        <r>
          <rPr>
            <sz val="11"/>
            <color theme="1"/>
            <rFont val="Calibri"/>
            <family val="2"/>
            <scheme val="minor"/>
          </rPr>
          <t>summation mismatch 52873</t>
        </r>
      </text>
    </comment>
    <comment ref="BA101" authorId="0" shapeId="0" xr:uid="{6F3807FC-8842-484D-855E-23CEC2ECB9AC}">
      <text>
        <r>
          <rPr>
            <sz val="11"/>
            <color theme="1"/>
            <rFont val="Calibri"/>
            <family val="2"/>
            <scheme val="minor"/>
          </rPr>
          <t>summation mismatch 3831</t>
        </r>
      </text>
    </comment>
    <comment ref="AW102" authorId="0" shapeId="0" xr:uid="{69F1ACB8-68BD-4278-8553-B5E61E4AE721}">
      <text>
        <r>
          <rPr>
            <sz val="11"/>
            <color theme="1"/>
            <rFont val="Calibri"/>
            <family val="2"/>
            <scheme val="minor"/>
          </rPr>
          <t>summation mismatch 810</t>
        </r>
      </text>
    </comment>
    <comment ref="AZ103" authorId="0" shapeId="0" xr:uid="{3A59CA00-EAAB-48E9-B880-4EEC130A6DA1}">
      <text>
        <r>
          <rPr>
            <sz val="11"/>
            <color theme="1"/>
            <rFont val="Calibri"/>
            <family val="2"/>
            <scheme val="minor"/>
          </rPr>
          <t>summation mismatch 91</t>
        </r>
      </text>
    </comment>
    <comment ref="AW110" authorId="0" shapeId="0" xr:uid="{0F0A8DA9-288A-457D-9AEF-C3D3DD79D661}">
      <text>
        <r>
          <rPr>
            <sz val="11"/>
            <color theme="1"/>
            <rFont val="Calibri"/>
            <family val="2"/>
            <scheme val="minor"/>
          </rPr>
          <t>summation mismatch -3614</t>
        </r>
      </text>
    </comment>
    <comment ref="AX323" authorId="0" shapeId="0" xr:uid="{1E76D5DD-33D8-41F1-B17F-A60DB64BF4E3}">
      <text>
        <r>
          <rPr>
            <sz val="11"/>
            <color theme="1"/>
            <rFont val="Calibri"/>
            <family val="2"/>
            <scheme val="minor"/>
          </rPr>
          <t>summation mismatch 18.299999999999997</t>
        </r>
      </text>
    </comment>
    <comment ref="AY323" authorId="0" shapeId="0" xr:uid="{B7842652-690D-45E5-9321-85072DAF900C}">
      <text>
        <r>
          <rPr>
            <sz val="11"/>
            <color theme="1"/>
            <rFont val="Calibri"/>
            <family val="2"/>
            <scheme val="minor"/>
          </rPr>
          <t>summation mismatch 44.21</t>
        </r>
      </text>
    </comment>
    <comment ref="AZ323" authorId="0" shapeId="0" xr:uid="{DD1DB3DB-500D-4927-B728-3CEEAC8E82E2}">
      <text>
        <r>
          <rPr>
            <sz val="11"/>
            <color theme="1"/>
            <rFont val="Calibri"/>
            <family val="2"/>
            <scheme val="minor"/>
          </rPr>
          <t>summation mismatch 49.6</t>
        </r>
      </text>
    </comment>
    <comment ref="BA323" authorId="0" shapeId="0" xr:uid="{7E45FA25-1AE4-43FE-B821-373A4D4316CD}">
      <text>
        <r>
          <rPr>
            <sz val="11"/>
            <color theme="1"/>
            <rFont val="Calibri"/>
            <family val="2"/>
            <scheme val="minor"/>
          </rPr>
          <t>summation mismatch 59.26</t>
        </r>
      </text>
    </comment>
    <comment ref="BB323" authorId="0" shapeId="0" xr:uid="{1E982C47-A1F7-40B0-843D-02A57EE4E681}">
      <text>
        <r>
          <rPr>
            <sz val="11"/>
            <color theme="1"/>
            <rFont val="Calibri"/>
            <family val="2"/>
            <scheme val="minor"/>
          </rPr>
          <t>summation mismatch 113.91</t>
        </r>
      </text>
    </comment>
    <comment ref="BC323" authorId="0" shapeId="0" xr:uid="{9E368B36-31F4-4E7E-BBAB-24084B7DDC8C}">
      <text>
        <r>
          <rPr>
            <sz val="11"/>
            <color theme="1"/>
            <rFont val="Calibri"/>
            <family val="2"/>
            <scheme val="minor"/>
          </rPr>
          <t>summation mismatch 28.249999999999996</t>
        </r>
      </text>
    </comment>
    <comment ref="AX335" authorId="0" shapeId="0" xr:uid="{BFD6F920-4140-4E71-AC23-1B1E8E60411A}">
      <text>
        <r>
          <rPr>
            <sz val="11"/>
            <color theme="1"/>
            <rFont val="Calibri"/>
            <family val="2"/>
            <scheme val="minor"/>
          </rPr>
          <t>summation mismatch 17.96</t>
        </r>
      </text>
    </comment>
    <comment ref="AZ335" authorId="0" shapeId="0" xr:uid="{A2F9954E-3181-4C54-AF27-E306A4664BE9}">
      <text>
        <r>
          <rPr>
            <sz val="11"/>
            <color theme="1"/>
            <rFont val="Calibri"/>
            <family val="2"/>
            <scheme val="minor"/>
          </rPr>
          <t>summation mismatch 49.18</t>
        </r>
      </text>
    </comment>
    <comment ref="BA335" authorId="0" shapeId="0" xr:uid="{06ECBD48-4C4C-4A73-9099-67E7DBA4BC6A}">
      <text>
        <r>
          <rPr>
            <sz val="11"/>
            <color theme="1"/>
            <rFont val="Calibri"/>
            <family val="2"/>
            <scheme val="minor"/>
          </rPr>
          <t>summation mismatch 58.7</t>
        </r>
      </text>
    </comment>
    <comment ref="BB335" authorId="0" shapeId="0" xr:uid="{AEC275B0-9C9F-4CFD-A6F2-C606DED3C3F4}">
      <text>
        <r>
          <rPr>
            <sz val="11"/>
            <color theme="1"/>
            <rFont val="Calibri"/>
            <family val="2"/>
            <scheme val="minor"/>
          </rPr>
          <t>summation mismatch 112.22999999999999</t>
        </r>
      </text>
    </comment>
    <comment ref="BC335" authorId="0" shapeId="0" xr:uid="{7609682D-9A99-4D4D-90C9-BE174545EB49}">
      <text>
        <r>
          <rPr>
            <sz val="11"/>
            <color theme="1"/>
            <rFont val="Calibri"/>
            <family val="2"/>
            <scheme val="minor"/>
          </rPr>
          <t>summation mismatch 27.94</t>
        </r>
      </text>
    </comment>
    <comment ref="F468" authorId="0" shapeId="0" xr:uid="{B6B29948-AE9F-4EA6-A40C-52A810D3472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G468" authorId="0" shapeId="0" xr:uid="{3F42B2CF-A0FA-4CB2-90EA-C4507AE5F7AB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H468" authorId="0" shapeId="0" xr:uid="{FBF6C0C2-3D5F-42D9-A823-2CEE0866ECA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J468" authorId="0" shapeId="0" xr:uid="{EC2C789F-21FD-412C-A8D8-88BB6D1F6F1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K468" authorId="0" shapeId="0" xr:uid="{C0203722-28C0-4F7A-9F15-205FD4436AA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L468" authorId="0" shapeId="0" xr:uid="{07EACD97-4C3C-4F0E-BF16-82CBE336ED6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N468" authorId="0" shapeId="0" xr:uid="{479924DB-4E24-494B-8976-81D0F185E18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O468" authorId="0" shapeId="0" xr:uid="{66F6C92C-85AE-4CB6-984E-F96A143405D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P468" authorId="0" shapeId="0" xr:uid="{2A1832BA-4AFA-42C3-9311-F8211E1BE03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R468" authorId="0" shapeId="0" xr:uid="{477E16EC-DE94-4D36-87FF-C10D62A98ED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S468" authorId="0" shapeId="0" xr:uid="{9DD20084-CA0B-4669-AEC6-6649A2B9D21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T468" authorId="0" shapeId="0" xr:uid="{01900B1E-C6A7-4878-9345-7CBFA7D7BC5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X468" authorId="0" shapeId="0" xr:uid="{F9310637-03FB-4A1A-9A53-94E5E7E8F272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B468" authorId="0" shapeId="0" xr:uid="{00832A89-62E4-43A5-891D-88D390EDE559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F468" authorId="0" shapeId="0" xr:uid="{AFCFE11A-BD74-4DF5-8A34-37083403693E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J468" authorId="0" shapeId="0" xr:uid="{144F3EAA-D979-4FFB-8B1C-FC0A55FAA999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N468" authorId="0" shapeId="0" xr:uid="{C641F4B1-D8D8-4AE1-9D26-7A0467B4CF51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R468" authorId="0" shapeId="0" xr:uid="{F97CBFB8-D41A-4168-BE21-36521FB79377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F469" authorId="0" shapeId="0" xr:uid="{79D2AB85-2328-47FF-9616-693A876E651B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G469" authorId="0" shapeId="0" xr:uid="{652D26C6-2742-4BE0-BAD3-75825BAE86B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H469" authorId="0" shapeId="0" xr:uid="{F16340BC-DD6C-408B-8044-EB8F6152995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J469" authorId="0" shapeId="0" xr:uid="{E26CDDD9-8122-4B84-A4C0-6D82353E6395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K469" authorId="0" shapeId="0" xr:uid="{69511961-AB72-41DB-835F-A363703591D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L469" authorId="0" shapeId="0" xr:uid="{7056E030-7AA9-4DDA-87F9-5C0CC7B6168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N469" authorId="0" shapeId="0" xr:uid="{FF703161-ECE4-4B11-A8C6-68A3AD2024BB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O469" authorId="0" shapeId="0" xr:uid="{0F574A1D-B45F-4E8C-8103-F29B0457F87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P469" authorId="0" shapeId="0" xr:uid="{0A06E97D-F5C0-4DEF-978E-E8A79E97282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R469" authorId="0" shapeId="0" xr:uid="{7CF07AA7-81F5-4426-9AFE-6E57C90A1934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S469" authorId="0" shapeId="0" xr:uid="{BC8C355C-E6C0-4268-9C72-F0480101CBC1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T469" authorId="0" shapeId="0" xr:uid="{445B4F1C-3DE1-4266-B1D5-4F557267DF7D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X469" authorId="0" shapeId="0" xr:uid="{FE7EF1EE-D0C0-45D1-957F-9790118C4480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B469" authorId="0" shapeId="0" xr:uid="{2294726B-BF60-47C7-872A-2E0C0484B3BB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J471" authorId="0" shapeId="0" xr:uid="{D80FAD21-E786-48E3-A1FF-1F0E63A7148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K471" authorId="0" shapeId="0" xr:uid="{F1D5089E-6448-4D76-BCDA-90D4B9DC486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L471" authorId="0" shapeId="0" xr:uid="{B9EF90B4-9C7B-4236-BD16-314F9112052D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J472" authorId="0" shapeId="0" xr:uid="{8328807E-5A4B-4864-B8D0-B6F40411F9C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K472" authorId="0" shapeId="0" xr:uid="{5C83ADE2-F920-429B-9740-98D8CCA7E36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L472" authorId="0" shapeId="0" xr:uid="{B14FDD3F-EC63-46B2-BAC1-35A73DB866E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F473" authorId="0" shapeId="0" xr:uid="{E2707B13-006E-47C0-8D4F-B501B8009CC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G473" authorId="0" shapeId="0" xr:uid="{BFDBF0EE-4326-4F75-A12A-D927F46872BF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H473" authorId="0" shapeId="0" xr:uid="{58485042-487D-4CD9-9EAC-11C4D7A8453E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J473" authorId="0" shapeId="0" xr:uid="{174AC6FF-E9B8-4372-B2D1-516273B27F9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K473" authorId="0" shapeId="0" xr:uid="{26536A8F-D0F6-4D2E-A391-861D5062CA6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L473" authorId="0" shapeId="0" xr:uid="{DC6F72E9-0A62-43C9-BC21-7665E8B8258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F474" authorId="0" shapeId="0" xr:uid="{8B76F8B3-21CD-4C1F-A77B-C8359E45699E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G474" authorId="0" shapeId="0" xr:uid="{3D8B5FF7-354C-4D6C-AC99-9EC32C294A8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H474" authorId="0" shapeId="0" xr:uid="{95C54362-1CF4-447A-ABBE-DC9257E065E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J474" authorId="0" shapeId="0" xr:uid="{B142886C-0BF1-411A-8382-3DB9F0AA8C6B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K474" authorId="0" shapeId="0" xr:uid="{4C412D70-A63C-4821-9856-C008937DBEE4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L474" authorId="0" shapeId="0" xr:uid="{DE33EAD7-FF7E-4861-947C-66E6825E090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F475" authorId="0" shapeId="0" xr:uid="{D664E72E-6E18-487B-9E27-4181B763D83E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G475" authorId="0" shapeId="0" xr:uid="{03EA0FA5-698C-4B90-A6EF-38366799E5E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H475" authorId="0" shapeId="0" xr:uid="{4CF8086C-31CE-426A-969F-B10CA986222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J475" authorId="0" shapeId="0" xr:uid="{B00214FA-0164-4131-9D8A-9F680ACFCA9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K475" authorId="0" shapeId="0" xr:uid="{1071C254-0508-4F43-B3BC-D762082E8D75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L475" authorId="0" shapeId="0" xr:uid="{6A610589-41E2-49F7-8CB7-12324636790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J476" authorId="0" shapeId="0" xr:uid="{B5212243-7DBE-4FE6-AD6D-94A36AEA4B4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K476" authorId="0" shapeId="0" xr:uid="{03730373-E486-4C2D-9170-674D459BD46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L476" authorId="0" shapeId="0" xr:uid="{7A63D1C7-F90F-4415-BD1A-503DC7CCEB9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N477" authorId="0" shapeId="0" xr:uid="{0DB04F62-DE7E-4F0D-89C6-14BC1F8ED58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O477" authorId="0" shapeId="0" xr:uid="{18236FEF-464B-4559-A051-19AB4D1DB01F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P477" authorId="0" shapeId="0" xr:uid="{EA1FAA1F-A922-468B-B140-372AA0AD64D5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H902" authorId="0" shapeId="0" xr:uid="{5E3F0950-396B-4ED8-88B1-969F866F664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I902" authorId="0" shapeId="0" xr:uid="{6D426C33-1255-4989-AC59-00DD7881149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J902" authorId="0" shapeId="0" xr:uid="{8823A904-934F-41CB-97A1-5247B30D137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L902" authorId="0" shapeId="0" xr:uid="{A9C65E20-362C-4A10-BC4B-421A142A79C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M902" authorId="0" shapeId="0" xr:uid="{719F386A-16E8-44C8-BFD7-5CCC716B1E01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N902" authorId="0" shapeId="0" xr:uid="{8BAA6E39-2FEF-45D1-A53D-6782F3CECB5B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P902" authorId="0" shapeId="0" xr:uid="{AE6C3FB2-FCE7-4396-9236-E0C355AA77F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Q902" authorId="0" shapeId="0" xr:uid="{424B540C-E5A6-4C57-803B-C3C6E5C8D67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R902" authorId="0" shapeId="0" xr:uid="{F584B9EE-C4F1-4EB9-BF87-F27AAEE2D75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BB1007" authorId="0" shapeId="0" xr:uid="{714B0FD8-B1ED-44A6-97B1-4FA59489841A}">
      <text>
        <r>
          <rPr>
            <sz val="11"/>
            <color theme="1"/>
            <rFont val="Calibri"/>
            <family val="2"/>
            <scheme val="minor"/>
          </rPr>
          <t>summation mismatch 2172</t>
        </r>
      </text>
    </comment>
    <comment ref="AU1286" authorId="0" shapeId="0" xr:uid="{D91BF2FD-D350-4850-8A2D-56BB642F8D80}">
      <text>
        <r>
          <rPr>
            <sz val="11"/>
            <color theme="1"/>
            <rFont val="Calibri"/>
            <family val="2"/>
            <scheme val="minor"/>
          </rPr>
          <t>summation mismatch 139</t>
        </r>
      </text>
    </comment>
    <comment ref="AU1292" authorId="0" shapeId="0" xr:uid="{F0F04046-6096-4CAE-A546-E04153E9BD91}">
      <text>
        <r>
          <rPr>
            <sz val="11"/>
            <color theme="1"/>
            <rFont val="Calibri"/>
            <family val="2"/>
            <scheme val="minor"/>
          </rPr>
          <t>summation mismatch 102</t>
        </r>
      </text>
    </comment>
  </commentList>
</comments>
</file>

<file path=xl/sharedStrings.xml><?xml version="1.0" encoding="utf-8"?>
<sst xmlns="http://schemas.openxmlformats.org/spreadsheetml/2006/main" count="3776" uniqueCount="1016">
  <si>
    <t xml:space="preserve"> </t>
  </si>
  <si>
    <t>Growth</t>
  </si>
  <si>
    <t>D&amp;A</t>
  </si>
  <si>
    <t>As % of revenue</t>
  </si>
  <si>
    <t xml:space="preserve">Cash Flow </t>
  </si>
  <si>
    <t>NWC</t>
  </si>
  <si>
    <t>Change in NWC</t>
  </si>
  <si>
    <t>Capex</t>
  </si>
  <si>
    <t>Cash Flow from Operations</t>
  </si>
  <si>
    <t>Cash Flow from Investing</t>
  </si>
  <si>
    <t>Cash Flow from Financing</t>
  </si>
  <si>
    <t>Beginning Cash</t>
  </si>
  <si>
    <t>Change in Cash</t>
  </si>
  <si>
    <t>Ending Cash</t>
  </si>
  <si>
    <t>Effect of exchange rates</t>
  </si>
  <si>
    <t>Balance Sheet</t>
  </si>
  <si>
    <t>Cash &amp; Cash equivalents</t>
  </si>
  <si>
    <t>Total Current Assets</t>
  </si>
  <si>
    <t>PP&amp;E</t>
  </si>
  <si>
    <t>Goodwill</t>
  </si>
  <si>
    <t>Total assets</t>
  </si>
  <si>
    <t>Total current liabilities</t>
  </si>
  <si>
    <t>Total Equity</t>
  </si>
  <si>
    <t>Total Liabilities and Equity</t>
  </si>
  <si>
    <t>Total liabilities</t>
  </si>
  <si>
    <t>Check</t>
  </si>
  <si>
    <t>DSO</t>
  </si>
  <si>
    <t>As % of sales</t>
  </si>
  <si>
    <t>Capex/D&amp;A</t>
  </si>
  <si>
    <t>DPO</t>
  </si>
  <si>
    <t>Revenue</t>
  </si>
  <si>
    <t>Model</t>
  </si>
  <si>
    <t>OCF Margin</t>
  </si>
  <si>
    <t>FCF Margin</t>
  </si>
  <si>
    <t>Instructions</t>
  </si>
  <si>
    <t>The most important worksheet in this file is the "Model" Worksheet.</t>
  </si>
  <si>
    <t>Tab</t>
  </si>
  <si>
    <t>Details</t>
  </si>
  <si>
    <t>Color Code</t>
  </si>
  <si>
    <t>If you want to change the assumptions, just change the cells that are filled yellow. Since the rest of the cells are formula driven, they will automatically be changed.</t>
  </si>
  <si>
    <t>Please let me know asap if you think there has been any error/mistake (conceptual or otherwise) in the model</t>
  </si>
  <si>
    <t>Valuation</t>
  </si>
  <si>
    <t>Just change the current stock price and choose your multiple to run your valuation estimates.</t>
  </si>
  <si>
    <t>Color</t>
  </si>
  <si>
    <t>Meaning</t>
  </si>
  <si>
    <t>Black</t>
  </si>
  <si>
    <t>Formula driven (both historical and forecasts)</t>
  </si>
  <si>
    <t>Blue</t>
  </si>
  <si>
    <t>Hard coded numbers (Actual for Historical, estimated for forecasts)</t>
  </si>
  <si>
    <t>Yellow</t>
  </si>
  <si>
    <t>Indication that there has been explicit assumption made in these cells. Change the numbers in these cells to drive your narrative.</t>
  </si>
  <si>
    <t xml:space="preserve">Free Cash Flow </t>
  </si>
  <si>
    <t>Gross Margin</t>
  </si>
  <si>
    <t>Gross Profit</t>
  </si>
  <si>
    <t>Net Income</t>
  </si>
  <si>
    <t>Items</t>
  </si>
  <si>
    <t>OCF</t>
  </si>
  <si>
    <t>Terminal Multiple</t>
  </si>
  <si>
    <t>FCF</t>
  </si>
  <si>
    <t>FCF/share</t>
  </si>
  <si>
    <t>Terminal FCF multiple</t>
  </si>
  <si>
    <t>Terminal Stock price</t>
  </si>
  <si>
    <t>Current price*</t>
  </si>
  <si>
    <t>Dividend/share</t>
  </si>
  <si>
    <t>Cash flow</t>
  </si>
  <si>
    <t>IRR</t>
  </si>
  <si>
    <t>#diluted shares outstanding</t>
  </si>
  <si>
    <t>Stock price</t>
  </si>
  <si>
    <t>Just familiarize yourself with the color code conventions used in this file. I will maintain these color code conventions in every model.</t>
  </si>
  <si>
    <t>I have made a few comments here and there whenever I thought it might be helpful for subscribers</t>
  </si>
  <si>
    <t>As % of outstanding shares</t>
  </si>
  <si>
    <t>Avg. prices paid</t>
  </si>
  <si>
    <t># of shares repurchased</t>
  </si>
  <si>
    <t>Income taxes</t>
  </si>
  <si>
    <t>Growth %</t>
  </si>
  <si>
    <t>Cost of revenue</t>
  </si>
  <si>
    <t>R&amp;D</t>
  </si>
  <si>
    <t>Sales &amp; Marketing</t>
  </si>
  <si>
    <t>General &amp; Administrative</t>
  </si>
  <si>
    <t>Operating Income</t>
  </si>
  <si>
    <t>Operating margin</t>
  </si>
  <si>
    <t>Profit before tax</t>
  </si>
  <si>
    <t>Effective tax</t>
  </si>
  <si>
    <t>SBC</t>
  </si>
  <si>
    <t>Other</t>
  </si>
  <si>
    <t>Repurchases of ordinary shares</t>
  </si>
  <si>
    <t>Accrued expense and other liabilities</t>
  </si>
  <si>
    <t>Accounts payable</t>
  </si>
  <si>
    <t>Operating lease liabilities</t>
  </si>
  <si>
    <t>Other investing activities</t>
  </si>
  <si>
    <t>Marketable Securities</t>
  </si>
  <si>
    <t>Accounts Receivables</t>
  </si>
  <si>
    <t>Other assets</t>
  </si>
  <si>
    <t>Shares repurchases $</t>
  </si>
  <si>
    <t>#share data calculation</t>
  </si>
  <si>
    <t># of diluted outstanding shares</t>
  </si>
  <si>
    <t># of shares issued</t>
  </si>
  <si>
    <t>Margin</t>
  </si>
  <si>
    <t>Deferred income taxes</t>
  </si>
  <si>
    <t>Total Opex</t>
  </si>
  <si>
    <t>Acuisition</t>
  </si>
  <si>
    <t>Taxes paid for equity awards</t>
  </si>
  <si>
    <t>Intangible assets, net</t>
  </si>
  <si>
    <t>As % of total opex</t>
  </si>
  <si>
    <t xml:space="preserve">FCF </t>
  </si>
  <si>
    <t>Opex per avg employee</t>
  </si>
  <si>
    <t>Increase</t>
  </si>
  <si>
    <t>Increase YoY %</t>
  </si>
  <si>
    <t>Total # of employees</t>
  </si>
  <si>
    <t>EPS</t>
  </si>
  <si>
    <t>Net Cash</t>
  </si>
  <si>
    <t>Headcount</t>
  </si>
  <si>
    <t>S&amp;M</t>
  </si>
  <si>
    <t>ROIC</t>
  </si>
  <si>
    <t>G&amp;A</t>
  </si>
  <si>
    <t>Add</t>
  </si>
  <si>
    <t>Long-term debt</t>
  </si>
  <si>
    <t>Increase $</t>
  </si>
  <si>
    <t>Cost of Revenue</t>
  </si>
  <si>
    <t>Growth $</t>
  </si>
  <si>
    <t>Reported</t>
  </si>
  <si>
    <t>NOPAT</t>
  </si>
  <si>
    <t>Invested Capital</t>
  </si>
  <si>
    <t>Avg. Invested Capital</t>
  </si>
  <si>
    <t>As % of SBC</t>
  </si>
  <si>
    <t>Interest expense</t>
  </si>
  <si>
    <t>Calendar</t>
  </si>
  <si>
    <t>Unit</t>
  </si>
  <si>
    <t>Source</t>
  </si>
  <si>
    <t>Tag Id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</si>
  <si>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</si>
  <si>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</si>
  <si>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</si>
  <si>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</si>
  <si>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</si>
  <si>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</si>
  <si>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</si>
  <si>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</si>
  <si>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</si>
  <si>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</si>
  <si>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</si>
  <si>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</si>
  <si>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</si>
  <si>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</si>
  <si>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</si>
  <si>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</si>
  <si>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</si>
  <si>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</si>
  <si>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</si>
  <si>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</si>
  <si>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</si>
  <si>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</si>
  <si>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</si>
  <si>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</si>
  <si>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</si>
  <si>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</si>
  <si>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</si>
  <si>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</si>
  <si>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</si>
  <si>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</si>
  <si>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</si>
  <si>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</si>
  <si>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</si>
  <si>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</si>
  <si>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</si>
  <si>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</si>
  <si>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</si>
  <si>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</si>
  <si>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</si>
  <si>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</si>
  <si>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2013FY</t>
  </si>
  <si>
    <t>2014FY</t>
  </si>
  <si>
    <t>2015FY</t>
  </si>
  <si>
    <t>2016FY</t>
  </si>
  <si>
    <t>2017FY</t>
  </si>
  <si>
    <t>2018FY</t>
  </si>
  <si>
    <t>2019FY</t>
  </si>
  <si>
    <t>2020FY</t>
  </si>
  <si>
    <t>2021FY</t>
  </si>
  <si>
    <t>2022FY</t>
  </si>
  <si>
    <t>Fiscal</t>
  </si>
  <si>
    <t>Fiscal Date</t>
  </si>
  <si>
    <t xml:space="preserve">Documents </t>
  </si>
  <si>
    <t xml:space="preserve"> 10Q 10K</t>
  </si>
  <si>
    <t>10-Q</t>
  </si>
  <si>
    <t>10-K</t>
  </si>
  <si>
    <t>10K</t>
  </si>
  <si>
    <t xml:space="preserve"> 8K</t>
  </si>
  <si>
    <t>EX-99.1</t>
  </si>
  <si>
    <t>EX-99.01</t>
  </si>
  <si>
    <t xml:space="preserve"> Earnings transcripts </t>
  </si>
  <si>
    <t>Earnings</t>
  </si>
  <si>
    <t xml:space="preserve"> Conference transcripts </t>
  </si>
  <si>
    <t>Alphabet Inc at Morgan Stanley Technology, Media &amp; Telecom Conference</t>
  </si>
  <si>
    <t>Alphabet Inc at Credit Suisse Technology, Media, and Telecom Conference</t>
  </si>
  <si>
    <t>Alphabet Inc Annual Shareholders Meeting</t>
  </si>
  <si>
    <t>Alphabet Inc at Citi Global Technology Conference</t>
  </si>
  <si>
    <t>Alphabet Inc at Credit Suisse Technology, Media and Telecom Conference</t>
  </si>
  <si>
    <t>Alphabet Inc at Phocuswright Conference</t>
  </si>
  <si>
    <t>Alphabet Inc at Goldman Sachs Technology Conference</t>
  </si>
  <si>
    <t>Alphabet Inc at Goldman Sachs Technology &amp; Internet Conference</t>
  </si>
  <si>
    <t>Alphabet Inc at Red Hat, Inc., the 14th annual Red Hat Summit</t>
  </si>
  <si>
    <t>Salesforce.Com Inc, UnitedHealth Group Inc, Alphabet Inc, Color, and Novartis AG at JPMorgan Healthcare Conference Panel</t>
  </si>
  <si>
    <t xml:space="preserve"> Earning Brief</t>
  </si>
  <si>
    <t>Earnings Summary</t>
  </si>
  <si>
    <t>Guidance</t>
  </si>
  <si>
    <t>Annual</t>
  </si>
  <si>
    <t>Impact on operating result</t>
  </si>
  <si>
    <t>Billion</t>
  </si>
  <si>
    <t>8-K</t>
  </si>
  <si>
    <t xml:space="preserve">Additional information for Fiscal year </t>
  </si>
  <si>
    <t>Employee severance and related charges-Low</t>
  </si>
  <si>
    <t>Employee severance and related charges-High</t>
  </si>
  <si>
    <t>Reduction in depreciation- approx</t>
  </si>
  <si>
    <t>Quarterly</t>
  </si>
  <si>
    <t>Exit costs relating to office space reductions-approx</t>
  </si>
  <si>
    <t>KPIs</t>
  </si>
  <si>
    <t>Deferred revenue recognized as revenue</t>
  </si>
  <si>
    <t>Remaining performance obligations</t>
  </si>
  <si>
    <t>Increase (decrease) in Google service segment revenue</t>
  </si>
  <si>
    <t>Increase (decrease) in Google cloud segment revenue</t>
  </si>
  <si>
    <t xml:space="preserve">Traffic acquisition costs (TAC) to Google network members and distribution partners </t>
  </si>
  <si>
    <t xml:space="preserve">TAC to Google network members </t>
  </si>
  <si>
    <t>Million</t>
  </si>
  <si>
    <t xml:space="preserve">TAC to distribution partners </t>
  </si>
  <si>
    <t xml:space="preserve">Total TAC </t>
  </si>
  <si>
    <t>TAC to Google network members as % of Google network members' properties revenues</t>
  </si>
  <si>
    <t>Percent</t>
  </si>
  <si>
    <t xml:space="preserve">TAC to distribution partners as % of Google properties revenues </t>
  </si>
  <si>
    <t xml:space="preserve">Total TAC as % of advertising revenues </t>
  </si>
  <si>
    <t>Monetization metrics information (QoQ)</t>
  </si>
  <si>
    <t xml:space="preserve">Aggregate paid clicks </t>
  </si>
  <si>
    <t xml:space="preserve">Paid clicks on Google properties </t>
  </si>
  <si>
    <t>Paid clicks on Google network members' properties</t>
  </si>
  <si>
    <t xml:space="preserve">Aggregate cost per click </t>
  </si>
  <si>
    <t xml:space="preserve">Cost-per-click on Google properties </t>
  </si>
  <si>
    <t xml:space="preserve">Cost-per-click on Google network members properties </t>
  </si>
  <si>
    <t xml:space="preserve">Impressions on Google network members properties </t>
  </si>
  <si>
    <t xml:space="preserve">Cost-per-impression on Google network members properties </t>
  </si>
  <si>
    <t>Google properties</t>
  </si>
  <si>
    <t>Google websites revenues</t>
  </si>
  <si>
    <t>Google websites as a percentage of advertising revenues</t>
  </si>
  <si>
    <t>Google websites as a percentage of google segment revenues</t>
  </si>
  <si>
    <t>Aggregate paid clicks</t>
  </si>
  <si>
    <t>Paid clicks on google websites change</t>
  </si>
  <si>
    <t>Cost-per-click on google websites change</t>
  </si>
  <si>
    <t>Google network members properties</t>
  </si>
  <si>
    <t>Google network members properties revenues</t>
  </si>
  <si>
    <t>Google network members properties as a percentage of advertising revenues</t>
  </si>
  <si>
    <t>Google network members properties revenues as a percentage of google segment revenues</t>
  </si>
  <si>
    <t>Paid clicks change</t>
  </si>
  <si>
    <t>Cost-per-click change</t>
  </si>
  <si>
    <t>Aggregate cost per click</t>
  </si>
  <si>
    <t>Impressions change</t>
  </si>
  <si>
    <t>Cost-per-impression change</t>
  </si>
  <si>
    <t>Google cloud</t>
  </si>
  <si>
    <t>Google cloud revenues as a percentage of google segment revenues</t>
  </si>
  <si>
    <t xml:space="preserve">Segmental Breakdown </t>
  </si>
  <si>
    <t>Google Search &amp; other</t>
  </si>
  <si>
    <t>YouTube ads</t>
  </si>
  <si>
    <t>Google Network Members properties</t>
  </si>
  <si>
    <t>Google advertising</t>
  </si>
  <si>
    <t>Google Cloud</t>
  </si>
  <si>
    <t>Google other</t>
  </si>
  <si>
    <t>Google service revenues</t>
  </si>
  <si>
    <t>Google revenues</t>
  </si>
  <si>
    <t>Other Bets revenues</t>
  </si>
  <si>
    <t>Hedging gains</t>
  </si>
  <si>
    <t>Total revenues</t>
  </si>
  <si>
    <t xml:space="preserve">Revenue </t>
  </si>
  <si>
    <t xml:space="preserve">Google </t>
  </si>
  <si>
    <t>Google services</t>
  </si>
  <si>
    <t xml:space="preserve">Other bets </t>
  </si>
  <si>
    <t>Hedging gains (losses)</t>
  </si>
  <si>
    <t xml:space="preserve">Total revenues </t>
  </si>
  <si>
    <t xml:space="preserve">Operating income (loss) </t>
  </si>
  <si>
    <t>Corporate costs, unallocated</t>
  </si>
  <si>
    <t xml:space="preserve">Reconciling items </t>
  </si>
  <si>
    <t xml:space="preserve">Total income from operations </t>
  </si>
  <si>
    <t xml:space="preserve"> Stock-based compensation </t>
  </si>
  <si>
    <t xml:space="preserve"> Google </t>
  </si>
  <si>
    <t xml:space="preserve"> Other bets </t>
  </si>
  <si>
    <t xml:space="preserve"> Reconciling items </t>
  </si>
  <si>
    <t xml:space="preserve"> Total stock-based compensation </t>
  </si>
  <si>
    <t xml:space="preserve"> Operating income (loss), excluding stock-based compensation </t>
  </si>
  <si>
    <t xml:space="preserve"> Total income from operations excluding stock-based compensation </t>
  </si>
  <si>
    <t xml:space="preserve"> Capital expenditures </t>
  </si>
  <si>
    <t xml:space="preserve"> Total capital expenditures </t>
  </si>
  <si>
    <t xml:space="preserve"> Depreciation, amortization, and impairment </t>
  </si>
  <si>
    <t xml:space="preserve"> Total depreciation amortization and impairment </t>
  </si>
  <si>
    <t xml:space="preserve"> Segment revenues and operating results </t>
  </si>
  <si>
    <t xml:space="preserve"> Google properties revenues </t>
  </si>
  <si>
    <t>Google network members  properties revenues</t>
  </si>
  <si>
    <t xml:space="preserve"> Google advertising revenues </t>
  </si>
  <si>
    <t xml:space="preserve"> Google other revenues </t>
  </si>
  <si>
    <t xml:space="preserve"> Google segment revenues </t>
  </si>
  <si>
    <t xml:space="preserve"> Total Motorola mobile revenues hardware and other </t>
  </si>
  <si>
    <t xml:space="preserve"> Total revenues </t>
  </si>
  <si>
    <t xml:space="preserve">Other bets revenues </t>
  </si>
  <si>
    <t xml:space="preserve">Other bets operating loss </t>
  </si>
  <si>
    <t xml:space="preserve"> Google operating income </t>
  </si>
  <si>
    <t>Google</t>
  </si>
  <si>
    <t>Google Services</t>
  </si>
  <si>
    <t>Other bets</t>
  </si>
  <si>
    <t>Total consolidated</t>
  </si>
  <si>
    <t>Geographical Breakdown</t>
  </si>
  <si>
    <t xml:space="preserve"> Revenues</t>
  </si>
  <si>
    <t xml:space="preserve">United States </t>
  </si>
  <si>
    <t xml:space="preserve">United Kingdom </t>
  </si>
  <si>
    <t xml:space="preserve">Rest of the world </t>
  </si>
  <si>
    <t xml:space="preserve">EMEA </t>
  </si>
  <si>
    <t>APAC</t>
  </si>
  <si>
    <t xml:space="preserve">Other Americas </t>
  </si>
  <si>
    <t xml:space="preserve"> Total revenues</t>
  </si>
  <si>
    <t>Revenue by geography</t>
  </si>
  <si>
    <t>United States</t>
  </si>
  <si>
    <t>United Kingdom</t>
  </si>
  <si>
    <t>Rest of the world</t>
  </si>
  <si>
    <t>EMEA</t>
  </si>
  <si>
    <t>Other Americas</t>
  </si>
  <si>
    <t xml:space="preserve">Long-lived assets </t>
  </si>
  <si>
    <t xml:space="preserve">International </t>
  </si>
  <si>
    <t xml:space="preserve">Total long-lived assets </t>
  </si>
  <si>
    <t>Foreign exchange</t>
  </si>
  <si>
    <t>EMEA revenues</t>
  </si>
  <si>
    <t>Exclude foreign exchange impact on current period revenues using prior year rates</t>
  </si>
  <si>
    <t>FX effect</t>
  </si>
  <si>
    <t>Exclude hedging impact recognized in current period</t>
  </si>
  <si>
    <t>EMEA constant currency revenues</t>
  </si>
  <si>
    <t>Prior period EMEA revenues</t>
  </si>
  <si>
    <t>EMEA revenue percentage change</t>
  </si>
  <si>
    <t>Less FX effect</t>
  </si>
  <si>
    <t>EMEA constant currency revenue percentage change</t>
  </si>
  <si>
    <t>APAC revenues</t>
  </si>
  <si>
    <t>APAC constant currency revenues</t>
  </si>
  <si>
    <t>Prior period APAC revenues</t>
  </si>
  <si>
    <t>APAC revenue percentage change</t>
  </si>
  <si>
    <t>APAC constant currency revenue  percentage change</t>
  </si>
  <si>
    <t>Other Americas revenues</t>
  </si>
  <si>
    <t>Foreign exchange impact on current period revenues using prior year rates</t>
  </si>
  <si>
    <t>Hedging (gains) loss impact recognized</t>
  </si>
  <si>
    <t>Other Americas constant currency revenues</t>
  </si>
  <si>
    <t>Prior period Other Americas revenues</t>
  </si>
  <si>
    <t>Other Americas revenue percentage change</t>
  </si>
  <si>
    <t>Other Americas constant currency revenue percentage change</t>
  </si>
  <si>
    <t>United States revenues</t>
  </si>
  <si>
    <t>Foreign exchange impact on current year revenues using prior period rates</t>
  </si>
  <si>
    <t>Constant currency revenues united states</t>
  </si>
  <si>
    <t>United States revenue percentage change</t>
  </si>
  <si>
    <t>United Kingdom constant currency revenue growth rate</t>
  </si>
  <si>
    <t>United Kingdom revenues</t>
  </si>
  <si>
    <t>Hedging (gains) loss recognized</t>
  </si>
  <si>
    <t>Constant currency United Kingdom revenues</t>
  </si>
  <si>
    <t>United Kingdom revenue growth rate</t>
  </si>
  <si>
    <t>Rest of world</t>
  </si>
  <si>
    <t>Rest of the world revenues</t>
  </si>
  <si>
    <t>Constant currency rest of the world revenues</t>
  </si>
  <si>
    <t>Rest of the world revenue growth rate</t>
  </si>
  <si>
    <t>Rest of the world constant currency revenue growth rate</t>
  </si>
  <si>
    <t>Hedging (gains) losses</t>
  </si>
  <si>
    <t>Total consolidated revenues</t>
  </si>
  <si>
    <t>Total revenue-GAAP</t>
  </si>
  <si>
    <t>Less heding effect</t>
  </si>
  <si>
    <t>Total revenue-Non-GAAP</t>
  </si>
  <si>
    <t>Revenue excluding hedging effect</t>
  </si>
  <si>
    <t>Revenues excluding hedging effect</t>
  </si>
  <si>
    <t>Exchange rate effect</t>
  </si>
  <si>
    <t>Constant currency total consolidated revenues</t>
  </si>
  <si>
    <t xml:space="preserve">Total revenue constant currency </t>
  </si>
  <si>
    <t>Total consolidated revenue growth rate</t>
  </si>
  <si>
    <t>Constant currency total consolidated revenue growth rate</t>
  </si>
  <si>
    <t>Income Statement</t>
  </si>
  <si>
    <t>Revenues</t>
  </si>
  <si>
    <t>Google advertising and other</t>
  </si>
  <si>
    <t>Motorola mobile hardware and other</t>
  </si>
  <si>
    <t>Costs and expenses</t>
  </si>
  <si>
    <t>Cost of revenues Motorola mobile hardware and other</t>
  </si>
  <si>
    <t>Cost of revenues</t>
  </si>
  <si>
    <t>Research and development</t>
  </si>
  <si>
    <t>Sales and marketing</t>
  </si>
  <si>
    <t>General and administrative</t>
  </si>
  <si>
    <t>European Commission fines</t>
  </si>
  <si>
    <t>Total costs and expenses</t>
  </si>
  <si>
    <t>Income (loss) from operations</t>
  </si>
  <si>
    <t>Other income (expense), net</t>
  </si>
  <si>
    <t>Income (loss) before income taxes</t>
  </si>
  <si>
    <t>Provision (benefit) for income taxes</t>
  </si>
  <si>
    <t>Net income (loss) from continuing operations</t>
  </si>
  <si>
    <t>Net income (loss) from discontinued operations</t>
  </si>
  <si>
    <t>Net income (loss)</t>
  </si>
  <si>
    <t>Adjustment payment to class C capital stockholders</t>
  </si>
  <si>
    <t>Net income (loss) available to all stockholders</t>
  </si>
  <si>
    <t>Net income (loss) per share-basic</t>
  </si>
  <si>
    <t>Continuing operations</t>
  </si>
  <si>
    <t>Dollar</t>
  </si>
  <si>
    <t>Discontinued operations</t>
  </si>
  <si>
    <t>Basic</t>
  </si>
  <si>
    <t>Net income (loss) per share-diluted</t>
  </si>
  <si>
    <t>Diluted</t>
  </si>
  <si>
    <t>Shares used in per share calculation-basic</t>
  </si>
  <si>
    <t>Thousand</t>
  </si>
  <si>
    <t>Shares used in per share calculation-diluted</t>
  </si>
  <si>
    <t>Basic net income (loss) per share of class A and B common stock</t>
  </si>
  <si>
    <t>Total basic net income (loss) per share of class A and B common stock</t>
  </si>
  <si>
    <t>Basic net income (loss) per share of class C capital stock</t>
  </si>
  <si>
    <t>Total basic net income (loss) per share of class C capital stock</t>
  </si>
  <si>
    <t>Basic net income (loss) per share of Class A and B common stock and Class C capital stock</t>
  </si>
  <si>
    <t>Diluted net income (loss) per share of class A and B common stock</t>
  </si>
  <si>
    <t>Total diluted net income (loss) per share of class A and B common stock</t>
  </si>
  <si>
    <t>Diluted net income (loss) per share of class C capital stock</t>
  </si>
  <si>
    <t>Total diluted net income (loss) per share of class C capital stock</t>
  </si>
  <si>
    <t>Diluted net income (loss) per share of Class A and B common stock and Class C capital stock</t>
  </si>
  <si>
    <t>Stock based compensation</t>
  </si>
  <si>
    <t>Cost of revenues Google advertising and other</t>
  </si>
  <si>
    <t>Total stock-based compensation expense</t>
  </si>
  <si>
    <t xml:space="preserve">Assets </t>
  </si>
  <si>
    <t xml:space="preserve">Current assets </t>
  </si>
  <si>
    <t xml:space="preserve">Cash and cash equivalents </t>
  </si>
  <si>
    <t xml:space="preserve">Marketable securities </t>
  </si>
  <si>
    <t xml:space="preserve">Total cash, cash equivalents, and marketable securities </t>
  </si>
  <si>
    <t>Accounts receivable, net</t>
  </si>
  <si>
    <t>Inventory</t>
  </si>
  <si>
    <t>Receivable under reverse repurchase agreements</t>
  </si>
  <si>
    <t>Deferred income taxes, net</t>
  </si>
  <si>
    <t>Income taxes receivable, net</t>
  </si>
  <si>
    <t>Assets held for sale</t>
  </si>
  <si>
    <t>Other current assets</t>
  </si>
  <si>
    <t>Total current assets</t>
  </si>
  <si>
    <t>Non-marketable investments</t>
  </si>
  <si>
    <t>Property and equipment net</t>
  </si>
  <si>
    <t>Operating lease assets</t>
  </si>
  <si>
    <t>Intangible assets net</t>
  </si>
  <si>
    <t>Other non-current assets</t>
  </si>
  <si>
    <t xml:space="preserve">Total assets </t>
  </si>
  <si>
    <t xml:space="preserve">Liabilities and stockholders equity </t>
  </si>
  <si>
    <t>Liabilities</t>
  </si>
  <si>
    <t>Current liabilities</t>
  </si>
  <si>
    <t>Short-term debt</t>
  </si>
  <si>
    <t>Accrued compensation and benefits</t>
  </si>
  <si>
    <t>Accrued expenses and other current liabilities</t>
  </si>
  <si>
    <t>Accrued revenue share</t>
  </si>
  <si>
    <t>Securities lending payable</t>
  </si>
  <si>
    <t>Deferred revenue</t>
  </si>
  <si>
    <t>Income taxes payable net</t>
  </si>
  <si>
    <t>Liabilities held for sale</t>
  </si>
  <si>
    <t>Deferred revenue non-current</t>
  </si>
  <si>
    <t>Income taxes payable non-current</t>
  </si>
  <si>
    <t>Other long-term liabilities</t>
  </si>
  <si>
    <t xml:space="preserve">Stockholders equity  </t>
  </si>
  <si>
    <t>Convertible preferred stock</t>
  </si>
  <si>
    <t>Class C capital stock</t>
  </si>
  <si>
    <t>Class A and class B common stock, and class C capital stock</t>
  </si>
  <si>
    <t>Accumulated other comprehensive loss</t>
  </si>
  <si>
    <t>Retained earnings</t>
  </si>
  <si>
    <t>Total stockholders equity</t>
  </si>
  <si>
    <t>Total liabilities and stockholders equity</t>
  </si>
  <si>
    <t>Cash Flows Statement</t>
  </si>
  <si>
    <t xml:space="preserve">Cash flow from operating activities </t>
  </si>
  <si>
    <t xml:space="preserve"> Net income (loss)</t>
  </si>
  <si>
    <t xml:space="preserve"> Adjustments</t>
  </si>
  <si>
    <t xml:space="preserve">Depreciation and amortization of property and equipment </t>
  </si>
  <si>
    <t xml:space="preserve">Amortization and impairment of intangible assets </t>
  </si>
  <si>
    <t xml:space="preserve">Stock-based compensation expense </t>
  </si>
  <si>
    <t xml:space="preserve">Excess tax benefits from stock-based award activities </t>
  </si>
  <si>
    <t xml:space="preserve">Deferred income taxes </t>
  </si>
  <si>
    <t xml:space="preserve">Loss (gain) on equity interest </t>
  </si>
  <si>
    <t xml:space="preserve">Loss (gain) on sale of non-marketable investments </t>
  </si>
  <si>
    <t xml:space="preserve">Loss (gain) on divestiture of businesses </t>
  </si>
  <si>
    <t xml:space="preserve">Loss (gain) on marketable and non-marketable investments, net </t>
  </si>
  <si>
    <t xml:space="preserve">(Gain) loss on debt and equity securities, net </t>
  </si>
  <si>
    <t xml:space="preserve">Other </t>
  </si>
  <si>
    <t xml:space="preserve">Changes in assets and liabilities, net of effects of acquisitions  </t>
  </si>
  <si>
    <t xml:space="preserve">Accounts receivable </t>
  </si>
  <si>
    <t xml:space="preserve">Income taxes, net </t>
  </si>
  <si>
    <t xml:space="preserve">Inventories </t>
  </si>
  <si>
    <t xml:space="preserve">Other assets </t>
  </si>
  <si>
    <t xml:space="preserve">Accounts payable </t>
  </si>
  <si>
    <t xml:space="preserve">Accrued expenses and other liabilities </t>
  </si>
  <si>
    <t xml:space="preserve">Accrued revenue share </t>
  </si>
  <si>
    <t xml:space="preserve">Deferred revenue </t>
  </si>
  <si>
    <t xml:space="preserve"> Net cash provided by (used in) operating activities </t>
  </si>
  <si>
    <t xml:space="preserve">Cash flow from investing activities </t>
  </si>
  <si>
    <t xml:space="preserve"> Purchases of property and equipment </t>
  </si>
  <si>
    <t xml:space="preserve"> Proceeds from disposals of property and equipment </t>
  </si>
  <si>
    <t xml:space="preserve"> Purchases of marketable securities </t>
  </si>
  <si>
    <t xml:space="preserve"> Maturities and sales of marketable securities </t>
  </si>
  <si>
    <t xml:space="preserve"> Purchases of non-marketable investments </t>
  </si>
  <si>
    <t xml:space="preserve"> Maturities and sales of non-marketable investments </t>
  </si>
  <si>
    <t xml:space="preserve"> Cash collateral related to securities lending </t>
  </si>
  <si>
    <t xml:space="preserve"> Investments in reverse repurchase agreements </t>
  </si>
  <si>
    <t xml:space="preserve"> Proceeds from divestiture of businesses </t>
  </si>
  <si>
    <t xml:space="preserve"> Acquisitions, net of cash acquired and purchases of intangibles </t>
  </si>
  <si>
    <t xml:space="preserve"> Proceeds from collection of notes receivable </t>
  </si>
  <si>
    <t xml:space="preserve"> Other investing activities </t>
  </si>
  <si>
    <t xml:space="preserve">Net cash provided by (used in) investing activities </t>
  </si>
  <si>
    <t xml:space="preserve">Cash flow from financing activities </t>
  </si>
  <si>
    <t xml:space="preserve">Net payments related to stock-based award activities </t>
  </si>
  <si>
    <t xml:space="preserve">Adjustment payment to class C capital stockholders </t>
  </si>
  <si>
    <t xml:space="preserve">Repurchases of capital stock </t>
  </si>
  <si>
    <t xml:space="preserve">Proceeds from issuance of debt net of costs </t>
  </si>
  <si>
    <t xml:space="preserve">Repayments of debt </t>
  </si>
  <si>
    <t xml:space="preserve">Proceeds from sale of interest in consolidated entities </t>
  </si>
  <si>
    <t xml:space="preserve">Net cash provided by (used in) financing activities </t>
  </si>
  <si>
    <t xml:space="preserve">Effect of exchange rate changes on cash and cash equivalents </t>
  </si>
  <si>
    <t>Net increase (decrease) in cash and cash equivalents</t>
  </si>
  <si>
    <t>Cash and cash equivalents at beginning of period</t>
  </si>
  <si>
    <t>Reclassification to assets held for sale</t>
  </si>
  <si>
    <t>Cash and cash equivalents at end of period</t>
  </si>
  <si>
    <t xml:space="preserve">Free cash flow </t>
  </si>
  <si>
    <t xml:space="preserve">Net cash provided by operating activities </t>
  </si>
  <si>
    <t xml:space="preserve">Less  purchases of property and equipment </t>
  </si>
  <si>
    <t>Free cash flow</t>
  </si>
  <si>
    <t xml:space="preserve"> Supplemental disclosures of cash flow information </t>
  </si>
  <si>
    <t xml:space="preserve"> Cash paid for taxes </t>
  </si>
  <si>
    <t xml:space="preserve"> Cash paid for interest </t>
  </si>
  <si>
    <t xml:space="preserve"> Non-cash investing and financing activities</t>
  </si>
  <si>
    <t xml:space="preserve"> Receipt of notes receivable in connection with the divestiture of Motorola mobile </t>
  </si>
  <si>
    <t xml:space="preserve"> Receipt of Lenovo shares in connection with the divestiture of Motorola mobile </t>
  </si>
  <si>
    <t xml:space="preserve"> Receipt of Arris shares in connection with divestiture of Motorola home </t>
  </si>
  <si>
    <t xml:space="preserve"> Fair value of stock-based awards assumed in connection with acquisition of Motorola </t>
  </si>
  <si>
    <t xml:space="preserve"> Property under capital lease </t>
  </si>
  <si>
    <t xml:space="preserve"> Leases recorded on the balance sheet during the period </t>
  </si>
  <si>
    <t xml:space="preserve"> Shares issued in connection with the class c adjustment payment </t>
  </si>
  <si>
    <t xml:space="preserve">GAAP to Non-GAAP </t>
  </si>
  <si>
    <t xml:space="preserve"> Reconciliation from GAAP international revenues to Non-GAAP international revenues (Quarter over Quarter)</t>
  </si>
  <si>
    <t xml:space="preserve"> United Kingdom revenues (GAAP) </t>
  </si>
  <si>
    <t xml:space="preserve"> Exclude foreign exchange impact (Year over year)</t>
  </si>
  <si>
    <t xml:space="preserve"> Exclude foreign exchange impact (Quarter over Quarter)</t>
  </si>
  <si>
    <t xml:space="preserve"> Exclude hedging gains recognized </t>
  </si>
  <si>
    <t xml:space="preserve"> United Kingdom revenues excluding foreign exchange and hedging impact (Non-GAAP) </t>
  </si>
  <si>
    <t xml:space="preserve"> Rest of the world revenues (GAAP) </t>
  </si>
  <si>
    <t xml:space="preserve"> Rest of the world revenues excluding foreign exchange and hedging impact (Non-GAAP) </t>
  </si>
  <si>
    <t xml:space="preserve"> Consolidated </t>
  </si>
  <si>
    <t xml:space="preserve"> United Kingdom revenues GAAP </t>
  </si>
  <si>
    <t xml:space="preserve"> United Kingdom constant currency revenues Non-GAAP </t>
  </si>
  <si>
    <t xml:space="preserve"> Prior period United Kingdom revenues excluding hedging gains Non-GAAP </t>
  </si>
  <si>
    <t xml:space="preserve"> United Kingdom revenue growth rate GAAP </t>
  </si>
  <si>
    <t xml:space="preserve"> United Kingdom constant currency revenue growth rate Non-GAAP </t>
  </si>
  <si>
    <t xml:space="preserve"> Rest of the world revenues GAAP </t>
  </si>
  <si>
    <t xml:space="preserve"> Rest of the world constant currency revenues Non-GAAP </t>
  </si>
  <si>
    <t xml:space="preserve"> Prior period rest of the world revenues excluding hedging gains Non-GAAP </t>
  </si>
  <si>
    <t xml:space="preserve"> Rest of the world revenue growth rate GAAP </t>
  </si>
  <si>
    <t xml:space="preserve"> Rest of the world constant currency revenue growth rate Non-GAAP </t>
  </si>
  <si>
    <t>Reconciliation from GAAP revenues to Non-GAAP constant currency revenues (Quarter over Quarter)</t>
  </si>
  <si>
    <t xml:space="preserve">EMEA revenues GAAP </t>
  </si>
  <si>
    <t>Exclude foreign exchange impact (Quarter over Quarter)</t>
  </si>
  <si>
    <t xml:space="preserve">Exclude hedging gains recognized </t>
  </si>
  <si>
    <t xml:space="preserve">EMEA constant currency revenues Non-GAAP </t>
  </si>
  <si>
    <t>Prior period EMEA revenues excluding hedging impact Non-GAAP</t>
  </si>
  <si>
    <t>Prior period EMEA revenues GAAP</t>
  </si>
  <si>
    <t xml:space="preserve">EMEA revenue growth GAAP </t>
  </si>
  <si>
    <t>Less: FX effect</t>
  </si>
  <si>
    <t xml:space="preserve">EMEA constant currency revenue growth Non-GAAP </t>
  </si>
  <si>
    <t xml:space="preserve"> APAC revenues GAAP </t>
  </si>
  <si>
    <t xml:space="preserve"> APAC constant currency revenues Non-GAAP </t>
  </si>
  <si>
    <t xml:space="preserve"> Prior period APAC revenues excluding hedging impact Non-GAAP </t>
  </si>
  <si>
    <t xml:space="preserve"> Prior period APAC revenues GAAP </t>
  </si>
  <si>
    <t xml:space="preserve"> APAC revenue growth GAAP </t>
  </si>
  <si>
    <t xml:space="preserve"> Less FX effect</t>
  </si>
  <si>
    <t xml:space="preserve"> APAC constant currency revenue growth Non-GAAP </t>
  </si>
  <si>
    <t xml:space="preserve"> Other Americas revenues GAAP </t>
  </si>
  <si>
    <t xml:space="preserve"> Other Americas constant currency revenues Non-GAAP </t>
  </si>
  <si>
    <t xml:space="preserve">Prior period other Americas revenues excluding hedging impact Non-GAAP </t>
  </si>
  <si>
    <t xml:space="preserve">Prior period other Americas revenues GAAP </t>
  </si>
  <si>
    <t xml:space="preserve">Other Americas revenue growth GAAP </t>
  </si>
  <si>
    <t xml:space="preserve">Other Americas constant currency revenue growth Non-GAAP </t>
  </si>
  <si>
    <t xml:space="preserve"> United States revenues GAAP </t>
  </si>
  <si>
    <t>United States revenues constant currency revenue (non-GAAP)</t>
  </si>
  <si>
    <t xml:space="preserve"> United States revenue growth rate GAAP </t>
  </si>
  <si>
    <t xml:space="preserve"> United States revenue growth rate constant currency revenues</t>
  </si>
  <si>
    <t xml:space="preserve"> Hedge gains (losses)</t>
  </si>
  <si>
    <t xml:space="preserve"> Revenues GAAP </t>
  </si>
  <si>
    <t>Revenues, excluding hedging effect</t>
  </si>
  <si>
    <t>Total constant currency revenues</t>
  </si>
  <si>
    <t xml:space="preserve">Constant currency revenues Non-GAAP </t>
  </si>
  <si>
    <t xml:space="preserve">Prior period revenues excluding hedging gains Non-GAAP </t>
  </si>
  <si>
    <t xml:space="preserve">Revenue growth rate GAAP </t>
  </si>
  <si>
    <t xml:space="preserve">Constant currency revenue growth Non-GAAP </t>
  </si>
  <si>
    <t>Reconciliation of GAAP international revenues to Non-GAAP international revenues (Year-over-year)</t>
  </si>
  <si>
    <t>United Kingdom revenues (GAAP)</t>
  </si>
  <si>
    <t>Exclude foreign exchange impact (Year-over-year)</t>
  </si>
  <si>
    <t>Exclude foreign exchange impact (Quarter-over-Quarter)</t>
  </si>
  <si>
    <t>Exclude hedging gains recognized</t>
  </si>
  <si>
    <t>United Kingdom revenues excluding foreign exchange and hedging impact (Non-GAAP)</t>
  </si>
  <si>
    <t>Rest of the world revenues (GAAP)</t>
  </si>
  <si>
    <t>Rest of the world revenues excluding foreign exchange and hedging impact (Non-GAAP)</t>
  </si>
  <si>
    <t>Consolidated</t>
  </si>
  <si>
    <t>Prior period United Kingdom revenues, excluding hedging gains (non-GAAP)</t>
  </si>
  <si>
    <t>United Kingdom revenue growth rate (GAAP)</t>
  </si>
  <si>
    <t>United Kingdom constant currency revenue growth rate (non-GAAP)</t>
  </si>
  <si>
    <t>Prior period Rest of the world revenues, excluding hedging gains (non-GAAP)</t>
  </si>
  <si>
    <t>Rest of the world revenue growth rate (GAAP)</t>
  </si>
  <si>
    <t>Rest of the world constant currency revenue growth rate (non-GAAP)</t>
  </si>
  <si>
    <t>Reconciliation from GAAP revenues to non-GAAP constant currency revenues (Year-over-year)</t>
  </si>
  <si>
    <t>EMEA revenues (GAAP)</t>
  </si>
  <si>
    <t>EMEA constant currency revenues (non-GAAP)</t>
  </si>
  <si>
    <t>Prior period EMEA revenues, excluding hedging impact (non-GAAP)</t>
  </si>
  <si>
    <t>EMEA revenue growth (GAAP)</t>
  </si>
  <si>
    <t>EMEA constant currency revenue growth (non-GAAP)</t>
  </si>
  <si>
    <t>APAC revenues (GAAP)</t>
  </si>
  <si>
    <t>APAC constant currency revenues (non-GAAP)</t>
  </si>
  <si>
    <t>Prior period APAC revenues, excluding hedging impact (non-GAAP)</t>
  </si>
  <si>
    <t>Prior period APAC revenues GAAP</t>
  </si>
  <si>
    <t>APAC revenue growth (GAAP)</t>
  </si>
  <si>
    <t>APAC constant currency revenue growth (non-GAAP)</t>
  </si>
  <si>
    <t>Other Americas revenues (GAAP)</t>
  </si>
  <si>
    <t>Other Americas constant currency revenues (non-GAAP)</t>
  </si>
  <si>
    <t>Prior period Other Americas revenues, excluding hedging impact (non-GAAP)</t>
  </si>
  <si>
    <t>Prior period Other Americas revenues GAAP</t>
  </si>
  <si>
    <t>Other Americas revenue growth (GAAP)</t>
  </si>
  <si>
    <t>Other Americas constant currency revenue growth (non-GAAP)</t>
  </si>
  <si>
    <t>United States revenues (GAAP)</t>
  </si>
  <si>
    <t>United States revenue growth rate (GAAP)</t>
  </si>
  <si>
    <t>Total revenue</t>
  </si>
  <si>
    <t>Revenues (GAAP)</t>
  </si>
  <si>
    <t>Revenue, excluding hedging effect</t>
  </si>
  <si>
    <t>Revenues, excluding hedging effect- as reported</t>
  </si>
  <si>
    <t>Revenues, excluding hedging effect- constant currency</t>
  </si>
  <si>
    <t>Revenue growth rate (GAAP)</t>
  </si>
  <si>
    <t>Hedging effect</t>
  </si>
  <si>
    <t>Constant currency revenue growth (Non-GAAP)</t>
  </si>
  <si>
    <t>Constant currency revenues (Non-GAAP)</t>
  </si>
  <si>
    <t>Prior period revenues, excluding hedging gains (Non-GAAP)</t>
  </si>
  <si>
    <t xml:space="preserve"> GAAP to Non-GAAP reconciliation by segment </t>
  </si>
  <si>
    <t xml:space="preserve"> GAAP </t>
  </si>
  <si>
    <t xml:space="preserve"> Revenues </t>
  </si>
  <si>
    <t xml:space="preserve"> Costs and expenses </t>
  </si>
  <si>
    <t xml:space="preserve"> Cost of revenues </t>
  </si>
  <si>
    <t xml:space="preserve"> Research and development </t>
  </si>
  <si>
    <t xml:space="preserve"> Sales and marketing </t>
  </si>
  <si>
    <t xml:space="preserve"> General and administrative </t>
  </si>
  <si>
    <t xml:space="preserve"> Total costs and expenses </t>
  </si>
  <si>
    <t xml:space="preserve"> Income (loss) from operations</t>
  </si>
  <si>
    <t xml:space="preserve"> Operating margin </t>
  </si>
  <si>
    <t xml:space="preserve"> Adjustments </t>
  </si>
  <si>
    <t xml:space="preserve"> Non-GAAP </t>
  </si>
  <si>
    <t xml:space="preserve"> Motorola mobile </t>
  </si>
  <si>
    <t xml:space="preserve"> Elimination and other </t>
  </si>
  <si>
    <t xml:space="preserve"> Income loss from operations </t>
  </si>
  <si>
    <t xml:space="preserve"> Reconciliations of Non-GAAP results of operations to the nearest comparable GAAP measures </t>
  </si>
  <si>
    <t xml:space="preserve"> Operating income GAAP </t>
  </si>
  <si>
    <t xml:space="preserve"> Add European Commission EC fine </t>
  </si>
  <si>
    <t xml:space="preserve"> Operating income excluding the EC fine Non-GAAP </t>
  </si>
  <si>
    <t xml:space="preserve"> Operating margin GAAP </t>
  </si>
  <si>
    <t xml:space="preserve"> Operating margin excluding the EC fines Non-GAAP </t>
  </si>
  <si>
    <t xml:space="preserve"> Provision for income taxes GAAP </t>
  </si>
  <si>
    <t xml:space="preserve"> Exclude impact of the tax act </t>
  </si>
  <si>
    <t xml:space="preserve"> Provision for income taxes, excluding the impact of the tax act Non-GAAP </t>
  </si>
  <si>
    <t xml:space="preserve"> Effective tax rate GAAP </t>
  </si>
  <si>
    <t xml:space="preserve"> Effective tax rate excluding the impact of the tax act Non-GAAP </t>
  </si>
  <si>
    <t xml:space="preserve"> Net income (loss) GAAP </t>
  </si>
  <si>
    <t xml:space="preserve"> Add  EC fine, net of the foreign exchange gain (loss)</t>
  </si>
  <si>
    <t xml:space="preserve"> Net income excluding the EC fine Non-GAAP </t>
  </si>
  <si>
    <t xml:space="preserve"> Diluted net income per share GAAP </t>
  </si>
  <si>
    <t xml:space="preserve"> Diluted net income per share excluding the EC fine Non-GAAP </t>
  </si>
  <si>
    <t xml:space="preserve"> Shares used in diluted per share  </t>
  </si>
  <si>
    <t xml:space="preserve"> Shares used in Non-GAAP diluted per share  </t>
  </si>
  <si>
    <t xml:space="preserve"> GAAP actual </t>
  </si>
  <si>
    <t xml:space="preserve"> Income from operations </t>
  </si>
  <si>
    <t xml:space="preserve"> Interest and other income net </t>
  </si>
  <si>
    <t xml:space="preserve"> Income from continuing operations before income taxes </t>
  </si>
  <si>
    <t xml:space="preserve"> Provision for income taxes </t>
  </si>
  <si>
    <t xml:space="preserve"> Net income from continuing operations </t>
  </si>
  <si>
    <t xml:space="preserve"> Net loss from discontinued operations </t>
  </si>
  <si>
    <t xml:space="preserve"> Net income </t>
  </si>
  <si>
    <t xml:space="preserve"> Less adjustment payment to class c capital stockholders </t>
  </si>
  <si>
    <t xml:space="preserve"> Net income available to all stockholders </t>
  </si>
  <si>
    <t xml:space="preserve"> Diluted net income per share for class a and b common stock </t>
  </si>
  <si>
    <t xml:space="preserve"> Diluted net income per share of class c capital stock </t>
  </si>
  <si>
    <t xml:space="preserve"> Net income per share diluted </t>
  </si>
  <si>
    <t xml:space="preserve"> Diluted net income per share for class a and b common stock and class c capital stock </t>
  </si>
  <si>
    <t xml:space="preserve"> Shares used in per share calculation - diluted </t>
  </si>
  <si>
    <t xml:space="preserve"> Less  adjustment payment to class c capital stockholders </t>
  </si>
  <si>
    <t xml:space="preserve"> Non-GAAP results </t>
  </si>
  <si>
    <t xml:space="preserve"> Less adjustment payment to class C capital stockholders </t>
  </si>
  <si>
    <t xml:space="preserve"> Diluted net income per share of class A and B common stock </t>
  </si>
  <si>
    <t xml:space="preserve"> Diluted net income per share of class C capital stock </t>
  </si>
  <si>
    <t xml:space="preserve"> Diluted net income per share for class A and B common stock and class C capital stock </t>
  </si>
  <si>
    <t xml:space="preserve"> Shares used in per share calculation diluted </t>
  </si>
  <si>
    <t>Property and Equipment, Net</t>
  </si>
  <si>
    <t xml:space="preserve"> Land and buildings </t>
  </si>
  <si>
    <t xml:space="preserve"> Information technology assets </t>
  </si>
  <si>
    <t xml:space="preserve"> Construction in progress </t>
  </si>
  <si>
    <t xml:space="preserve"> Leasehold improvements </t>
  </si>
  <si>
    <t xml:space="preserve"> Furniture and fixtures </t>
  </si>
  <si>
    <t xml:space="preserve"> Property and equipment, gross </t>
  </si>
  <si>
    <t xml:space="preserve"> Less  accumulated depreciation </t>
  </si>
  <si>
    <t xml:space="preserve"> Property and equipment net </t>
  </si>
  <si>
    <t>Other Breakdown</t>
  </si>
  <si>
    <t>Advertising and promotional expenses</t>
  </si>
  <si>
    <t>Depreciation and impairment expenses</t>
  </si>
  <si>
    <t>Total cost of revenues as a percentage of revenues</t>
  </si>
  <si>
    <t>Amortization expense related to purchased intangible assets</t>
  </si>
  <si>
    <t xml:space="preserve"> Shares outstanding </t>
  </si>
  <si>
    <t xml:space="preserve"> Class A</t>
  </si>
  <si>
    <t>Actual</t>
  </si>
  <si>
    <t xml:space="preserve"> Class B</t>
  </si>
  <si>
    <t xml:space="preserve"> Class C</t>
  </si>
  <si>
    <t>Common stock at quarter ended</t>
  </si>
  <si>
    <t>Issued shares</t>
  </si>
  <si>
    <t>Class A</t>
  </si>
  <si>
    <t>Million(2022Q2)</t>
  </si>
  <si>
    <t>Class B</t>
  </si>
  <si>
    <t>Class C</t>
  </si>
  <si>
    <t>Total issued shares</t>
  </si>
  <si>
    <t>Authorized share</t>
  </si>
  <si>
    <t>Outstanding share</t>
  </si>
  <si>
    <t xml:space="preserve"> Employees </t>
  </si>
  <si>
    <t xml:space="preserve"> Motorola home </t>
  </si>
  <si>
    <t xml:space="preserve"> Total employees </t>
  </si>
  <si>
    <t>Issuer Purchases of Equity Securities</t>
  </si>
  <si>
    <t>Share repurchase of Class C stock</t>
  </si>
  <si>
    <t>Total number of shares purchased</t>
  </si>
  <si>
    <t>Month 1</t>
  </si>
  <si>
    <t>Month 2</t>
  </si>
  <si>
    <t>Month 3</t>
  </si>
  <si>
    <t>Total</t>
  </si>
  <si>
    <t>Average price paid per share</t>
  </si>
  <si>
    <t>Share repurchase of Class A stock</t>
  </si>
  <si>
    <t>Total shares purchased as part of publicly announced programs</t>
  </si>
  <si>
    <t>Approximate Dollar Value of Shares that May Yet Be Purchased Under the Program</t>
  </si>
  <si>
    <t>Changes in research and development expenses</t>
  </si>
  <si>
    <t>Motorola mobile segment</t>
  </si>
  <si>
    <t>Stock-based compensation</t>
  </si>
  <si>
    <t>Labour and facilities related costs</t>
  </si>
  <si>
    <t>Compensation expenses including SBC and facilities related costs</t>
  </si>
  <si>
    <t>Compensation expenses</t>
  </si>
  <si>
    <t>Change in third party services feee</t>
  </si>
  <si>
    <t>Travel and entertainment expenses</t>
  </si>
  <si>
    <t>Depreciation and equipment related expenses</t>
  </si>
  <si>
    <t>Depreciation expenses</t>
  </si>
  <si>
    <t>Equipment related expenses</t>
  </si>
  <si>
    <t>Professional services fees</t>
  </si>
  <si>
    <t>Changes in sales and marketing expenses</t>
  </si>
  <si>
    <t xml:space="preserve">Compensation expenses  </t>
  </si>
  <si>
    <t>Compensation expenses (including SBC) and facilities related costs</t>
  </si>
  <si>
    <t>Professional service fees</t>
  </si>
  <si>
    <t>Changes in general and administrative expenses</t>
  </si>
  <si>
    <t>Allowance for credit losses for accounts receivable.</t>
  </si>
  <si>
    <t>Legal related expenses</t>
  </si>
  <si>
    <t>Legal settlement</t>
  </si>
  <si>
    <t>Professional service fees and legal expenses</t>
  </si>
  <si>
    <t>EC fine imposed in 2018</t>
  </si>
  <si>
    <t>Non-income tax related items</t>
  </si>
  <si>
    <t>Miscellaneous expenses</t>
  </si>
  <si>
    <t>Charitable contributions</t>
  </si>
  <si>
    <t xml:space="preserve">Depreciation and equipment related expenses and amortization of intangibles </t>
  </si>
  <si>
    <t>Amortization of acquired intangible assets</t>
  </si>
  <si>
    <t>Earning (loss) per share calculations</t>
  </si>
  <si>
    <t>Basic income per share</t>
  </si>
  <si>
    <t>Numerator</t>
  </si>
  <si>
    <t>Allocation of undistributed earnings continuing operations</t>
  </si>
  <si>
    <t>Allocation of undistributed earnings discontinued operations</t>
  </si>
  <si>
    <t>Allocation of undistributed earnings</t>
  </si>
  <si>
    <t>Denominator</t>
  </si>
  <si>
    <t>Weighted-average common shares outstanding</t>
  </si>
  <si>
    <t>Number of shares used in per share computation</t>
  </si>
  <si>
    <t xml:space="preserve">Basic net income per share </t>
  </si>
  <si>
    <t>Basic net income per share</t>
  </si>
  <si>
    <t>Diluted income per share</t>
  </si>
  <si>
    <t>Effect of dilutive securities in equity method investments and subsidiaries</t>
  </si>
  <si>
    <t>Allocation of undistributed earnings for diluted computation</t>
  </si>
  <si>
    <t>Reallocation of undistributed earnings as a result of conversion of class B to class A shares</t>
  </si>
  <si>
    <t>Reallocation of undistributed earnings</t>
  </si>
  <si>
    <t>Allocation of undistributed earning</t>
  </si>
  <si>
    <t>Continuing operation</t>
  </si>
  <si>
    <t>Allocation of undistributed earnings for basic computation - continuing operations</t>
  </si>
  <si>
    <t>Allocation of undistributed earning- continuing operations</t>
  </si>
  <si>
    <t>Discontinued operation</t>
  </si>
  <si>
    <t>Allocation of undistributed earnings for basic computation - discontinued operations</t>
  </si>
  <si>
    <t>Allocation of undistributed earnings-discontinued operations</t>
  </si>
  <si>
    <t>Number of shares used in basic computation</t>
  </si>
  <si>
    <t>Conversion of class B to class A common shares outstanding</t>
  </si>
  <si>
    <t>Employee stock options</t>
  </si>
  <si>
    <t>Restricted stock units and other contingently issuable shares</t>
  </si>
  <si>
    <t>Diluted net income per share</t>
  </si>
  <si>
    <t xml:space="preserve">Allocation of undistributed earnings </t>
  </si>
  <si>
    <t>Allocation of undistributed earnings for basic computation</t>
  </si>
  <si>
    <t>Allocation of undistributed earnings for basic computation continuing operations</t>
  </si>
  <si>
    <t>Reallocation of undistributed earnings to class B shares</t>
  </si>
  <si>
    <t>Allocation of undistributed earnings for basic computation discontinued operations</t>
  </si>
  <si>
    <t>Employee stock options including warrants issued under transferable stock option program</t>
  </si>
  <si>
    <t>Conversion of Class B to Class A common shares outstanding</t>
  </si>
  <si>
    <t>Class C-capital stock</t>
  </si>
  <si>
    <t>Reallocation of undistributed earnings as a result of conversion of Class B to Class A shares</t>
  </si>
  <si>
    <t>Adjustment payment to class C capital stockholders continuing operations</t>
  </si>
  <si>
    <t>TAC</t>
  </si>
  <si>
    <t>Traffic acquisition costs</t>
  </si>
  <si>
    <t>Other cost of revenues</t>
  </si>
  <si>
    <t>Total cost of revenues</t>
  </si>
  <si>
    <t>Long term debt</t>
  </si>
  <si>
    <t>Short-term portion of long-term debt</t>
  </si>
  <si>
    <t>1.25% notes due on may 2014</t>
  </si>
  <si>
    <t>2.125% notes due on may 2016</t>
  </si>
  <si>
    <t>3.625% notes due on may 2021</t>
  </si>
  <si>
    <t>Capital lease obligation</t>
  </si>
  <si>
    <t>Total future finance lease payments</t>
  </si>
  <si>
    <t>Less imputed interest for finance leases</t>
  </si>
  <si>
    <t>Total short term portion of long-term debt</t>
  </si>
  <si>
    <t>3.375% notes due on February 2024</t>
  </si>
  <si>
    <t>1.998% notes due on august 2026</t>
  </si>
  <si>
    <t>2011 - 2016 notes issuances</t>
  </si>
  <si>
    <t>2020 notes issuance</t>
  </si>
  <si>
    <t>2014-2020 Notes issuances</t>
  </si>
  <si>
    <t>Future finance lease payments, net</t>
  </si>
  <si>
    <t>Total debt</t>
  </si>
  <si>
    <t>Unamortized discount and debt issuance costs</t>
  </si>
  <si>
    <t>Sub-total</t>
  </si>
  <si>
    <t>Less  imputed interest for finance leases</t>
  </si>
  <si>
    <t>Less  current portion of notes</t>
  </si>
  <si>
    <t>Less  current portion future finance lease payments net</t>
  </si>
  <si>
    <t>Long term debt maturities</t>
  </si>
  <si>
    <t>Next year</t>
  </si>
  <si>
    <t>Next to next year</t>
  </si>
  <si>
    <t>Next 2nd year</t>
  </si>
  <si>
    <t>Next 3rd year</t>
  </si>
  <si>
    <t>Next 4th year</t>
  </si>
  <si>
    <t>Thereafter</t>
  </si>
  <si>
    <t>Future lease payments under operating leases</t>
  </si>
  <si>
    <t>Next 5th year</t>
  </si>
  <si>
    <t>Total future lease payments</t>
  </si>
  <si>
    <t>Less imputed interest</t>
  </si>
  <si>
    <t>Total lease liability balance</t>
  </si>
  <si>
    <t>Lease cost</t>
  </si>
  <si>
    <t>Operating lease cost</t>
  </si>
  <si>
    <t>Variable lease cost</t>
  </si>
  <si>
    <t>Total operating lease cost</t>
  </si>
  <si>
    <t>Other Intangible assets</t>
  </si>
  <si>
    <t>Gross carrying amount</t>
  </si>
  <si>
    <t>Patents and developed technology</t>
  </si>
  <si>
    <t>Customer relationships</t>
  </si>
  <si>
    <t>Trade names and other</t>
  </si>
  <si>
    <t>Total definite lived intangible assets</t>
  </si>
  <si>
    <t>Indefinite-lived intangible assets</t>
  </si>
  <si>
    <t>Total intangible assets</t>
  </si>
  <si>
    <t>Accumulated amortization</t>
  </si>
  <si>
    <t>Net carrying value</t>
  </si>
  <si>
    <t>Amortization schedule</t>
  </si>
  <si>
    <t>Remaining current year</t>
  </si>
  <si>
    <t>Marketable debt securities</t>
  </si>
  <si>
    <t>Due in 1 year or less</t>
  </si>
  <si>
    <t>Due in 1 year through 5 years</t>
  </si>
  <si>
    <t>Due in 5 years through 10 years</t>
  </si>
  <si>
    <t>Due after 10 years</t>
  </si>
  <si>
    <t>Other income (expenses)</t>
  </si>
  <si>
    <t>Interest income</t>
  </si>
  <si>
    <t>Loss on marketable securities net</t>
  </si>
  <si>
    <t>Foreign currency exchange loss net</t>
  </si>
  <si>
    <t>Gain loss on non-marketable investments net</t>
  </si>
  <si>
    <t>Gain loss on divestiture of businesses</t>
  </si>
  <si>
    <t>Gain on debt securities net</t>
  </si>
  <si>
    <t>Gain loss on equity securities net</t>
  </si>
  <si>
    <t>Performance fees</t>
  </si>
  <si>
    <t>Gain loss and impairment from equity method investments net</t>
  </si>
  <si>
    <t>Other income expense net</t>
  </si>
  <si>
    <t>Accrued expenses and current liabilities</t>
  </si>
  <si>
    <t>European commission fines</t>
  </si>
  <si>
    <t>Payables to brokers for unsettled investment trades</t>
  </si>
  <si>
    <t>Accrued customer liabilities</t>
  </si>
  <si>
    <t>Accrued purchases of property and equipment</t>
  </si>
  <si>
    <t>Current operating lease liabilities</t>
  </si>
  <si>
    <t>Other accrued expenses and current liabilities</t>
  </si>
  <si>
    <t>Provision for income taxes</t>
  </si>
  <si>
    <t xml:space="preserve">Current </t>
  </si>
  <si>
    <t>Federal</t>
  </si>
  <si>
    <t>State</t>
  </si>
  <si>
    <t>Federal and state</t>
  </si>
  <si>
    <t>Foreign</t>
  </si>
  <si>
    <t xml:space="preserve">Deferred </t>
  </si>
  <si>
    <t>Reconciliation of income tax rates</t>
  </si>
  <si>
    <t>US federal statutory tax rate</t>
  </si>
  <si>
    <t>Foreign rate differential</t>
  </si>
  <si>
    <t>Onetime transition tax</t>
  </si>
  <si>
    <t>Deferred tax effects</t>
  </si>
  <si>
    <t>Federal research credit</t>
  </si>
  <si>
    <t>Foreign derived intangible income deduction</t>
  </si>
  <si>
    <t>Stock-based compensation expense</t>
  </si>
  <si>
    <t>European commission fine</t>
  </si>
  <si>
    <t>Deferred tax asset valuation allowance</t>
  </si>
  <si>
    <t>State and local income taxes</t>
  </si>
  <si>
    <t>Other adjustments</t>
  </si>
  <si>
    <t>Effective tax rate</t>
  </si>
  <si>
    <t>Domestic operations</t>
  </si>
  <si>
    <t>Foreign operations</t>
  </si>
  <si>
    <t>Deferred tax assets and liabilities</t>
  </si>
  <si>
    <t xml:space="preserve">Deferred tax assets </t>
  </si>
  <si>
    <t>Stock based compensation expense</t>
  </si>
  <si>
    <t>State taxes</t>
  </si>
  <si>
    <t>Capital loss carry forward</t>
  </si>
  <si>
    <t>Settlement with the authors guild and aap</t>
  </si>
  <si>
    <t>Vacation accruals</t>
  </si>
  <si>
    <t>Deferred rent</t>
  </si>
  <si>
    <t>Investment loss</t>
  </si>
  <si>
    <t>Legal settlement accruals</t>
  </si>
  <si>
    <t>Accrued employee benefits</t>
  </si>
  <si>
    <t>Accruals and reserves not currently deductible</t>
  </si>
  <si>
    <t>Unrealized gain loss on investments and others</t>
  </si>
  <si>
    <t>Net operating losses</t>
  </si>
  <si>
    <t>Tax credits</t>
  </si>
  <si>
    <t>Basis difference in investment in arris</t>
  </si>
  <si>
    <t>Inventory write down</t>
  </si>
  <si>
    <t>Prepaid cost sharing</t>
  </si>
  <si>
    <t>Operating leases</t>
  </si>
  <si>
    <t>Capitalized research and development</t>
  </si>
  <si>
    <t>Intangible assets</t>
  </si>
  <si>
    <t>Total deferred tax assets</t>
  </si>
  <si>
    <t>Valuation allowance</t>
  </si>
  <si>
    <t>Total deferred tax assets net of valuation allowance</t>
  </si>
  <si>
    <t xml:space="preserve">Deferred tax liabilities </t>
  </si>
  <si>
    <t>Identified intangibles</t>
  </si>
  <si>
    <t>Unrealized gains on investments and other</t>
  </si>
  <si>
    <t>Other prepaids</t>
  </si>
  <si>
    <t>Mark-to-market investments</t>
  </si>
  <si>
    <t>Renewable energy investments</t>
  </si>
  <si>
    <t>Foreign earnings</t>
  </si>
  <si>
    <t>Net investment gains</t>
  </si>
  <si>
    <t>Total deferred tax liabilities</t>
  </si>
  <si>
    <t>Net deferred tax assets (liabilities)</t>
  </si>
  <si>
    <t>Deprecated Data</t>
  </si>
  <si>
    <t>Marketable securities</t>
  </si>
  <si>
    <t>Level 1</t>
  </si>
  <si>
    <t>Money market funds</t>
  </si>
  <si>
    <t>Current marketable equity</t>
  </si>
  <si>
    <t>Mutual funds</t>
  </si>
  <si>
    <t>Government bonds</t>
  </si>
  <si>
    <t>Corporate debt securities</t>
  </si>
  <si>
    <t>Mortgage backed and asset backed securities</t>
  </si>
  <si>
    <t>Total investments with fair value change recorded in net income</t>
  </si>
  <si>
    <t>Cash</t>
  </si>
  <si>
    <t>US government notes</t>
  </si>
  <si>
    <t>Marketable equity securities</t>
  </si>
  <si>
    <t>Level 2</t>
  </si>
  <si>
    <t>Time deposits</t>
  </si>
  <si>
    <t>Money market and other funds</t>
  </si>
  <si>
    <t>Fixed income bond funds</t>
  </si>
  <si>
    <t>US government agencies</t>
  </si>
  <si>
    <t>Foreign government bonds</t>
  </si>
  <si>
    <t>Municipal securities</t>
  </si>
  <si>
    <t>Mortgage backed securities</t>
  </si>
  <si>
    <t>Asset backed securities</t>
  </si>
  <si>
    <t>Nonmarketable debt securities</t>
  </si>
  <si>
    <t>Total marketable securities</t>
  </si>
  <si>
    <t>Carrying value of marketable and non-marketable securities</t>
  </si>
  <si>
    <t>Total initial cost</t>
  </si>
  <si>
    <t>Cumulative net gain loss</t>
  </si>
  <si>
    <t>Carrying value</t>
  </si>
  <si>
    <t>Non-marketable securities</t>
  </si>
  <si>
    <t>Upward adjustments</t>
  </si>
  <si>
    <t>Unrealized losses including impairment</t>
  </si>
  <si>
    <t xml:space="preserve"> Financial highlights </t>
  </si>
  <si>
    <t xml:space="preserve"> Increase in revenues year over year (%)</t>
  </si>
  <si>
    <t xml:space="preserve"> Traffic acquisition costs (TAC) </t>
  </si>
  <si>
    <t xml:space="preserve"> Increase in constant currency revenues year over year (%)</t>
  </si>
  <si>
    <t xml:space="preserve"> GAAP operating income (loss)</t>
  </si>
  <si>
    <t xml:space="preserve"> GAAP operating margin (%)</t>
  </si>
  <si>
    <t xml:space="preserve"> Non-GAAP operating income (loss)</t>
  </si>
  <si>
    <t xml:space="preserve"> Non-GAAP operating margin (%)</t>
  </si>
  <si>
    <t xml:space="preserve"> Other income expense, net </t>
  </si>
  <si>
    <t xml:space="preserve"> GAAP net income (loss)</t>
  </si>
  <si>
    <t xml:space="preserve"> Non-GAAP net income (loss)</t>
  </si>
  <si>
    <t xml:space="preserve"> GAAP diluted EPS </t>
  </si>
  <si>
    <t xml:space="preserve"> GAAP diluted EPS for class A and B common stock </t>
  </si>
  <si>
    <t xml:space="preserve"> GAAP diluted EPS for class C capital stock </t>
  </si>
  <si>
    <t xml:space="preserve"> GAAP diluted EPS for class A and B common stock and class C capital stock </t>
  </si>
  <si>
    <t xml:space="preserve"> Diluted EPS (Non-GAAP) </t>
  </si>
  <si>
    <t xml:space="preserve"> Non-GAAP diluted EPS for class A and B common stock and class C capital stock </t>
  </si>
  <si>
    <t xml:space="preserve"> Diluted shares </t>
  </si>
  <si>
    <t xml:space="preserve"> Effective tax rate (%)</t>
  </si>
  <si>
    <t>Segments</t>
  </si>
  <si>
    <t>Google Search &amp; Other</t>
  </si>
  <si>
    <t>YouTube Ads</t>
  </si>
  <si>
    <t>Google Network</t>
  </si>
  <si>
    <t>Google Advertising</t>
  </si>
  <si>
    <t>Google Other</t>
  </si>
  <si>
    <t>Hedging Gains</t>
  </si>
  <si>
    <t>European Commission Fines</t>
  </si>
  <si>
    <t>Total Opex (ex Cost of Revenue)</t>
  </si>
  <si>
    <t>Operating margin, ex EU fines</t>
  </si>
  <si>
    <t>Amortization of intangibles</t>
  </si>
  <si>
    <t>Proceeds/repayment of debt</t>
  </si>
  <si>
    <t>DIO</t>
  </si>
  <si>
    <t>Non-marketable Investments</t>
  </si>
  <si>
    <t>Income tax payable, net</t>
  </si>
  <si>
    <t>Segment</t>
  </si>
  <si>
    <t>Corporate Costs</t>
  </si>
  <si>
    <t>Total Expenses</t>
  </si>
  <si>
    <t>Cost Structure: Google Services</t>
  </si>
  <si>
    <t>As % of related revenue</t>
  </si>
  <si>
    <t>Calculated Cost of revenue</t>
  </si>
  <si>
    <t>Reported Cost of revenue</t>
  </si>
  <si>
    <t>Delta</t>
  </si>
  <si>
    <t>Leftover Costs</t>
  </si>
  <si>
    <t>Calculated</t>
  </si>
  <si>
    <t>Traffic Acquisition Cost (TAC)</t>
  </si>
  <si>
    <t>As % of Search &amp; other revenue</t>
  </si>
  <si>
    <t>Cost of revenue, ex TAC</t>
  </si>
  <si>
    <t>Google Search Costs, ex TAC</t>
  </si>
  <si>
    <t>As % of Google Search revenue</t>
  </si>
  <si>
    <t>Google Search &amp; Other Cost of Revenue</t>
  </si>
  <si>
    <t>Total Cost of revenue (YT Ads+Google Other+Google Cloud+other Bets)</t>
  </si>
  <si>
    <t>TAC (ex Network)</t>
  </si>
  <si>
    <t>PlayStore Mix in Other revenue</t>
  </si>
  <si>
    <t>Playstore Cost of revenue</t>
  </si>
  <si>
    <t>Playstore Cost of revenue % of revenue</t>
  </si>
  <si>
    <t>Cost of revenue for the rest of "Other" as % of related revenue</t>
  </si>
  <si>
    <t xml:space="preserve">Cost of revenue for the rest of "Other" </t>
  </si>
  <si>
    <t>PlayStore revenue</t>
  </si>
  <si>
    <t>As % of Google Services revenue</t>
  </si>
  <si>
    <t>Operating Margin</t>
  </si>
  <si>
    <t>Operating Income Breakdown</t>
  </si>
  <si>
    <t>As % of net cash and LT investments</t>
  </si>
  <si>
    <t>*Closing price of March 09, 2023</t>
  </si>
  <si>
    <t xml:space="preserve">Alphabet only reported these segments from 2019, and operating income by segments from 2020. 2017-2018 as well as 2023-2030 are my personal estimates. </t>
  </si>
  <si>
    <t>Daloopa</t>
  </si>
  <si>
    <t>database from company filings. Feel free to sign up for this by clicking below link (not a paid promotion; I don't get paid if you do so but I do get complimentary access to it)</t>
  </si>
  <si>
    <t>https://daloopa.com/?utm_source=MBI&amp;utm_medium=Organic&amp;utm_campaign=SourceLink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</si>
</sst>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&quot;A&quot;"/>
    <numFmt numFmtId="166" formatCode="0&quot;E&quot;"/>
    <numFmt numFmtId="167" formatCode="0.0%"/>
    <numFmt numFmtId="168" formatCode="_(* #,##0.0_);_(* \(#,##0.0\);_(* &quot;-&quot;??_);_(@_)"/>
    <numFmt numFmtId="169" formatCode="0.0\x"/>
    <numFmt numFmtId="170" formatCode="###0.00_)"/>
    <numFmt numFmtId="171" formatCode="0.0"/>
    <numFmt numFmtId="172" formatCode="_(* #,##0.0_);_(* \(#,##0.0\);_(* &quot;-&quot;?_);_(@_)"/>
    <numFmt numFmtId="173" formatCode="mm/dd/yyyy"/>
    <numFmt numFmtId="174" formatCode="\$#,##0.00_);\(\$#,##0.00\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CC"/>
      <name val="Arial"/>
      <family val="2"/>
    </font>
    <font>
      <i/>
      <sz val="10"/>
      <color theme="1"/>
      <name val="Arial"/>
      <family val="2"/>
    </font>
    <font>
      <i/>
      <sz val="10"/>
      <color rgb="FF0000CC"/>
      <name val="Arial"/>
      <family val="2"/>
    </font>
    <font>
      <b/>
      <i/>
      <sz val="10"/>
      <color theme="1"/>
      <name val="Arial"/>
      <family val="2"/>
    </font>
    <font>
      <b/>
      <sz val="10"/>
      <color rgb="FF0000CC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theme="1"/>
      <name val="Arial"/>
      <family val="2"/>
    </font>
    <font>
      <sz val="11"/>
      <color rgb="FF0000CC"/>
      <name val="Arial"/>
      <family val="2"/>
    </font>
    <font>
      <b/>
      <i/>
      <sz val="10"/>
      <color rgb="FFFF0000"/>
      <name val="Arial"/>
      <family val="2"/>
    </font>
    <font>
      <i/>
      <sz val="9"/>
      <color theme="1"/>
      <name val="Arial"/>
      <family val="2"/>
    </font>
    <font>
      <sz val="11"/>
      <color rgb="FF000000"/>
      <name val="Calibri"/>
      <family val="2"/>
      <charset val="1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u/>
      <sz val="9"/>
      <color rgb="FF0000FF"/>
      <name val="Arial"/>
      <family val="2"/>
    </font>
    <font>
      <sz val="9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u/>
      <sz val="9"/>
      <color rgb="FF0000FF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E08"/>
        <bgColor rgb="FFFFEE08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0" fontId="10" fillId="0" borderId="1" applyNumberFormat="0" applyFill="0">
      <alignment horizontal="right"/>
    </xf>
    <xf numFmtId="0" fontId="11" fillId="0" borderId="0">
      <alignment horizontal="right"/>
    </xf>
    <xf numFmtId="0" fontId="12" fillId="0" borderId="0">
      <alignment horizontal="left"/>
    </xf>
    <xf numFmtId="0" fontId="17" fillId="0" borderId="0"/>
    <xf numFmtId="0" fontId="31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1" applyNumberFormat="1" applyFont="1"/>
    <xf numFmtId="164" fontId="5" fillId="0" borderId="0" xfId="1" applyNumberFormat="1" applyFont="1"/>
    <xf numFmtId="164" fontId="3" fillId="0" borderId="0" xfId="1" applyNumberFormat="1" applyFont="1"/>
    <xf numFmtId="0" fontId="6" fillId="0" borderId="0" xfId="0" applyFont="1"/>
    <xf numFmtId="164" fontId="6" fillId="0" borderId="0" xfId="1" applyNumberFormat="1" applyFont="1"/>
    <xf numFmtId="0" fontId="4" fillId="0" borderId="0" xfId="0" applyFont="1" applyAlignment="1">
      <alignment wrapText="1"/>
    </xf>
    <xf numFmtId="165" fontId="3" fillId="0" borderId="0" xfId="0" applyNumberFormat="1" applyFont="1"/>
    <xf numFmtId="166" fontId="3" fillId="0" borderId="0" xfId="0" applyNumberFormat="1" applyFont="1"/>
    <xf numFmtId="167" fontId="6" fillId="0" borderId="0" xfId="2" applyNumberFormat="1" applyFont="1"/>
    <xf numFmtId="167" fontId="7" fillId="2" borderId="0" xfId="2" applyNumberFormat="1" applyFont="1" applyFill="1"/>
    <xf numFmtId="168" fontId="6" fillId="0" borderId="0" xfId="1" applyNumberFormat="1" applyFont="1"/>
    <xf numFmtId="168" fontId="4" fillId="0" borderId="0" xfId="1" applyNumberFormat="1" applyFont="1"/>
    <xf numFmtId="0" fontId="8" fillId="0" borderId="0" xfId="0" applyFont="1"/>
    <xf numFmtId="164" fontId="9" fillId="0" borderId="0" xfId="1" applyNumberFormat="1" applyFont="1"/>
    <xf numFmtId="168" fontId="7" fillId="2" borderId="0" xfId="1" applyNumberFormat="1" applyFont="1" applyFill="1"/>
    <xf numFmtId="169" fontId="6" fillId="0" borderId="0" xfId="1" applyNumberFormat="1" applyFont="1"/>
    <xf numFmtId="164" fontId="5" fillId="2" borderId="0" xfId="1" applyNumberFormat="1" applyFont="1" applyFill="1"/>
    <xf numFmtId="167" fontId="4" fillId="0" borderId="0" xfId="2" applyNumberFormat="1" applyFont="1"/>
    <xf numFmtId="169" fontId="7" fillId="2" borderId="0" xfId="1" applyNumberFormat="1" applyFont="1" applyFill="1"/>
    <xf numFmtId="0" fontId="13" fillId="0" borderId="0" xfId="0" applyFont="1"/>
    <xf numFmtId="0" fontId="14" fillId="0" borderId="0" xfId="0" applyFo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5" fillId="0" borderId="0" xfId="0" applyFont="1"/>
    <xf numFmtId="168" fontId="7" fillId="0" borderId="0" xfId="1" applyNumberFormat="1" applyFont="1"/>
    <xf numFmtId="164" fontId="4" fillId="0" borderId="0" xfId="0" applyNumberFormat="1" applyFont="1"/>
    <xf numFmtId="171" fontId="4" fillId="0" borderId="0" xfId="0" applyNumberFormat="1" applyFont="1"/>
    <xf numFmtId="169" fontId="3" fillId="2" borderId="0" xfId="0" applyNumberFormat="1" applyFont="1" applyFill="1"/>
    <xf numFmtId="171" fontId="3" fillId="2" borderId="0" xfId="0" applyNumberFormat="1" applyFont="1" applyFill="1"/>
    <xf numFmtId="167" fontId="3" fillId="0" borderId="0" xfId="0" applyNumberFormat="1" applyFont="1"/>
    <xf numFmtId="0" fontId="16" fillId="0" borderId="0" xfId="0" applyFont="1"/>
    <xf numFmtId="9" fontId="4" fillId="0" borderId="0" xfId="2" applyFont="1"/>
    <xf numFmtId="167" fontId="5" fillId="2" borderId="0" xfId="2" applyNumberFormat="1" applyFont="1" applyFill="1"/>
    <xf numFmtId="0" fontId="4" fillId="0" borderId="2" xfId="0" applyFont="1" applyBorder="1"/>
    <xf numFmtId="164" fontId="4" fillId="0" borderId="2" xfId="1" applyNumberFormat="1" applyFont="1" applyBorder="1"/>
    <xf numFmtId="0" fontId="4" fillId="0" borderId="0" xfId="0" applyFont="1" applyAlignment="1">
      <alignment horizontal="left"/>
    </xf>
    <xf numFmtId="164" fontId="4" fillId="0" borderId="0" xfId="1" applyNumberFormat="1" applyFont="1" applyAlignment="1">
      <alignment horizontal="right"/>
    </xf>
    <xf numFmtId="164" fontId="4" fillId="3" borderId="0" xfId="1" applyNumberFormat="1" applyFont="1" applyFill="1"/>
    <xf numFmtId="164" fontId="4" fillId="0" borderId="0" xfId="2" applyNumberFormat="1" applyFont="1"/>
    <xf numFmtId="164" fontId="3" fillId="0" borderId="0" xfId="0" applyNumberFormat="1" applyFont="1"/>
    <xf numFmtId="9" fontId="5" fillId="2" borderId="0" xfId="0" applyNumberFormat="1" applyFont="1" applyFill="1"/>
    <xf numFmtId="164" fontId="5" fillId="0" borderId="0" xfId="0" applyNumberFormat="1" applyFont="1"/>
    <xf numFmtId="0" fontId="18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172" fontId="18" fillId="4" borderId="0" xfId="0" applyNumberFormat="1" applyFont="1" applyFill="1" applyAlignment="1">
      <alignment horizontal="center" vertical="center"/>
    </xf>
    <xf numFmtId="172" fontId="18" fillId="4" borderId="6" xfId="0" applyNumberFormat="1" applyFont="1" applyFill="1" applyBorder="1" applyAlignment="1">
      <alignment horizontal="center" vertical="center"/>
    </xf>
    <xf numFmtId="172" fontId="18" fillId="4" borderId="3" xfId="0" applyNumberFormat="1" applyFont="1" applyFill="1" applyBorder="1" applyAlignment="1">
      <alignment horizontal="center" vertical="center"/>
    </xf>
    <xf numFmtId="172" fontId="18" fillId="4" borderId="4" xfId="0" applyNumberFormat="1" applyFont="1" applyFill="1" applyBorder="1" applyAlignment="1">
      <alignment horizontal="center" vertical="center"/>
    </xf>
    <xf numFmtId="173" fontId="18" fillId="4" borderId="0" xfId="0" applyNumberFormat="1" applyFont="1" applyFill="1" applyAlignment="1">
      <alignment horizontal="center" vertical="center"/>
    </xf>
    <xf numFmtId="173" fontId="18" fillId="4" borderId="6" xfId="0" applyNumberFormat="1" applyFont="1" applyFill="1" applyBorder="1" applyAlignment="1">
      <alignment horizontal="center" vertical="center"/>
    </xf>
    <xf numFmtId="173" fontId="18" fillId="4" borderId="4" xfId="0" applyNumberFormat="1" applyFont="1" applyFill="1" applyBorder="1" applyAlignment="1">
      <alignment horizontal="center" vertical="center"/>
    </xf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72" fontId="19" fillId="5" borderId="0" xfId="0" applyNumberFormat="1" applyFont="1" applyFill="1" applyAlignment="1">
      <alignment horizontal="center" vertical="center"/>
    </xf>
    <xf numFmtId="172" fontId="19" fillId="5" borderId="6" xfId="0" applyNumberFormat="1" applyFont="1" applyFill="1" applyBorder="1" applyAlignment="1">
      <alignment horizontal="center" vertical="center"/>
    </xf>
    <xf numFmtId="172" fontId="19" fillId="5" borderId="4" xfId="0" applyNumberFormat="1" applyFont="1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172" fontId="21" fillId="0" borderId="0" xfId="0" applyNumberFormat="1" applyFont="1" applyAlignment="1">
      <alignment horizontal="left"/>
    </xf>
    <xf numFmtId="172" fontId="21" fillId="0" borderId="6" xfId="0" applyNumberFormat="1" applyFont="1" applyBorder="1" applyAlignment="1">
      <alignment horizontal="left"/>
    </xf>
    <xf numFmtId="172" fontId="21" fillId="0" borderId="4" xfId="0" applyNumberFormat="1" applyFont="1" applyBorder="1" applyAlignment="1">
      <alignment horizontal="center" vertical="center"/>
    </xf>
    <xf numFmtId="172" fontId="22" fillId="0" borderId="0" xfId="0" applyNumberFormat="1" applyFont="1" applyAlignment="1">
      <alignment horizontal="center"/>
    </xf>
    <xf numFmtId="172" fontId="22" fillId="0" borderId="6" xfId="0" applyNumberFormat="1" applyFont="1" applyBorder="1" applyAlignment="1">
      <alignment horizontal="center"/>
    </xf>
    <xf numFmtId="172" fontId="20" fillId="0" borderId="0" xfId="0" applyNumberFormat="1" applyFont="1" applyAlignment="1">
      <alignment horizontal="center" vertical="center"/>
    </xf>
    <xf numFmtId="172" fontId="20" fillId="0" borderId="6" xfId="0" applyNumberFormat="1" applyFont="1" applyBorder="1" applyAlignment="1">
      <alignment horizontal="center" vertical="center"/>
    </xf>
    <xf numFmtId="172" fontId="20" fillId="0" borderId="4" xfId="0" applyNumberFormat="1" applyFont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/>
    </xf>
    <xf numFmtId="172" fontId="19" fillId="0" borderId="0" xfId="0" applyNumberFormat="1" applyFont="1" applyAlignment="1">
      <alignment horizontal="center" vertical="center"/>
    </xf>
    <xf numFmtId="172" fontId="19" fillId="0" borderId="6" xfId="0" applyNumberFormat="1" applyFont="1" applyBorder="1" applyAlignment="1">
      <alignment horizontal="center" vertical="center"/>
    </xf>
    <xf numFmtId="172" fontId="19" fillId="0" borderId="4" xfId="0" applyNumberFormat="1" applyFont="1" applyBorder="1" applyAlignment="1">
      <alignment horizontal="center" vertical="center"/>
    </xf>
    <xf numFmtId="0" fontId="24" fillId="0" borderId="0" xfId="0" applyFont="1" applyAlignment="1">
      <alignment horizontal="left" indent="1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8" fontId="22" fillId="0" borderId="6" xfId="0" applyNumberFormat="1" applyFont="1" applyBorder="1"/>
    <xf numFmtId="0" fontId="24" fillId="0" borderId="0" xfId="0" applyFont="1" applyAlignment="1">
      <alignment horizontal="center" indent="1"/>
    </xf>
    <xf numFmtId="172" fontId="22" fillId="0" borderId="6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indent="1"/>
    </xf>
    <xf numFmtId="0" fontId="23" fillId="0" borderId="0" xfId="0" applyFont="1" applyAlignment="1">
      <alignment horizontal="center" indent="1"/>
    </xf>
    <xf numFmtId="0" fontId="24" fillId="0" borderId="0" xfId="0" applyFont="1" applyAlignment="1">
      <alignment horizontal="left" indent="2"/>
    </xf>
    <xf numFmtId="0" fontId="23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168" fontId="22" fillId="0" borderId="0" xfId="0" applyNumberFormat="1" applyFont="1"/>
    <xf numFmtId="172" fontId="22" fillId="0" borderId="4" xfId="0" applyNumberFormat="1" applyFont="1" applyBorder="1" applyAlignment="1">
      <alignment horizontal="center"/>
    </xf>
    <xf numFmtId="168" fontId="22" fillId="0" borderId="4" xfId="0" applyNumberFormat="1" applyFont="1" applyBorder="1"/>
    <xf numFmtId="0" fontId="20" fillId="0" borderId="0" xfId="0" applyFont="1" applyAlignment="1">
      <alignment horizontal="left"/>
    </xf>
    <xf numFmtId="172" fontId="22" fillId="0" borderId="0" xfId="0" applyNumberFormat="1" applyFont="1"/>
    <xf numFmtId="172" fontId="20" fillId="0" borderId="6" xfId="0" applyNumberFormat="1" applyFont="1" applyBorder="1"/>
    <xf numFmtId="172" fontId="22" fillId="0" borderId="4" xfId="0" applyNumberFormat="1" applyFont="1" applyBorder="1"/>
    <xf numFmtId="172" fontId="20" fillId="0" borderId="4" xfId="0" applyNumberFormat="1" applyFont="1" applyBorder="1"/>
    <xf numFmtId="172" fontId="22" fillId="0" borderId="6" xfId="0" applyNumberFormat="1" applyFont="1" applyBorder="1"/>
    <xf numFmtId="0" fontId="25" fillId="0" borderId="0" xfId="0" applyFont="1"/>
    <xf numFmtId="0" fontId="25" fillId="0" borderId="0" xfId="0" applyFont="1" applyAlignment="1">
      <alignment horizontal="center"/>
    </xf>
    <xf numFmtId="0" fontId="20" fillId="0" borderId="0" xfId="0" applyFont="1" applyAlignment="1">
      <alignment horizontal="left" indent="1"/>
    </xf>
    <xf numFmtId="172" fontId="22" fillId="0" borderId="0" xfId="0" applyNumberFormat="1" applyFont="1" applyAlignment="1">
      <alignment horizontal="center" vertical="center"/>
    </xf>
    <xf numFmtId="172" fontId="22" fillId="0" borderId="4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left"/>
    </xf>
    <xf numFmtId="0" fontId="20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168" fontId="26" fillId="0" borderId="7" xfId="0" applyNumberFormat="1" applyFont="1" applyBorder="1"/>
    <xf numFmtId="168" fontId="26" fillId="0" borderId="8" xfId="0" applyNumberFormat="1" applyFont="1" applyBorder="1"/>
    <xf numFmtId="172" fontId="27" fillId="0" borderId="7" xfId="0" applyNumberFormat="1" applyFont="1" applyBorder="1" applyAlignment="1">
      <alignment horizontal="center" vertical="center"/>
    </xf>
    <xf numFmtId="172" fontId="27" fillId="0" borderId="8" xfId="0" applyNumberFormat="1" applyFont="1" applyBorder="1" applyAlignment="1">
      <alignment horizontal="center" vertical="center"/>
    </xf>
    <xf numFmtId="172" fontId="27" fillId="0" borderId="3" xfId="0" applyNumberFormat="1" applyFont="1" applyBorder="1" applyAlignment="1">
      <alignment horizontal="center" vertical="center"/>
    </xf>
    <xf numFmtId="168" fontId="26" fillId="0" borderId="3" xfId="0" applyNumberFormat="1" applyFont="1" applyBorder="1"/>
    <xf numFmtId="172" fontId="26" fillId="0" borderId="3" xfId="0" applyNumberFormat="1" applyFont="1" applyBorder="1" applyAlignment="1">
      <alignment horizontal="center" vertical="center"/>
    </xf>
    <xf numFmtId="167" fontId="22" fillId="0" borderId="0" xfId="0" applyNumberFormat="1" applyFont="1"/>
    <xf numFmtId="167" fontId="22" fillId="0" borderId="6" xfId="0" applyNumberFormat="1" applyFont="1" applyBorder="1"/>
    <xf numFmtId="167" fontId="22" fillId="0" borderId="4" xfId="0" applyNumberFormat="1" applyFont="1" applyBorder="1"/>
    <xf numFmtId="172" fontId="20" fillId="0" borderId="0" xfId="0" applyNumberFormat="1" applyFont="1"/>
    <xf numFmtId="0" fontId="20" fillId="0" borderId="0" xfId="0" applyFont="1" applyAlignment="1">
      <alignment horizontal="center" indent="1"/>
    </xf>
    <xf numFmtId="172" fontId="25" fillId="0" borderId="0" xfId="0" applyNumberFormat="1" applyFont="1" applyAlignment="1">
      <alignment horizontal="center" vertical="center"/>
    </xf>
    <xf numFmtId="172" fontId="25" fillId="0" borderId="6" xfId="0" applyNumberFormat="1" applyFont="1" applyBorder="1" applyAlignment="1">
      <alignment horizontal="center" vertical="center"/>
    </xf>
    <xf numFmtId="172" fontId="25" fillId="0" borderId="4" xfId="0" applyNumberFormat="1" applyFont="1" applyBorder="1" applyAlignment="1">
      <alignment horizontal="center" vertical="center"/>
    </xf>
    <xf numFmtId="172" fontId="18" fillId="0" borderId="7" xfId="0" applyNumberFormat="1" applyFont="1" applyBorder="1" applyAlignment="1">
      <alignment horizontal="center" vertical="center"/>
    </xf>
    <xf numFmtId="172" fontId="18" fillId="0" borderId="8" xfId="0" applyNumberFormat="1" applyFont="1" applyBorder="1" applyAlignment="1">
      <alignment horizontal="center" vertical="center"/>
    </xf>
    <xf numFmtId="172" fontId="26" fillId="0" borderId="8" xfId="0" applyNumberFormat="1" applyFont="1" applyBorder="1" applyAlignment="1">
      <alignment horizontal="center" vertical="center"/>
    </xf>
    <xf numFmtId="172" fontId="26" fillId="0" borderId="7" xfId="0" applyNumberFormat="1" applyFont="1" applyBorder="1" applyAlignment="1">
      <alignment horizontal="center" vertical="center"/>
    </xf>
    <xf numFmtId="172" fontId="18" fillId="0" borderId="3" xfId="0" applyNumberFormat="1" applyFont="1" applyBorder="1" applyAlignment="1">
      <alignment horizontal="center" vertical="center"/>
    </xf>
    <xf numFmtId="0" fontId="25" fillId="0" borderId="7" xfId="0" applyFont="1" applyBorder="1"/>
    <xf numFmtId="172" fontId="24" fillId="0" borderId="6" xfId="0" applyNumberFormat="1" applyFont="1" applyBorder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72" fontId="24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172" fontId="25" fillId="0" borderId="7" xfId="0" applyNumberFormat="1" applyFont="1" applyBorder="1" applyAlignment="1">
      <alignment horizontal="center" vertical="center"/>
    </xf>
    <xf numFmtId="172" fontId="25" fillId="0" borderId="8" xfId="0" applyNumberFormat="1" applyFont="1" applyBorder="1" applyAlignment="1">
      <alignment horizontal="center" vertical="center"/>
    </xf>
    <xf numFmtId="172" fontId="28" fillId="0" borderId="6" xfId="0" applyNumberFormat="1" applyFont="1" applyBorder="1" applyAlignment="1">
      <alignment horizontal="center" vertical="center"/>
    </xf>
    <xf numFmtId="172" fontId="28" fillId="0" borderId="0" xfId="0" applyNumberFormat="1" applyFont="1" applyAlignment="1">
      <alignment horizontal="center" vertical="center"/>
    </xf>
    <xf numFmtId="172" fontId="28" fillId="0" borderId="4" xfId="0" applyNumberFormat="1" applyFont="1" applyBorder="1" applyAlignment="1">
      <alignment horizontal="center" vertical="center"/>
    </xf>
    <xf numFmtId="172" fontId="20" fillId="0" borderId="9" xfId="0" applyNumberFormat="1" applyFont="1" applyBorder="1" applyAlignment="1">
      <alignment horizontal="center" vertical="center"/>
    </xf>
    <xf numFmtId="172" fontId="25" fillId="0" borderId="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indent="2"/>
    </xf>
    <xf numFmtId="0" fontId="25" fillId="0" borderId="7" xfId="0" applyFont="1" applyBorder="1" applyAlignment="1">
      <alignment horizontal="left" indent="1"/>
    </xf>
    <xf numFmtId="172" fontId="20" fillId="0" borderId="3" xfId="0" applyNumberFormat="1" applyFont="1" applyBorder="1" applyAlignment="1">
      <alignment horizontal="center" vertical="center"/>
    </xf>
    <xf numFmtId="172" fontId="25" fillId="0" borderId="0" xfId="0" applyNumberFormat="1" applyFont="1"/>
    <xf numFmtId="172" fontId="25" fillId="0" borderId="6" xfId="0" applyNumberFormat="1" applyFont="1" applyBorder="1"/>
    <xf numFmtId="172" fontId="25" fillId="0" borderId="4" xfId="0" applyNumberFormat="1" applyFont="1" applyBorder="1"/>
    <xf numFmtId="0" fontId="25" fillId="0" borderId="0" xfId="0" applyFont="1" applyAlignment="1">
      <alignment horizontal="left" indent="1"/>
    </xf>
    <xf numFmtId="0" fontId="25" fillId="0" borderId="0" xfId="0" applyFont="1" applyAlignment="1">
      <alignment horizontal="center" indent="1"/>
    </xf>
    <xf numFmtId="167" fontId="26" fillId="0" borderId="7" xfId="0" applyNumberFormat="1" applyFont="1" applyBorder="1"/>
    <xf numFmtId="167" fontId="26" fillId="0" borderId="3" xfId="0" applyNumberFormat="1" applyFont="1" applyBorder="1"/>
    <xf numFmtId="167" fontId="27" fillId="0" borderId="3" xfId="0" applyNumberFormat="1" applyFont="1" applyBorder="1"/>
    <xf numFmtId="0" fontId="25" fillId="0" borderId="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172" fontId="27" fillId="0" borderId="0" xfId="0" applyNumberFormat="1" applyFont="1" applyAlignment="1">
      <alignment horizontal="center" vertical="center"/>
    </xf>
    <xf numFmtId="172" fontId="27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indent="1"/>
    </xf>
    <xf numFmtId="172" fontId="20" fillId="0" borderId="0" xfId="0" applyNumberFormat="1" applyFont="1" applyAlignment="1">
      <alignment horizontal="left" vertical="center" indent="1"/>
    </xf>
    <xf numFmtId="172" fontId="20" fillId="0" borderId="6" xfId="0" applyNumberFormat="1" applyFont="1" applyBorder="1" applyAlignment="1">
      <alignment horizontal="left" vertical="center" indent="1"/>
    </xf>
    <xf numFmtId="172" fontId="22" fillId="0" borderId="0" xfId="0" applyNumberFormat="1" applyFont="1" applyAlignment="1">
      <alignment horizontal="left" vertical="center" indent="1"/>
    </xf>
    <xf numFmtId="172" fontId="20" fillId="0" borderId="6" xfId="0" applyNumberFormat="1" applyFont="1" applyBorder="1" applyAlignment="1">
      <alignment horizontal="left" indent="1"/>
    </xf>
    <xf numFmtId="172" fontId="20" fillId="0" borderId="4" xfId="0" applyNumberFormat="1" applyFont="1" applyBorder="1" applyAlignment="1">
      <alignment horizontal="left" vertical="center" indent="1"/>
    </xf>
    <xf numFmtId="172" fontId="22" fillId="0" borderId="4" xfId="0" applyNumberFormat="1" applyFont="1" applyBorder="1" applyAlignment="1">
      <alignment horizontal="left" vertical="center" indent="1"/>
    </xf>
    <xf numFmtId="172" fontId="25" fillId="0" borderId="8" xfId="0" applyNumberFormat="1" applyFont="1" applyBorder="1"/>
    <xf numFmtId="0" fontId="20" fillId="0" borderId="0" xfId="0" applyFont="1" applyAlignment="1">
      <alignment horizontal="center" indent="2"/>
    </xf>
    <xf numFmtId="172" fontId="26" fillId="0" borderId="7" xfId="0" applyNumberFormat="1" applyFont="1" applyBorder="1"/>
    <xf numFmtId="0" fontId="20" fillId="0" borderId="0" xfId="0" applyFont="1" applyAlignment="1">
      <alignment horizontal="left" indent="3"/>
    </xf>
    <xf numFmtId="0" fontId="25" fillId="0" borderId="7" xfId="0" applyFont="1" applyBorder="1" applyAlignment="1">
      <alignment horizontal="left" indent="2"/>
    </xf>
    <xf numFmtId="172" fontId="27" fillId="0" borderId="7" xfId="0" applyNumberFormat="1" applyFont="1" applyBorder="1"/>
    <xf numFmtId="172" fontId="23" fillId="0" borderId="7" xfId="0" applyNumberFormat="1" applyFont="1" applyBorder="1" applyAlignment="1">
      <alignment horizontal="center" vertical="center"/>
    </xf>
    <xf numFmtId="172" fontId="23" fillId="0" borderId="8" xfId="0" applyNumberFormat="1" applyFont="1" applyBorder="1" applyAlignment="1">
      <alignment horizontal="center" vertical="center"/>
    </xf>
    <xf numFmtId="172" fontId="20" fillId="0" borderId="7" xfId="0" applyNumberFormat="1" applyFont="1" applyBorder="1" applyAlignment="1">
      <alignment horizontal="center" vertical="center"/>
    </xf>
    <xf numFmtId="172" fontId="20" fillId="0" borderId="8" xfId="0" applyNumberFormat="1" applyFont="1" applyBorder="1" applyAlignment="1">
      <alignment horizontal="center" vertical="center"/>
    </xf>
    <xf numFmtId="172" fontId="22" fillId="0" borderId="7" xfId="0" applyNumberFormat="1" applyFont="1" applyBorder="1" applyAlignment="1">
      <alignment horizontal="center" vertical="center"/>
    </xf>
    <xf numFmtId="172" fontId="22" fillId="0" borderId="3" xfId="0" applyNumberFormat="1" applyFont="1" applyBorder="1" applyAlignment="1">
      <alignment horizontal="center" vertical="center"/>
    </xf>
    <xf numFmtId="0" fontId="25" fillId="0" borderId="10" xfId="0" applyFont="1" applyBorder="1"/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72" fontId="27" fillId="0" borderId="10" xfId="0" applyNumberFormat="1" applyFont="1" applyBorder="1" applyAlignment="1">
      <alignment horizontal="center" vertical="center"/>
    </xf>
    <xf numFmtId="172" fontId="27" fillId="0" borderId="11" xfId="0" applyNumberFormat="1" applyFont="1" applyBorder="1" applyAlignment="1">
      <alignment horizontal="center" vertical="center"/>
    </xf>
    <xf numFmtId="172" fontId="27" fillId="0" borderId="12" xfId="0" applyNumberFormat="1" applyFont="1" applyBorder="1" applyAlignment="1">
      <alignment horizontal="center" vertical="center"/>
    </xf>
    <xf numFmtId="174" fontId="22" fillId="0" borderId="0" xfId="0" applyNumberFormat="1" applyFont="1"/>
    <xf numFmtId="174" fontId="22" fillId="0" borderId="6" xfId="0" applyNumberFormat="1" applyFont="1" applyBorder="1"/>
    <xf numFmtId="174" fontId="22" fillId="0" borderId="4" xfId="0" applyNumberFormat="1" applyFont="1" applyBorder="1"/>
    <xf numFmtId="174" fontId="27" fillId="0" borderId="7" xfId="0" applyNumberFormat="1" applyFont="1" applyBorder="1"/>
    <xf numFmtId="174" fontId="26" fillId="0" borderId="7" xfId="0" applyNumberFormat="1" applyFont="1" applyBorder="1"/>
    <xf numFmtId="174" fontId="27" fillId="0" borderId="8" xfId="0" applyNumberFormat="1" applyFont="1" applyBorder="1"/>
    <xf numFmtId="174" fontId="27" fillId="0" borderId="3" xfId="0" applyNumberFormat="1" applyFont="1" applyBorder="1"/>
    <xf numFmtId="174" fontId="26" fillId="0" borderId="3" xfId="0" applyNumberFormat="1" applyFont="1" applyBorder="1"/>
    <xf numFmtId="174" fontId="26" fillId="0" borderId="8" xfId="0" applyNumberFormat="1" applyFont="1" applyBorder="1"/>
    <xf numFmtId="174" fontId="26" fillId="0" borderId="0" xfId="0" applyNumberFormat="1" applyFont="1"/>
    <xf numFmtId="174" fontId="26" fillId="0" borderId="6" xfId="0" applyNumberFormat="1" applyFont="1" applyBorder="1"/>
    <xf numFmtId="174" fontId="26" fillId="0" borderId="4" xfId="0" applyNumberFormat="1" applyFont="1" applyBorder="1"/>
    <xf numFmtId="0" fontId="25" fillId="0" borderId="0" xfId="0" applyFont="1" applyAlignment="1">
      <alignment horizontal="left" indent="2"/>
    </xf>
    <xf numFmtId="0" fontId="25" fillId="0" borderId="0" xfId="0" applyFont="1" applyAlignment="1">
      <alignment horizontal="center" indent="2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167" fontId="26" fillId="0" borderId="8" xfId="0" applyNumberFormat="1" applyFont="1" applyBorder="1"/>
    <xf numFmtId="167" fontId="27" fillId="0" borderId="8" xfId="0" applyNumberFormat="1" applyFont="1" applyBorder="1"/>
    <xf numFmtId="172" fontId="20" fillId="0" borderId="3" xfId="0" applyNumberFormat="1" applyFont="1" applyBorder="1"/>
    <xf numFmtId="172" fontId="25" fillId="0" borderId="3" xfId="0" applyNumberFormat="1" applyFont="1" applyBorder="1"/>
    <xf numFmtId="172" fontId="24" fillId="0" borderId="7" xfId="0" applyNumberFormat="1" applyFont="1" applyBorder="1" applyAlignment="1">
      <alignment horizontal="center" vertical="center"/>
    </xf>
    <xf numFmtId="172" fontId="24" fillId="0" borderId="8" xfId="0" applyNumberFormat="1" applyFont="1" applyBorder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72" fontId="23" fillId="0" borderId="6" xfId="0" applyNumberFormat="1" applyFont="1" applyBorder="1" applyAlignment="1">
      <alignment horizontal="center" vertical="center"/>
    </xf>
    <xf numFmtId="172" fontId="27" fillId="0" borderId="8" xfId="0" applyNumberFormat="1" applyFont="1" applyBorder="1"/>
    <xf numFmtId="172" fontId="25" fillId="0" borderId="7" xfId="0" applyNumberFormat="1" applyFont="1" applyBorder="1"/>
    <xf numFmtId="172" fontId="26" fillId="0" borderId="3" xfId="0" applyNumberFormat="1" applyFont="1" applyBorder="1"/>
    <xf numFmtId="0" fontId="27" fillId="0" borderId="0" xfId="0" applyFont="1" applyAlignment="1">
      <alignment horizontal="left" indent="2"/>
    </xf>
    <xf numFmtId="172" fontId="24" fillId="0" borderId="0" xfId="0" applyNumberFormat="1" applyFont="1"/>
    <xf numFmtId="172" fontId="24" fillId="0" borderId="6" xfId="0" applyNumberFormat="1" applyFont="1" applyBorder="1"/>
    <xf numFmtId="172" fontId="28" fillId="0" borderId="7" xfId="0" applyNumberFormat="1" applyFont="1" applyBorder="1"/>
    <xf numFmtId="172" fontId="28" fillId="0" borderId="8" xfId="0" applyNumberFormat="1" applyFont="1" applyBorder="1"/>
    <xf numFmtId="172" fontId="20" fillId="0" borderId="7" xfId="0" applyNumberFormat="1" applyFont="1" applyBorder="1"/>
    <xf numFmtId="172" fontId="20" fillId="0" borderId="8" xfId="0" applyNumberFormat="1" applyFont="1" applyBorder="1"/>
    <xf numFmtId="172" fontId="22" fillId="0" borderId="3" xfId="0" applyNumberFormat="1" applyFont="1" applyBorder="1"/>
    <xf numFmtId="172" fontId="28" fillId="0" borderId="0" xfId="0" applyNumberFormat="1" applyFont="1"/>
    <xf numFmtId="172" fontId="28" fillId="0" borderId="6" xfId="0" applyNumberFormat="1" applyFont="1" applyBorder="1"/>
    <xf numFmtId="172" fontId="27" fillId="0" borderId="3" xfId="0" applyNumberFormat="1" applyFont="1" applyBorder="1"/>
    <xf numFmtId="172" fontId="26" fillId="0" borderId="8" xfId="0" applyNumberFormat="1" applyFont="1" applyBorder="1"/>
    <xf numFmtId="172" fontId="28" fillId="0" borderId="4" xfId="0" applyNumberFormat="1" applyFont="1" applyBorder="1"/>
    <xf numFmtId="172" fontId="28" fillId="0" borderId="3" xfId="0" applyNumberFormat="1" applyFont="1" applyBorder="1"/>
    <xf numFmtId="172" fontId="26" fillId="0" borderId="4" xfId="0" applyNumberFormat="1" applyFont="1" applyBorder="1"/>
    <xf numFmtId="0" fontId="25" fillId="0" borderId="0" xfId="0" applyFont="1" applyAlignment="1">
      <alignment horizontal="left" indent="3"/>
    </xf>
    <xf numFmtId="0" fontId="25" fillId="0" borderId="0" xfId="0" applyFont="1" applyAlignment="1">
      <alignment horizontal="center" indent="3"/>
    </xf>
    <xf numFmtId="0" fontId="20" fillId="0" borderId="0" xfId="0" applyFont="1" applyAlignment="1">
      <alignment horizontal="left" indent="4"/>
    </xf>
    <xf numFmtId="0" fontId="25" fillId="0" borderId="7" xfId="0" applyFont="1" applyBorder="1" applyAlignment="1">
      <alignment horizontal="left" indent="3"/>
    </xf>
    <xf numFmtId="172" fontId="27" fillId="0" borderId="6" xfId="0" applyNumberFormat="1" applyFont="1" applyBorder="1" applyAlignment="1">
      <alignment horizontal="center" vertical="center"/>
    </xf>
    <xf numFmtId="172" fontId="26" fillId="0" borderId="4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indent="3"/>
    </xf>
    <xf numFmtId="0" fontId="20" fillId="6" borderId="0" xfId="0" applyFont="1" applyFill="1" applyAlignment="1">
      <alignment horizontal="left" indent="2"/>
    </xf>
    <xf numFmtId="0" fontId="25" fillId="6" borderId="7" xfId="0" applyFont="1" applyFill="1" applyBorder="1" applyAlignment="1">
      <alignment horizontal="left" indent="1"/>
    </xf>
    <xf numFmtId="0" fontId="25" fillId="0" borderId="13" xfId="0" applyFont="1" applyBorder="1" applyAlignment="1">
      <alignment horizontal="left" indent="1"/>
    </xf>
    <xf numFmtId="0" fontId="25" fillId="0" borderId="13" xfId="0" applyFont="1" applyBorder="1" applyAlignment="1">
      <alignment horizontal="center" indent="1"/>
    </xf>
    <xf numFmtId="0" fontId="20" fillId="0" borderId="13" xfId="0" applyFont="1" applyBorder="1" applyAlignment="1">
      <alignment horizontal="left" indent="2"/>
    </xf>
    <xf numFmtId="0" fontId="25" fillId="0" borderId="14" xfId="0" applyFont="1" applyBorder="1" applyAlignment="1">
      <alignment horizontal="left" indent="1"/>
    </xf>
    <xf numFmtId="0" fontId="25" fillId="0" borderId="0" xfId="0" applyFont="1" applyAlignment="1">
      <alignment horizontal="left" indent="4"/>
    </xf>
    <xf numFmtId="0" fontId="25" fillId="0" borderId="0" xfId="0" applyFont="1" applyAlignment="1">
      <alignment horizontal="center" indent="4"/>
    </xf>
    <xf numFmtId="0" fontId="20" fillId="0" borderId="0" xfId="0" applyFont="1" applyAlignment="1">
      <alignment horizontal="left" indent="5"/>
    </xf>
    <xf numFmtId="172" fontId="23" fillId="0" borderId="4" xfId="0" applyNumberFormat="1" applyFont="1" applyBorder="1" applyAlignment="1">
      <alignment horizontal="center" vertical="center"/>
    </xf>
    <xf numFmtId="172" fontId="28" fillId="0" borderId="8" xfId="0" applyNumberFormat="1" applyFont="1" applyBorder="1" applyAlignment="1">
      <alignment horizontal="center" vertical="center"/>
    </xf>
    <xf numFmtId="172" fontId="27" fillId="0" borderId="8" xfId="0" applyNumberFormat="1" applyFont="1" applyBorder="1" applyAlignment="1">
      <alignment horizontal="center"/>
    </xf>
    <xf numFmtId="172" fontId="27" fillId="0" borderId="7" xfId="0" applyNumberFormat="1" applyFont="1" applyBorder="1" applyAlignment="1">
      <alignment horizontal="center"/>
    </xf>
    <xf numFmtId="172" fontId="26" fillId="0" borderId="7" xfId="0" applyNumberFormat="1" applyFont="1" applyBorder="1" applyAlignment="1">
      <alignment horizontal="center"/>
    </xf>
    <xf numFmtId="172" fontId="26" fillId="0" borderId="8" xfId="0" applyNumberFormat="1" applyFont="1" applyBorder="1" applyAlignment="1">
      <alignment horizontal="center"/>
    </xf>
    <xf numFmtId="172" fontId="26" fillId="0" borderId="3" xfId="0" applyNumberFormat="1" applyFont="1" applyBorder="1" applyAlignment="1">
      <alignment horizontal="center"/>
    </xf>
    <xf numFmtId="0" fontId="25" fillId="0" borderId="7" xfId="0" applyFont="1" applyBorder="1" applyAlignment="1">
      <alignment horizontal="center" indent="1"/>
    </xf>
    <xf numFmtId="172" fontId="22" fillId="0" borderId="5" xfId="0" applyNumberFormat="1" applyFont="1" applyBorder="1" applyAlignment="1">
      <alignment horizontal="center" vertical="center"/>
    </xf>
    <xf numFmtId="172" fontId="22" fillId="0" borderId="8" xfId="0" applyNumberFormat="1" applyFont="1" applyBorder="1" applyAlignment="1">
      <alignment horizontal="center" vertical="center"/>
    </xf>
    <xf numFmtId="0" fontId="20" fillId="0" borderId="7" xfId="0" applyFont="1" applyBorder="1"/>
    <xf numFmtId="164" fontId="7" fillId="2" borderId="0" xfId="1" applyNumberFormat="1" applyFont="1" applyFill="1"/>
    <xf numFmtId="9" fontId="4" fillId="0" borderId="0" xfId="0" applyNumberFormat="1" applyFont="1"/>
    <xf numFmtId="167" fontId="5" fillId="2" borderId="0" xfId="0" applyNumberFormat="1" applyFont="1" applyFill="1"/>
    <xf numFmtId="164" fontId="3" fillId="2" borderId="0" xfId="1" applyNumberFormat="1" applyFont="1" applyFill="1"/>
    <xf numFmtId="167" fontId="23" fillId="0" borderId="4" xfId="2" applyNumberFormat="1" applyFont="1" applyBorder="1" applyAlignment="1">
      <alignment horizontal="center" vertical="center"/>
    </xf>
    <xf numFmtId="1" fontId="4" fillId="0" borderId="0" xfId="0" applyNumberFormat="1" applyFont="1"/>
    <xf numFmtId="0" fontId="9" fillId="0" borderId="0" xfId="0" applyFont="1"/>
    <xf numFmtId="164" fontId="4" fillId="2" borderId="0" xfId="1" applyNumberFormat="1" applyFont="1" applyFill="1"/>
    <xf numFmtId="0" fontId="30" fillId="0" borderId="0" xfId="0" applyFont="1"/>
    <xf numFmtId="167" fontId="8" fillId="0" borderId="0" xfId="2" applyNumberFormat="1" applyFont="1"/>
    <xf numFmtId="0" fontId="3" fillId="0" borderId="0" xfId="0" applyFont="1" applyAlignment="1">
      <alignment wrapText="1"/>
    </xf>
    <xf numFmtId="167" fontId="20" fillId="0" borderId="4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7" fontId="3" fillId="0" borderId="0" xfId="2" applyNumberFormat="1" applyFont="1"/>
    <xf numFmtId="0" fontId="4" fillId="0" borderId="15" xfId="0" applyFont="1" applyBorder="1"/>
    <xf numFmtId="164" fontId="4" fillId="0" borderId="15" xfId="1" applyNumberFormat="1" applyFont="1" applyBorder="1"/>
    <xf numFmtId="164" fontId="4" fillId="0" borderId="15" xfId="0" applyNumberFormat="1" applyFont="1" applyBorder="1"/>
    <xf numFmtId="0" fontId="31" fillId="0" borderId="0" xfId="9"/>
  </cellXfs>
  <cellStyles count="10">
    <cellStyle name="Comma" xfId="1" builtinId="3"/>
    <cellStyle name="Currency 2" xfId="3" xr:uid="{81D0B81E-F280-4CA8-B2FB-ED4C4E895B8E}"/>
    <cellStyle name="Data" xfId="5" xr:uid="{5570642A-D704-4151-A07A-93E8F4DE7E83}"/>
    <cellStyle name="Hyperlink" xfId="9" builtinId="8"/>
    <cellStyle name="Normal" xfId="0" builtinId="0"/>
    <cellStyle name="Normal 2" xfId="4" xr:uid="{2C81CDD2-054A-409B-B6DE-E88322C02E04}"/>
    <cellStyle name="Normal 3" xfId="8" xr:uid="{E5B2AB57-5443-4CB5-992F-B22EC320DCE6}"/>
    <cellStyle name="Percent" xfId="2" builtinId="5"/>
    <cellStyle name="Source Superscript" xfId="6" xr:uid="{49797965-2644-4121-9F8E-78C88F370864}"/>
    <cellStyle name="Source Text" xfId="7" xr:uid="{A6150C2D-7B9F-4E01-AEDF-467B022EFC2F}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lah Al-Rezwan" id="{C06142FA-5AB2-4B6F-80D6-9CCDB515CB81}" userId="8be04e77baf0ddb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3-03-10T12:35:00.92" personId="{C06142FA-5AB2-4B6F-80D6-9CCDB515CB81}" id="{DB2CFA71-0DAA-4DA6-9AF3-8C8AB8F0D61F}">
    <text>Alphabet only reported these segments from 2019, and operating income by segments from 2020. 2017-2018 as well as 2023-2030 are my personal estimates</text>
  </threadedComment>
  <threadedComment ref="C28" dT="2023-03-06T22:33:28.23" personId="{C06142FA-5AB2-4B6F-80D6-9CCDB515CB81}" id="{45E5EB4F-887E-4AEE-95C8-DB01023AF762}">
    <text>Not reported; estimated</text>
  </threadedComment>
  <threadedComment ref="C32" dT="2023-03-06T22:33:44.35" personId="{C06142FA-5AB2-4B6F-80D6-9CCDB515CB81}" id="{73982E00-9BE6-48D5-A128-5556B152BE0C}">
    <text>Not reported; estimated</text>
  </threadedComment>
  <threadedComment ref="I74" dT="2023-03-09T14:31:37.46" personId="{C06142FA-5AB2-4B6F-80D6-9CCDB515CB81}" id="{83B674E1-55D3-4984-B973-5567CA023E68}">
    <text xml:space="preserve">Alphabet has $30 Bn investments and a huge pile of net cash lying on balance sheet.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8" dT="2023-03-01T04:16:59.89" personId="{C06142FA-5AB2-4B6F-80D6-9CCDB515CB81}" id="{D568E606-0409-48E2-9155-3A7A19EFFD05}">
    <text>Please change it manually. Increase stock price at similar rate of IRR. It doesn't have to be exact, just ballpark and then copy the formula to the right.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loopa.com/?utm_source=MBI&amp;utm_medium=Organic&amp;utm_campaign=Source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daloopa.com/src/46504322" TargetMode="External"/><Relationship Id="rId8854" Type="http://schemas.openxmlformats.org/officeDocument/2006/relationships/hyperlink" Target="https://www.daloopa.com/src/45304206" TargetMode="External"/><Relationship Id="rId18448" Type="http://schemas.openxmlformats.org/officeDocument/2006/relationships/hyperlink" Target="https://marketplace.daloopa.com/text-fundamental?id=62711655&amp;value=3966&amp;id=62711775&amp;value=3722&amp;id=62711812&amp;value=7870&amp;id=62711837&amp;value=9306&amp;id=62711851&amp;value=4486&amp;id=62711908&amp;value=5781&amp;id=62711943&amp;value=8232&amp;id=62711975&amp;value=11563&amp;id=62712005&amp;value=14796&amp;id=67090318&amp;value=26851&amp;" TargetMode="External"/><Relationship Id="rId8507" Type="http://schemas.openxmlformats.org/officeDocument/2006/relationships/hyperlink" Target="https://www.daloopa.com/src/1669296" TargetMode="External"/><Relationship Id="rId11835" Type="http://schemas.openxmlformats.org/officeDocument/2006/relationships/hyperlink" Target="https://www.daloopa.com/src/1678711" TargetMode="External"/><Relationship Id="rId6058" Type="http://schemas.openxmlformats.org/officeDocument/2006/relationships/hyperlink" Target="https://www.daloopa.com/src/1670389" TargetMode="External"/><Relationship Id="rId17531" Type="http://schemas.openxmlformats.org/officeDocument/2006/relationships/hyperlink" Target="https://www.daloopa.com/src/62706195" TargetMode="External"/><Relationship Id="rId987" Type="http://schemas.openxmlformats.org/officeDocument/2006/relationships/hyperlink" Target="https://www.daloopa.com/src/62949266" TargetMode="External"/><Relationship Id="rId2668" Type="http://schemas.openxmlformats.org/officeDocument/2006/relationships/hyperlink" Target="https://www.daloopa.com/src/1679558" TargetMode="External"/><Relationship Id="rId15082" Type="http://schemas.openxmlformats.org/officeDocument/2006/relationships/hyperlink" Target="https://www.daloopa.com/src/19179953" TargetMode="External"/><Relationship Id="rId5141" Type="http://schemas.openxmlformats.org/officeDocument/2006/relationships/hyperlink" Target="https://www.daloopa.com/src/1670369" TargetMode="External"/><Relationship Id="rId11692" Type="http://schemas.openxmlformats.org/officeDocument/2006/relationships/hyperlink" Target="https://www.daloopa.com/src/1682207" TargetMode="External"/><Relationship Id="rId1751" Type="http://schemas.openxmlformats.org/officeDocument/2006/relationships/hyperlink" Target="https://www.daloopa.com/src/10333107" TargetMode="External"/><Relationship Id="rId8364" Type="http://schemas.openxmlformats.org/officeDocument/2006/relationships/hyperlink" Target="https://www.daloopa.com/src/1668770" TargetMode="External"/><Relationship Id="rId11345" Type="http://schemas.openxmlformats.org/officeDocument/2006/relationships/hyperlink" Target="https://www.daloopa.com/src/1687077" TargetMode="External"/><Relationship Id="rId1404" Type="http://schemas.openxmlformats.org/officeDocument/2006/relationships/hyperlink" Target="https://www.daloopa.com/src/1670886" TargetMode="External"/><Relationship Id="rId8017" Type="http://schemas.openxmlformats.org/officeDocument/2006/relationships/hyperlink" Target="https://www.daloopa.com/src/1668595" TargetMode="External"/><Relationship Id="rId4627" Type="http://schemas.openxmlformats.org/officeDocument/2006/relationships/hyperlink" Target="https://www.daloopa.com/src/66433290" TargetMode="External"/><Relationship Id="rId4974" Type="http://schemas.openxmlformats.org/officeDocument/2006/relationships/hyperlink" Target="https://www.daloopa.com/src/1669695" TargetMode="External"/><Relationship Id="rId14568" Type="http://schemas.openxmlformats.org/officeDocument/2006/relationships/hyperlink" Target="https://www.daloopa.com/src/46508611" TargetMode="External"/><Relationship Id="rId17041" Type="http://schemas.openxmlformats.org/officeDocument/2006/relationships/hyperlink" Target="https://www.daloopa.com/src/48793851" TargetMode="External"/><Relationship Id="rId497" Type="http://schemas.openxmlformats.org/officeDocument/2006/relationships/hyperlink" Target="https://www.daloopa.com/src/1677257" TargetMode="External"/><Relationship Id="rId2178" Type="http://schemas.openxmlformats.org/officeDocument/2006/relationships/hyperlink" Target="https://www.daloopa.com/src/18858021" TargetMode="External"/><Relationship Id="rId7100" Type="http://schemas.openxmlformats.org/officeDocument/2006/relationships/hyperlink" Target="https://www.daloopa.com/src/48345864" TargetMode="External"/><Relationship Id="rId13651" Type="http://schemas.openxmlformats.org/officeDocument/2006/relationships/hyperlink" Target="https://www.daloopa.com/src/19145351" TargetMode="External"/><Relationship Id="rId3710" Type="http://schemas.openxmlformats.org/officeDocument/2006/relationships/hyperlink" Target="https://www.daloopa.com/src/19138206" TargetMode="External"/><Relationship Id="rId13304" Type="http://schemas.openxmlformats.org/officeDocument/2006/relationships/hyperlink" Target="https://www.daloopa.com/src/1677402" TargetMode="External"/><Relationship Id="rId16874" Type="http://schemas.openxmlformats.org/officeDocument/2006/relationships/hyperlink" Target="https://www.daloopa.com/src/48791854" TargetMode="External"/><Relationship Id="rId1261" Type="http://schemas.openxmlformats.org/officeDocument/2006/relationships/hyperlink" Target="https://www.daloopa.com/src/7963241" TargetMode="External"/><Relationship Id="rId6933" Type="http://schemas.openxmlformats.org/officeDocument/2006/relationships/hyperlink" Target="https://www.daloopa.com/src/38123473" TargetMode="External"/><Relationship Id="rId16527" Type="http://schemas.openxmlformats.org/officeDocument/2006/relationships/hyperlink" Target="https://www.daloopa.com/src/32321283" TargetMode="External"/><Relationship Id="rId4484" Type="http://schemas.openxmlformats.org/officeDocument/2006/relationships/hyperlink" Target="https://www.daloopa.com/src/1668234" TargetMode="External"/><Relationship Id="rId14078" Type="http://schemas.openxmlformats.org/officeDocument/2006/relationships/hyperlink" Target="https://www.daloopa.com/src/66433349" TargetMode="External"/><Relationship Id="rId19000" Type="http://schemas.openxmlformats.org/officeDocument/2006/relationships/hyperlink" Target="https://www.daloopa.com/src/48903420" TargetMode="External"/><Relationship Id="rId4137" Type="http://schemas.openxmlformats.org/officeDocument/2006/relationships/hyperlink" Target="https://www.daloopa.com/src/1668244" TargetMode="External"/><Relationship Id="rId9809" Type="http://schemas.openxmlformats.org/officeDocument/2006/relationships/hyperlink" Target="https://www.daloopa.com/src/67049645" TargetMode="External"/><Relationship Id="rId10688" Type="http://schemas.openxmlformats.org/officeDocument/2006/relationships/hyperlink" Target="https://www.daloopa.com/src/50178572" TargetMode="External"/><Relationship Id="rId15610" Type="http://schemas.openxmlformats.org/officeDocument/2006/relationships/hyperlink" Target="https://www.daloopa.com/src/19187048" TargetMode="External"/><Relationship Id="rId13161" Type="http://schemas.openxmlformats.org/officeDocument/2006/relationships/hyperlink" Target="https://www.daloopa.com/src/67441109" TargetMode="External"/><Relationship Id="rId18833" Type="http://schemas.openxmlformats.org/officeDocument/2006/relationships/hyperlink" Target="https://www.daloopa.com/src/48899619" TargetMode="External"/><Relationship Id="rId3220" Type="http://schemas.openxmlformats.org/officeDocument/2006/relationships/hyperlink" Target="https://www.daloopa.com/src/19135871" TargetMode="External"/><Relationship Id="rId6790" Type="http://schemas.openxmlformats.org/officeDocument/2006/relationships/hyperlink" Target="https://www.daloopa.com/src/14718078" TargetMode="External"/><Relationship Id="rId16384" Type="http://schemas.openxmlformats.org/officeDocument/2006/relationships/hyperlink" Target="https://www.daloopa.com/src/19196682" TargetMode="External"/><Relationship Id="rId7" Type="http://schemas.openxmlformats.org/officeDocument/2006/relationships/hyperlink" Target="https://www.daloopa.com/document/27829" TargetMode="External"/><Relationship Id="rId6443" Type="http://schemas.openxmlformats.org/officeDocument/2006/relationships/hyperlink" Target="https://www.daloopa.com/src/1670107" TargetMode="External"/><Relationship Id="rId16037" Type="http://schemas.openxmlformats.org/officeDocument/2006/relationships/hyperlink" Target="https://www.daloopa.com/src/19193756" TargetMode="External"/><Relationship Id="rId9666" Type="http://schemas.openxmlformats.org/officeDocument/2006/relationships/hyperlink" Target="https://www.daloopa.com/src/1671365" TargetMode="External"/><Relationship Id="rId12994" Type="http://schemas.openxmlformats.org/officeDocument/2006/relationships/hyperlink" Target="https://www.daloopa.com/src/67441321" TargetMode="External"/><Relationship Id="rId2706" Type="http://schemas.openxmlformats.org/officeDocument/2006/relationships/hyperlink" Target="https://www.daloopa.com/src/1679577" TargetMode="External"/><Relationship Id="rId9319" Type="http://schemas.openxmlformats.org/officeDocument/2006/relationships/hyperlink" Target="https://marketplace.daloopa.com/text-fundamental?id=1671352&amp;value=0&amp;id=1671324&amp;value=0.05&amp;id=1671296&amp;value=0.03&amp;id=1671268&amp;value=0.13&amp;id=1671240&amp;value=-0.01&amp;id=1671212&amp;value=0.03&amp;id=1671184&amp;value=0.04&amp;id=1671156&amp;value=0.14&amp;id=1671128&amp;value=-0.04&amp;id=1671100&amp;value=0.07&amp;id=1671072&amp;value=0.03&amp;id=2697116&amp;value=0.13&amp;id=4681505&amp;value=-0.09&amp;id=7963271&amp;value=-0.09&amp;id=10333160&amp;value=0.17&amp;id=14718322&amp;value=0.23&amp;id=20810587&amp;value=-0.04&amp;id=32273770&amp;value=0.13&amp;id=38123896&amp;value=0.05&amp;id=50174357&amp;value=0.19&amp;id=53410549&amp;value=-0.1&amp;id=58652927&amp;value=0.04&amp;id=62949537&amp;value=-0.01&amp;id=67057854&amp;value=0.15&amp;" TargetMode="External"/><Relationship Id="rId10198" Type="http://schemas.openxmlformats.org/officeDocument/2006/relationships/hyperlink" Target="https://www.daloopa.com/src/50179689" TargetMode="External"/><Relationship Id="rId12647" Type="http://schemas.openxmlformats.org/officeDocument/2006/relationships/hyperlink" Target="https://www.daloopa.com/src/53492903" TargetMode="External"/><Relationship Id="rId15120" Type="http://schemas.openxmlformats.org/officeDocument/2006/relationships/hyperlink" Target="https://www.daloopa.com/src/19181324" TargetMode="External"/><Relationship Id="rId18690" Type="http://schemas.openxmlformats.org/officeDocument/2006/relationships/hyperlink" Target="https://www.daloopa.com/src/48898421" TargetMode="External"/><Relationship Id="rId5929" Type="http://schemas.openxmlformats.org/officeDocument/2006/relationships/hyperlink" Target="https://www.daloopa.com/src/1670497" TargetMode="External"/><Relationship Id="rId11730" Type="http://schemas.openxmlformats.org/officeDocument/2006/relationships/hyperlink" Target="https://www.daloopa.com/src/45304434" TargetMode="External"/><Relationship Id="rId18343" Type="http://schemas.openxmlformats.org/officeDocument/2006/relationships/hyperlink" Target="https://www.daloopa.com/src/62711645" TargetMode="External"/><Relationship Id="rId8402" Type="http://schemas.openxmlformats.org/officeDocument/2006/relationships/hyperlink" Target="https://www.daloopa.com/src/1669331" TargetMode="External"/><Relationship Id="rId14953" Type="http://schemas.openxmlformats.org/officeDocument/2006/relationships/hyperlink" Target="https://www.daloopa.com/src/19184863" TargetMode="External"/><Relationship Id="rId14606" Type="http://schemas.openxmlformats.org/officeDocument/2006/relationships/hyperlink" Target="https://www.daloopa.com/src/19185953" TargetMode="External"/><Relationship Id="rId882" Type="http://schemas.openxmlformats.org/officeDocument/2006/relationships/hyperlink" Target="https://www.daloopa.com/src/48505914" TargetMode="External"/><Relationship Id="rId2563" Type="http://schemas.openxmlformats.org/officeDocument/2006/relationships/hyperlink" Target="https://www.daloopa.com/src/66331543" TargetMode="External"/><Relationship Id="rId9176" Type="http://schemas.openxmlformats.org/officeDocument/2006/relationships/hyperlink" Target="https://www.daloopa.com/src/20810599" TargetMode="External"/><Relationship Id="rId12157" Type="http://schemas.openxmlformats.org/officeDocument/2006/relationships/hyperlink" Target="https://marketplace.daloopa.com/text-fundamental?id=1678819&amp;value=11.58&amp;id=1678815&amp;value=9.56&amp;id=1678811&amp;value=10.74&amp;id=1678807&amp;value=12.01&amp;id=66433323&amp;value=43.89&amp;id=1678384&amp;value=6.27&amp;id=1678368&amp;value=6.08&amp;id=1678364&amp;value=6.35&amp;id=1678360&amp;value=6.88&amp;id=66433324&amp;value=25.58&amp;id=1678356&amp;value=6.57&amp;" TargetMode="External"/><Relationship Id="rId535" Type="http://schemas.openxmlformats.org/officeDocument/2006/relationships/hyperlink" Target="https://www.daloopa.com/src/18918777" TargetMode="External"/><Relationship Id="rId2216" Type="http://schemas.openxmlformats.org/officeDocument/2006/relationships/hyperlink" Target="https://www.daloopa.com/src/18859725" TargetMode="External"/><Relationship Id="rId5786" Type="http://schemas.openxmlformats.org/officeDocument/2006/relationships/hyperlink" Target="https://www.daloopa.com/src/58652776" TargetMode="External"/><Relationship Id="rId17829" Type="http://schemas.openxmlformats.org/officeDocument/2006/relationships/hyperlink" Target="https://marketplace.daloopa.com/text-fundamental?id=62761333&amp;value=134&amp;id=62761332&amp;value=247&amp;id=62761321&amp;value=24&amp;id=62770407&amp;value=125&amp;id=62761314&amp;value=530&amp;id=62761306&amp;value=357&amp;id=62761274&amp;value=145&amp;id=62761267&amp;value=133&amp;id=62706908&amp;value=128&amp;id=62762239&amp;value=763&amp;id=62706889&amp;value=157&amp;id=62706885&amp;value=131&amp;id=62706858&amp;value=183&amp;id=62706477&amp;value=-180&amp;id=62762220&amp;value=291&amp;id=62706383&amp;value=-213&amp;id=62706365&amp;value=151&amp;id=62706341&amp;value=278&amp;id=62706322&amp;value=218&amp;id=62762212&amp;value=434&amp;id=62706312&amp;value=251&amp;id=62706233&amp;value=245&amp;id=62706192&amp;value=197&amp;id=62706136&amp;value=354&amp;id=62762205&amp;value=1047&amp;id=62706123&amp;value=3542&amp;id=62706102&amp;value=1408&amp;id=62706059&amp;value=1773&amp;id=62706053&amp;value=1869&amp;id=62762183&amp;value=8592&amp;id=62706013&amp;value=1538&amp;id=62705997&amp;value=2967&amp;id=62705943&amp;value=-549&amp;id=62705934&amp;value=1438&amp;id=62762182&amp;value=5394&amp;id=62705915&amp;value=-220&amp;id=62705896&amp;value=1894&amp;id=62705887&amp;value=2146&amp;id=62705860&amp;value=3038&amp;id=62762166&amp;value=6858&amp;id=62705848&amp;value=4846&amp;id=62705819&amp;value=2624&amp;id=62705806&amp;value=2033&amp;id=62705739&amp;value=2517&amp;id=62762149&amp;value=12020&amp;id=62705714&amp;value=-1160&amp;id=62705688&amp;value=-439&amp;id=62950376&amp;value=-902&amp;id=67046096&amp;value=-1013&amp;id=67091611&amp;value=-3514&amp;" TargetMode="External"/><Relationship Id="rId5439" Type="http://schemas.openxmlformats.org/officeDocument/2006/relationships/hyperlink" Target="https://www.daloopa.com/src/1669738" TargetMode="External"/><Relationship Id="rId11240" Type="http://schemas.openxmlformats.org/officeDocument/2006/relationships/hyperlink" Target="https://www.daloopa.com/document/6065396" TargetMode="External"/><Relationship Id="rId16912" Type="http://schemas.openxmlformats.org/officeDocument/2006/relationships/hyperlink" Target="https://www.daloopa.com/document/23465155" TargetMode="External"/><Relationship Id="rId14463" Type="http://schemas.openxmlformats.org/officeDocument/2006/relationships/hyperlink" Target="https://www.daloopa.com/src/19177854" TargetMode="External"/><Relationship Id="rId4522" Type="http://schemas.openxmlformats.org/officeDocument/2006/relationships/hyperlink" Target="https://www.daloopa.com/src/1668409" TargetMode="External"/><Relationship Id="rId14116" Type="http://schemas.openxmlformats.org/officeDocument/2006/relationships/hyperlink" Target="https://www.daloopa.com/src/48890894" TargetMode="External"/><Relationship Id="rId17686" Type="http://schemas.openxmlformats.org/officeDocument/2006/relationships/hyperlink" Target="https://www.daloopa.com/src/62705809" TargetMode="External"/><Relationship Id="rId392" Type="http://schemas.openxmlformats.org/officeDocument/2006/relationships/hyperlink" Target="https://www.daloopa.com/src/1676953" TargetMode="External"/><Relationship Id="rId2073" Type="http://schemas.openxmlformats.org/officeDocument/2006/relationships/hyperlink" Target="https://www.daloopa.com/src/1680712" TargetMode="External"/><Relationship Id="rId7745" Type="http://schemas.openxmlformats.org/officeDocument/2006/relationships/hyperlink" Target="https://www.daloopa.com/src/1669572" TargetMode="External"/><Relationship Id="rId17339" Type="http://schemas.openxmlformats.org/officeDocument/2006/relationships/hyperlink" Target="https://www.daloopa.com/src/48799372" TargetMode="External"/><Relationship Id="rId5296" Type="http://schemas.openxmlformats.org/officeDocument/2006/relationships/hyperlink" Target="https://www.daloopa.com/src/1669665" TargetMode="External"/><Relationship Id="rId10726" Type="http://schemas.openxmlformats.org/officeDocument/2006/relationships/hyperlink" Target="https://www.daloopa.com/src/67055899" TargetMode="External"/><Relationship Id="rId13949" Type="http://schemas.openxmlformats.org/officeDocument/2006/relationships/hyperlink" Target="https://www.daloopa.com/src/48888199" TargetMode="External"/><Relationship Id="rId16422" Type="http://schemas.openxmlformats.org/officeDocument/2006/relationships/hyperlink" Target="https://www.daloopa.com/src/19196293" TargetMode="External"/><Relationship Id="rId1559" Type="http://schemas.openxmlformats.org/officeDocument/2006/relationships/hyperlink" Target="https://www.daloopa.com/src/10333109" TargetMode="External"/><Relationship Id="rId4032" Type="http://schemas.openxmlformats.org/officeDocument/2006/relationships/hyperlink" Target="https://www.daloopa.com/src/20811563" TargetMode="External"/><Relationship Id="rId19645" Type="http://schemas.openxmlformats.org/officeDocument/2006/relationships/hyperlink" Target="https://www.daloopa.com/src/1678584" TargetMode="External"/><Relationship Id="rId9704" Type="http://schemas.openxmlformats.org/officeDocument/2006/relationships/hyperlink" Target="https://www.daloopa.com/src/1671114" TargetMode="External"/><Relationship Id="rId10583" Type="http://schemas.openxmlformats.org/officeDocument/2006/relationships/hyperlink" Target="https://www.daloopa.com/src/67054989" TargetMode="External"/><Relationship Id="rId17196" Type="http://schemas.openxmlformats.org/officeDocument/2006/relationships/hyperlink" Target="https://www.daloopa.com/src/48799524" TargetMode="External"/><Relationship Id="rId7255" Type="http://schemas.openxmlformats.org/officeDocument/2006/relationships/hyperlink" Target="https://www.daloopa.com/src/1669422" TargetMode="External"/><Relationship Id="rId10236" Type="http://schemas.openxmlformats.org/officeDocument/2006/relationships/hyperlink" Target="https://www.daloopa.com/src/50179992" TargetMode="External"/><Relationship Id="rId3865" Type="http://schemas.openxmlformats.org/officeDocument/2006/relationships/hyperlink" Target="https://www.daloopa.com/src/4681357" TargetMode="External"/><Relationship Id="rId13459" Type="http://schemas.openxmlformats.org/officeDocument/2006/relationships/hyperlink" Target="https://www.daloopa.com/src/19143894" TargetMode="External"/><Relationship Id="rId15908" Type="http://schemas.openxmlformats.org/officeDocument/2006/relationships/hyperlink" Target="https://www.daloopa.com/src/19193244" TargetMode="External"/><Relationship Id="rId3518" Type="http://schemas.openxmlformats.org/officeDocument/2006/relationships/hyperlink" Target="https://www.daloopa.com/src/49892809" TargetMode="External"/><Relationship Id="rId1069" Type="http://schemas.openxmlformats.org/officeDocument/2006/relationships/hyperlink" Target="https://www.daloopa.com/src/49013854" TargetMode="External"/><Relationship Id="rId9214" Type="http://schemas.openxmlformats.org/officeDocument/2006/relationships/hyperlink" Target="https://www.daloopa.com/src/45304307" TargetMode="External"/><Relationship Id="rId9561" Type="http://schemas.openxmlformats.org/officeDocument/2006/relationships/hyperlink" Target="https://www.daloopa.com/src/45304353" TargetMode="External"/><Relationship Id="rId12542" Type="http://schemas.openxmlformats.org/officeDocument/2006/relationships/hyperlink" Target="https://www.daloopa.com/src/62711310" TargetMode="External"/><Relationship Id="rId19155" Type="http://schemas.openxmlformats.org/officeDocument/2006/relationships/hyperlink" Target="https://www.daloopa.com/document/7678" TargetMode="External"/><Relationship Id="rId920" Type="http://schemas.openxmlformats.org/officeDocument/2006/relationships/hyperlink" Target="https://www.daloopa.com/src/4681650" TargetMode="External"/><Relationship Id="rId2601" Type="http://schemas.openxmlformats.org/officeDocument/2006/relationships/hyperlink" Target="https://www.daloopa.com/src/66331202" TargetMode="External"/><Relationship Id="rId10093" Type="http://schemas.openxmlformats.org/officeDocument/2006/relationships/hyperlink" Target="https://www.daloopa.com/src/50179768" TargetMode="External"/><Relationship Id="rId15765" Type="http://schemas.openxmlformats.org/officeDocument/2006/relationships/hyperlink" Target="https://www.daloopa.com/src/19182161" TargetMode="External"/><Relationship Id="rId5824" Type="http://schemas.openxmlformats.org/officeDocument/2006/relationships/hyperlink" Target="https://www.daloopa.com/src/1670532" TargetMode="External"/><Relationship Id="rId15418" Type="http://schemas.openxmlformats.org/officeDocument/2006/relationships/hyperlink" Target="https://www.daloopa.com/src/19187164" TargetMode="External"/><Relationship Id="rId3375" Type="http://schemas.openxmlformats.org/officeDocument/2006/relationships/hyperlink" Target="https://www.daloopa.com/src/19137764" TargetMode="External"/><Relationship Id="rId18988" Type="http://schemas.openxmlformats.org/officeDocument/2006/relationships/hyperlink" Target="https://www.daloopa.com/src/48898419" TargetMode="External"/><Relationship Id="rId3028" Type="http://schemas.openxmlformats.org/officeDocument/2006/relationships/hyperlink" Target="https://www.daloopa.com/src/19135592" TargetMode="External"/><Relationship Id="rId6598" Type="http://schemas.openxmlformats.org/officeDocument/2006/relationships/hyperlink" Target="https://www.daloopa.com/src/1670145" TargetMode="External"/><Relationship Id="rId9071" Type="http://schemas.openxmlformats.org/officeDocument/2006/relationships/hyperlink" Target="https://www.daloopa.com/src/1671402" TargetMode="External"/><Relationship Id="rId12052" Type="http://schemas.openxmlformats.org/officeDocument/2006/relationships/hyperlink" Target="https://www.daloopa.com/src/1678325" TargetMode="External"/><Relationship Id="rId14501" Type="http://schemas.openxmlformats.org/officeDocument/2006/relationships/hyperlink" Target="https://www.daloopa.com/src/19177347" TargetMode="External"/><Relationship Id="rId430" Type="http://schemas.openxmlformats.org/officeDocument/2006/relationships/hyperlink" Target="https://www.daloopa.com/src/1677235" TargetMode="External"/><Relationship Id="rId2111" Type="http://schemas.openxmlformats.org/officeDocument/2006/relationships/hyperlink" Target="https://marketplace.daloopa.com/text-fundamental?id=18865465&amp;value=15456&amp;id=18865355&amp;value=15455&amp;id=18865326&amp;value=15434&amp;id=18863162&amp;value=15584&amp;id=18863048&amp;value=16027&amp;id=18862900&amp;value=16100&amp;id=18862790&amp;value=16155&amp;id=18862742&amp;value=16280&amp;id=18862670&amp;value=16295&amp;id=18862447&amp;value=17492&amp;id=18861499&amp;value=17526&amp;id=18861131&amp;value=17526&amp;id=18860898&amp;value=17521&amp;id=18860089&amp;value=17576&amp;id=18859976&amp;value=17633&amp;id=18859727&amp;value=17711&amp;id=18859555&amp;value=19921&amp;id=18859261&amp;value=20036&amp;id=18858747&amp;value=20127&amp;id=18858022&amp;value=20171&amp;id=14835268&amp;value=0&amp;id=46503573&amp;value=0&amp;" TargetMode="External"/><Relationship Id="rId17724" Type="http://schemas.openxmlformats.org/officeDocument/2006/relationships/hyperlink" Target="https://www.daloopa.com/src/62762178" TargetMode="External"/><Relationship Id="rId5681" Type="http://schemas.openxmlformats.org/officeDocument/2006/relationships/hyperlink" Target="https://www.daloopa.com/src/53410413" TargetMode="External"/><Relationship Id="rId15275" Type="http://schemas.openxmlformats.org/officeDocument/2006/relationships/hyperlink" Target="https://www.daloopa.com/src/19186691" TargetMode="External"/><Relationship Id="rId5334" Type="http://schemas.openxmlformats.org/officeDocument/2006/relationships/hyperlink" Target="https://www.daloopa.com/src/1670157" TargetMode="External"/><Relationship Id="rId11885" Type="http://schemas.openxmlformats.org/officeDocument/2006/relationships/hyperlink" Target="https://www.daloopa.com/src/1678771" TargetMode="External"/><Relationship Id="rId18498" Type="http://schemas.openxmlformats.org/officeDocument/2006/relationships/hyperlink" Target="https://www.daloopa.com/src/62711659" TargetMode="External"/><Relationship Id="rId1944" Type="http://schemas.openxmlformats.org/officeDocument/2006/relationships/hyperlink" Target="https://www.daloopa.com/src/1676873" TargetMode="External"/><Relationship Id="rId8557" Type="http://schemas.openxmlformats.org/officeDocument/2006/relationships/hyperlink" Target="https://www.daloopa.com/src/1669226" TargetMode="External"/><Relationship Id="rId11538" Type="http://schemas.openxmlformats.org/officeDocument/2006/relationships/hyperlink" Target="https://www.daloopa.com/src/1684201" TargetMode="External"/><Relationship Id="rId14011" Type="http://schemas.openxmlformats.org/officeDocument/2006/relationships/hyperlink" Target="https://www.daloopa.com/src/18896955" TargetMode="External"/><Relationship Id="rId17581" Type="http://schemas.openxmlformats.org/officeDocument/2006/relationships/hyperlink" Target="https://www.daloopa.com/src/62706313" TargetMode="External"/><Relationship Id="rId5191" Type="http://schemas.openxmlformats.org/officeDocument/2006/relationships/hyperlink" Target="https://www.daloopa.com/src/1670118" TargetMode="External"/><Relationship Id="rId7640" Type="http://schemas.openxmlformats.org/officeDocument/2006/relationships/hyperlink" Target="https://www.daloopa.com/src/1668968" TargetMode="External"/><Relationship Id="rId10621" Type="http://schemas.openxmlformats.org/officeDocument/2006/relationships/hyperlink" Target="https://www.daloopa.com/src/50179098" TargetMode="External"/><Relationship Id="rId17234" Type="http://schemas.openxmlformats.org/officeDocument/2006/relationships/hyperlink" Target="https://www.daloopa.com/document/23465155" TargetMode="External"/><Relationship Id="rId13844" Type="http://schemas.openxmlformats.org/officeDocument/2006/relationships/hyperlink" Target="https://www.daloopa.com/src/19255181" TargetMode="External"/><Relationship Id="rId3903" Type="http://schemas.openxmlformats.org/officeDocument/2006/relationships/hyperlink" Target="https://www.daloopa.com/src/1668395" TargetMode="External"/><Relationship Id="rId11395" Type="http://schemas.openxmlformats.org/officeDocument/2006/relationships/hyperlink" Target="https://www.daloopa.com/src/1678959" TargetMode="External"/><Relationship Id="rId1454" Type="http://schemas.openxmlformats.org/officeDocument/2006/relationships/hyperlink" Target="https://www.daloopa.com/src/1670797" TargetMode="External"/><Relationship Id="rId8067" Type="http://schemas.openxmlformats.org/officeDocument/2006/relationships/hyperlink" Target="https://www.daloopa.com/src/10333047" TargetMode="External"/><Relationship Id="rId11048" Type="http://schemas.openxmlformats.org/officeDocument/2006/relationships/hyperlink" Target="https://www.daloopa.com/src/50178954" TargetMode="External"/><Relationship Id="rId19540" Type="http://schemas.openxmlformats.org/officeDocument/2006/relationships/hyperlink" Target="https://www.daloopa.com/src/1678581" TargetMode="External"/><Relationship Id="rId1107" Type="http://schemas.openxmlformats.org/officeDocument/2006/relationships/hyperlink" Target="https://www.daloopa.com/src/53410452" TargetMode="External"/><Relationship Id="rId4677" Type="http://schemas.openxmlformats.org/officeDocument/2006/relationships/hyperlink" Target="https://marketplace.daloopa.com/text-fundamental?id=1668284&amp;value=6.12&amp;id=1668220&amp;value=7.85&amp;id=1668207&amp;value=5.09&amp;id=1668193&amp;value=9.71&amp;id=1668179&amp;value=-4.35&amp;id=46595186&amp;value=18.27&amp;id=1668165&amp;value=13.53&amp;id=1668152&amp;value=4.6&amp;id=1668138&amp;value=13.21&amp;id=1668124&amp;value=12.87&amp;id=46595288&amp;value=44.22&amp;id=1668110&amp;value=9.58&amp;id=1668096&amp;value=14.33&amp;id=1668082&amp;value=10.2&amp;id=2696818&amp;value=15.49&amp;id=46595354&amp;value=49.59&amp;id=4681369&amp;value=9.96&amp;id=7963104&amp;value=10.21&amp;id=10332900&amp;value=16.55&amp;id=14718011&amp;value=22.54&amp;id=46595416&amp;value=59.15&amp;id=20811558&amp;value=26.63&amp;id=32272252&amp;value=27.69&amp;id=38123459&amp;value=28.44&amp;id=46414803&amp;value=31.15&amp;id=46414822&amp;value=113.88&amp;id=53410369&amp;value=24.9&amp;id=58652624&amp;value=1.22&amp;id=62948875&amp;value=1.07&amp;id=67044165&amp;value=1.06&amp;id=67054339&amp;value=4.59&amp;" TargetMode="External"/><Relationship Id="rId17091" Type="http://schemas.openxmlformats.org/officeDocument/2006/relationships/hyperlink" Target="https://www.daloopa.com/src/62997111" TargetMode="External"/><Relationship Id="rId7150" Type="http://schemas.openxmlformats.org/officeDocument/2006/relationships/hyperlink" Target="https://www.daloopa.com/src/1669455" TargetMode="External"/><Relationship Id="rId10131" Type="http://schemas.openxmlformats.org/officeDocument/2006/relationships/hyperlink" Target="https://www.daloopa.com/src/50180174" TargetMode="External"/><Relationship Id="rId15803" Type="http://schemas.openxmlformats.org/officeDocument/2006/relationships/hyperlink" Target="https://www.daloopa.com/src/19183404" TargetMode="External"/><Relationship Id="rId3760" Type="http://schemas.openxmlformats.org/officeDocument/2006/relationships/hyperlink" Target="https://www.daloopa.com/src/19138128" TargetMode="External"/><Relationship Id="rId13354" Type="http://schemas.openxmlformats.org/officeDocument/2006/relationships/hyperlink" Target="https://www.daloopa.com/src/32323429" TargetMode="External"/><Relationship Id="rId3413" Type="http://schemas.openxmlformats.org/officeDocument/2006/relationships/hyperlink" Target="https://www.daloopa.com/src/62996729" TargetMode="External"/><Relationship Id="rId6983" Type="http://schemas.openxmlformats.org/officeDocument/2006/relationships/hyperlink" Target="https://www.daloopa.com/src/20811533" TargetMode="External"/><Relationship Id="rId13007" Type="http://schemas.openxmlformats.org/officeDocument/2006/relationships/hyperlink" Target="https://www.daloopa.com/src/67440461" TargetMode="External"/><Relationship Id="rId16577" Type="http://schemas.openxmlformats.org/officeDocument/2006/relationships/hyperlink" Target="https://www.daloopa.com/src/19165025" TargetMode="External"/><Relationship Id="rId6636" Type="http://schemas.openxmlformats.org/officeDocument/2006/relationships/hyperlink" Target="https://www.daloopa.com/src/67044557" TargetMode="External"/><Relationship Id="rId19050" Type="http://schemas.openxmlformats.org/officeDocument/2006/relationships/hyperlink" Target="https://www.daloopa.com/src/48906044" TargetMode="External"/><Relationship Id="rId4187" Type="http://schemas.openxmlformats.org/officeDocument/2006/relationships/hyperlink" Target="https://www.daloopa.com/src/1668279" TargetMode="External"/><Relationship Id="rId9859" Type="http://schemas.openxmlformats.org/officeDocument/2006/relationships/hyperlink" Target="https://www.daloopa.com/src/50174312" TargetMode="External"/><Relationship Id="rId15660" Type="http://schemas.openxmlformats.org/officeDocument/2006/relationships/hyperlink" Target="https://www.daloopa.com/src/19187172" TargetMode="External"/><Relationship Id="rId3270" Type="http://schemas.openxmlformats.org/officeDocument/2006/relationships/hyperlink" Target="https://www.daloopa.com/src/45304536" TargetMode="External"/><Relationship Id="rId15313" Type="http://schemas.openxmlformats.org/officeDocument/2006/relationships/hyperlink" Target="https://www.daloopa.com/src/20862889" TargetMode="External"/><Relationship Id="rId18883" Type="http://schemas.openxmlformats.org/officeDocument/2006/relationships/hyperlink" Target="https://www.daloopa.com/src/48900147" TargetMode="External"/><Relationship Id="rId8942" Type="http://schemas.openxmlformats.org/officeDocument/2006/relationships/hyperlink" Target="https://www.daloopa.com/src/1684231" TargetMode="External"/><Relationship Id="rId11923" Type="http://schemas.openxmlformats.org/officeDocument/2006/relationships/hyperlink" Target="https://www.daloopa.com/document/207123" TargetMode="External"/><Relationship Id="rId18536" Type="http://schemas.openxmlformats.org/officeDocument/2006/relationships/hyperlink" Target="https://www.daloopa.com/src/67090314" TargetMode="External"/><Relationship Id="rId6493" Type="http://schemas.openxmlformats.org/officeDocument/2006/relationships/hyperlink" Target="https://www.daloopa.com/src/1670072" TargetMode="External"/><Relationship Id="rId16087" Type="http://schemas.openxmlformats.org/officeDocument/2006/relationships/hyperlink" Target="https://www.daloopa.com/src/38229752" TargetMode="External"/><Relationship Id="rId6146" Type="http://schemas.openxmlformats.org/officeDocument/2006/relationships/hyperlink" Target="https://www.daloopa.com/src/58652772" TargetMode="External"/><Relationship Id="rId12697" Type="http://schemas.openxmlformats.org/officeDocument/2006/relationships/hyperlink" Target="https://www.daloopa.com/src/38224663" TargetMode="External"/><Relationship Id="rId2756" Type="http://schemas.openxmlformats.org/officeDocument/2006/relationships/hyperlink" Target="https://www.daloopa.com/src/1679548" TargetMode="External"/><Relationship Id="rId9369" Type="http://schemas.openxmlformats.org/officeDocument/2006/relationships/hyperlink" Target="https://www.daloopa.com/src/62949526" TargetMode="External"/><Relationship Id="rId15170" Type="http://schemas.openxmlformats.org/officeDocument/2006/relationships/hyperlink" Target="https://www.daloopa.com/src/19178885" TargetMode="External"/><Relationship Id="rId728" Type="http://schemas.openxmlformats.org/officeDocument/2006/relationships/hyperlink" Target="https://www.daloopa.com/src/19360297" TargetMode="External"/><Relationship Id="rId2409" Type="http://schemas.openxmlformats.org/officeDocument/2006/relationships/hyperlink" Target="https://www.daloopa.com/document/23465155" TargetMode="External"/><Relationship Id="rId5979" Type="http://schemas.openxmlformats.org/officeDocument/2006/relationships/hyperlink" Target="https://www.daloopa.com/document/206991" TargetMode="External"/><Relationship Id="rId18393" Type="http://schemas.openxmlformats.org/officeDocument/2006/relationships/hyperlink" Target="https://www.daloopa.com/document/23465155" TargetMode="External"/><Relationship Id="rId8452" Type="http://schemas.openxmlformats.org/officeDocument/2006/relationships/hyperlink" Target="https://www.daloopa.com/src/1669408" TargetMode="External"/><Relationship Id="rId11780" Type="http://schemas.openxmlformats.org/officeDocument/2006/relationships/hyperlink" Target="https://www.daloopa.com/src/1678709" TargetMode="External"/><Relationship Id="rId18046" Type="http://schemas.openxmlformats.org/officeDocument/2006/relationships/hyperlink" Target="https://marketplace.daloopa.com/text-fundamental?id=19238160&amp;value=771&amp;id=19238104&amp;value=774&amp;id=19238065&amp;value=723&amp;id=19237998&amp;value=966&amp;id=19237956&amp;value=1746&amp;id=19237925&amp;value=1251&amp;id=19237900&amp;value=2713&amp;id=19237606&amp;value=1687&amp;id=46508975&amp;value=2692&amp;id=67089098&amp;value=2434&amp;" TargetMode="External"/><Relationship Id="rId8105" Type="http://schemas.openxmlformats.org/officeDocument/2006/relationships/hyperlink" Target="https://www.daloopa.com/src/1668943" TargetMode="External"/><Relationship Id="rId11433" Type="http://schemas.openxmlformats.org/officeDocument/2006/relationships/hyperlink" Target="https://www.daloopa.com/src/45304404" TargetMode="External"/><Relationship Id="rId14656" Type="http://schemas.openxmlformats.org/officeDocument/2006/relationships/hyperlink" Target="https://www.daloopa.com/src/19184847" TargetMode="External"/><Relationship Id="rId4715" Type="http://schemas.openxmlformats.org/officeDocument/2006/relationships/hyperlink" Target="https://www.daloopa.com/src/1668313" TargetMode="External"/><Relationship Id="rId14309" Type="http://schemas.openxmlformats.org/officeDocument/2006/relationships/hyperlink" Target="https://www.daloopa.com/src/48894581" TargetMode="External"/><Relationship Id="rId17879" Type="http://schemas.openxmlformats.org/officeDocument/2006/relationships/hyperlink" Target="https://www.daloopa.com/src/62762149" TargetMode="External"/><Relationship Id="rId585" Type="http://schemas.openxmlformats.org/officeDocument/2006/relationships/hyperlink" Target="https://www.daloopa.com/src/19162995" TargetMode="External"/><Relationship Id="rId2266" Type="http://schemas.openxmlformats.org/officeDocument/2006/relationships/hyperlink" Target="https://www.daloopa.com/src/38224899" TargetMode="External"/><Relationship Id="rId7938" Type="http://schemas.openxmlformats.org/officeDocument/2006/relationships/hyperlink" Target="https://www.daloopa.com/document/8473" TargetMode="External"/><Relationship Id="rId238" Type="http://schemas.openxmlformats.org/officeDocument/2006/relationships/hyperlink" Target="https://www.daloopa.com/src/48498643" TargetMode="External"/><Relationship Id="rId5489" Type="http://schemas.openxmlformats.org/officeDocument/2006/relationships/hyperlink" Target="https://www.daloopa.com/src/1669739" TargetMode="External"/><Relationship Id="rId10919" Type="http://schemas.openxmlformats.org/officeDocument/2006/relationships/hyperlink" Target="https://www.daloopa.com/src/50179036" TargetMode="External"/><Relationship Id="rId11290" Type="http://schemas.openxmlformats.org/officeDocument/2006/relationships/hyperlink" Target="https://www.daloopa.com/src/1678836" TargetMode="External"/><Relationship Id="rId16962" Type="http://schemas.openxmlformats.org/officeDocument/2006/relationships/hyperlink" Target="https://www.daloopa.com/src/48789096" TargetMode="External"/><Relationship Id="rId1002" Type="http://schemas.openxmlformats.org/officeDocument/2006/relationships/hyperlink" Target="https://www.daloopa.com/src/14718348" TargetMode="External"/><Relationship Id="rId16615" Type="http://schemas.openxmlformats.org/officeDocument/2006/relationships/hyperlink" Target="https://www.daloopa.com/src/19164894" TargetMode="External"/><Relationship Id="rId4572" Type="http://schemas.openxmlformats.org/officeDocument/2006/relationships/hyperlink" Target="https://www.daloopa.com/src/1668455" TargetMode="External"/><Relationship Id="rId14166" Type="http://schemas.openxmlformats.org/officeDocument/2006/relationships/hyperlink" Target="https://www.daloopa.com/src/19150764" TargetMode="External"/><Relationship Id="rId4225" Type="http://schemas.openxmlformats.org/officeDocument/2006/relationships/hyperlink" Target="https://marketplace.daloopa.com/text-fundamental?id=1668560&amp;value=134&amp;id=1668536&amp;value=247&amp;id=1668512&amp;value=24&amp;id=1668488&amp;value=125&amp;id=46594002&amp;value=530&amp;id=1668464&amp;value=357&amp;id=1668443&amp;value=145&amp;id=1668422&amp;value=133&amp;id=1668401&amp;value=128&amp;id=46594111&amp;value=763&amp;id=1668380&amp;value=157&amp;id=1668353&amp;value=131&amp;id=1668326&amp;value=183&amp;id=1668299&amp;value=-180&amp;id=46594906&amp;value=291&amp;id=1668280&amp;value=-213&amp;id=1668263&amp;value=151&amp;id=1668246&amp;value=278&amp;id=1668229&amp;value=218&amp;id=46594998&amp;value=434&amp;id=1668216&amp;value=251&amp;id=1668203&amp;value=245&amp;id=1668189&amp;value=197&amp;id=1668175&amp;value=354&amp;id=46595185&amp;value=1047&amp;id=1668161&amp;value=3542&amp;id=1668148&amp;value=1408&amp;id=1668134&amp;value=1773&amp;id=1668120&amp;value=1869&amp;id=46595280&amp;value=8592&amp;id=1668106&amp;value=1538&amp;id=1668092&amp;value=2967&amp;id=1668078&amp;value=-549&amp;id=2696814&amp;value=1438&amp;id=46595350&amp;value=5394&amp;id=4681365&amp;value=-220&amp;id=7963100&amp;value=1894&amp;id=10332897&amp;value=2146&amp;id=14718013&amp;value=3038&amp;id=46595414&amp;value=6858&amp;id=20811567&amp;value=4846&amp;id=32272257&amp;value=2624&amp;id=38123461&amp;value=2033&amp;id=46414801&amp;value=2517&amp;id=46414826&amp;value=12020&amp;id=53410373&amp;value=-1160&amp;id=58652630&amp;value=-439&amp;id=62948876&amp;value=-902&amp;id=67044166&amp;value=-1013&amp;id=67054338&amp;value=-3514&amp;" TargetMode="External"/><Relationship Id="rId7795" Type="http://schemas.openxmlformats.org/officeDocument/2006/relationships/hyperlink" Target="https://marketplace.daloopa.com/text-fundamental?id=1669573&amp;value=-36&amp;id=1669538&amp;value=-136&amp;id=1669503&amp;value=-299&amp;id=1669468&amp;value=-98&amp;id=48346974&amp;value=-569&amp;id=1669433&amp;value=-168&amp;id=1669396&amp;value=-299&amp;id=1669358&amp;value=-69&amp;id=1669320&amp;value=-691&amp;id=48346648&amp;value=-1227&amp;id=1669284&amp;value=-1074&amp;id=1669248&amp;value=-375&amp;id=1669212&amp;value=-322&amp;id=1669174&amp;value=-401&amp;id=48345882&amp;value=-2172&amp;id=1669073&amp;value=-321&amp;id=1669040&amp;value=-262&amp;id=1669007&amp;value=-90&amp;id=1668972&amp;value=-247&amp;id=48615962&amp;value=-1109&amp;id=1668936&amp;value=-354&amp;id=1668900&amp;value=-340&amp;id=1668864&amp;value=-177&amp;id=1668828&amp;value=-874&amp;id=48400745&amp;value=-1745&amp;id=1668794&amp;value=-327&amp;id=1668760&amp;value=-405&amp;id=1668726&amp;value=-386&amp;id=1668692&amp;value=-955&amp;id=48610220&amp;value=-2073&amp;id=1668659&amp;value=-907&amp;id=1668625&amp;value=-188&amp;id=1668592&amp;value=-404&amp;id=2696856&amp;value=-433&amp;id=47469242&amp;value=-1932&amp;id=4681395&amp;value=-572&amp;id=7963155&amp;value=-739&amp;id=10333053&amp;value=-553&amp;id=14718248&amp;value=-5311&amp;id=47468696&amp;value=-7175&amp;id=20811523&amp;value=-646&amp;id=32272390&amp;value=-766&amp;id=38123477&amp;value=-656&amp;id=46414905&amp;value=-770&amp;id=46420410&amp;value=-2838&amp;id=53410396&amp;value=-776&amp;id=58652684&amp;value=-488&amp;id=62949126&amp;value=-364&amp;id=67044684&amp;value=-903&amp;id=67054429&amp;value=-2531&amp;" TargetMode="External"/><Relationship Id="rId10776" Type="http://schemas.openxmlformats.org/officeDocument/2006/relationships/hyperlink" Target="https://www.daloopa.com/document/7383824" TargetMode="External"/><Relationship Id="rId17389" Type="http://schemas.openxmlformats.org/officeDocument/2006/relationships/hyperlink" Target="https://www.daloopa.com/src/62865829" TargetMode="External"/><Relationship Id="rId7448" Type="http://schemas.openxmlformats.org/officeDocument/2006/relationships/hyperlink" Target="https://www.daloopa.com/src/14718237" TargetMode="External"/><Relationship Id="rId10429" Type="http://schemas.openxmlformats.org/officeDocument/2006/relationships/hyperlink" Target="https://www.daloopa.com/src/50179167" TargetMode="External"/><Relationship Id="rId13999" Type="http://schemas.openxmlformats.org/officeDocument/2006/relationships/hyperlink" Target="https://www.daloopa.com/src/32321759" TargetMode="External"/><Relationship Id="rId16472" Type="http://schemas.openxmlformats.org/officeDocument/2006/relationships/hyperlink" Target="https://www.daloopa.com/src/19197078" TargetMode="External"/><Relationship Id="rId18921" Type="http://schemas.openxmlformats.org/officeDocument/2006/relationships/hyperlink" Target="https://marketplace.daloopa.com/text-fundamental?id=48900284&amp;value=23688&amp;id=48900237&amp;value=26077&amp;id=48900202&amp;value=27694&amp;id=50393530&amp;value=23694&amp;id=48900149&amp;value=25176&amp;id=48900123&amp;value=27743&amp;id=48900078&amp;value=31968&amp;id=48900027&amp;value=30471&amp;id=48900005&amp;value=32627&amp;id=48899994&amp;value=34794&amp;id=48899968&amp;value=35544&amp;id=48899937&amp;value=35027&amp;id=48899881&amp;value=37300&amp;id=48899831&amp;value=37849&amp;id=48899790&amp;value=40985&amp;id=48899698&amp;value=35450&amp;id=48899620&amp;value=32889&amp;id=48899547&amp;value=33817&amp;id=48899358&amp;value=50020&amp;id=50369696&amp;value=55109&amp;id=48899261&amp;value=89410&amp;id=48899212&amp;value=86656&amp;id=48899198&amp;value=91486&amp;id=48899135&amp;value=91217&amp;" TargetMode="External"/><Relationship Id="rId6531" Type="http://schemas.openxmlformats.org/officeDocument/2006/relationships/hyperlink" Target="https://www.daloopa.com/src/1670435" TargetMode="External"/><Relationship Id="rId16125" Type="http://schemas.openxmlformats.org/officeDocument/2006/relationships/hyperlink" Target="https://www.daloopa.com/src/19195485" TargetMode="External"/><Relationship Id="rId4082" Type="http://schemas.openxmlformats.org/officeDocument/2006/relationships/hyperlink" Target="https://www.daloopa.com/src/10332889" TargetMode="External"/><Relationship Id="rId19695" Type="http://schemas.openxmlformats.org/officeDocument/2006/relationships/hyperlink" Target="https://www.daloopa.com/src/49010253" TargetMode="External"/><Relationship Id="rId9754" Type="http://schemas.openxmlformats.org/officeDocument/2006/relationships/hyperlink" Target="https://www.daloopa.com/src/45304269" TargetMode="External"/><Relationship Id="rId12735" Type="http://schemas.openxmlformats.org/officeDocument/2006/relationships/hyperlink" Target="https://www.daloopa.com/src/10353798" TargetMode="External"/><Relationship Id="rId19348" Type="http://schemas.openxmlformats.org/officeDocument/2006/relationships/hyperlink" Target="https://www.daloopa.com/src/45304211" TargetMode="External"/><Relationship Id="rId9407" Type="http://schemas.openxmlformats.org/officeDocument/2006/relationships/hyperlink" Target="https://www.daloopa.com/src/1671299" TargetMode="External"/><Relationship Id="rId10286" Type="http://schemas.openxmlformats.org/officeDocument/2006/relationships/hyperlink" Target="https://marketplace.daloopa.com/text-fundamental?id=50179542&amp;value=8091&amp;id=50179516&amp;value=8545&amp;id=50179479&amp;value=9097&amp;id=50179426&amp;value=10313&amp;id=50457880&amp;value=36046&amp;id=50179378&amp;value=10474&amp;id=50179326&amp;value=10785&amp;id=50179259&amp;value=10958&amp;id=50179195&amp;value=12350&amp;id=50457881&amp;value=44567&amp;id=50179183&amp;value=11791&amp;id=50179116&amp;value=12401&amp;id=50179048&amp;value=12667&amp;id=50179011&amp;value=14099&amp;id=50457882&amp;value=50958&amp;id=50178962&amp;value=12845&amp;id=50178902&amp;value=11363&amp;id=50178828&amp;value=13924&amp;id=50178786&amp;value=17238&amp;id=50457883&amp;value=55370&amp;id=50178733&amp;value=17031&amp;id=50178681&amp;value=19084&amp;id=50178592&amp;value=19839&amp;id=50174931&amp;value=23153&amp;id=67061197&amp;value=79107&amp;id=53412509&amp;value=20317&amp;id=58653381&amp;value=20533&amp;id=62950994&amp;value=19450&amp;id=67050009&amp;value=21762&amp;id=67054981&amp;value=82062&amp;" TargetMode="External"/><Relationship Id="rId15958" Type="http://schemas.openxmlformats.org/officeDocument/2006/relationships/hyperlink" Target="https://www.daloopa.com/src/45303809" TargetMode="External"/><Relationship Id="rId18431" Type="http://schemas.openxmlformats.org/officeDocument/2006/relationships/hyperlink" Target="https://www.daloopa.com/src/67090322" TargetMode="External"/><Relationship Id="rId3568" Type="http://schemas.openxmlformats.org/officeDocument/2006/relationships/hyperlink" Target="https://www.daloopa.com/src/49892811" TargetMode="External"/><Relationship Id="rId6041" Type="http://schemas.openxmlformats.org/officeDocument/2006/relationships/hyperlink" Target="https://www.daloopa.com/src/67044547" TargetMode="External"/><Relationship Id="rId9264" Type="http://schemas.openxmlformats.org/officeDocument/2006/relationships/hyperlink" Target="https://marketplace.daloopa.com/text-fundamental?id=1671350&amp;value=8111&amp;id=1671322&amp;value=7933&amp;id=1671294&amp;value=8557&amp;id=1671266&amp;value=9258&amp;id=45304316&amp;value=33859&amp;id=1671238&amp;value=10488&amp;id=1671210&amp;value=10691&amp;id=1671182&amp;value=10888&amp;id=1671154&amp;value=10909&amp;id=45304317&amp;value=42976&amp;id=1671126&amp;value=12251&amp;id=1671098&amp;value=11668&amp;id=1671070&amp;value=12313&amp;" TargetMode="External"/><Relationship Id="rId12592" Type="http://schemas.openxmlformats.org/officeDocument/2006/relationships/hyperlink" Target="https://www.daloopa.com/src/19139914" TargetMode="External"/><Relationship Id="rId970" Type="http://schemas.openxmlformats.org/officeDocument/2006/relationships/hyperlink" Target="https://www.daloopa.com/src/2700706" TargetMode="External"/><Relationship Id="rId2651" Type="http://schemas.openxmlformats.org/officeDocument/2006/relationships/hyperlink" Target="https://www.daloopa.com/src/66330831" TargetMode="External"/><Relationship Id="rId12245" Type="http://schemas.openxmlformats.org/officeDocument/2006/relationships/hyperlink" Target="https://www.daloopa.com/document/23465155" TargetMode="External"/><Relationship Id="rId17917" Type="http://schemas.openxmlformats.org/officeDocument/2006/relationships/hyperlink" Target="https://www.daloopa.com/src/62709357" TargetMode="External"/><Relationship Id="rId623" Type="http://schemas.openxmlformats.org/officeDocument/2006/relationships/hyperlink" Target="https://www.daloopa.com/src/18919209" TargetMode="External"/><Relationship Id="rId2304" Type="http://schemas.openxmlformats.org/officeDocument/2006/relationships/hyperlink" Target="https://marketplace.daloopa.com/text-fundamental?id=1679301&amp;value=6240&amp;id=1679297&amp;value=6413&amp;id=1679293&amp;value=6843&amp;id=45303519&amp;value=7923&amp;id=1679289&amp;value=27419&amp;id=1679285&amp;value=7181&amp;id=1679281&amp;value=7709&amp;id=1679277&amp;value=7921&amp;id=45303520&amp;value=8568&amp;id=1679273&amp;value=31379&amp;id=1679269&amp;value=8195&amp;id=1679265&amp;value=8001&amp;id=1679257&amp;value=8135&amp;id=45303521&amp;value=8781&amp;id=1679253&amp;value=33112&amp;id=1679249&amp;value=8955&amp;id=1679245&amp;value=9551&amp;id=1679241&amp;value=9912&amp;id=45303522&amp;value=11286&amp;id=1679237&amp;value=39704&amp;" TargetMode="External"/><Relationship Id="rId5874" Type="http://schemas.openxmlformats.org/officeDocument/2006/relationships/hyperlink" Target="https://marketplace.daloopa.com/text-fundamental?id=1670533&amp;value=3007&amp;id=1670496&amp;value=3300&amp;id=1670459&amp;value=3071&amp;id=1670422&amp;value=3755&amp;id=1670385&amp;value=3305&amp;id=1670347&amp;value=3683&amp;id=1670309&amp;value=3933&amp;id=1670272&amp;value=4434&amp;id=1670237&amp;value=4494&amp;id=1670202&amp;value=4396&amp;id=1670167&amp;value=4598&amp;id=1670132&amp;value=4768&amp;id=1670096&amp;value=4517&amp;id=1670060&amp;value=4502&amp;id=1670024&amp;value=4840&amp;id=1669987&amp;value=6144&amp;id=1669951&amp;value=5438&amp;id=1669917&amp;value=8560&amp;id=1669883&amp;value=9307&amp;id=1669849&amp;value=10177&amp;id=1669815&amp;value=10065&amp;id=1669780&amp;value=15261&amp;id=1669746&amp;value=15936&amp;id=1669712&amp;value=16958&amp;id=1669677&amp;value=19382&amp;id=1669641&amp;value=19823&amp;id=1669605&amp;value=21038&amp;id=2696971&amp;value=23067&amp;id=4681439&amp;value=22601&amp;id=7963201&amp;value=24426&amp;id=10333009&amp;value=25631&amp;id=14718074&amp;value=28631&amp;id=20809864&amp;value=30732&amp;id=32272325&amp;value=28981&amp;id=38123579&amp;value=30113&amp;id=46412952&amp;value=31236&amp;id=53410418&amp;value=33051&amp;id=58652774&amp;value=32976&amp;id=62949286&amp;value=35038&amp;id=67044546&amp;value=37866&amp;" TargetMode="External"/><Relationship Id="rId15468" Type="http://schemas.openxmlformats.org/officeDocument/2006/relationships/hyperlink" Target="https://www.daloopa.com/src/19187184" TargetMode="External"/><Relationship Id="rId5527" Type="http://schemas.openxmlformats.org/officeDocument/2006/relationships/hyperlink" Target="https://www.daloopa.com/src/20809874" TargetMode="External"/><Relationship Id="rId3078" Type="http://schemas.openxmlformats.org/officeDocument/2006/relationships/hyperlink" Target="https://www.daloopa.com/src/19135509" TargetMode="External"/><Relationship Id="rId8000" Type="http://schemas.openxmlformats.org/officeDocument/2006/relationships/hyperlink" Target="https://www.daloopa.com/src/46420415" TargetMode="External"/><Relationship Id="rId14551" Type="http://schemas.openxmlformats.org/officeDocument/2006/relationships/hyperlink" Target="https://www.daloopa.com/src/19184171" TargetMode="External"/><Relationship Id="rId4610" Type="http://schemas.openxmlformats.org/officeDocument/2006/relationships/hyperlink" Target="https://www.daloopa.com/src/14718020" TargetMode="External"/><Relationship Id="rId14204" Type="http://schemas.openxmlformats.org/officeDocument/2006/relationships/hyperlink" Target="https://www.daloopa.com/src/18879413" TargetMode="External"/><Relationship Id="rId480" Type="http://schemas.openxmlformats.org/officeDocument/2006/relationships/hyperlink" Target="https://www.daloopa.com/src/1677232" TargetMode="External"/><Relationship Id="rId2161" Type="http://schemas.openxmlformats.org/officeDocument/2006/relationships/hyperlink" Target="https://www.daloopa.com/src/18865325" TargetMode="External"/><Relationship Id="rId17774" Type="http://schemas.openxmlformats.org/officeDocument/2006/relationships/hyperlink" Target="https://www.daloopa.com/src/62762169" TargetMode="External"/><Relationship Id="rId133" Type="http://schemas.openxmlformats.org/officeDocument/2006/relationships/hyperlink" Target="https://www.daloopa.com/document/10232737" TargetMode="External"/><Relationship Id="rId5384" Type="http://schemas.openxmlformats.org/officeDocument/2006/relationships/hyperlink" Target="https://www.daloopa.com/src/1670229" TargetMode="External"/><Relationship Id="rId7833" Type="http://schemas.openxmlformats.org/officeDocument/2006/relationships/hyperlink" Target="https://www.daloopa.com/src/53410396" TargetMode="External"/><Relationship Id="rId10814" Type="http://schemas.openxmlformats.org/officeDocument/2006/relationships/hyperlink" Target="https://www.daloopa.com/src/50178995" TargetMode="External"/><Relationship Id="rId17427" Type="http://schemas.openxmlformats.org/officeDocument/2006/relationships/hyperlink" Target="https://www.daloopa.com/src/62705569" TargetMode="External"/><Relationship Id="rId5037" Type="http://schemas.openxmlformats.org/officeDocument/2006/relationships/hyperlink" Target="https://www.daloopa.com/src/1670367" TargetMode="External"/><Relationship Id="rId1994" Type="http://schemas.openxmlformats.org/officeDocument/2006/relationships/hyperlink" Target="https://www.daloopa.com/src/1680703" TargetMode="External"/><Relationship Id="rId11588" Type="http://schemas.openxmlformats.org/officeDocument/2006/relationships/hyperlink" Target="https://marketplace.daloopa.com/text-fundamental?id=1679002&amp;value=1457&amp;id=1684168&amp;value=1541&amp;id=1684188&amp;value=1558&amp;id=1684209&amp;value=1642&amp;id=45304427&amp;value=6198&amp;" TargetMode="External"/><Relationship Id="rId16510" Type="http://schemas.openxmlformats.org/officeDocument/2006/relationships/hyperlink" Target="https://www.daloopa.com/src/19164751" TargetMode="External"/><Relationship Id="rId1647" Type="http://schemas.openxmlformats.org/officeDocument/2006/relationships/hyperlink" Target="https://www.daloopa.com/src/1670783" TargetMode="External"/><Relationship Id="rId14061" Type="http://schemas.openxmlformats.org/officeDocument/2006/relationships/hyperlink" Target="https://www.daloopa.com/src/18905559" TargetMode="External"/><Relationship Id="rId4120" Type="http://schemas.openxmlformats.org/officeDocument/2006/relationships/hyperlink" Target="https://www.daloopa.com/src/46595358" TargetMode="External"/><Relationship Id="rId7690" Type="http://schemas.openxmlformats.org/officeDocument/2006/relationships/hyperlink" Target="https://www.daloopa.com/src/48610227" TargetMode="External"/><Relationship Id="rId17284" Type="http://schemas.openxmlformats.org/officeDocument/2006/relationships/hyperlink" Target="https://www.daloopa.com/src/48799349" TargetMode="External"/><Relationship Id="rId19733" Type="http://schemas.openxmlformats.org/officeDocument/2006/relationships/hyperlink" Target="https://www.daloopa.com/src/1678544" TargetMode="External"/><Relationship Id="rId7343" Type="http://schemas.openxmlformats.org/officeDocument/2006/relationships/hyperlink" Target="https://www.daloopa.com/src/10333070" TargetMode="External"/><Relationship Id="rId10671" Type="http://schemas.openxmlformats.org/officeDocument/2006/relationships/hyperlink" Target="https://www.daloopa.com/src/50179509" TargetMode="External"/><Relationship Id="rId10324" Type="http://schemas.openxmlformats.org/officeDocument/2006/relationships/hyperlink" Target="https://www.daloopa.com/src/50179379" TargetMode="External"/><Relationship Id="rId13894" Type="http://schemas.openxmlformats.org/officeDocument/2006/relationships/hyperlink" Target="https://www.daloopa.com/src/19256355" TargetMode="External"/><Relationship Id="rId3953" Type="http://schemas.openxmlformats.org/officeDocument/2006/relationships/hyperlink" Target="https://www.daloopa.com/src/1668438" TargetMode="External"/><Relationship Id="rId13547" Type="http://schemas.openxmlformats.org/officeDocument/2006/relationships/hyperlink" Target="https://www.daloopa.com/src/58705346" TargetMode="External"/><Relationship Id="rId3606" Type="http://schemas.openxmlformats.org/officeDocument/2006/relationships/hyperlink" Target="https://www.daloopa.com/src/38227635" TargetMode="External"/><Relationship Id="rId11098" Type="http://schemas.openxmlformats.org/officeDocument/2006/relationships/hyperlink" Target="https://www.daloopa.com/src/50174951" TargetMode="External"/><Relationship Id="rId16020" Type="http://schemas.openxmlformats.org/officeDocument/2006/relationships/hyperlink" Target="https://marketplace.daloopa.com/text-fundamental?id=19193866&amp;value=-1&amp;id=45303817&amp;value=2&amp;id=19195123&amp;value=1&amp;" TargetMode="External"/><Relationship Id="rId19590" Type="http://schemas.openxmlformats.org/officeDocument/2006/relationships/hyperlink" Target="https://www.daloopa.com/src/49009437" TargetMode="External"/><Relationship Id="rId1157" Type="http://schemas.openxmlformats.org/officeDocument/2006/relationships/hyperlink" Target="https://www.daloopa.com/src/38123782" TargetMode="External"/><Relationship Id="rId6829" Type="http://schemas.openxmlformats.org/officeDocument/2006/relationships/hyperlink" Target="https://www.daloopa.com/src/38123504" TargetMode="External"/><Relationship Id="rId12630" Type="http://schemas.openxmlformats.org/officeDocument/2006/relationships/hyperlink" Target="https://www.daloopa.com/src/50461369" TargetMode="External"/><Relationship Id="rId19243" Type="http://schemas.openxmlformats.org/officeDocument/2006/relationships/hyperlink" Target="https://www.daloopa.com/src/49028212" TargetMode="External"/><Relationship Id="rId9302" Type="http://schemas.openxmlformats.org/officeDocument/2006/relationships/hyperlink" Target="https://www.daloopa.com/src/1671071" TargetMode="External"/><Relationship Id="rId10181" Type="http://schemas.openxmlformats.org/officeDocument/2006/relationships/hyperlink" Target="https://www.daloopa.com/src/50179636" TargetMode="External"/><Relationship Id="rId15853" Type="http://schemas.openxmlformats.org/officeDocument/2006/relationships/hyperlink" Target="https://www.daloopa.com/src/19193302" TargetMode="External"/><Relationship Id="rId3463" Type="http://schemas.openxmlformats.org/officeDocument/2006/relationships/hyperlink" Target="https://marketplace.daloopa.com/text-fundamental?id=49008551&amp;value=-63&amp;id=49892692&amp;value=0&amp;id=50507998&amp;value=0&amp;id=50507997&amp;value=0&amp;id=50508259&amp;value=-3&amp;id=19599845&amp;value=-3&amp;id=19138774&amp;value=20&amp;id=19138723&amp;value=-54&amp;id=19138692&amp;value=-20&amp;id=45304547&amp;value=-79&amp;id=19138820&amp;value=-133&amp;id=19138675&amp;value=-42&amp;id=19138659&amp;value=-37&amp;id=19138613&amp;value=-84&amp;id=45304548&amp;value=-134&amp;id=19138840&amp;value=-297&amp;" TargetMode="External"/><Relationship Id="rId5912" Type="http://schemas.openxmlformats.org/officeDocument/2006/relationships/hyperlink" Target="https://www.daloopa.com/src/53410418" TargetMode="External"/><Relationship Id="rId13057" Type="http://schemas.openxmlformats.org/officeDocument/2006/relationships/hyperlink" Target="https://www.daloopa.com/src/67439120" TargetMode="External"/><Relationship Id="rId15506" Type="http://schemas.openxmlformats.org/officeDocument/2006/relationships/hyperlink" Target="https://www.daloopa.com/src/19186244" TargetMode="External"/><Relationship Id="rId3116" Type="http://schemas.openxmlformats.org/officeDocument/2006/relationships/hyperlink" Target="https://www.daloopa.com/src/62996730" TargetMode="External"/><Relationship Id="rId18729" Type="http://schemas.openxmlformats.org/officeDocument/2006/relationships/hyperlink" Target="https://www.daloopa.com/document/7678" TargetMode="External"/><Relationship Id="rId6686" Type="http://schemas.openxmlformats.org/officeDocument/2006/relationships/hyperlink" Target="https://www.daloopa.com/src/14718091" TargetMode="External"/><Relationship Id="rId6339" Type="http://schemas.openxmlformats.org/officeDocument/2006/relationships/hyperlink" Target="https://www.daloopa.com/src/1669754" TargetMode="External"/><Relationship Id="rId12140" Type="http://schemas.openxmlformats.org/officeDocument/2006/relationships/hyperlink" Target="https://www.daloopa.com/src/1678329" TargetMode="External"/><Relationship Id="rId2949" Type="http://schemas.openxmlformats.org/officeDocument/2006/relationships/hyperlink" Target="https://www.daloopa.com/src/19134822" TargetMode="External"/><Relationship Id="rId15363" Type="http://schemas.openxmlformats.org/officeDocument/2006/relationships/hyperlink" Target="https://www.daloopa.com/src/45303766" TargetMode="External"/><Relationship Id="rId17812" Type="http://schemas.openxmlformats.org/officeDocument/2006/relationships/hyperlink" Target="https://www.daloopa.com/src/62705818" TargetMode="External"/><Relationship Id="rId5422" Type="http://schemas.openxmlformats.org/officeDocument/2006/relationships/hyperlink" Target="https://www.daloopa.com/src/2696961" TargetMode="External"/><Relationship Id="rId15016" Type="http://schemas.openxmlformats.org/officeDocument/2006/relationships/hyperlink" Target="https://www.daloopa.com/src/19185107" TargetMode="External"/><Relationship Id="rId8992" Type="http://schemas.openxmlformats.org/officeDocument/2006/relationships/hyperlink" Target="https://www.daloopa.com/src/1671429" TargetMode="External"/><Relationship Id="rId11973" Type="http://schemas.openxmlformats.org/officeDocument/2006/relationships/hyperlink" Target="https://www.daloopa.com/document/6065409" TargetMode="External"/><Relationship Id="rId18586" Type="http://schemas.openxmlformats.org/officeDocument/2006/relationships/hyperlink" Target="https://www.daloopa.com/src/62707333" TargetMode="External"/><Relationship Id="rId6196" Type="http://schemas.openxmlformats.org/officeDocument/2006/relationships/hyperlink" Target="https://www.daloopa.com/src/46412939" TargetMode="External"/><Relationship Id="rId8645" Type="http://schemas.openxmlformats.org/officeDocument/2006/relationships/hyperlink" Target="https://www.daloopa.com/src/10333083" TargetMode="External"/><Relationship Id="rId11626" Type="http://schemas.openxmlformats.org/officeDocument/2006/relationships/hyperlink" Target="https://www.daloopa.com/src/1684214" TargetMode="External"/><Relationship Id="rId18239" Type="http://schemas.openxmlformats.org/officeDocument/2006/relationships/hyperlink" Target="https://www.daloopa.com/src/67089127" TargetMode="External"/><Relationship Id="rId14849" Type="http://schemas.openxmlformats.org/officeDocument/2006/relationships/hyperlink" Target="https://www.daloopa.com/src/19184594" TargetMode="External"/><Relationship Id="rId4908" Type="http://schemas.openxmlformats.org/officeDocument/2006/relationships/hyperlink" Target="https://www.daloopa.com/src/1677305" TargetMode="External"/><Relationship Id="rId17322" Type="http://schemas.openxmlformats.org/officeDocument/2006/relationships/hyperlink" Target="https://www.daloopa.com/src/62997155" TargetMode="External"/><Relationship Id="rId778" Type="http://schemas.openxmlformats.org/officeDocument/2006/relationships/hyperlink" Target="https://www.daloopa.com/src/18920854" TargetMode="External"/><Relationship Id="rId2459" Type="http://schemas.openxmlformats.org/officeDocument/2006/relationships/hyperlink" Target="https://www.daloopa.com/src/1679229" TargetMode="External"/><Relationship Id="rId13932" Type="http://schemas.openxmlformats.org/officeDocument/2006/relationships/hyperlink" Target="https://www.daloopa.com/src/48887251" TargetMode="External"/><Relationship Id="rId18096" Type="http://schemas.openxmlformats.org/officeDocument/2006/relationships/hyperlink" Target="https://www.daloopa.com/src/19237923" TargetMode="External"/><Relationship Id="rId1542" Type="http://schemas.openxmlformats.org/officeDocument/2006/relationships/hyperlink" Target="https://www.daloopa.com/src/1671009" TargetMode="External"/><Relationship Id="rId8155" Type="http://schemas.openxmlformats.org/officeDocument/2006/relationships/hyperlink" Target="https://www.daloopa.com/src/48345856" TargetMode="External"/><Relationship Id="rId11136" Type="http://schemas.openxmlformats.org/officeDocument/2006/relationships/hyperlink" Target="https://www.daloopa.com/src/50457958" TargetMode="External"/><Relationship Id="rId11483" Type="http://schemas.openxmlformats.org/officeDocument/2006/relationships/hyperlink" Target="https://www.daloopa.com/src/1679077" TargetMode="External"/><Relationship Id="rId16808" Type="http://schemas.openxmlformats.org/officeDocument/2006/relationships/hyperlink" Target="https://www.daloopa.com/src/50458049" TargetMode="External"/><Relationship Id="rId4765" Type="http://schemas.openxmlformats.org/officeDocument/2006/relationships/hyperlink" Target="https://www.daloopa.com/src/1668221" TargetMode="External"/><Relationship Id="rId14359" Type="http://schemas.openxmlformats.org/officeDocument/2006/relationships/hyperlink" Target="https://www.daloopa.com/src/19177348" TargetMode="External"/><Relationship Id="rId288" Type="http://schemas.openxmlformats.org/officeDocument/2006/relationships/hyperlink" Target="https://www.daloopa.com/src/1676952" TargetMode="External"/><Relationship Id="rId4418" Type="http://schemas.openxmlformats.org/officeDocument/2006/relationships/hyperlink" Target="https://www.daloopa.com/src/1668541" TargetMode="External"/><Relationship Id="rId7988" Type="http://schemas.openxmlformats.org/officeDocument/2006/relationships/hyperlink" Target="https://www.daloopa.com/src/53410398" TargetMode="External"/><Relationship Id="rId10969" Type="http://schemas.openxmlformats.org/officeDocument/2006/relationships/hyperlink" Target="https://www.daloopa.com/src/50179172" TargetMode="External"/><Relationship Id="rId13442" Type="http://schemas.openxmlformats.org/officeDocument/2006/relationships/hyperlink" Target="https://www.daloopa.com/src/58705354" TargetMode="External"/><Relationship Id="rId3501" Type="http://schemas.openxmlformats.org/officeDocument/2006/relationships/hyperlink" Target="https://www.daloopa.com/src/19138616" TargetMode="External"/><Relationship Id="rId1052" Type="http://schemas.openxmlformats.org/officeDocument/2006/relationships/hyperlink" Target="https://www.daloopa.com/src/20811035" TargetMode="External"/><Relationship Id="rId16665" Type="http://schemas.openxmlformats.org/officeDocument/2006/relationships/hyperlink" Target="https://www.daloopa.com/src/32321278" TargetMode="External"/><Relationship Id="rId4275" Type="http://schemas.openxmlformats.org/officeDocument/2006/relationships/hyperlink" Target="https://www.daloopa.com/src/46414826" TargetMode="External"/><Relationship Id="rId6724" Type="http://schemas.openxmlformats.org/officeDocument/2006/relationships/hyperlink" Target="https://www.daloopa.com/src/32272339" TargetMode="External"/><Relationship Id="rId16318" Type="http://schemas.openxmlformats.org/officeDocument/2006/relationships/hyperlink" Target="https://www.daloopa.com/src/19141234" TargetMode="External"/><Relationship Id="rId9947" Type="http://schemas.openxmlformats.org/officeDocument/2006/relationships/hyperlink" Target="https://www.daloopa.com/src/38123918" TargetMode="External"/><Relationship Id="rId12928" Type="http://schemas.openxmlformats.org/officeDocument/2006/relationships/hyperlink" Target="https://www.daloopa.com/src/67436779" TargetMode="External"/><Relationship Id="rId7498" Type="http://schemas.openxmlformats.org/officeDocument/2006/relationships/hyperlink" Target="https://www.daloopa.com/src/7963149" TargetMode="External"/><Relationship Id="rId10479" Type="http://schemas.openxmlformats.org/officeDocument/2006/relationships/hyperlink" Target="https://www.daloopa.com/src/50179540" TargetMode="External"/><Relationship Id="rId15401" Type="http://schemas.openxmlformats.org/officeDocument/2006/relationships/hyperlink" Target="https://www.daloopa.com/src/19186996" TargetMode="External"/><Relationship Id="rId18971" Type="http://schemas.openxmlformats.org/officeDocument/2006/relationships/hyperlink" Target="https://www.daloopa.com/src/50393400" TargetMode="External"/><Relationship Id="rId18624" Type="http://schemas.openxmlformats.org/officeDocument/2006/relationships/hyperlink" Target="https://www.daloopa.com/src/50393491" TargetMode="External"/><Relationship Id="rId3011" Type="http://schemas.openxmlformats.org/officeDocument/2006/relationships/hyperlink" Target="https://www.daloopa.com/src/45304508" TargetMode="External"/><Relationship Id="rId6581" Type="http://schemas.openxmlformats.org/officeDocument/2006/relationships/hyperlink" Target="https://www.daloopa.com/src/2696984" TargetMode="External"/><Relationship Id="rId16175" Type="http://schemas.openxmlformats.org/officeDocument/2006/relationships/hyperlink" Target="https://www.daloopa.com/src/19193656" TargetMode="External"/><Relationship Id="rId6234" Type="http://schemas.openxmlformats.org/officeDocument/2006/relationships/hyperlink" Target="https://www.daloopa.com/src/1669786" TargetMode="External"/><Relationship Id="rId19398" Type="http://schemas.openxmlformats.org/officeDocument/2006/relationships/hyperlink" Target="https://www.daloopa.com/src/46414402" TargetMode="External"/><Relationship Id="rId9457" Type="http://schemas.openxmlformats.org/officeDocument/2006/relationships/hyperlink" Target="https://www.daloopa.com/src/1671245" TargetMode="External"/><Relationship Id="rId12785" Type="http://schemas.openxmlformats.org/officeDocument/2006/relationships/hyperlink" Target="https://www.daloopa.com/src/67437781" TargetMode="External"/><Relationship Id="rId2844" Type="http://schemas.openxmlformats.org/officeDocument/2006/relationships/hyperlink" Target="https://www.daloopa.com/src/45304492" TargetMode="External"/><Relationship Id="rId12438" Type="http://schemas.openxmlformats.org/officeDocument/2006/relationships/hyperlink" Target="https://www.daloopa.com/src/1679324" TargetMode="External"/><Relationship Id="rId816" Type="http://schemas.openxmlformats.org/officeDocument/2006/relationships/hyperlink" Target="https://www.daloopa.com/src/53410664" TargetMode="External"/><Relationship Id="rId18481" Type="http://schemas.openxmlformats.org/officeDocument/2006/relationships/hyperlink" Target="https://www.daloopa.com/src/62711977" TargetMode="External"/><Relationship Id="rId8540" Type="http://schemas.openxmlformats.org/officeDocument/2006/relationships/hyperlink" Target="https://www.daloopa.com/src/48346659" TargetMode="External"/><Relationship Id="rId11521" Type="http://schemas.openxmlformats.org/officeDocument/2006/relationships/hyperlink" Target="https://marketplace.daloopa.com/text-fundamental?id=1678993&amp;value=10492&amp;id=1684159&amp;value=10982&amp;id=1684178&amp;value=11449&amp;id=1684199&amp;value=12936&amp;id=45304418&amp;value=45859&amp;" TargetMode="External"/><Relationship Id="rId18134" Type="http://schemas.openxmlformats.org/officeDocument/2006/relationships/hyperlink" Target="https://www.daloopa.com/src/62823575" TargetMode="External"/><Relationship Id="rId6091" Type="http://schemas.openxmlformats.org/officeDocument/2006/relationships/hyperlink" Target="https://www.daloopa.com/src/58652779" TargetMode="External"/><Relationship Id="rId12295" Type="http://schemas.openxmlformats.org/officeDocument/2006/relationships/hyperlink" Target="https://www.daloopa.com/src/1679457" TargetMode="External"/><Relationship Id="rId14744" Type="http://schemas.openxmlformats.org/officeDocument/2006/relationships/hyperlink" Target="https://www.daloopa.com/src/19185070" TargetMode="External"/><Relationship Id="rId673" Type="http://schemas.openxmlformats.org/officeDocument/2006/relationships/hyperlink" Target="https://www.daloopa.com/src/19360374" TargetMode="External"/><Relationship Id="rId2354" Type="http://schemas.openxmlformats.org/officeDocument/2006/relationships/hyperlink" Target="https://www.daloopa.com/src/2746477" TargetMode="External"/><Relationship Id="rId4803" Type="http://schemas.openxmlformats.org/officeDocument/2006/relationships/hyperlink" Target="https://www.daloopa.com/document/6065143" TargetMode="External"/><Relationship Id="rId17967" Type="http://schemas.openxmlformats.org/officeDocument/2006/relationships/hyperlink" Target="https://www.daloopa.com/src/62708641" TargetMode="External"/><Relationship Id="rId326" Type="http://schemas.openxmlformats.org/officeDocument/2006/relationships/hyperlink" Target="https://www.daloopa.com/src/50420387" TargetMode="External"/><Relationship Id="rId2007" Type="http://schemas.openxmlformats.org/officeDocument/2006/relationships/hyperlink" Target="https://www.daloopa.com/src/48540634" TargetMode="External"/><Relationship Id="rId5577" Type="http://schemas.openxmlformats.org/officeDocument/2006/relationships/hyperlink" Target="https://www.daloopa.com/src/53410440" TargetMode="External"/><Relationship Id="rId8050" Type="http://schemas.openxmlformats.org/officeDocument/2006/relationships/hyperlink" Target="https://www.daloopa.com/src/1669044" TargetMode="External"/><Relationship Id="rId11031" Type="http://schemas.openxmlformats.org/officeDocument/2006/relationships/hyperlink" Target="https://www.daloopa.com/src/67054992" TargetMode="External"/><Relationship Id="rId16703" Type="http://schemas.openxmlformats.org/officeDocument/2006/relationships/hyperlink" Target="https://www.daloopa.com/src/18843788" TargetMode="External"/><Relationship Id="rId4660" Type="http://schemas.openxmlformats.org/officeDocument/2006/relationships/hyperlink" Target="https://www.daloopa.com/src/66433295" TargetMode="External"/><Relationship Id="rId14254" Type="http://schemas.openxmlformats.org/officeDocument/2006/relationships/hyperlink" Target="https://www.daloopa.com/document/27828" TargetMode="External"/><Relationship Id="rId4313" Type="http://schemas.openxmlformats.org/officeDocument/2006/relationships/hyperlink" Target="https://www.daloopa.com/src/38123468" TargetMode="External"/><Relationship Id="rId7883" Type="http://schemas.openxmlformats.org/officeDocument/2006/relationships/hyperlink" Target="https://www.daloopa.com/src/1669574" TargetMode="External"/><Relationship Id="rId17477" Type="http://schemas.openxmlformats.org/officeDocument/2006/relationships/hyperlink" Target="https://www.daloopa.com/src/62706316" TargetMode="External"/><Relationship Id="rId183" Type="http://schemas.openxmlformats.org/officeDocument/2006/relationships/hyperlink" Target="https://www.daloopa.com/src/59874641" TargetMode="External"/><Relationship Id="rId7536" Type="http://schemas.openxmlformats.org/officeDocument/2006/relationships/hyperlink" Target="https://www.daloopa.com/src/1668966" TargetMode="External"/><Relationship Id="rId10864" Type="http://schemas.openxmlformats.org/officeDocument/2006/relationships/hyperlink" Target="https://www.daloopa.com/src/50179749" TargetMode="External"/><Relationship Id="rId5087" Type="http://schemas.openxmlformats.org/officeDocument/2006/relationships/hyperlink" Target="https://www.daloopa.com/src/1670443" TargetMode="External"/><Relationship Id="rId10517" Type="http://schemas.openxmlformats.org/officeDocument/2006/relationships/hyperlink" Target="https://www.daloopa.com/src/50179255" TargetMode="External"/><Relationship Id="rId16560" Type="http://schemas.openxmlformats.org/officeDocument/2006/relationships/hyperlink" Target="https://www.daloopa.com/src/19197223" TargetMode="External"/><Relationship Id="rId1697" Type="http://schemas.openxmlformats.org/officeDocument/2006/relationships/hyperlink" Target="https://www.daloopa.com/src/49014128" TargetMode="External"/><Relationship Id="rId16213" Type="http://schemas.openxmlformats.org/officeDocument/2006/relationships/hyperlink" Target="https://www.daloopa.com/src/19192769" TargetMode="External"/><Relationship Id="rId4170" Type="http://schemas.openxmlformats.org/officeDocument/2006/relationships/hyperlink" Target="https://www.daloopa.com/src/46595413" TargetMode="External"/><Relationship Id="rId9842" Type="http://schemas.openxmlformats.org/officeDocument/2006/relationships/hyperlink" Target="https://www.daloopa.com/src/45304276" TargetMode="External"/><Relationship Id="rId19436" Type="http://schemas.openxmlformats.org/officeDocument/2006/relationships/hyperlink" Target="https://www.daloopa.com/src/62950085" TargetMode="External"/><Relationship Id="rId56" Type="http://schemas.openxmlformats.org/officeDocument/2006/relationships/hyperlink" Target="https://www.daloopa.com/document/207273" TargetMode="External"/><Relationship Id="rId7393" Type="http://schemas.openxmlformats.org/officeDocument/2006/relationships/hyperlink" Target="https://www.daloopa.com/src/4681387" TargetMode="External"/><Relationship Id="rId10374" Type="http://schemas.openxmlformats.org/officeDocument/2006/relationships/hyperlink" Target="https://www.daloopa.com/src/50179009" TargetMode="External"/><Relationship Id="rId12823" Type="http://schemas.openxmlformats.org/officeDocument/2006/relationships/hyperlink" Target="https://www.daloopa.com/src/67436268" TargetMode="External"/><Relationship Id="rId7046" Type="http://schemas.openxmlformats.org/officeDocument/2006/relationships/hyperlink" Target="https://www.daloopa.com/src/1668578" TargetMode="External"/><Relationship Id="rId10027" Type="http://schemas.openxmlformats.org/officeDocument/2006/relationships/hyperlink" Target="https://www.daloopa.com/document/6065396" TargetMode="External"/><Relationship Id="rId13597" Type="http://schemas.openxmlformats.org/officeDocument/2006/relationships/hyperlink" Target="https://marketplace.daloopa.com/text-fundamental?id=19145358&amp;value=80&amp;id=19145368&amp;value=285&amp;id=19145382&amp;value=698&amp;id=19145387&amp;value=568&amp;id=19144531&amp;value=830&amp;id=19145432&amp;value=863&amp;id=19145491&amp;value=804&amp;id=19145497&amp;value=942&amp;id=19144527&amp;value=1970&amp;id=19145504&amp;value=1562&amp;id=19145511&amp;value=2110&amp;id=19145563&amp;value=1454&amp;id=19144481&amp;value=1869&amp;id=20862185&amp;value=1482&amp;id=32323607&amp;value=1599&amp;id=38229432&amp;value=1513&amp;id=46507670&amp;value=1571&amp;id=53487572&amp;value=1723&amp;id=58705490&amp;value=13594&amp;id=62996053&amp;value=45940&amp;id=67088214&amp;value=54644&amp;" TargetMode="External"/><Relationship Id="rId3656" Type="http://schemas.openxmlformats.org/officeDocument/2006/relationships/hyperlink" Target="https://www.daloopa.com/src/19138385" TargetMode="External"/><Relationship Id="rId16070" Type="http://schemas.openxmlformats.org/officeDocument/2006/relationships/hyperlink" Target="https://marketplace.daloopa.com/text-fundamental?id=19193961&amp;value=2419&amp;id=19193915&amp;value=2004&amp;id=19193869&amp;value=1962&amp;id=19195127&amp;value=2038&amp;id=19193750&amp;value=1650&amp;id=19193654&amp;value=1502&amp;id=19193586&amp;value=1300&amp;id=19195217&amp;value=1428&amp;id=19193532&amp;value=1618&amp;id=19193432&amp;value=1531&amp;id=19193384&amp;value=1403&amp;" TargetMode="External"/><Relationship Id="rId3309" Type="http://schemas.openxmlformats.org/officeDocument/2006/relationships/hyperlink" Target="https://www.daloopa.com/document/23465155" TargetMode="External"/><Relationship Id="rId6879" Type="http://schemas.openxmlformats.org/officeDocument/2006/relationships/hyperlink" Target="https://www.daloopa.com/src/20811535" TargetMode="External"/><Relationship Id="rId12680" Type="http://schemas.openxmlformats.org/officeDocument/2006/relationships/hyperlink" Target="https://www.daloopa.com/src/1679125" TargetMode="External"/><Relationship Id="rId19293" Type="http://schemas.openxmlformats.org/officeDocument/2006/relationships/hyperlink" Target="https://www.daloopa.com/src/49002524" TargetMode="External"/><Relationship Id="rId9352" Type="http://schemas.openxmlformats.org/officeDocument/2006/relationships/hyperlink" Target="https://www.daloopa.com/src/1671213" TargetMode="External"/><Relationship Id="rId12333" Type="http://schemas.openxmlformats.org/officeDocument/2006/relationships/hyperlink" Target="https://www.daloopa.com/src/1679490" TargetMode="External"/><Relationship Id="rId711" Type="http://schemas.openxmlformats.org/officeDocument/2006/relationships/hyperlink" Target="https://www.daloopa.com/src/50430633" TargetMode="External"/><Relationship Id="rId5962" Type="http://schemas.openxmlformats.org/officeDocument/2006/relationships/hyperlink" Target="https://www.daloopa.com/src/38123577" TargetMode="External"/><Relationship Id="rId9005" Type="http://schemas.openxmlformats.org/officeDocument/2006/relationships/hyperlink" Target="https://www.daloopa.com/src/1671521" TargetMode="External"/><Relationship Id="rId15556" Type="http://schemas.openxmlformats.org/officeDocument/2006/relationships/hyperlink" Target="https://www.daloopa.com/src/19186896" TargetMode="External"/><Relationship Id="rId5615" Type="http://schemas.openxmlformats.org/officeDocument/2006/relationships/hyperlink" Target="https://www.daloopa.com/src/1669741" TargetMode="External"/><Relationship Id="rId15209" Type="http://schemas.openxmlformats.org/officeDocument/2006/relationships/hyperlink" Target="https://www.daloopa.com/src/50457998" TargetMode="External"/><Relationship Id="rId3166" Type="http://schemas.openxmlformats.org/officeDocument/2006/relationships/hyperlink" Target="https://www.daloopa.com/src/19135783" TargetMode="External"/><Relationship Id="rId18779" Type="http://schemas.openxmlformats.org/officeDocument/2006/relationships/hyperlink" Target="https://www.daloopa.com/src/48900070" TargetMode="External"/><Relationship Id="rId6389" Type="http://schemas.openxmlformats.org/officeDocument/2006/relationships/hyperlink" Target="https://marketplace.daloopa.com/text-fundamental?id=1670543&amp;value=737&amp;id=1670506&amp;value=704&amp;id=1670469&amp;value=710&amp;id=1670432&amp;value=743&amp;id=1670396&amp;value=534&amp;id=1670358&amp;value=810&amp;id=1670320&amp;value=991&amp;id=1670282&amp;value=1118&amp;id=1670247&amp;value=1735&amp;id=1670212&amp;value=1960&amp;id=1670177&amp;value=1884&amp;id=1670142&amp;value=1822&amp;id=1670106&amp;value=1965&amp;id=1670070&amp;value=2151&amp;id=1670034&amp;value=2561&amp;id=1669997&amp;value=2665&amp;id=1669960&amp;value=2763&amp;id=1669926&amp;value=2853&amp;id=1669892&amp;value=2924&amp;id=1669858&amp;value=3059&amp;id=1669824&amp;value=3149&amp;id=1669789&amp;value=3237&amp;id=1669755&amp;value=3214&amp;id=1669721&amp;value=3545&amp;id=1669687&amp;value=1417&amp;id=1669651&amp;value=1499&amp;id=1669615&amp;value=1637&amp;id=2696981&amp;value=2534&amp;id=4681449&amp;value=2427&amp;id=7963211&amp;value=1992&amp;id=10332986&amp;value=2194&amp;id=14718085&amp;value=2269&amp;id=20809868&amp;value=2146&amp;id=32272326&amp;value=2270&amp;id=38123594&amp;value=2250&amp;id=46412942&amp;value=2205&amp;id=53410436&amp;value=2242&amp;id=58652767&amp;value=2422&amp;id=62949296&amp;value=2371&amp;id=67044558&amp;value=2247&amp;" TargetMode="External"/><Relationship Id="rId8838" Type="http://schemas.openxmlformats.org/officeDocument/2006/relationships/hyperlink" Target="https://www.daloopa.com/src/62955917" TargetMode="External"/><Relationship Id="rId11819" Type="http://schemas.openxmlformats.org/officeDocument/2006/relationships/hyperlink" Target="https://marketplace.daloopa.com/text-fundamental?id=1678764&amp;value=-198&amp;" TargetMode="External"/><Relationship Id="rId12190" Type="http://schemas.openxmlformats.org/officeDocument/2006/relationships/hyperlink" Target="https://www.daloopa.com/src/1678808" TargetMode="External"/><Relationship Id="rId17862" Type="http://schemas.openxmlformats.org/officeDocument/2006/relationships/hyperlink" Target="https://www.daloopa.com/src/62705860" TargetMode="External"/><Relationship Id="rId2999" Type="http://schemas.openxmlformats.org/officeDocument/2006/relationships/hyperlink" Target="https://www.daloopa.com/document/21779929" TargetMode="External"/><Relationship Id="rId7921" Type="http://schemas.openxmlformats.org/officeDocument/2006/relationships/hyperlink" Target="https://www.daloopa.com/src/1669214" TargetMode="External"/><Relationship Id="rId17515" Type="http://schemas.openxmlformats.org/officeDocument/2006/relationships/hyperlink" Target="https://www.daloopa.com/src/62761319" TargetMode="External"/><Relationship Id="rId221" Type="http://schemas.openxmlformats.org/officeDocument/2006/relationships/hyperlink" Target="https://www.daloopa.com/src/1676954" TargetMode="External"/><Relationship Id="rId5472" Type="http://schemas.openxmlformats.org/officeDocument/2006/relationships/hyperlink" Target="https://www.daloopa.com/src/1670340" TargetMode="External"/><Relationship Id="rId10902" Type="http://schemas.openxmlformats.org/officeDocument/2006/relationships/hyperlink" Target="https://www.daloopa.com/document/23463508" TargetMode="External"/><Relationship Id="rId15066" Type="http://schemas.openxmlformats.org/officeDocument/2006/relationships/hyperlink" Target="https://www.daloopa.com/src/45303744" TargetMode="External"/><Relationship Id="rId5125" Type="http://schemas.openxmlformats.org/officeDocument/2006/relationships/hyperlink" Target="https://www.daloopa.com/src/1670406" TargetMode="External"/><Relationship Id="rId8695" Type="http://schemas.openxmlformats.org/officeDocument/2006/relationships/hyperlink" Target="https://www.daloopa.com/src/4681462" TargetMode="External"/><Relationship Id="rId18289" Type="http://schemas.openxmlformats.org/officeDocument/2006/relationships/hyperlink" Target="https://www.daloopa.com/src/67089120" TargetMode="External"/><Relationship Id="rId8348" Type="http://schemas.openxmlformats.org/officeDocument/2006/relationships/hyperlink" Target="https://www.daloopa.com/src/1669406" TargetMode="External"/><Relationship Id="rId11676" Type="http://schemas.openxmlformats.org/officeDocument/2006/relationships/hyperlink" Target="https://www.daloopa.com/src/1682532" TargetMode="External"/><Relationship Id="rId1735" Type="http://schemas.openxmlformats.org/officeDocument/2006/relationships/hyperlink" Target="https://www.daloopa.com/src/1670994" TargetMode="External"/><Relationship Id="rId11329" Type="http://schemas.openxmlformats.org/officeDocument/2006/relationships/hyperlink" Target="https://www.daloopa.com/src/1678970" TargetMode="External"/><Relationship Id="rId14899" Type="http://schemas.openxmlformats.org/officeDocument/2006/relationships/hyperlink" Target="https://www.daloopa.com/src/19185178" TargetMode="External"/><Relationship Id="rId4958" Type="http://schemas.openxmlformats.org/officeDocument/2006/relationships/hyperlink" Target="https://www.daloopa.com/src/7963183" TargetMode="External"/><Relationship Id="rId17372" Type="http://schemas.openxmlformats.org/officeDocument/2006/relationships/hyperlink" Target="https://www.daloopa.com/src/67089802" TargetMode="External"/><Relationship Id="rId7431" Type="http://schemas.openxmlformats.org/officeDocument/2006/relationships/hyperlink" Target="https://www.daloopa.com/src/1668999" TargetMode="External"/><Relationship Id="rId10412" Type="http://schemas.openxmlformats.org/officeDocument/2006/relationships/hyperlink" Target="https://www.daloopa.com/src/50178882" TargetMode="External"/><Relationship Id="rId13982" Type="http://schemas.openxmlformats.org/officeDocument/2006/relationships/hyperlink" Target="https://www.daloopa.com/src/66433341" TargetMode="External"/><Relationship Id="rId17025" Type="http://schemas.openxmlformats.org/officeDocument/2006/relationships/hyperlink" Target="https://www.daloopa.com/src/48792837" TargetMode="External"/><Relationship Id="rId13635" Type="http://schemas.openxmlformats.org/officeDocument/2006/relationships/hyperlink" Target="https://www.daloopa.com/src/19144528" TargetMode="External"/><Relationship Id="rId1592" Type="http://schemas.openxmlformats.org/officeDocument/2006/relationships/hyperlink" Target="https://www.daloopa.com/src/1670965" TargetMode="External"/><Relationship Id="rId11186" Type="http://schemas.openxmlformats.org/officeDocument/2006/relationships/hyperlink" Target="https://www.daloopa.com/src/1684275" TargetMode="External"/><Relationship Id="rId1245" Type="http://schemas.openxmlformats.org/officeDocument/2006/relationships/hyperlink" Target="https://www.daloopa.com/src/1671002" TargetMode="External"/><Relationship Id="rId16858" Type="http://schemas.openxmlformats.org/officeDocument/2006/relationships/hyperlink" Target="https://www.daloopa.com/src/48791020" TargetMode="External"/><Relationship Id="rId4468" Type="http://schemas.openxmlformats.org/officeDocument/2006/relationships/hyperlink" Target="https://www.daloopa.com/document/206991" TargetMode="External"/><Relationship Id="rId6917" Type="http://schemas.openxmlformats.org/officeDocument/2006/relationships/hyperlink" Target="https://www.daloopa.com/src/1668847" TargetMode="External"/><Relationship Id="rId19331" Type="http://schemas.openxmlformats.org/officeDocument/2006/relationships/hyperlink" Target="https://www.daloopa.com/src/1678488" TargetMode="External"/><Relationship Id="rId15941" Type="http://schemas.openxmlformats.org/officeDocument/2006/relationships/hyperlink" Target="https://www.daloopa.com/src/19193383" TargetMode="External"/><Relationship Id="rId13492" Type="http://schemas.openxmlformats.org/officeDocument/2006/relationships/hyperlink" Target="https://www.daloopa.com/src/19144334" TargetMode="External"/><Relationship Id="rId3551" Type="http://schemas.openxmlformats.org/officeDocument/2006/relationships/hyperlink" Target="https://www.daloopa.com/src/49892810" TargetMode="External"/><Relationship Id="rId13145" Type="http://schemas.openxmlformats.org/officeDocument/2006/relationships/hyperlink" Target="https://www.daloopa.com/src/67439016" TargetMode="External"/><Relationship Id="rId3204" Type="http://schemas.openxmlformats.org/officeDocument/2006/relationships/hyperlink" Target="https://www.daloopa.com/src/38227594" TargetMode="External"/><Relationship Id="rId6774" Type="http://schemas.openxmlformats.org/officeDocument/2006/relationships/hyperlink" Target="https://www.daloopa.com/src/14718078" TargetMode="External"/><Relationship Id="rId16368" Type="http://schemas.openxmlformats.org/officeDocument/2006/relationships/hyperlink" Target="https://www.daloopa.com/src/19141295" TargetMode="External"/><Relationship Id="rId18817" Type="http://schemas.openxmlformats.org/officeDocument/2006/relationships/hyperlink" Target="https://www.daloopa.com/src/48900279" TargetMode="External"/><Relationship Id="rId6427" Type="http://schemas.openxmlformats.org/officeDocument/2006/relationships/hyperlink" Target="https://www.daloopa.com/src/53410436" TargetMode="External"/><Relationship Id="rId9997" Type="http://schemas.openxmlformats.org/officeDocument/2006/relationships/hyperlink" Target="https://www.daloopa.com/src/1671317" TargetMode="External"/><Relationship Id="rId12978" Type="http://schemas.openxmlformats.org/officeDocument/2006/relationships/hyperlink" Target="https://www.daloopa.com/src/67439113" TargetMode="External"/><Relationship Id="rId17900" Type="http://schemas.openxmlformats.org/officeDocument/2006/relationships/hyperlink" Target="https://www.daloopa.com/src/62708742" TargetMode="External"/><Relationship Id="rId15451" Type="http://schemas.openxmlformats.org/officeDocument/2006/relationships/hyperlink" Target="https://www.daloopa.com/src/19187088" TargetMode="External"/><Relationship Id="rId3061" Type="http://schemas.openxmlformats.org/officeDocument/2006/relationships/hyperlink" Target="https://www.daloopa.com/src/46520644" TargetMode="External"/><Relationship Id="rId5510" Type="http://schemas.openxmlformats.org/officeDocument/2006/relationships/hyperlink" Target="https://www.daloopa.com/src/1669980" TargetMode="External"/><Relationship Id="rId15104" Type="http://schemas.openxmlformats.org/officeDocument/2006/relationships/hyperlink" Target="https://www.daloopa.com/src/19178966" TargetMode="External"/><Relationship Id="rId18674" Type="http://schemas.openxmlformats.org/officeDocument/2006/relationships/hyperlink" Target="https://www.daloopa.com/src/48899617" TargetMode="External"/><Relationship Id="rId8733" Type="http://schemas.openxmlformats.org/officeDocument/2006/relationships/hyperlink" Target="https://www.daloopa.com/src/1670589" TargetMode="External"/><Relationship Id="rId11714" Type="http://schemas.openxmlformats.org/officeDocument/2006/relationships/hyperlink" Target="https://www.daloopa.com/src/1678704" TargetMode="External"/><Relationship Id="rId18327" Type="http://schemas.openxmlformats.org/officeDocument/2006/relationships/hyperlink" Target="https://www.daloopa.com/src/62711921" TargetMode="External"/><Relationship Id="rId6284" Type="http://schemas.openxmlformats.org/officeDocument/2006/relationships/hyperlink" Target="https://www.daloopa.com/src/1669856" TargetMode="External"/><Relationship Id="rId2894" Type="http://schemas.openxmlformats.org/officeDocument/2006/relationships/hyperlink" Target="https://www.daloopa.com/src/19134887" TargetMode="External"/><Relationship Id="rId12488" Type="http://schemas.openxmlformats.org/officeDocument/2006/relationships/hyperlink" Target="https://www.daloopa.com/src/20856417" TargetMode="External"/><Relationship Id="rId14937" Type="http://schemas.openxmlformats.org/officeDocument/2006/relationships/hyperlink" Target="https://www.daloopa.com/src/19185788" TargetMode="External"/><Relationship Id="rId866" Type="http://schemas.openxmlformats.org/officeDocument/2006/relationships/hyperlink" Target="https://www.daloopa.com/src/15998666" TargetMode="External"/><Relationship Id="rId2547" Type="http://schemas.openxmlformats.org/officeDocument/2006/relationships/hyperlink" Target="https://www.daloopa.com/src/66331492" TargetMode="External"/><Relationship Id="rId17410" Type="http://schemas.openxmlformats.org/officeDocument/2006/relationships/hyperlink" Target="https://marketplace.daloopa.com/text-fundamental?id=62865869&amp;value=102&amp;id=62865850&amp;value=114&amp;id=62865834&amp;value=133&amp;id=62995433&amp;value=386&amp;id=67090403&amp;value=236&amp;" TargetMode="External"/><Relationship Id="rId519" Type="http://schemas.openxmlformats.org/officeDocument/2006/relationships/hyperlink" Target="https://www.daloopa.com/src/1677151" TargetMode="External"/><Relationship Id="rId5020" Type="http://schemas.openxmlformats.org/officeDocument/2006/relationships/hyperlink" Target="https://www.daloopa.com/src/67044563" TargetMode="External"/><Relationship Id="rId8590" Type="http://schemas.openxmlformats.org/officeDocument/2006/relationships/hyperlink" Target="https://www.daloopa.com/src/2696870" TargetMode="External"/><Relationship Id="rId11571" Type="http://schemas.openxmlformats.org/officeDocument/2006/relationships/hyperlink" Target="https://www.daloopa.com/src/1684185" TargetMode="External"/><Relationship Id="rId18184" Type="http://schemas.openxmlformats.org/officeDocument/2006/relationships/hyperlink" Target="https://www.daloopa.com/src/19253182" TargetMode="External"/><Relationship Id="rId1630" Type="http://schemas.openxmlformats.org/officeDocument/2006/relationships/hyperlink" Target="https://www.daloopa.com/src/49014141" TargetMode="External"/><Relationship Id="rId8243" Type="http://schemas.openxmlformats.org/officeDocument/2006/relationships/hyperlink" Target="https://www.daloopa.com/src/53410374" TargetMode="External"/><Relationship Id="rId11224" Type="http://schemas.openxmlformats.org/officeDocument/2006/relationships/hyperlink" Target="https://www.daloopa.com/document/6065143" TargetMode="External"/><Relationship Id="rId14794" Type="http://schemas.openxmlformats.org/officeDocument/2006/relationships/hyperlink" Target="https://www.daloopa.com/src/19185784" TargetMode="External"/><Relationship Id="rId4853" Type="http://schemas.openxmlformats.org/officeDocument/2006/relationships/hyperlink" Target="https://www.daloopa.com/src/45303678" TargetMode="External"/><Relationship Id="rId14447" Type="http://schemas.openxmlformats.org/officeDocument/2006/relationships/hyperlink" Target="https://www.daloopa.com/src/19181659" TargetMode="External"/><Relationship Id="rId4506" Type="http://schemas.openxmlformats.org/officeDocument/2006/relationships/hyperlink" Target="https://www.daloopa.com/src/1668471" TargetMode="External"/><Relationship Id="rId376" Type="http://schemas.openxmlformats.org/officeDocument/2006/relationships/hyperlink" Target="https://www.daloopa.com/src/48498363" TargetMode="External"/><Relationship Id="rId2057" Type="http://schemas.openxmlformats.org/officeDocument/2006/relationships/hyperlink" Target="https://www.daloopa.com/src/1680710" TargetMode="External"/><Relationship Id="rId7729" Type="http://schemas.openxmlformats.org/officeDocument/2006/relationships/hyperlink" Target="https://www.daloopa.com/src/53410402" TargetMode="External"/><Relationship Id="rId13530" Type="http://schemas.openxmlformats.org/officeDocument/2006/relationships/hyperlink" Target="https://www.daloopa.com/document/1652598" TargetMode="External"/><Relationship Id="rId1140" Type="http://schemas.openxmlformats.org/officeDocument/2006/relationships/hyperlink" Target="https://www.daloopa.com/src/1670918" TargetMode="External"/><Relationship Id="rId11081" Type="http://schemas.openxmlformats.org/officeDocument/2006/relationships/hyperlink" Target="https://www.daloopa.com/src/50179498" TargetMode="External"/><Relationship Id="rId16753" Type="http://schemas.openxmlformats.org/officeDocument/2006/relationships/hyperlink" Target="https://marketplace.daloopa.com/text-fundamental?id=66377577&amp;value=2527&amp;id=67090492&amp;value=2771&amp;" TargetMode="External"/><Relationship Id="rId6812" Type="http://schemas.openxmlformats.org/officeDocument/2006/relationships/hyperlink" Target="https://www.daloopa.com/src/1668881" TargetMode="External"/><Relationship Id="rId16406" Type="http://schemas.openxmlformats.org/officeDocument/2006/relationships/hyperlink" Target="https://marketplace.daloopa.com/text-fundamental?id=19172018&amp;value=-2&amp;" TargetMode="External"/><Relationship Id="rId4363" Type="http://schemas.openxmlformats.org/officeDocument/2006/relationships/hyperlink" Target="https://www.daloopa.com/src/20811569" TargetMode="External"/><Relationship Id="rId19629" Type="http://schemas.openxmlformats.org/officeDocument/2006/relationships/hyperlink" Target="https://www.daloopa.com/src/45304225" TargetMode="External"/><Relationship Id="rId4016" Type="http://schemas.openxmlformats.org/officeDocument/2006/relationships/hyperlink" Target="https://www.daloopa.com/src/1668212" TargetMode="External"/><Relationship Id="rId7586" Type="http://schemas.openxmlformats.org/officeDocument/2006/relationships/hyperlink" Target="https://www.daloopa.com/src/1669036" TargetMode="External"/><Relationship Id="rId10567" Type="http://schemas.openxmlformats.org/officeDocument/2006/relationships/hyperlink" Target="https://www.daloopa.com/src/50178879" TargetMode="External"/><Relationship Id="rId7239" Type="http://schemas.openxmlformats.org/officeDocument/2006/relationships/hyperlink" Target="https://www.daloopa.com/src/48346969" TargetMode="External"/><Relationship Id="rId13040" Type="http://schemas.openxmlformats.org/officeDocument/2006/relationships/hyperlink" Target="https://www.daloopa.com/src/67440886" TargetMode="External"/><Relationship Id="rId18712" Type="http://schemas.openxmlformats.org/officeDocument/2006/relationships/hyperlink" Target="https://www.daloopa.com/src/48899613" TargetMode="External"/><Relationship Id="rId3849" Type="http://schemas.openxmlformats.org/officeDocument/2006/relationships/hyperlink" Target="https://www.daloopa.com/src/1668273" TargetMode="External"/><Relationship Id="rId16263" Type="http://schemas.openxmlformats.org/officeDocument/2006/relationships/hyperlink" Target="https://www.daloopa.com/src/46520584" TargetMode="External"/><Relationship Id="rId6322" Type="http://schemas.openxmlformats.org/officeDocument/2006/relationships/hyperlink" Target="https://www.daloopa.com/src/1670357" TargetMode="External"/><Relationship Id="rId9892" Type="http://schemas.openxmlformats.org/officeDocument/2006/relationships/hyperlink" Target="https://www.daloopa.com/src/1671412" TargetMode="External"/><Relationship Id="rId12873" Type="http://schemas.openxmlformats.org/officeDocument/2006/relationships/hyperlink" Target="https://www.daloopa.com/src/67437358" TargetMode="External"/><Relationship Id="rId19486" Type="http://schemas.openxmlformats.org/officeDocument/2006/relationships/hyperlink" Target="https://www.daloopa.com/src/15978695" TargetMode="External"/><Relationship Id="rId2932" Type="http://schemas.openxmlformats.org/officeDocument/2006/relationships/hyperlink" Target="https://www.daloopa.com/src/19136502" TargetMode="External"/><Relationship Id="rId9545" Type="http://schemas.openxmlformats.org/officeDocument/2006/relationships/hyperlink" Target="https://www.daloopa.com/src/2697123" TargetMode="External"/><Relationship Id="rId12526" Type="http://schemas.openxmlformats.org/officeDocument/2006/relationships/hyperlink" Target="https://www.daloopa.com/src/4718978" TargetMode="External"/><Relationship Id="rId19139" Type="http://schemas.openxmlformats.org/officeDocument/2006/relationships/hyperlink" Target="https://marketplace.daloopa.com/text-fundamental?id=49000978&amp;value=13497&amp;id=49000228&amp;value=14649&amp;id=49000217&amp;value=13597&amp;id=49000202&amp;value=15773&amp;id=50215182&amp;value=17953&amp;id=49000130&amp;value=24751&amp;id=49000120&amp;value=29290&amp;id=49000107&amp;value=30343&amp;id=49000093&amp;value=31915&amp;id=49000074&amp;value=35369&amp;id=53492407&amp;value=34787&amp;id=58707079&amp;value=34454&amp;id=62997278&amp;value=34500&amp;" TargetMode="External"/><Relationship Id="rId904" Type="http://schemas.openxmlformats.org/officeDocument/2006/relationships/hyperlink" Target="https://www.daloopa.com/src/62949263" TargetMode="External"/><Relationship Id="rId7096" Type="http://schemas.openxmlformats.org/officeDocument/2006/relationships/hyperlink" Target="https://www.daloopa.com/src/1669305" TargetMode="External"/><Relationship Id="rId10077" Type="http://schemas.openxmlformats.org/officeDocument/2006/relationships/hyperlink" Target="https://www.daloopa.com/src/50180185" TargetMode="External"/><Relationship Id="rId15749" Type="http://schemas.openxmlformats.org/officeDocument/2006/relationships/hyperlink" Target="https://www.daloopa.com/src/19183097" TargetMode="External"/><Relationship Id="rId18222" Type="http://schemas.openxmlformats.org/officeDocument/2006/relationships/hyperlink" Target="https://www.daloopa.com/src/67089124" TargetMode="External"/><Relationship Id="rId3359" Type="http://schemas.openxmlformats.org/officeDocument/2006/relationships/hyperlink" Target="https://www.daloopa.com/src/19136853" TargetMode="External"/><Relationship Id="rId5808" Type="http://schemas.openxmlformats.org/officeDocument/2006/relationships/hyperlink" Target="https://www.daloopa.com/src/1670270" TargetMode="External"/><Relationship Id="rId14832" Type="http://schemas.openxmlformats.org/officeDocument/2006/relationships/hyperlink" Target="https://marketplace.daloopa.com/text-fundamental?id=19185553&amp;value=61687&amp;id=19185536&amp;value=60063&amp;id=19185791&amp;value=58379&amp;id=19185707&amp;value=59328&amp;id=19185436&amp;value=56091&amp;id=19185395&amp;value=55300&amp;id=19185267&amp;value=54623&amp;id=19185880&amp;value=54928&amp;id=19185176&amp;value=52846&amp;id=19185112&amp;value=52114&amp;id=19185077&amp;value=51369&amp;id=19185922&amp;value=51745&amp;id=19185026&amp;value=49915&amp;id=19184978&amp;value=49228&amp;id=19184895&amp;value=48513&amp;id=19185954&amp;value=48859&amp;id=19184844&amp;value=47301&amp;id=19184838&amp;value=47133&amp;id=19184748&amp;value=47078&amp;id=19186017&amp;value=47146&amp;id=19184594&amp;value=46956&amp;id=19184548&amp;value=46915&amp;id=19184489&amp;value=46885&amp;id=19186025&amp;value=46864&amp;id=19184865&amp;value=46582&amp;id=19184412&amp;value=46525&amp;id=19184197&amp;value=46515&amp;id=19186070&amp;value=46527&amp;id=19184179&amp;value=46424&amp;id=19184120&amp;value=46355&amp;id=19184091&amp;value=46108&amp;id=19186097&amp;value=46182&amp;id=20862833&amp;value=45840&amp;id=32324260&amp;value=45692&amp;id=38229706&amp;value=45404&amp;id=46508612&amp;value=45430&amp;id=53488230&amp;value=44535&amp;id=58705771&amp;value=887000&amp;id=62996935&amp;value=885000&amp;id=67088707&amp;value=887000&amp;" TargetMode="External"/><Relationship Id="rId9055" Type="http://schemas.openxmlformats.org/officeDocument/2006/relationships/hyperlink" Target="https://marketplace.daloopa.com/text-fundamental?id=1671548&amp;value=6240&amp;id=1671539&amp;value=6413&amp;id=1671531&amp;value=6843&amp;id=1671523&amp;value=7923&amp;id=45304252&amp;value=27419&amp;id=1671515&amp;value=7181&amp;id=1671507&amp;value=7709&amp;id=1671499&amp;value=7921&amp;id=1671492&amp;value=8568&amp;id=45304253&amp;value=31379&amp;id=1671480&amp;value=8195&amp;id=1671468&amp;value=8001&amp;id=1671456&amp;value=8135&amp;id=1671444&amp;value=9114&amp;id=45304254&amp;value=33445&amp;id=1671432&amp;value=8955&amp;id=1671420&amp;value=9551&amp;id=1671402&amp;value=9912&amp;id=1671381&amp;value=11286&amp;id=45304255&amp;value=39704&amp;" TargetMode="External"/><Relationship Id="rId12383" Type="http://schemas.openxmlformats.org/officeDocument/2006/relationships/hyperlink" Target="https://www.daloopa.com/src/1679427" TargetMode="External"/><Relationship Id="rId761" Type="http://schemas.openxmlformats.org/officeDocument/2006/relationships/hyperlink" Target="https://www.daloopa.com/document/23465155" TargetMode="External"/><Relationship Id="rId2442" Type="http://schemas.openxmlformats.org/officeDocument/2006/relationships/hyperlink" Target="https://www.daloopa.com/src/1679302" TargetMode="External"/><Relationship Id="rId12036" Type="http://schemas.openxmlformats.org/officeDocument/2006/relationships/hyperlink" Target="https://marketplace.daloopa.com/text-fundamental?id=1678372&amp;value=1670&amp;id=1678344&amp;value=2206&amp;id=1678334&amp;value=2489&amp;id=1678324&amp;value=2771&amp;id=1678314&amp;value=2628&amp;id=1678301&amp;value=2624&amp;id=1678291&amp;value=2674&amp;id=1678281&amp;value=2715&amp;id=45304460&amp;value=10641&amp;" TargetMode="External"/><Relationship Id="rId17708" Type="http://schemas.openxmlformats.org/officeDocument/2006/relationships/hyperlink" Target="https://www.daloopa.com/src/62705942" TargetMode="External"/><Relationship Id="rId414" Type="http://schemas.openxmlformats.org/officeDocument/2006/relationships/hyperlink" Target="https://www.daloopa.com/src/1677246" TargetMode="External"/><Relationship Id="rId5665" Type="http://schemas.openxmlformats.org/officeDocument/2006/relationships/hyperlink" Target="https://www.daloopa.com/src/1669810" TargetMode="External"/><Relationship Id="rId15259" Type="http://schemas.openxmlformats.org/officeDocument/2006/relationships/hyperlink" Target="https://www.daloopa.com/src/19180870" TargetMode="External"/><Relationship Id="rId5318" Type="http://schemas.openxmlformats.org/officeDocument/2006/relationships/hyperlink" Target="https://www.daloopa.com/src/2696959" TargetMode="External"/><Relationship Id="rId8888" Type="http://schemas.openxmlformats.org/officeDocument/2006/relationships/hyperlink" Target="https://www.daloopa.com/src/1925290" TargetMode="External"/><Relationship Id="rId11869" Type="http://schemas.openxmlformats.org/officeDocument/2006/relationships/hyperlink" Target="https://www.daloopa.com/src/1678742" TargetMode="External"/><Relationship Id="rId1928" Type="http://schemas.openxmlformats.org/officeDocument/2006/relationships/hyperlink" Target="https://www.daloopa.com/src/1680730" TargetMode="External"/><Relationship Id="rId14342" Type="http://schemas.openxmlformats.org/officeDocument/2006/relationships/hyperlink" Target="https://www.daloopa.com/src/19178242" TargetMode="External"/><Relationship Id="rId271" Type="http://schemas.openxmlformats.org/officeDocument/2006/relationships/hyperlink" Target="https://www.daloopa.com/document/22810043" TargetMode="External"/><Relationship Id="rId4401" Type="http://schemas.openxmlformats.org/officeDocument/2006/relationships/hyperlink" Target="https://www.daloopa.com/src/1668540" TargetMode="External"/><Relationship Id="rId7971" Type="http://schemas.openxmlformats.org/officeDocument/2006/relationships/hyperlink" Target="https://www.daloopa.com/src/1668832" TargetMode="External"/><Relationship Id="rId10952" Type="http://schemas.openxmlformats.org/officeDocument/2006/relationships/hyperlink" Target="https://www.daloopa.com/src/67050013" TargetMode="External"/><Relationship Id="rId17565" Type="http://schemas.openxmlformats.org/officeDocument/2006/relationships/hyperlink" Target="https://www.daloopa.com/src/62761337" TargetMode="External"/><Relationship Id="rId7624" Type="http://schemas.openxmlformats.org/officeDocument/2006/relationships/hyperlink" Target="https://www.daloopa.com/document/23463508" TargetMode="External"/><Relationship Id="rId10605" Type="http://schemas.openxmlformats.org/officeDocument/2006/relationships/hyperlink" Target="https://www.daloopa.com/src/50178791" TargetMode="External"/><Relationship Id="rId17218" Type="http://schemas.openxmlformats.org/officeDocument/2006/relationships/hyperlink" Target="https://www.daloopa.com/src/48796702" TargetMode="External"/><Relationship Id="rId5175" Type="http://schemas.openxmlformats.org/officeDocument/2006/relationships/hyperlink" Target="https://www.daloopa.com/src/14718093" TargetMode="External"/><Relationship Id="rId1785" Type="http://schemas.openxmlformats.org/officeDocument/2006/relationships/hyperlink" Target="https://www.daloopa.com/src/49016437" TargetMode="External"/><Relationship Id="rId8398" Type="http://schemas.openxmlformats.org/officeDocument/2006/relationships/hyperlink" Target="https://www.daloopa.com/src/1669479" TargetMode="External"/><Relationship Id="rId11379" Type="http://schemas.openxmlformats.org/officeDocument/2006/relationships/hyperlink" Target="https://www.daloopa.com/document/6065396" TargetMode="External"/><Relationship Id="rId13828" Type="http://schemas.openxmlformats.org/officeDocument/2006/relationships/hyperlink" Target="https://www.daloopa.com/src/19256392" TargetMode="External"/><Relationship Id="rId16301" Type="http://schemas.openxmlformats.org/officeDocument/2006/relationships/hyperlink" Target="https://www.daloopa.com/src/19139947" TargetMode="External"/><Relationship Id="rId1438" Type="http://schemas.openxmlformats.org/officeDocument/2006/relationships/hyperlink" Target="https://www.daloopa.com/src/49014059" TargetMode="External"/><Relationship Id="rId7481" Type="http://schemas.openxmlformats.org/officeDocument/2006/relationships/hyperlink" Target="https://www.daloopa.com/src/1669067" TargetMode="External"/><Relationship Id="rId9930" Type="http://schemas.openxmlformats.org/officeDocument/2006/relationships/hyperlink" Target="https://www.daloopa.com/src/1671343" TargetMode="External"/><Relationship Id="rId12911" Type="http://schemas.openxmlformats.org/officeDocument/2006/relationships/hyperlink" Target="https://www.daloopa.com/src/67437496" TargetMode="External"/><Relationship Id="rId17075" Type="http://schemas.openxmlformats.org/officeDocument/2006/relationships/hyperlink" Target="https://www.daloopa.com/src/48793419" TargetMode="External"/><Relationship Id="rId19524" Type="http://schemas.openxmlformats.org/officeDocument/2006/relationships/hyperlink" Target="https://www.daloopa.com/src/62950084" TargetMode="External"/><Relationship Id="rId7134" Type="http://schemas.openxmlformats.org/officeDocument/2006/relationships/hyperlink" Target="https://www.daloopa.com/src/38123472" TargetMode="External"/><Relationship Id="rId10462" Type="http://schemas.openxmlformats.org/officeDocument/2006/relationships/hyperlink" Target="https://www.daloopa.com/src/50179037" TargetMode="External"/><Relationship Id="rId10115" Type="http://schemas.openxmlformats.org/officeDocument/2006/relationships/hyperlink" Target="https://www.daloopa.com/src/50179769" TargetMode="External"/><Relationship Id="rId13685" Type="http://schemas.openxmlformats.org/officeDocument/2006/relationships/hyperlink" Target="https://www.daloopa.com/src/19145380" TargetMode="External"/><Relationship Id="rId3744" Type="http://schemas.openxmlformats.org/officeDocument/2006/relationships/hyperlink" Target="https://www.daloopa.com/src/19138416" TargetMode="External"/><Relationship Id="rId13338" Type="http://schemas.openxmlformats.org/officeDocument/2006/relationships/hyperlink" Target="https://marketplace.daloopa.com/text-fundamental?id=19145253&amp;value=80&amp;id=19145248&amp;value=285&amp;id=19143111&amp;value=698&amp;id=19143094&amp;value=568&amp;id=19143693&amp;value=830&amp;id=19143071&amp;value=863&amp;id=19143032&amp;value=804&amp;id=19143030&amp;value=942&amp;id=19143670&amp;value=1970&amp;id=19143004&amp;value=1562&amp;id=19142980&amp;value=2110&amp;id=19142937&amp;value=1454&amp;id=19143654&amp;value=1869&amp;id=20861993&amp;value=1482&amp;id=32323429&amp;value=1599&amp;id=38233731&amp;value=1513&amp;id=46507379&amp;value=1445&amp;id=53487273&amp;value=1642&amp;id=58705355&amp;value=11469&amp;id=62996134&amp;value=37461&amp;id=67089918&amp;value=46059&amp;" TargetMode="External"/><Relationship Id="rId1295" Type="http://schemas.openxmlformats.org/officeDocument/2006/relationships/hyperlink" Target="https://www.daloopa.com/src/48520576" TargetMode="External"/><Relationship Id="rId6967" Type="http://schemas.openxmlformats.org/officeDocument/2006/relationships/hyperlink" Target="https://www.daloopa.com/src/1668920" TargetMode="External"/><Relationship Id="rId19381" Type="http://schemas.openxmlformats.org/officeDocument/2006/relationships/hyperlink" Target="https://www.daloopa.com/src/4681598" TargetMode="External"/><Relationship Id="rId9440" Type="http://schemas.openxmlformats.org/officeDocument/2006/relationships/hyperlink" Target="https://www.daloopa.com/src/50174314" TargetMode="External"/><Relationship Id="rId19034" Type="http://schemas.openxmlformats.org/officeDocument/2006/relationships/hyperlink" Target="https://www.daloopa.com/src/48903053" TargetMode="External"/><Relationship Id="rId12421" Type="http://schemas.openxmlformats.org/officeDocument/2006/relationships/hyperlink" Target="https://www.daloopa.com/src/1679460" TargetMode="External"/><Relationship Id="rId15991" Type="http://schemas.openxmlformats.org/officeDocument/2006/relationships/hyperlink" Target="https://www.daloopa.com/document/7696" TargetMode="External"/><Relationship Id="rId15644" Type="http://schemas.openxmlformats.org/officeDocument/2006/relationships/hyperlink" Target="https://www.daloopa.com/src/19186435" TargetMode="External"/><Relationship Id="rId5703" Type="http://schemas.openxmlformats.org/officeDocument/2006/relationships/hyperlink" Target="https://www.daloopa.com/src/1670305" TargetMode="External"/><Relationship Id="rId13195" Type="http://schemas.openxmlformats.org/officeDocument/2006/relationships/hyperlink" Target="https://marketplace.daloopa.com/text-fundamental?id=67441178&amp;value=337.231&amp;id=67441170&amp;value=337.966&amp;id=67441110&amp;value=339.282&amp;id=67441076&amp;value=340.399&amp;id=67440995&amp;value=341.652&amp;id=67440982&amp;value=343.908&amp;id=67440927&amp;value=345.489&amp;id=67440848&amp;value=344.756&amp;id=67440748&amp;value=343.683&amp;id=67440673&amp;value=343.171&amp;id=67440635&amp;value=345.036&amp;id=67440548&amp;value=346.864&amp;id=67440483&amp;value=347.344&amp;id=67440198&amp;value=347.732&amp;id=67439887&amp;value=349.473&amp;id=67439665&amp;value=349.341&amp;id=67439601&amp;value=349.353&amp;id=67439508&amp;value=350.16&amp;id=67439454&amp;value=350.11&amp;id=67439315&amp;value=349.678&amp;id=67439297&amp;value=348.811&amp;id=67439263&amp;value=348.008&amp;id=67439253&amp;value=344.774&amp;id=67439185&amp;value=342.066&amp;id=67443679&amp;value=337.518&amp;id=67439101&amp;value=334.692&amp;id=67439088&amp;value=331.168&amp;id=67439034&amp;value=328.649&amp;id=67439017&amp;value=324.511&amp;id=67438974&amp;value=321.051&amp;id=67438942&amp;value=318.62&amp;id=67438864&amp;value=316.719&amp;id=67438801&amp;value=313.596&amp;id=67438732&amp;value=6191&amp;id=67438713&amp;value=6109&amp;id=67436216&amp;value=6002&amp;" TargetMode="External"/><Relationship Id="rId18867" Type="http://schemas.openxmlformats.org/officeDocument/2006/relationships/hyperlink" Target="https://www.daloopa.com/src/48898797" TargetMode="External"/><Relationship Id="rId3254" Type="http://schemas.openxmlformats.org/officeDocument/2006/relationships/hyperlink" Target="https://www.daloopa.com/src/19136236" TargetMode="External"/><Relationship Id="rId8926" Type="http://schemas.openxmlformats.org/officeDocument/2006/relationships/hyperlink" Target="https://www.daloopa.com/src/1684237" TargetMode="External"/><Relationship Id="rId6477" Type="http://schemas.openxmlformats.org/officeDocument/2006/relationships/hyperlink" Target="https://www.daloopa.com/src/67044555" TargetMode="External"/><Relationship Id="rId11907" Type="http://schemas.openxmlformats.org/officeDocument/2006/relationships/hyperlink" Target="https://www.daloopa.com/src/1678259" TargetMode="External"/><Relationship Id="rId17950" Type="http://schemas.openxmlformats.org/officeDocument/2006/relationships/hyperlink" Target="https://www.daloopa.com/src/62708696" TargetMode="External"/><Relationship Id="rId5560" Type="http://schemas.openxmlformats.org/officeDocument/2006/relationships/hyperlink" Target="https://www.daloopa.com/src/1669843" TargetMode="External"/><Relationship Id="rId15154" Type="http://schemas.openxmlformats.org/officeDocument/2006/relationships/hyperlink" Target="https://www.daloopa.com/src/19179746" TargetMode="External"/><Relationship Id="rId17603" Type="http://schemas.openxmlformats.org/officeDocument/2006/relationships/hyperlink" Target="https://www.daloopa.com/src/62706472" TargetMode="External"/><Relationship Id="rId5213" Type="http://schemas.openxmlformats.org/officeDocument/2006/relationships/hyperlink" Target="https://www.daloopa.com/src/1670409" TargetMode="External"/><Relationship Id="rId8783" Type="http://schemas.openxmlformats.org/officeDocument/2006/relationships/hyperlink" Target="https://www.daloopa.com/src/1925302" TargetMode="External"/><Relationship Id="rId11764" Type="http://schemas.openxmlformats.org/officeDocument/2006/relationships/hyperlink" Target="https://marketplace.daloopa.com/text-fundamental?id=1678757&amp;value=11305&amp;" TargetMode="External"/><Relationship Id="rId18377" Type="http://schemas.openxmlformats.org/officeDocument/2006/relationships/hyperlink" Target="https://www.daloopa.com/src/67090310" TargetMode="External"/><Relationship Id="rId1823" Type="http://schemas.openxmlformats.org/officeDocument/2006/relationships/hyperlink" Target="https://www.daloopa.com/src/48529880" TargetMode="External"/><Relationship Id="rId8436" Type="http://schemas.openxmlformats.org/officeDocument/2006/relationships/hyperlink" Target="https://www.daloopa.com/src/48346657" TargetMode="External"/><Relationship Id="rId11417" Type="http://schemas.openxmlformats.org/officeDocument/2006/relationships/hyperlink" Target="https://www.daloopa.com/src/1687088" TargetMode="External"/><Relationship Id="rId14987" Type="http://schemas.openxmlformats.org/officeDocument/2006/relationships/hyperlink" Target="https://www.daloopa.com/src/19185073" TargetMode="External"/><Relationship Id="rId17460" Type="http://schemas.openxmlformats.org/officeDocument/2006/relationships/hyperlink" Target="https://www.daloopa.com/document/23465155" TargetMode="External"/><Relationship Id="rId2597" Type="http://schemas.openxmlformats.org/officeDocument/2006/relationships/hyperlink" Target="https://www.daloopa.com/document/23465155" TargetMode="External"/><Relationship Id="rId17113" Type="http://schemas.openxmlformats.org/officeDocument/2006/relationships/hyperlink" Target="https://www.daloopa.com/src/48793110" TargetMode="External"/><Relationship Id="rId569" Type="http://schemas.openxmlformats.org/officeDocument/2006/relationships/hyperlink" Target="https://www.daloopa.com/src/50432849" TargetMode="External"/><Relationship Id="rId5070" Type="http://schemas.openxmlformats.org/officeDocument/2006/relationships/hyperlink" Target="https://www.daloopa.com/src/58652761" TargetMode="External"/><Relationship Id="rId10500" Type="http://schemas.openxmlformats.org/officeDocument/2006/relationships/hyperlink" Target="https://www.daloopa.com/src/58653383" TargetMode="External"/><Relationship Id="rId8293" Type="http://schemas.openxmlformats.org/officeDocument/2006/relationships/hyperlink" Target="https://www.daloopa.com/src/38123500" TargetMode="External"/><Relationship Id="rId13723" Type="http://schemas.openxmlformats.org/officeDocument/2006/relationships/hyperlink" Target="https://www.daloopa.com/src/19148202" TargetMode="External"/><Relationship Id="rId1680" Type="http://schemas.openxmlformats.org/officeDocument/2006/relationships/hyperlink" Target="https://www.daloopa.com/src/1670784" TargetMode="External"/><Relationship Id="rId11274" Type="http://schemas.openxmlformats.org/officeDocument/2006/relationships/hyperlink" Target="https://marketplace.daloopa.com/text-fundamental?id=1678834&amp;value=5037&amp;id=1678853&amp;value=5085&amp;id=1684267&amp;value=5276&amp;id=1684289&amp;value=6126&amp;id=45304383&amp;value=21524&amp;" TargetMode="External"/><Relationship Id="rId16946" Type="http://schemas.openxmlformats.org/officeDocument/2006/relationships/hyperlink" Target="https://www.daloopa.com/src/48790774" TargetMode="External"/><Relationship Id="rId1333" Type="http://schemas.openxmlformats.org/officeDocument/2006/relationships/hyperlink" Target="https://www.daloopa.com/src/49016316" TargetMode="External"/><Relationship Id="rId14497" Type="http://schemas.openxmlformats.org/officeDocument/2006/relationships/hyperlink" Target="https://www.daloopa.com/src/19177476" TargetMode="External"/><Relationship Id="rId4556" Type="http://schemas.openxmlformats.org/officeDocument/2006/relationships/hyperlink" Target="https://www.daloopa.com/src/1668523" TargetMode="External"/><Relationship Id="rId4209" Type="http://schemas.openxmlformats.org/officeDocument/2006/relationships/hyperlink" Target="https://www.daloopa.com/src/38123466" TargetMode="External"/><Relationship Id="rId7779" Type="http://schemas.openxmlformats.org/officeDocument/2006/relationships/hyperlink" Target="https://www.daloopa.com/src/38123487" TargetMode="External"/><Relationship Id="rId10010" Type="http://schemas.openxmlformats.org/officeDocument/2006/relationships/hyperlink" Target="https://www.daloopa.com/src/14718316" TargetMode="External"/><Relationship Id="rId13580" Type="http://schemas.openxmlformats.org/officeDocument/2006/relationships/hyperlink" Target="https://www.daloopa.com/src/67089924" TargetMode="External"/><Relationship Id="rId1190" Type="http://schemas.openxmlformats.org/officeDocument/2006/relationships/hyperlink" Target="https://www.daloopa.com/src/50192804" TargetMode="External"/><Relationship Id="rId13233" Type="http://schemas.openxmlformats.org/officeDocument/2006/relationships/hyperlink" Target="https://marketplace.daloopa.com/text-fundamental?id=67441717&amp;value=331.008&amp;id=67441706&amp;value=333.134&amp;id=67441662&amp;value=334.157&amp;id=67441247&amp;value=335.832&amp;id=67441181&amp;value=674.462&amp;id=67441172&amp;value=675.905&amp;id=67441112&amp;value=678.277&amp;id=67441078&amp;value=680.172&amp;id=67440996&amp;value=682.33&amp;id=67440984&amp;value=685.49&amp;id=67440930&amp;value=687.693&amp;id=67440849&amp;value=687.348&amp;id=67440751&amp;value=686.792&amp;id=67440676&amp;value=686.778&amp;id=67440636&amp;value=689.136&amp;id=67440551&amp;value=691.293&amp;id=67440484&amp;value=692.108&amp;id=67440200&amp;value=692.876&amp;id=67439890&amp;value=694.79&amp;id=67439667&amp;value=694.783&amp;id=67439603&amp;value=694.945&amp;id=67439511&amp;value=695.946&amp;id=67439456&amp;value=695.957&amp;id=67439316&amp;value=695.556&amp;id=67439298&amp;value=694.782&amp;id=67439266&amp;value=694.05&amp;id=67439255&amp;value=690.906&amp;id=67439184&amp;value=688.335&amp;id=67443680&amp;value=683.972&amp;id=67439099&amp;value=681.215&amp;id=67439089&amp;value=677.724&amp;id=67439036&amp;value=675.222&amp;id=67439014&amp;value=671.094&amp;id=67438973&amp;value=667.637&amp;id=67438943&amp;value=664.682&amp;id=67438865&amp;value=662.121&amp;id=67438802&amp;value=658.763&amp;id=67438734&amp;value=13078&amp;id=67438716&amp;value=12971&amp;id=67436218&amp;value=12849&amp;" TargetMode="External"/><Relationship Id="rId18905" Type="http://schemas.openxmlformats.org/officeDocument/2006/relationships/hyperlink" Target="https://www.daloopa.com/src/48900148" TargetMode="External"/><Relationship Id="rId6862" Type="http://schemas.openxmlformats.org/officeDocument/2006/relationships/hyperlink" Target="https://www.daloopa.com/src/1668954" TargetMode="External"/><Relationship Id="rId16456" Type="http://schemas.openxmlformats.org/officeDocument/2006/relationships/hyperlink" Target="https://www.daloopa.com/src/19165108" TargetMode="External"/><Relationship Id="rId4066" Type="http://schemas.openxmlformats.org/officeDocument/2006/relationships/hyperlink" Target="https://www.daloopa.com/src/1668243" TargetMode="External"/><Relationship Id="rId6515" Type="http://schemas.openxmlformats.org/officeDocument/2006/relationships/hyperlink" Target="https://www.daloopa.com/src/62949295" TargetMode="External"/><Relationship Id="rId16109" Type="http://schemas.openxmlformats.org/officeDocument/2006/relationships/hyperlink" Target="https://www.daloopa.com/src/19192950" TargetMode="External"/><Relationship Id="rId19679" Type="http://schemas.openxmlformats.org/officeDocument/2006/relationships/hyperlink" Target="https://www.daloopa.com/src/15985448" TargetMode="External"/><Relationship Id="rId9738" Type="http://schemas.openxmlformats.org/officeDocument/2006/relationships/hyperlink" Target="https://www.daloopa.com/src/1671115" TargetMode="External"/><Relationship Id="rId12719" Type="http://schemas.openxmlformats.org/officeDocument/2006/relationships/hyperlink" Target="https://www.daloopa.com/src/1679135" TargetMode="External"/><Relationship Id="rId7289" Type="http://schemas.openxmlformats.org/officeDocument/2006/relationships/hyperlink" Target="https://www.daloopa.com/src/62949121" TargetMode="External"/><Relationship Id="rId13090" Type="http://schemas.openxmlformats.org/officeDocument/2006/relationships/hyperlink" Target="https://www.daloopa.com/src/67439735" TargetMode="External"/><Relationship Id="rId3899" Type="http://schemas.openxmlformats.org/officeDocument/2006/relationships/hyperlink" Target="https://www.daloopa.com/src/1668481" TargetMode="External"/><Relationship Id="rId18762" Type="http://schemas.openxmlformats.org/officeDocument/2006/relationships/hyperlink" Target="https://www.daloopa.com/src/48898740" TargetMode="External"/><Relationship Id="rId6372" Type="http://schemas.openxmlformats.org/officeDocument/2006/relationships/hyperlink" Target="https://www.daloopa.com/src/2696980" TargetMode="External"/><Relationship Id="rId8821" Type="http://schemas.openxmlformats.org/officeDocument/2006/relationships/hyperlink" Target="https://www.daloopa.com/src/1679725" TargetMode="External"/><Relationship Id="rId11802" Type="http://schemas.openxmlformats.org/officeDocument/2006/relationships/hyperlink" Target="https://www.daloopa.com/src/1678710" TargetMode="External"/><Relationship Id="rId18415" Type="http://schemas.openxmlformats.org/officeDocument/2006/relationships/hyperlink" Target="https://www.daloopa.com/src/62711653" TargetMode="External"/><Relationship Id="rId6025" Type="http://schemas.openxmlformats.org/officeDocument/2006/relationships/hyperlink" Target="https://www.daloopa.com/src/1669714" TargetMode="External"/><Relationship Id="rId2982" Type="http://schemas.openxmlformats.org/officeDocument/2006/relationships/hyperlink" Target="https://www.daloopa.com/src/19135398" TargetMode="External"/><Relationship Id="rId9595" Type="http://schemas.openxmlformats.org/officeDocument/2006/relationships/hyperlink" Target="https://www.daloopa.com/src/1671278" TargetMode="External"/><Relationship Id="rId12576" Type="http://schemas.openxmlformats.org/officeDocument/2006/relationships/hyperlink" Target="https://www.daloopa.com/src/19140217" TargetMode="External"/><Relationship Id="rId19189" Type="http://schemas.openxmlformats.org/officeDocument/2006/relationships/hyperlink" Target="https://www.daloopa.com/src/49001121" TargetMode="External"/><Relationship Id="rId954" Type="http://schemas.openxmlformats.org/officeDocument/2006/relationships/hyperlink" Target="https://www.daloopa.com/src/32273600" TargetMode="External"/><Relationship Id="rId2635" Type="http://schemas.openxmlformats.org/officeDocument/2006/relationships/hyperlink" Target="https://www.daloopa.com/src/66330934" TargetMode="External"/><Relationship Id="rId9248" Type="http://schemas.openxmlformats.org/officeDocument/2006/relationships/hyperlink" Target="https://www.daloopa.com/src/10333142" TargetMode="External"/><Relationship Id="rId12229" Type="http://schemas.openxmlformats.org/officeDocument/2006/relationships/hyperlink" Target="https://www.daloopa.com/src/1679311" TargetMode="External"/><Relationship Id="rId15799" Type="http://schemas.openxmlformats.org/officeDocument/2006/relationships/hyperlink" Target="https://www.daloopa.com/src/19183552" TargetMode="External"/><Relationship Id="rId607" Type="http://schemas.openxmlformats.org/officeDocument/2006/relationships/hyperlink" Target="https://www.daloopa.com/src/50430631" TargetMode="External"/><Relationship Id="rId5858" Type="http://schemas.openxmlformats.org/officeDocument/2006/relationships/hyperlink" Target="https://www.daloopa.com/src/38123580" TargetMode="External"/><Relationship Id="rId18272" Type="http://schemas.openxmlformats.org/officeDocument/2006/relationships/hyperlink" Target="https://www.daloopa.com/src/62769702" TargetMode="External"/><Relationship Id="rId8331" Type="http://schemas.openxmlformats.org/officeDocument/2006/relationships/hyperlink" Target="https://www.daloopa.com/src/53410379" TargetMode="External"/><Relationship Id="rId11312" Type="http://schemas.openxmlformats.org/officeDocument/2006/relationships/hyperlink" Target="https://www.daloopa.com/src/1678858" TargetMode="External"/><Relationship Id="rId14882" Type="http://schemas.openxmlformats.org/officeDocument/2006/relationships/hyperlink" Target="https://www.daloopa.com/src/19185180" TargetMode="External"/><Relationship Id="rId2492" Type="http://schemas.openxmlformats.org/officeDocument/2006/relationships/hyperlink" Target="https://marketplace.daloopa.com/text-fundamental?id=66332527&amp;value=0.45&amp;id=66332514&amp;value=0.45&amp;id=66332509&amp;value=0.44&amp;id=66332504&amp;value=0.45&amp;id=66332489&amp;value=0.43&amp;id=66332484&amp;value=0.42&amp;id=66332480&amp;value=0.42&amp;id=66331571&amp;value=0.43&amp;id=66331560&amp;value=0.43&amp;id=66331550&amp;value=0.45&amp;id=66331547&amp;value=0.47&amp;id=66331546&amp;value=0.46&amp;id=66331541&amp;value=0.46&amp;id=66331525&amp;value=0.47&amp;id=66331491&amp;value=0.47&amp;id=66331488&amp;value=0.47&amp;id=66331447&amp;value=0.48&amp;id=66331442&amp;value=0.47&amp;id=66331437&amp;value=0.47&amp;id=66331380&amp;value=0.47&amp;id=66331204&amp;value=0.45&amp;id=66331183&amp;value=0.46&amp;id=66331146&amp;value=0.46&amp;id=66331141&amp;value=0.46&amp;id=66331078&amp;value=0.45&amp;id=66330962&amp;value=0.46&amp;id=66330959&amp;value=0.46&amp;id=66330952&amp;value=0.46&amp;id=66330946&amp;value=0.46&amp;id=66330941&amp;value=0.47&amp;id=66330937&amp;value=0.47&amp;id=66330929&amp;value=0.47&amp;id=66330918&amp;value=0.45&amp;id=66330862&amp;value=0.46&amp;id=66330859&amp;value=0.46&amp;id=66330848&amp;value=0.46&amp;id=66330841&amp;value=0.47&amp;id=66330836&amp;value=0.47&amp;id=66330829&amp;value=0.48&amp;id=67090459&amp;value=0.48&amp;" TargetMode="External"/><Relationship Id="rId4941" Type="http://schemas.openxmlformats.org/officeDocument/2006/relationships/hyperlink" Target="https://www.daloopa.com/src/1670078" TargetMode="External"/><Relationship Id="rId14535" Type="http://schemas.openxmlformats.org/officeDocument/2006/relationships/hyperlink" Target="https://www.daloopa.com/src/19185021" TargetMode="External"/><Relationship Id="rId464" Type="http://schemas.openxmlformats.org/officeDocument/2006/relationships/hyperlink" Target="https://www.daloopa.com/src/1677243" TargetMode="External"/><Relationship Id="rId2145" Type="http://schemas.openxmlformats.org/officeDocument/2006/relationships/hyperlink" Target="https://www.daloopa.com/src/67085824" TargetMode="External"/><Relationship Id="rId12086" Type="http://schemas.openxmlformats.org/officeDocument/2006/relationships/hyperlink" Target="https://www.daloopa.com/src/1678317" TargetMode="External"/><Relationship Id="rId17758" Type="http://schemas.openxmlformats.org/officeDocument/2006/relationships/hyperlink" Target="https://www.daloopa.com/src/62705948" TargetMode="External"/><Relationship Id="rId117" Type="http://schemas.openxmlformats.org/officeDocument/2006/relationships/hyperlink" Target="https://www.daloopa.com/document/10232735" TargetMode="External"/><Relationship Id="rId7817" Type="http://schemas.openxmlformats.org/officeDocument/2006/relationships/hyperlink" Target="https://www.daloopa.com/src/1668794" TargetMode="External"/><Relationship Id="rId5368" Type="http://schemas.openxmlformats.org/officeDocument/2006/relationships/hyperlink" Target="https://www.daloopa.com/src/1669839" TargetMode="External"/><Relationship Id="rId1978" Type="http://schemas.openxmlformats.org/officeDocument/2006/relationships/hyperlink" Target="https://www.daloopa.com/document/7383824" TargetMode="External"/><Relationship Id="rId14392" Type="http://schemas.openxmlformats.org/officeDocument/2006/relationships/hyperlink" Target="https://www.daloopa.com/src/19178207" TargetMode="External"/><Relationship Id="rId16841" Type="http://schemas.openxmlformats.org/officeDocument/2006/relationships/hyperlink" Target="https://www.daloopa.com/src/48791529" TargetMode="External"/><Relationship Id="rId4451" Type="http://schemas.openxmlformats.org/officeDocument/2006/relationships/hyperlink" Target="https://www.daloopa.com/src/38123465" TargetMode="External"/><Relationship Id="rId6900" Type="http://schemas.openxmlformats.org/officeDocument/2006/relationships/hyperlink" Target="https://www.daloopa.com/src/1669520" TargetMode="External"/><Relationship Id="rId14045" Type="http://schemas.openxmlformats.org/officeDocument/2006/relationships/hyperlink" Target="https://www.daloopa.com/src/18896264" TargetMode="External"/><Relationship Id="rId4104" Type="http://schemas.openxmlformats.org/officeDocument/2006/relationships/hyperlink" Target="https://www.daloopa.com/src/1668200" TargetMode="External"/><Relationship Id="rId19717" Type="http://schemas.openxmlformats.org/officeDocument/2006/relationships/hyperlink" Target="https://www.daloopa.com/src/1678586" TargetMode="External"/><Relationship Id="rId7674" Type="http://schemas.openxmlformats.org/officeDocument/2006/relationships/hyperlink" Target="https://www.daloopa.com/src/67054415" TargetMode="External"/><Relationship Id="rId10655" Type="http://schemas.openxmlformats.org/officeDocument/2006/relationships/hyperlink" Target="https://www.daloopa.com/src/50178958" TargetMode="External"/><Relationship Id="rId17268" Type="http://schemas.openxmlformats.org/officeDocument/2006/relationships/hyperlink" Target="https://www.daloopa.com/src/48796126" TargetMode="External"/><Relationship Id="rId7327" Type="http://schemas.openxmlformats.org/officeDocument/2006/relationships/hyperlink" Target="https://www.daloopa.com/src/1668997" TargetMode="External"/><Relationship Id="rId10308" Type="http://schemas.openxmlformats.org/officeDocument/2006/relationships/hyperlink" Target="https://www.daloopa.com/src/53412509" TargetMode="External"/><Relationship Id="rId13878" Type="http://schemas.openxmlformats.org/officeDocument/2006/relationships/hyperlink" Target="https://www.daloopa.com/src/19257727" TargetMode="External"/><Relationship Id="rId18800" Type="http://schemas.openxmlformats.org/officeDocument/2006/relationships/hyperlink" Target="https://www.daloopa.com/src/48900122" TargetMode="External"/><Relationship Id="rId3937" Type="http://schemas.openxmlformats.org/officeDocument/2006/relationships/hyperlink" Target="https://www.daloopa.com/src/46594121" TargetMode="External"/><Relationship Id="rId16351" Type="http://schemas.openxmlformats.org/officeDocument/2006/relationships/hyperlink" Target="https://www.daloopa.com/src/45303837" TargetMode="External"/><Relationship Id="rId1488" Type="http://schemas.openxmlformats.org/officeDocument/2006/relationships/hyperlink" Target="https://www.daloopa.com/src/1670780" TargetMode="External"/><Relationship Id="rId6410" Type="http://schemas.openxmlformats.org/officeDocument/2006/relationships/hyperlink" Target="https://www.daloopa.com/src/1669858" TargetMode="External"/><Relationship Id="rId9980" Type="http://schemas.openxmlformats.org/officeDocument/2006/relationships/hyperlink" Target="https://www.daloopa.com/src/62949543" TargetMode="External"/><Relationship Id="rId16004" Type="http://schemas.openxmlformats.org/officeDocument/2006/relationships/hyperlink" Target="https://www.daloopa.com/src/19193910" TargetMode="External"/><Relationship Id="rId19574" Type="http://schemas.openxmlformats.org/officeDocument/2006/relationships/hyperlink" Target="https://www.daloopa.com/src/7963662" TargetMode="External"/><Relationship Id="rId9633" Type="http://schemas.openxmlformats.org/officeDocument/2006/relationships/hyperlink" Target="https://www.daloopa.com/src/45304362" TargetMode="External"/><Relationship Id="rId12961" Type="http://schemas.openxmlformats.org/officeDocument/2006/relationships/hyperlink" Target="https://www.daloopa.com/src/67440713" TargetMode="External"/><Relationship Id="rId19227" Type="http://schemas.openxmlformats.org/officeDocument/2006/relationships/hyperlink" Target="https://www.daloopa.com/src/49028210" TargetMode="External"/><Relationship Id="rId7184" Type="http://schemas.openxmlformats.org/officeDocument/2006/relationships/hyperlink" Target="https://www.daloopa.com/src/58652669" TargetMode="External"/><Relationship Id="rId12614" Type="http://schemas.openxmlformats.org/officeDocument/2006/relationships/hyperlink" Target="https://www.daloopa.com/src/50461365" TargetMode="External"/><Relationship Id="rId10165" Type="http://schemas.openxmlformats.org/officeDocument/2006/relationships/hyperlink" Target="https://www.daloopa.com/src/50179631" TargetMode="External"/><Relationship Id="rId15837" Type="http://schemas.openxmlformats.org/officeDocument/2006/relationships/hyperlink" Target="https://www.daloopa.com/src/67097400" TargetMode="External"/><Relationship Id="rId3794" Type="http://schemas.openxmlformats.org/officeDocument/2006/relationships/hyperlink" Target="https://www.daloopa.com/src/19138160" TargetMode="External"/><Relationship Id="rId13388" Type="http://schemas.openxmlformats.org/officeDocument/2006/relationships/hyperlink" Target="https://www.daloopa.com/src/67089920" TargetMode="External"/><Relationship Id="rId18310" Type="http://schemas.openxmlformats.org/officeDocument/2006/relationships/hyperlink" Target="https://www.daloopa.com/src/19233797" TargetMode="External"/><Relationship Id="rId3447" Type="http://schemas.openxmlformats.org/officeDocument/2006/relationships/hyperlink" Target="https://marketplace.daloopa.com/text-fundamental?id=49008549&amp;value=67&amp;id=49892693&amp;value=71&amp;id=50508258&amp;value=-374&amp;id=19599844&amp;value=-303&amp;id=19138773&amp;value=-116&amp;id=19138727&amp;value=167&amp;id=19138693&amp;value=145&amp;id=45304545&amp;value=342&amp;id=19138821&amp;value=538&amp;id=19138678&amp;value=129&amp;id=19138658&amp;value=71&amp;id=19138618&amp;value=277&amp;id=45304546&amp;value=349&amp;id=19138839&amp;value=826&amp;" TargetMode="External"/><Relationship Id="rId9490" Type="http://schemas.openxmlformats.org/officeDocument/2006/relationships/hyperlink" Target="https://www.daloopa.com/src/2697121" TargetMode="External"/><Relationship Id="rId12471" Type="http://schemas.openxmlformats.org/officeDocument/2006/relationships/hyperlink" Target="https://www.daloopa.com/src/1679397" TargetMode="External"/><Relationship Id="rId14920" Type="http://schemas.openxmlformats.org/officeDocument/2006/relationships/hyperlink" Target="https://www.daloopa.com/src/53488233" TargetMode="External"/><Relationship Id="rId19084" Type="http://schemas.openxmlformats.org/officeDocument/2006/relationships/hyperlink" Target="https://www.daloopa.com/src/48906431" TargetMode="External"/><Relationship Id="rId2530" Type="http://schemas.openxmlformats.org/officeDocument/2006/relationships/hyperlink" Target="https://www.daloopa.com/src/66330952" TargetMode="External"/><Relationship Id="rId9143" Type="http://schemas.openxmlformats.org/officeDocument/2006/relationships/hyperlink" Target="https://www.daloopa.com/src/45304265" TargetMode="External"/><Relationship Id="rId12124" Type="http://schemas.openxmlformats.org/officeDocument/2006/relationships/hyperlink" Target="https://marketplace.daloopa.com/text-fundamental?id=1678382&amp;value=0&amp;" TargetMode="External"/><Relationship Id="rId502" Type="http://schemas.openxmlformats.org/officeDocument/2006/relationships/hyperlink" Target="https://www.daloopa.com/src/1677227" TargetMode="External"/><Relationship Id="rId15694" Type="http://schemas.openxmlformats.org/officeDocument/2006/relationships/hyperlink" Target="https://www.daloopa.com/document/23465155" TargetMode="External"/><Relationship Id="rId5753" Type="http://schemas.openxmlformats.org/officeDocument/2006/relationships/hyperlink" Target="https://www.daloopa.com/src/1670382" TargetMode="External"/><Relationship Id="rId15347" Type="http://schemas.openxmlformats.org/officeDocument/2006/relationships/hyperlink" Target="https://www.daloopa.com/src/53488336" TargetMode="External"/><Relationship Id="rId5406" Type="http://schemas.openxmlformats.org/officeDocument/2006/relationships/hyperlink" Target="https://www.daloopa.com/src/10332997" TargetMode="External"/><Relationship Id="rId8976" Type="http://schemas.openxmlformats.org/officeDocument/2006/relationships/hyperlink" Target="https://www.daloopa.com/document/6065396" TargetMode="External"/><Relationship Id="rId11957" Type="http://schemas.openxmlformats.org/officeDocument/2006/relationships/hyperlink" Target="https://www.daloopa.com/src/1678224" TargetMode="External"/><Relationship Id="rId8629" Type="http://schemas.openxmlformats.org/officeDocument/2006/relationships/hyperlink" Target="https://www.daloopa.com/src/1670587" TargetMode="External"/><Relationship Id="rId14430" Type="http://schemas.openxmlformats.org/officeDocument/2006/relationships/hyperlink" Target="https://www.daloopa.com/src/19177242" TargetMode="External"/><Relationship Id="rId17653" Type="http://schemas.openxmlformats.org/officeDocument/2006/relationships/hyperlink" Target="https://www.daloopa.com/src/62706366" TargetMode="External"/><Relationship Id="rId2040" Type="http://schemas.openxmlformats.org/officeDocument/2006/relationships/hyperlink" Target="https://www.daloopa.com/src/1680789" TargetMode="External"/><Relationship Id="rId7712" Type="http://schemas.openxmlformats.org/officeDocument/2006/relationships/hyperlink" Target="https://www.daloopa.com/src/1668826" TargetMode="External"/><Relationship Id="rId17306" Type="http://schemas.openxmlformats.org/officeDocument/2006/relationships/hyperlink" Target="https://www.daloopa.com/src/48796274" TargetMode="External"/><Relationship Id="rId5263" Type="http://schemas.openxmlformats.org/officeDocument/2006/relationships/hyperlink" Target="https://www.daloopa.com/src/14718092" TargetMode="External"/><Relationship Id="rId8486" Type="http://schemas.openxmlformats.org/officeDocument/2006/relationships/hyperlink" Target="https://www.daloopa.com/src/67044689" TargetMode="External"/><Relationship Id="rId13916" Type="http://schemas.openxmlformats.org/officeDocument/2006/relationships/hyperlink" Target="https://www.daloopa.com/src/66433338" TargetMode="External"/><Relationship Id="rId1873" Type="http://schemas.openxmlformats.org/officeDocument/2006/relationships/hyperlink" Target="https://www.daloopa.com/document/7383824" TargetMode="External"/><Relationship Id="rId8139" Type="http://schemas.openxmlformats.org/officeDocument/2006/relationships/hyperlink" Target="https://marketplace.daloopa.com/text-fundamental?id=1669579&amp;value=94&amp;id=1669545&amp;value=104&amp;id=1669510&amp;value=104&amp;id=1669475&amp;value=179&amp;id=48347094&amp;value=481&amp;id=1669439&amp;value=155&amp;id=1669403&amp;value=137&amp;id=1669365&amp;value=175&amp;id=1669327&amp;value=181&amp;id=48346653&amp;value=648&amp;id=1669290&amp;value=105&amp;id=1669254&amp;value=111&amp;id=1669218&amp;value=138&amp;id=1669181&amp;value=194&amp;id=48345856&amp;value=548&amp;" TargetMode="External"/><Relationship Id="rId11467" Type="http://schemas.openxmlformats.org/officeDocument/2006/relationships/hyperlink" Target="https://www.daloopa.com/document/6065100" TargetMode="External"/><Relationship Id="rId1526" Type="http://schemas.openxmlformats.org/officeDocument/2006/relationships/hyperlink" Target="https://www.daloopa.com/src/10333116" TargetMode="External"/><Relationship Id="rId19612" Type="http://schemas.openxmlformats.org/officeDocument/2006/relationships/hyperlink" Target="https://www.daloopa.com/src/1678460" TargetMode="External"/><Relationship Id="rId4749" Type="http://schemas.openxmlformats.org/officeDocument/2006/relationships/hyperlink" Target="https://www.daloopa.com/src/46594927" TargetMode="External"/><Relationship Id="rId10550" Type="http://schemas.openxmlformats.org/officeDocument/2006/relationships/hyperlink" Target="https://www.daloopa.com/src/50457910" TargetMode="External"/><Relationship Id="rId17163" Type="http://schemas.openxmlformats.org/officeDocument/2006/relationships/hyperlink" Target="https://www.daloopa.com/src/48792701" TargetMode="External"/><Relationship Id="rId7222" Type="http://schemas.openxmlformats.org/officeDocument/2006/relationships/hyperlink" Target="https://www.daloopa.com/src/1668680" TargetMode="External"/><Relationship Id="rId10203" Type="http://schemas.openxmlformats.org/officeDocument/2006/relationships/hyperlink" Target="https://www.daloopa.com/src/50457866" TargetMode="External"/><Relationship Id="rId13773" Type="http://schemas.openxmlformats.org/officeDocument/2006/relationships/hyperlink" Target="https://www.daloopa.com/src/19147295" TargetMode="External"/><Relationship Id="rId1383" Type="http://schemas.openxmlformats.org/officeDocument/2006/relationships/hyperlink" Target="https://www.daloopa.com/src/49016315" TargetMode="External"/><Relationship Id="rId3832" Type="http://schemas.openxmlformats.org/officeDocument/2006/relationships/hyperlink" Target="https://www.daloopa.com/src/1668503" TargetMode="External"/><Relationship Id="rId13426" Type="http://schemas.openxmlformats.org/officeDocument/2006/relationships/hyperlink" Target="https://www.daloopa.com/src/19143108" TargetMode="External"/><Relationship Id="rId16996" Type="http://schemas.openxmlformats.org/officeDocument/2006/relationships/hyperlink" Target="https://www.daloopa.com/src/48791143" TargetMode="External"/><Relationship Id="rId1036" Type="http://schemas.openxmlformats.org/officeDocument/2006/relationships/hyperlink" Target="https://www.daloopa.com/src/67045217" TargetMode="External"/><Relationship Id="rId16649" Type="http://schemas.openxmlformats.org/officeDocument/2006/relationships/hyperlink" Target="https://www.daloopa.com/document/11887603" TargetMode="External"/><Relationship Id="rId6708" Type="http://schemas.openxmlformats.org/officeDocument/2006/relationships/hyperlink" Target="https://www.daloopa.com/src/1669932" TargetMode="External"/><Relationship Id="rId19122" Type="http://schemas.openxmlformats.org/officeDocument/2006/relationships/hyperlink" Target="https://www.daloopa.com/src/58707078" TargetMode="External"/><Relationship Id="rId4259" Type="http://schemas.openxmlformats.org/officeDocument/2006/relationships/hyperlink" Target="https://www.daloopa.com/src/20811567" TargetMode="External"/><Relationship Id="rId10060" Type="http://schemas.openxmlformats.org/officeDocument/2006/relationships/hyperlink" Target="https://www.daloopa.com/src/50180179" TargetMode="External"/><Relationship Id="rId13283" Type="http://schemas.openxmlformats.org/officeDocument/2006/relationships/hyperlink" Target="https://www.daloopa.com/src/1677403" TargetMode="External"/><Relationship Id="rId15732" Type="http://schemas.openxmlformats.org/officeDocument/2006/relationships/hyperlink" Target="https://www.daloopa.com/src/19183439" TargetMode="External"/><Relationship Id="rId3342" Type="http://schemas.openxmlformats.org/officeDocument/2006/relationships/hyperlink" Target="https://www.daloopa.com/src/19137100" TargetMode="External"/><Relationship Id="rId18955" Type="http://schemas.openxmlformats.org/officeDocument/2006/relationships/hyperlink" Target="https://www.daloopa.com/src/50393527" TargetMode="External"/><Relationship Id="rId6565" Type="http://schemas.openxmlformats.org/officeDocument/2006/relationships/hyperlink" Target="https://www.daloopa.com/src/10332993" TargetMode="External"/><Relationship Id="rId16159" Type="http://schemas.openxmlformats.org/officeDocument/2006/relationships/hyperlink" Target="https://www.daloopa.com/src/19195134" TargetMode="External"/><Relationship Id="rId18608" Type="http://schemas.openxmlformats.org/officeDocument/2006/relationships/hyperlink" Target="https://www.daloopa.com/src/50393398" TargetMode="External"/><Relationship Id="rId6218" Type="http://schemas.openxmlformats.org/officeDocument/2006/relationships/hyperlink" Target="https://www.daloopa.com/src/1670355" TargetMode="External"/><Relationship Id="rId9788" Type="http://schemas.openxmlformats.org/officeDocument/2006/relationships/hyperlink" Target="https://www.daloopa.com/src/53410554" TargetMode="External"/><Relationship Id="rId12769" Type="http://schemas.openxmlformats.org/officeDocument/2006/relationships/hyperlink" Target="https://www.daloopa.com/src/1679100" TargetMode="External"/><Relationship Id="rId2828" Type="http://schemas.openxmlformats.org/officeDocument/2006/relationships/hyperlink" Target="https://www.daloopa.com/src/45304491" TargetMode="External"/><Relationship Id="rId15242" Type="http://schemas.openxmlformats.org/officeDocument/2006/relationships/hyperlink" Target="https://www.daloopa.com/src/19179097" TargetMode="External"/><Relationship Id="rId5301" Type="http://schemas.openxmlformats.org/officeDocument/2006/relationships/hyperlink" Target="https://www.daloopa.com/src/7963189" TargetMode="External"/><Relationship Id="rId8871" Type="http://schemas.openxmlformats.org/officeDocument/2006/relationships/hyperlink" Target="https://www.daloopa.com/src/1925238" TargetMode="External"/><Relationship Id="rId18465" Type="http://schemas.openxmlformats.org/officeDocument/2006/relationships/hyperlink" Target="https://www.daloopa.com/src/62711839" TargetMode="External"/><Relationship Id="rId8524" Type="http://schemas.openxmlformats.org/officeDocument/2006/relationships/hyperlink" Target="https://www.daloopa.com/src/1668638" TargetMode="External"/><Relationship Id="rId11852" Type="http://schemas.openxmlformats.org/officeDocument/2006/relationships/hyperlink" Target="https://marketplace.daloopa.com/text-fundamental?id=1678734&amp;value=4.93&amp;id=1678691&amp;value=7&amp;" TargetMode="External"/><Relationship Id="rId18118" Type="http://schemas.openxmlformats.org/officeDocument/2006/relationships/hyperlink" Target="https://www.daloopa.com/src/62823571" TargetMode="External"/><Relationship Id="rId1911" Type="http://schemas.openxmlformats.org/officeDocument/2006/relationships/hyperlink" Target="https://www.daloopa.com/src/1676857" TargetMode="External"/><Relationship Id="rId6075" Type="http://schemas.openxmlformats.org/officeDocument/2006/relationships/hyperlink" Target="https://www.daloopa.com/src/1669783" TargetMode="External"/><Relationship Id="rId11505" Type="http://schemas.openxmlformats.org/officeDocument/2006/relationships/hyperlink" Target="https://www.daloopa.com/src/1684196" TargetMode="External"/><Relationship Id="rId9298" Type="http://schemas.openxmlformats.org/officeDocument/2006/relationships/hyperlink" Target="https://www.daloopa.com/src/1671183" TargetMode="External"/><Relationship Id="rId14728" Type="http://schemas.openxmlformats.org/officeDocument/2006/relationships/hyperlink" Target="https://www.daloopa.com/src/19185071" TargetMode="External"/><Relationship Id="rId2685" Type="http://schemas.openxmlformats.org/officeDocument/2006/relationships/hyperlink" Target="https://www.daloopa.com/src/10354040" TargetMode="External"/><Relationship Id="rId12279" Type="http://schemas.openxmlformats.org/officeDocument/2006/relationships/hyperlink" Target="https://www.daloopa.com/src/32320517" TargetMode="External"/><Relationship Id="rId17201" Type="http://schemas.openxmlformats.org/officeDocument/2006/relationships/hyperlink" Target="https://www.daloopa.com/src/48799274" TargetMode="External"/><Relationship Id="rId657" Type="http://schemas.openxmlformats.org/officeDocument/2006/relationships/hyperlink" Target="https://www.daloopa.com/src/19359956" TargetMode="External"/><Relationship Id="rId2338" Type="http://schemas.openxmlformats.org/officeDocument/2006/relationships/hyperlink" Target="https://www.daloopa.com/src/1679176" TargetMode="External"/><Relationship Id="rId8381" Type="http://schemas.openxmlformats.org/officeDocument/2006/relationships/hyperlink" Target="https://www.daloopa.com/src/62949136" TargetMode="External"/><Relationship Id="rId11362" Type="http://schemas.openxmlformats.org/officeDocument/2006/relationships/hyperlink" Target="https://marketplace.daloopa.com/text-fundamental?id=1678975&amp;value=-271&amp;id=1678956&amp;value=-342&amp;id=1687080&amp;value=-317&amp;id=1678911&amp;value=-507&amp;id=45304395&amp;value=-1437&amp;" TargetMode="External"/><Relationship Id="rId13811" Type="http://schemas.openxmlformats.org/officeDocument/2006/relationships/hyperlink" Target="https://www.daloopa.com/document/8476" TargetMode="External"/><Relationship Id="rId1421" Type="http://schemas.openxmlformats.org/officeDocument/2006/relationships/hyperlink" Target="https://www.daloopa.com/src/53410454" TargetMode="External"/><Relationship Id="rId4991" Type="http://schemas.openxmlformats.org/officeDocument/2006/relationships/hyperlink" Target="https://www.daloopa.com/src/1670150" TargetMode="External"/><Relationship Id="rId8034" Type="http://schemas.openxmlformats.org/officeDocument/2006/relationships/hyperlink" Target="https://www.daloopa.com/src/67054417" TargetMode="External"/><Relationship Id="rId11015" Type="http://schemas.openxmlformats.org/officeDocument/2006/relationships/hyperlink" Target="https://www.daloopa.com/src/67054991" TargetMode="External"/><Relationship Id="rId4644" Type="http://schemas.openxmlformats.org/officeDocument/2006/relationships/hyperlink" Target="https://www.daloopa.com/src/1668309" TargetMode="External"/><Relationship Id="rId14238" Type="http://schemas.openxmlformats.org/officeDocument/2006/relationships/hyperlink" Target="https://www.daloopa.com/src/67086769" TargetMode="External"/><Relationship Id="rId14585" Type="http://schemas.openxmlformats.org/officeDocument/2006/relationships/hyperlink" Target="https://www.daloopa.com/src/45303711" TargetMode="External"/><Relationship Id="rId2195" Type="http://schemas.openxmlformats.org/officeDocument/2006/relationships/hyperlink" Target="https://www.daloopa.com/src/19161527" TargetMode="External"/><Relationship Id="rId167" Type="http://schemas.openxmlformats.org/officeDocument/2006/relationships/hyperlink" Target="https://www.daloopa.com/src/67085131" TargetMode="External"/><Relationship Id="rId7867" Type="http://schemas.openxmlformats.org/officeDocument/2006/relationships/hyperlink" Target="https://www.daloopa.com/src/32272391" TargetMode="External"/><Relationship Id="rId10848" Type="http://schemas.openxmlformats.org/officeDocument/2006/relationships/hyperlink" Target="https://www.daloopa.com/src/50178845" TargetMode="External"/><Relationship Id="rId13321" Type="http://schemas.openxmlformats.org/officeDocument/2006/relationships/hyperlink" Target="https://www.daloopa.com/src/1677342" TargetMode="External"/><Relationship Id="rId16891" Type="http://schemas.openxmlformats.org/officeDocument/2006/relationships/hyperlink" Target="https://www.daloopa.com/src/48791398" TargetMode="External"/><Relationship Id="rId6950" Type="http://schemas.openxmlformats.org/officeDocument/2006/relationships/hyperlink" Target="https://www.daloopa.com/document/23463508" TargetMode="External"/><Relationship Id="rId16544" Type="http://schemas.openxmlformats.org/officeDocument/2006/relationships/hyperlink" Target="https://www.daloopa.com/src/62996644" TargetMode="External"/><Relationship Id="rId6603" Type="http://schemas.openxmlformats.org/officeDocument/2006/relationships/hyperlink" Target="https://www.daloopa.com/src/1669964" TargetMode="External"/><Relationship Id="rId14095" Type="http://schemas.openxmlformats.org/officeDocument/2006/relationships/hyperlink" Target="https://www.daloopa.com/src/18905722" TargetMode="External"/><Relationship Id="rId4154" Type="http://schemas.openxmlformats.org/officeDocument/2006/relationships/hyperlink" Target="https://www.daloopa.com/src/14718017" TargetMode="External"/><Relationship Id="rId7377" Type="http://schemas.openxmlformats.org/officeDocument/2006/relationships/hyperlink" Target="https://www.daloopa.com/src/1669065" TargetMode="External"/><Relationship Id="rId9826" Type="http://schemas.openxmlformats.org/officeDocument/2006/relationships/hyperlink" Target="https://www.daloopa.com/src/1671145" TargetMode="External"/><Relationship Id="rId12807" Type="http://schemas.openxmlformats.org/officeDocument/2006/relationships/hyperlink" Target="https://www.daloopa.com/src/67436646" TargetMode="External"/><Relationship Id="rId10358" Type="http://schemas.openxmlformats.org/officeDocument/2006/relationships/hyperlink" Target="https://www.daloopa.com/src/50457889" TargetMode="External"/><Relationship Id="rId18850" Type="http://schemas.openxmlformats.org/officeDocument/2006/relationships/hyperlink" Target="https://www.daloopa.com/src/48898420" TargetMode="External"/><Relationship Id="rId3987" Type="http://schemas.openxmlformats.org/officeDocument/2006/relationships/hyperlink" Target="https://www.daloopa.com/src/67044159" TargetMode="External"/><Relationship Id="rId18503" Type="http://schemas.openxmlformats.org/officeDocument/2006/relationships/hyperlink" Target="https://www.daloopa.com/src/62711912" TargetMode="External"/><Relationship Id="rId6460" Type="http://schemas.openxmlformats.org/officeDocument/2006/relationships/hyperlink" Target="https://www.daloopa.com/src/7963212" TargetMode="External"/><Relationship Id="rId16054" Type="http://schemas.openxmlformats.org/officeDocument/2006/relationships/hyperlink" Target="https://www.daloopa.com/src/19192699" TargetMode="External"/><Relationship Id="rId6113" Type="http://schemas.openxmlformats.org/officeDocument/2006/relationships/hyperlink" Target="https://www.daloopa.com/src/1670391" TargetMode="External"/><Relationship Id="rId9683" Type="http://schemas.openxmlformats.org/officeDocument/2006/relationships/hyperlink" Target="https://www.daloopa.com/src/32273759" TargetMode="External"/><Relationship Id="rId19277" Type="http://schemas.openxmlformats.org/officeDocument/2006/relationships/hyperlink" Target="https://www.daloopa.com/src/49002520" TargetMode="External"/><Relationship Id="rId2723" Type="http://schemas.openxmlformats.org/officeDocument/2006/relationships/hyperlink" Target="https://www.daloopa.com/src/1679520" TargetMode="External"/><Relationship Id="rId9336" Type="http://schemas.openxmlformats.org/officeDocument/2006/relationships/hyperlink" Target="https://www.daloopa.com/src/14718322" TargetMode="External"/><Relationship Id="rId12317" Type="http://schemas.openxmlformats.org/officeDocument/2006/relationships/hyperlink" Target="https://www.daloopa.com/src/7998986" TargetMode="External"/><Relationship Id="rId12664" Type="http://schemas.openxmlformats.org/officeDocument/2006/relationships/hyperlink" Target="https://www.daloopa.com/src/1679171" TargetMode="External"/><Relationship Id="rId15887" Type="http://schemas.openxmlformats.org/officeDocument/2006/relationships/hyperlink" Target="https://marketplace.daloopa.com/text-fundamental?id=19195288&amp;value=9752&amp;" TargetMode="External"/><Relationship Id="rId3497" Type="http://schemas.openxmlformats.org/officeDocument/2006/relationships/hyperlink" Target="https://www.daloopa.com/src/19138725" TargetMode="External"/><Relationship Id="rId5946" Type="http://schemas.openxmlformats.org/officeDocument/2006/relationships/hyperlink" Target="https://www.daloopa.com/src/1669884" TargetMode="External"/><Relationship Id="rId18360" Type="http://schemas.openxmlformats.org/officeDocument/2006/relationships/hyperlink" Target="https://www.daloopa.com/src/62711832" TargetMode="External"/><Relationship Id="rId11400" Type="http://schemas.openxmlformats.org/officeDocument/2006/relationships/hyperlink" Target="https://www.daloopa.com/document/6065396" TargetMode="External"/><Relationship Id="rId14970" Type="http://schemas.openxmlformats.org/officeDocument/2006/relationships/hyperlink" Target="https://www.daloopa.com/src/19186029" TargetMode="External"/><Relationship Id="rId18013" Type="http://schemas.openxmlformats.org/officeDocument/2006/relationships/hyperlink" Target="https://www.daloopa.com/src/62709071" TargetMode="External"/><Relationship Id="rId14623" Type="http://schemas.openxmlformats.org/officeDocument/2006/relationships/hyperlink" Target="https://www.daloopa.com/src/19184601" TargetMode="External"/><Relationship Id="rId2580" Type="http://schemas.openxmlformats.org/officeDocument/2006/relationships/hyperlink" Target="https://www.daloopa.com/src/66330958" TargetMode="External"/><Relationship Id="rId9193" Type="http://schemas.openxmlformats.org/officeDocument/2006/relationships/hyperlink" Target="https://www.daloopa.com/src/1671319" TargetMode="External"/><Relationship Id="rId12174" Type="http://schemas.openxmlformats.org/officeDocument/2006/relationships/hyperlink" Target="https://marketplace.daloopa.com/text-fundamental?id=1678353&amp;value=6.99&amp;id=1678310&amp;value=8.42&amp;" TargetMode="External"/><Relationship Id="rId552" Type="http://schemas.openxmlformats.org/officeDocument/2006/relationships/hyperlink" Target="https://www.daloopa.com/document/7694" TargetMode="External"/><Relationship Id="rId2233" Type="http://schemas.openxmlformats.org/officeDocument/2006/relationships/hyperlink" Target="https://www.daloopa.com/src/1679295" TargetMode="External"/><Relationship Id="rId15397" Type="http://schemas.openxmlformats.org/officeDocument/2006/relationships/hyperlink" Target="https://www.daloopa.com/src/19187108" TargetMode="External"/><Relationship Id="rId17846" Type="http://schemas.openxmlformats.org/officeDocument/2006/relationships/hyperlink" Target="https://www.daloopa.com/src/62706322" TargetMode="External"/><Relationship Id="rId205" Type="http://schemas.openxmlformats.org/officeDocument/2006/relationships/hyperlink" Target="https://www.daloopa.com/src/67097369" TargetMode="External"/><Relationship Id="rId5456" Type="http://schemas.openxmlformats.org/officeDocument/2006/relationships/hyperlink" Target="https://www.daloopa.com/src/67044538" TargetMode="External"/><Relationship Id="rId7905" Type="http://schemas.openxmlformats.org/officeDocument/2006/relationships/hyperlink" Target="https://www.daloopa.com/src/48345849" TargetMode="External"/><Relationship Id="rId5109" Type="http://schemas.openxmlformats.org/officeDocument/2006/relationships/hyperlink" Target="https://www.daloopa.com/src/1669662" TargetMode="External"/><Relationship Id="rId8679" Type="http://schemas.openxmlformats.org/officeDocument/2006/relationships/hyperlink" Target="https://www.daloopa.com/src/1670594" TargetMode="External"/><Relationship Id="rId14480" Type="http://schemas.openxmlformats.org/officeDocument/2006/relationships/hyperlink" Target="https://www.daloopa.com/src/19181906" TargetMode="External"/><Relationship Id="rId1719" Type="http://schemas.openxmlformats.org/officeDocument/2006/relationships/hyperlink" Target="https://www.daloopa.com/src/49016408" TargetMode="External"/><Relationship Id="rId14133" Type="http://schemas.openxmlformats.org/officeDocument/2006/relationships/hyperlink" Target="https://www.daloopa.com/src/48889156" TargetMode="External"/><Relationship Id="rId2090" Type="http://schemas.openxmlformats.org/officeDocument/2006/relationships/hyperlink" Target="https://www.daloopa.com/src/45303503" TargetMode="External"/><Relationship Id="rId7762" Type="http://schemas.openxmlformats.org/officeDocument/2006/relationships/hyperlink" Target="https://www.daloopa.com/src/1668899" TargetMode="External"/><Relationship Id="rId17356" Type="http://schemas.openxmlformats.org/officeDocument/2006/relationships/hyperlink" Target="https://www.daloopa.com/src/48796986" TargetMode="External"/><Relationship Id="rId7415" Type="http://schemas.openxmlformats.org/officeDocument/2006/relationships/hyperlink" Target="https://marketplace.daloopa.com/text-fundamental?id=1669566&amp;value=-1059&amp;id=1669531&amp;value=696&amp;id=1669496&amp;value=93&amp;id=1669461&amp;value=983&amp;id=48346980&amp;value=713&amp;id=1669426&amp;value=-1079&amp;id=1669389&amp;value=1011&amp;id=1669351&amp;value=484&amp;id=1669313&amp;value=341&amp;id=48346630&amp;value=757&amp;id=1669277&amp;value=-601&amp;id=1669241&amp;value=838&amp;id=1669205&amp;value=583&amp;id=1669167&amp;value=777&amp;id=48345865&amp;value=1597&amp;id=1669066&amp;value=-1064&amp;id=1669033&amp;value=593&amp;id=1668999&amp;value=809&amp;id=1668964&amp;value=1177&amp;id=48615956&amp;value=1515&amp;id=1668928&amp;value=-1868&amp;id=1668892&amp;value=3555&amp;id=1668856&amp;value=1434&amp;id=1668820&amp;value=1770&amp;id=48400761&amp;value=4891&amp;id=1668786&amp;value=-1142&amp;id=1668752&amp;value=5742&amp;id=1668718&amp;value=1857&amp;id=1668684&amp;value=2157&amp;id=48610212&amp;value=8614&amp;id=1668651&amp;value=-229&amp;id=1668618&amp;value=1303&amp;id=1668585&amp;value=1853&amp;id=2696849&amp;value=4243&amp;id=47469233&amp;value=7170&amp;id=4681388&amp;value=-3531&amp;id=7963148&amp;value=1432&amp;id=10333068&amp;value=2990&amp;id=14718237&amp;value=4613&amp;id=47468693&amp;value=5504&amp;id=20811505&amp;value=-3530&amp;id=32272386&amp;value=3731&amp;id=38123490&amp;value=2562&amp;id=46414901&amp;value=4541&amp;id=46420403&amp;value=7304&amp;id=53410403&amp;value=-3216&amp;id=58652682&amp;value=1497&amp;id=62949120&amp;value=2210&amp;id=67044670&amp;value=3424&amp;id=67054410&amp;value=3915&amp;" TargetMode="External"/><Relationship Id="rId10743" Type="http://schemas.openxmlformats.org/officeDocument/2006/relationships/hyperlink" Target="https://marketplace.daloopa.com/text-fundamental?id=50179551&amp;value=1194&amp;id=50179513&amp;value=1401&amp;id=50179490&amp;value=1532&amp;id=50179444&amp;value=1872&amp;id=50457932&amp;value=5999&amp;id=50179390&amp;value=1712&amp;id=50179329&amp;value=1893&amp;id=50179260&amp;value=1995&amp;id=50179204&amp;value=2412&amp;id=50457933&amp;value=8012&amp;id=50179178&amp;value=2098&amp;id=50179114&amp;value=2308&amp;id=50179057&amp;value=2356&amp;id=50178997&amp;value=2765&amp;id=50457934&amp;value=9527&amp;id=50178940&amp;value=2253&amp;id=50178880&amp;value=2079&amp;id=50178833&amp;value=2675&amp;id=50178800&amp;value=3374&amp;id=50457935&amp;value=10381&amp;id=50178737&amp;value=3096&amp;id=50178690&amp;value=3252&amp;id=50178575&amp;value=3571&amp;id=50174936&amp;value=4398&amp;id=50457936&amp;value=14317&amp;id=53412514&amp;value=3923&amp;id=58653386&amp;value=4310&amp;id=62950999&amp;value=4303&amp;id=67050018&amp;value=4870&amp;id=67054990&amp;value=17406&amp;" TargetMode="External"/><Relationship Id="rId17009" Type="http://schemas.openxmlformats.org/officeDocument/2006/relationships/hyperlink" Target="https://marketplace.daloopa.com/text-fundamental?id=48792223&amp;value=1527&amp;id=48792254&amp;value=1690&amp;id=48792282&amp;value=1894&amp;id=48792305&amp;value=2102&amp;id=48792333&amp;value=2158&amp;id=48792354&amp;value=2346&amp;id=48792400&amp;value=2337&amp;id=48792420&amp;value=2513&amp;id=48792440&amp;value=2697&amp;id=48792507&amp;value=2852&amp;id=48792545&amp;value=3037&amp;id=48792651&amp;value=3213&amp;id=48792702&amp;value=3390&amp;id=48792773&amp;value=3568&amp;id=48792837&amp;value=3741&amp;id=48792889&amp;value=2710&amp;id=48793035&amp;value=2792&amp;id=48793066&amp;value=2818&amp;id=48793107&amp;value=2931&amp;id=48793140&amp;value=3040&amp;id=48793208&amp;value=3066&amp;id=48793384&amp;value=3252&amp;id=48793422&amp;value=3314&amp;id=48793479&amp;value=3394&amp;id=48793518&amp;value=3491&amp;id=48793552&amp;value=3342&amp;id=48793615&amp;value=3455&amp;id=48793670&amp;value=3570&amp;id=48793712&amp;value=3401&amp;id=48793782&amp;value=3523&amp;id=48793851&amp;value=3552&amp;id=48793857&amp;value=3649&amp;id=48794023&amp;value=3774&amp;id=48794052&amp;value=3927&amp;id=48794066&amp;value=4045&amp;id=48794133&amp;value=4112&amp;id=53490089&amp;value=4080&amp;id=58706519&amp;value=462&amp;id=62997113&amp;value=491&amp;id=67089784&amp;value=354&amp;" TargetMode="External"/><Relationship Id="rId13966" Type="http://schemas.openxmlformats.org/officeDocument/2006/relationships/hyperlink" Target="https://marketplace.daloopa.com/text-fundamental?id=19339568&amp;value=151&amp;" TargetMode="External"/><Relationship Id="rId1576" Type="http://schemas.openxmlformats.org/officeDocument/2006/relationships/hyperlink" Target="https://www.daloopa.com/src/1670987" TargetMode="External"/><Relationship Id="rId8189" Type="http://schemas.openxmlformats.org/officeDocument/2006/relationships/hyperlink" Target="https://www.daloopa.com/src/20811509" TargetMode="External"/><Relationship Id="rId13619" Type="http://schemas.openxmlformats.org/officeDocument/2006/relationships/hyperlink" Target="https://www.daloopa.com/src/67088214" TargetMode="External"/><Relationship Id="rId1229" Type="http://schemas.openxmlformats.org/officeDocument/2006/relationships/hyperlink" Target="https://www.daloopa.com/src/48511405" TargetMode="External"/><Relationship Id="rId19662" Type="http://schemas.openxmlformats.org/officeDocument/2006/relationships/hyperlink" Target="https://www.daloopa.com/src/1678505" TargetMode="External"/><Relationship Id="rId4799" Type="http://schemas.openxmlformats.org/officeDocument/2006/relationships/hyperlink" Target="https://www.daloopa.com/src/1677294" TargetMode="External"/><Relationship Id="rId9721" Type="http://schemas.openxmlformats.org/officeDocument/2006/relationships/hyperlink" Target="https://www.daloopa.com/src/1671484" TargetMode="External"/><Relationship Id="rId12702" Type="http://schemas.openxmlformats.org/officeDocument/2006/relationships/hyperlink" Target="https://www.daloopa.com/src/67086274" TargetMode="External"/><Relationship Id="rId19315" Type="http://schemas.openxmlformats.org/officeDocument/2006/relationships/hyperlink" Target="https://www.daloopa.com/src/49010258" TargetMode="External"/><Relationship Id="rId7272" Type="http://schemas.openxmlformats.org/officeDocument/2006/relationships/hyperlink" Target="https://www.daloopa.com/src/1668749" TargetMode="External"/><Relationship Id="rId10253" Type="http://schemas.openxmlformats.org/officeDocument/2006/relationships/hyperlink" Target="https://www.daloopa.com/document/207123" TargetMode="External"/><Relationship Id="rId3882" Type="http://schemas.openxmlformats.org/officeDocument/2006/relationships/hyperlink" Target="https://www.daloopa.com/src/46595289" TargetMode="External"/><Relationship Id="rId13476" Type="http://schemas.openxmlformats.org/officeDocument/2006/relationships/hyperlink" Target="https://www.daloopa.com/src/19144887" TargetMode="External"/><Relationship Id="rId15925" Type="http://schemas.openxmlformats.org/officeDocument/2006/relationships/hyperlink" Target="https://www.daloopa.com/src/46520582" TargetMode="External"/><Relationship Id="rId3535" Type="http://schemas.openxmlformats.org/officeDocument/2006/relationships/hyperlink" Target="https://www.daloopa.com/src/49892690" TargetMode="External"/><Relationship Id="rId13129" Type="http://schemas.openxmlformats.org/officeDocument/2006/relationships/hyperlink" Target="https://www.daloopa.com/src/67440485" TargetMode="External"/><Relationship Id="rId1086" Type="http://schemas.openxmlformats.org/officeDocument/2006/relationships/hyperlink" Target="https://www.daloopa.com/src/1670790" TargetMode="External"/><Relationship Id="rId16699" Type="http://schemas.openxmlformats.org/officeDocument/2006/relationships/hyperlink" Target="https://www.daloopa.com/src/19164694" TargetMode="External"/><Relationship Id="rId6758" Type="http://schemas.openxmlformats.org/officeDocument/2006/relationships/hyperlink" Target="https://www.daloopa.com/src/1670004" TargetMode="External"/><Relationship Id="rId9231" Type="http://schemas.openxmlformats.org/officeDocument/2006/relationships/hyperlink" Target="https://www.daloopa.com/src/45304311" TargetMode="External"/><Relationship Id="rId19172" Type="http://schemas.openxmlformats.org/officeDocument/2006/relationships/hyperlink" Target="https://www.daloopa.com/src/49001150" TargetMode="External"/><Relationship Id="rId12212" Type="http://schemas.openxmlformats.org/officeDocument/2006/relationships/hyperlink" Target="https://www.daloopa.com/src/1679448" TargetMode="External"/><Relationship Id="rId15782" Type="http://schemas.openxmlformats.org/officeDocument/2006/relationships/hyperlink" Target="https://www.daloopa.com/document/7696" TargetMode="External"/><Relationship Id="rId5841" Type="http://schemas.openxmlformats.org/officeDocument/2006/relationships/hyperlink" Target="https://www.daloopa.com/src/1669916" TargetMode="External"/><Relationship Id="rId15435" Type="http://schemas.openxmlformats.org/officeDocument/2006/relationships/hyperlink" Target="https://www.daloopa.com/src/19187041" TargetMode="External"/><Relationship Id="rId3392" Type="http://schemas.openxmlformats.org/officeDocument/2006/relationships/hyperlink" Target="https://www.daloopa.com/src/19137093" TargetMode="External"/><Relationship Id="rId18658" Type="http://schemas.openxmlformats.org/officeDocument/2006/relationships/hyperlink" Target="https://www.daloopa.com/src/48900280" TargetMode="External"/><Relationship Id="rId3045" Type="http://schemas.openxmlformats.org/officeDocument/2006/relationships/hyperlink" Target="https://www.daloopa.com/src/45304512" TargetMode="External"/><Relationship Id="rId8717" Type="http://schemas.openxmlformats.org/officeDocument/2006/relationships/hyperlink" Target="https://marketplace.daloopa.com/text-fundamental?id=1670631&amp;value=2430&amp;id=1670628&amp;value=3094&amp;id=1670625&amp;value=2794&amp;id=1670622&amp;value=2983&amp;id=45304170&amp;value=11301&amp;id=1670619&amp;value=2046&amp;id=1670616&amp;value=2981&amp;id=1670613&amp;value=3577&amp;id=1670610&amp;value=2813&amp;id=45304171&amp;value=11417&amp;id=1670607&amp;value=3690&amp;id=1670604&amp;value=4470&amp;id=1670601&amp;value=3634&amp;id=1670598&amp;value=4315&amp;id=45304172&amp;value=16109&amp;id=1670595&amp;value=5230&amp;id=1670592&amp;value=6997&amp;id=1670589&amp;value=7291&amp;id=1670586&amp;value=6335&amp;id=45304173&amp;value=25853&amp;id=1670583&amp;value=7040&amp;id=1670580&amp;value=4572&amp;id=1670577&amp;value=6334&amp;id=1670574&amp;value=5961&amp;id=45304174&amp;value=23907&amp;id=1670571&amp;value=4343&amp;id=1670568&amp;value=4655&amp;id=1670565&amp;value=7928&amp;id=1670562&amp;value=5906&amp;id=45304175&amp;value=22832&amp;id=1670559&amp;value=7362&amp;id=1670556&amp;value=6501&amp;id=1670553&amp;value=8734&amp;id=2697022&amp;value=8375&amp;id=45304176&amp;value=30972&amp;id=4681463&amp;value=5446&amp;id=7963231&amp;value=8602&amp;id=10333085&amp;value=11597&amp;id=14718268&amp;value=17198&amp;id=45304177&amp;value=42843&amp;id=20809934&amp;value=13347&amp;id=32272488&amp;value=16394&amp;id=38123644&amp;value=18720&amp;id=46413005&amp;value=18551&amp;id=46418507&amp;value=67012&amp;id=53410445&amp;value=15320&amp;id=58652812&amp;value=12594&amp;id=62949173&amp;value=16077&amp;id=67044825&amp;value=16019&amp;id=67054081&amp;value=60010&amp;" TargetMode="External"/><Relationship Id="rId6268" Type="http://schemas.openxmlformats.org/officeDocument/2006/relationships/hyperlink" Target="https://www.daloopa.com/src/1670430" TargetMode="External"/><Relationship Id="rId17741" Type="http://schemas.openxmlformats.org/officeDocument/2006/relationships/hyperlink" Target="https://www.daloopa.com/src/62705742" TargetMode="External"/><Relationship Id="rId100" Type="http://schemas.openxmlformats.org/officeDocument/2006/relationships/hyperlink" Target="https://www.daloopa.com/document/10232719" TargetMode="External"/><Relationship Id="rId2878" Type="http://schemas.openxmlformats.org/officeDocument/2006/relationships/hyperlink" Target="https://www.daloopa.com/src/62996709" TargetMode="External"/><Relationship Id="rId7800" Type="http://schemas.openxmlformats.org/officeDocument/2006/relationships/hyperlink" Target="https://www.daloopa.com/src/1669468" TargetMode="External"/><Relationship Id="rId15292" Type="http://schemas.openxmlformats.org/officeDocument/2006/relationships/hyperlink" Target="https://www.daloopa.com/src/38229712" TargetMode="External"/><Relationship Id="rId5351" Type="http://schemas.openxmlformats.org/officeDocument/2006/relationships/hyperlink" Target="https://www.daloopa.com/src/2696960" TargetMode="External"/><Relationship Id="rId1961" Type="http://schemas.openxmlformats.org/officeDocument/2006/relationships/hyperlink" Target="https://www.daloopa.com/src/1680715" TargetMode="External"/><Relationship Id="rId5004" Type="http://schemas.openxmlformats.org/officeDocument/2006/relationships/hyperlink" Target="https://www.daloopa.com/src/1669696" TargetMode="External"/><Relationship Id="rId8574" Type="http://schemas.openxmlformats.org/officeDocument/2006/relationships/hyperlink" Target="https://www.daloopa.com/src/1669191" TargetMode="External"/><Relationship Id="rId11555" Type="http://schemas.openxmlformats.org/officeDocument/2006/relationships/hyperlink" Target="https://www.daloopa.com/src/1678997" TargetMode="External"/><Relationship Id="rId18168" Type="http://schemas.openxmlformats.org/officeDocument/2006/relationships/hyperlink" Target="https://www.daloopa.com/src/19275637" TargetMode="External"/><Relationship Id="rId1614" Type="http://schemas.openxmlformats.org/officeDocument/2006/relationships/hyperlink" Target="https://www.daloopa.com/src/49013984" TargetMode="External"/><Relationship Id="rId8227" Type="http://schemas.openxmlformats.org/officeDocument/2006/relationships/hyperlink" Target="https://www.daloopa.com/src/1668801" TargetMode="External"/><Relationship Id="rId11208" Type="http://schemas.openxmlformats.org/officeDocument/2006/relationships/hyperlink" Target="https://www.daloopa.com/src/45304373" TargetMode="External"/><Relationship Id="rId14778" Type="http://schemas.openxmlformats.org/officeDocument/2006/relationships/hyperlink" Target="https://marketplace.daloopa.com/text-fundamental?id=19185549&amp;value=22&amp;id=19185533&amp;value=674&amp;id=19185783&amp;value=15&amp;id=45303741&amp;value=-5&amp;id=19185704&amp;value=706&amp;id=19185435&amp;value=-99&amp;id=19185385&amp;value=-34&amp;id=19185259&amp;value=-92&amp;id=45303742&amp;value=482&amp;id=19185869&amp;value=257&amp;" TargetMode="External"/><Relationship Id="rId19700" Type="http://schemas.openxmlformats.org/officeDocument/2006/relationships/hyperlink" Target="https://www.daloopa.com/src/1678573" TargetMode="External"/><Relationship Id="rId2388" Type="http://schemas.openxmlformats.org/officeDocument/2006/relationships/hyperlink" Target="https://www.daloopa.com/src/46503070" TargetMode="External"/><Relationship Id="rId4837" Type="http://schemas.openxmlformats.org/officeDocument/2006/relationships/hyperlink" Target="https://www.daloopa.com/src/1930055" TargetMode="External"/><Relationship Id="rId7310" Type="http://schemas.openxmlformats.org/officeDocument/2006/relationships/hyperlink" Target="https://www.daloopa.com/src/48346967" TargetMode="External"/><Relationship Id="rId17251" Type="http://schemas.openxmlformats.org/officeDocument/2006/relationships/hyperlink" Target="https://www.daloopa.com/src/48798035" TargetMode="External"/><Relationship Id="rId13861" Type="http://schemas.openxmlformats.org/officeDocument/2006/relationships/hyperlink" Target="https://www.daloopa.com/src/67089333" TargetMode="External"/><Relationship Id="rId3920" Type="http://schemas.openxmlformats.org/officeDocument/2006/relationships/hyperlink" Target="https://www.daloopa.com/src/1668099" TargetMode="External"/><Relationship Id="rId8084" Type="http://schemas.openxmlformats.org/officeDocument/2006/relationships/hyperlink" Target="https://www.daloopa.com/src/47468682" TargetMode="External"/><Relationship Id="rId13514" Type="http://schemas.openxmlformats.org/officeDocument/2006/relationships/hyperlink" Target="https://www.daloopa.com/src/19143907" TargetMode="External"/><Relationship Id="rId1471" Type="http://schemas.openxmlformats.org/officeDocument/2006/relationships/hyperlink" Target="https://www.daloopa.com/src/49014061" TargetMode="External"/><Relationship Id="rId11065" Type="http://schemas.openxmlformats.org/officeDocument/2006/relationships/hyperlink" Target="https://marketplace.daloopa.com/text-fundamental?id=67059483&amp;value=-0.07&amp;id=67059487&amp;value=-0.05&amp;" TargetMode="External"/><Relationship Id="rId16737" Type="http://schemas.openxmlformats.org/officeDocument/2006/relationships/hyperlink" Target="https://www.daloopa.com/src/62705735" TargetMode="External"/><Relationship Id="rId1124" Type="http://schemas.openxmlformats.org/officeDocument/2006/relationships/hyperlink" Target="https://www.daloopa.com/src/67045075" TargetMode="External"/><Relationship Id="rId4694" Type="http://schemas.openxmlformats.org/officeDocument/2006/relationships/hyperlink" Target="https://www.daloopa.com/src/10332900" TargetMode="External"/><Relationship Id="rId14288" Type="http://schemas.openxmlformats.org/officeDocument/2006/relationships/hyperlink" Target="https://www.daloopa.com/document/23465155" TargetMode="External"/><Relationship Id="rId19210" Type="http://schemas.openxmlformats.org/officeDocument/2006/relationships/hyperlink" Target="https://www.daloopa.com/src/49001569" TargetMode="External"/><Relationship Id="rId4347" Type="http://schemas.openxmlformats.org/officeDocument/2006/relationships/hyperlink" Target="https://www.daloopa.com/src/1668218" TargetMode="External"/><Relationship Id="rId10898" Type="http://schemas.openxmlformats.org/officeDocument/2006/relationships/hyperlink" Target="https://www.daloopa.com/src/50457945" TargetMode="External"/><Relationship Id="rId15820" Type="http://schemas.openxmlformats.org/officeDocument/2006/relationships/hyperlink" Target="https://www.daloopa.com/src/19182438" TargetMode="External"/><Relationship Id="rId13371" Type="http://schemas.openxmlformats.org/officeDocument/2006/relationships/hyperlink" Target="https://www.daloopa.com/src/19143097" TargetMode="External"/><Relationship Id="rId3430" Type="http://schemas.openxmlformats.org/officeDocument/2006/relationships/hyperlink" Target="https://www.daloopa.com/document/8473" TargetMode="External"/><Relationship Id="rId13024" Type="http://schemas.openxmlformats.org/officeDocument/2006/relationships/hyperlink" Target="https://www.daloopa.com/src/67438986" TargetMode="External"/><Relationship Id="rId16594" Type="http://schemas.openxmlformats.org/officeDocument/2006/relationships/hyperlink" Target="https://www.daloopa.com/src/38226264" TargetMode="External"/><Relationship Id="rId6653" Type="http://schemas.openxmlformats.org/officeDocument/2006/relationships/hyperlink" Target="https://www.daloopa.com/src/1670039" TargetMode="External"/><Relationship Id="rId16247" Type="http://schemas.openxmlformats.org/officeDocument/2006/relationships/hyperlink" Target="https://www.daloopa.com/src/45303821" TargetMode="External"/><Relationship Id="rId6306" Type="http://schemas.openxmlformats.org/officeDocument/2006/relationships/hyperlink" Target="https://www.daloopa.com/src/1670280" TargetMode="External"/><Relationship Id="rId9876" Type="http://schemas.openxmlformats.org/officeDocument/2006/relationships/hyperlink" Target="https://www.daloopa.com/src/53410547" TargetMode="External"/><Relationship Id="rId9529" Type="http://schemas.openxmlformats.org/officeDocument/2006/relationships/hyperlink" Target="https://www.daloopa.com/src/58652929" TargetMode="External"/><Relationship Id="rId12857" Type="http://schemas.openxmlformats.org/officeDocument/2006/relationships/hyperlink" Target="https://www.daloopa.com/src/67436379" TargetMode="External"/><Relationship Id="rId2916" Type="http://schemas.openxmlformats.org/officeDocument/2006/relationships/hyperlink" Target="https://www.daloopa.com/src/19134942" TargetMode="External"/><Relationship Id="rId15330" Type="http://schemas.openxmlformats.org/officeDocument/2006/relationships/hyperlink" Target="https://www.daloopa.com/src/45303762" TargetMode="External"/><Relationship Id="rId11940" Type="http://schemas.openxmlformats.org/officeDocument/2006/relationships/hyperlink" Target="https://www.daloopa.com/src/1678262" TargetMode="External"/><Relationship Id="rId18553" Type="http://schemas.openxmlformats.org/officeDocument/2006/relationships/hyperlink" Target="https://www.daloopa.com/src/62712015" TargetMode="External"/><Relationship Id="rId6163" Type="http://schemas.openxmlformats.org/officeDocument/2006/relationships/hyperlink" Target="https://www.daloopa.com/src/1670465" TargetMode="External"/><Relationship Id="rId8612" Type="http://schemas.openxmlformats.org/officeDocument/2006/relationships/hyperlink" Target="https://www.daloopa.com/src/67054418" TargetMode="External"/><Relationship Id="rId18206" Type="http://schemas.openxmlformats.org/officeDocument/2006/relationships/hyperlink" Target="https://www.daloopa.com/src/67089125" TargetMode="External"/><Relationship Id="rId14816" Type="http://schemas.openxmlformats.org/officeDocument/2006/relationships/hyperlink" Target="https://www.daloopa.com/src/20862832" TargetMode="External"/><Relationship Id="rId2773" Type="http://schemas.openxmlformats.org/officeDocument/2006/relationships/hyperlink" Target="https://www.daloopa.com/src/38225578" TargetMode="External"/><Relationship Id="rId9386" Type="http://schemas.openxmlformats.org/officeDocument/2006/relationships/hyperlink" Target="https://www.daloopa.com/src/1671158" TargetMode="External"/><Relationship Id="rId12367" Type="http://schemas.openxmlformats.org/officeDocument/2006/relationships/hyperlink" Target="https://www.daloopa.com/src/58703447" TargetMode="External"/><Relationship Id="rId745" Type="http://schemas.openxmlformats.org/officeDocument/2006/relationships/hyperlink" Target="https://www.daloopa.com/src/18921248" TargetMode="External"/><Relationship Id="rId2426" Type="http://schemas.openxmlformats.org/officeDocument/2006/relationships/hyperlink" Target="https://www.daloopa.com/src/20856100" TargetMode="External"/><Relationship Id="rId5996" Type="http://schemas.openxmlformats.org/officeDocument/2006/relationships/hyperlink" Target="https://www.daloopa.com/src/1670424" TargetMode="External"/><Relationship Id="rId9039" Type="http://schemas.openxmlformats.org/officeDocument/2006/relationships/hyperlink" Target="https://www.daloopa.com/src/45304248" TargetMode="External"/><Relationship Id="rId5649" Type="http://schemas.openxmlformats.org/officeDocument/2006/relationships/hyperlink" Target="https://www.daloopa.com/src/1670376" TargetMode="External"/><Relationship Id="rId18063" Type="http://schemas.openxmlformats.org/officeDocument/2006/relationships/hyperlink" Target="https://www.daloopa.com/src/19237999" TargetMode="External"/><Relationship Id="rId8122" Type="http://schemas.openxmlformats.org/officeDocument/2006/relationships/hyperlink" Target="https://www.daloopa.com/src/32272379" TargetMode="External"/><Relationship Id="rId11450" Type="http://schemas.openxmlformats.org/officeDocument/2006/relationships/hyperlink" Target="https://www.daloopa.com/src/1678986" TargetMode="External"/><Relationship Id="rId11103" Type="http://schemas.openxmlformats.org/officeDocument/2006/relationships/hyperlink" Target="https://www.daloopa.com/src/67060003" TargetMode="External"/><Relationship Id="rId14673" Type="http://schemas.openxmlformats.org/officeDocument/2006/relationships/hyperlink" Target="https://www.daloopa.com/src/32324256" TargetMode="External"/><Relationship Id="rId4732" Type="http://schemas.openxmlformats.org/officeDocument/2006/relationships/hyperlink" Target="https://www.daloopa.com/src/1668254" TargetMode="External"/><Relationship Id="rId14326" Type="http://schemas.openxmlformats.org/officeDocument/2006/relationships/hyperlink" Target="https://www.daloopa.com/src/19178206" TargetMode="External"/><Relationship Id="rId17896" Type="http://schemas.openxmlformats.org/officeDocument/2006/relationships/hyperlink" Target="https://www.daloopa.com/src/62708844" TargetMode="External"/><Relationship Id="rId2283" Type="http://schemas.openxmlformats.org/officeDocument/2006/relationships/hyperlink" Target="https://www.daloopa.com/document/8473" TargetMode="External"/><Relationship Id="rId7955" Type="http://schemas.openxmlformats.org/officeDocument/2006/relationships/hyperlink" Target="https://www.daloopa.com/src/1669472" TargetMode="External"/><Relationship Id="rId17549" Type="http://schemas.openxmlformats.org/officeDocument/2006/relationships/hyperlink" Target="https://www.daloopa.com/src/62705721" TargetMode="External"/><Relationship Id="rId255" Type="http://schemas.openxmlformats.org/officeDocument/2006/relationships/hyperlink" Target="https://www.daloopa.com/src/1676938" TargetMode="External"/><Relationship Id="rId7608" Type="http://schemas.openxmlformats.org/officeDocument/2006/relationships/hyperlink" Target="https://www.daloopa.com/src/46414894" TargetMode="External"/><Relationship Id="rId10936" Type="http://schemas.openxmlformats.org/officeDocument/2006/relationships/hyperlink" Target="https://www.daloopa.com/src/67059986" TargetMode="External"/><Relationship Id="rId5159" Type="http://schemas.openxmlformats.org/officeDocument/2006/relationships/hyperlink" Target="https://www.daloopa.com/src/7963188" TargetMode="External"/><Relationship Id="rId16632" Type="http://schemas.openxmlformats.org/officeDocument/2006/relationships/hyperlink" Target="https://www.daloopa.com/src/19197437" TargetMode="External"/><Relationship Id="rId1769" Type="http://schemas.openxmlformats.org/officeDocument/2006/relationships/hyperlink" Target="https://www.daloopa.com/src/1670972" TargetMode="External"/><Relationship Id="rId4242" Type="http://schemas.openxmlformats.org/officeDocument/2006/relationships/hyperlink" Target="https://www.daloopa.com/src/1668229" TargetMode="External"/><Relationship Id="rId14183" Type="http://schemas.openxmlformats.org/officeDocument/2006/relationships/hyperlink" Target="https://www.daloopa.com/src/18895072" TargetMode="External"/><Relationship Id="rId9914" Type="http://schemas.openxmlformats.org/officeDocument/2006/relationships/hyperlink" Target="https://www.daloopa.com/src/45304290" TargetMode="External"/><Relationship Id="rId10793" Type="http://schemas.openxmlformats.org/officeDocument/2006/relationships/hyperlink" Target="https://www.daloopa.com/src/50178939" TargetMode="External"/><Relationship Id="rId19508" Type="http://schemas.openxmlformats.org/officeDocument/2006/relationships/hyperlink" Target="https://www.daloopa.com/src/1678502" TargetMode="External"/><Relationship Id="rId7465" Type="http://schemas.openxmlformats.org/officeDocument/2006/relationships/hyperlink" Target="https://www.daloopa.com/src/46420403" TargetMode="External"/><Relationship Id="rId10446" Type="http://schemas.openxmlformats.org/officeDocument/2006/relationships/hyperlink" Target="https://marketplace.daloopa.com/text-fundamental?id=67059479&amp;value=-0.13&amp;id=67059491&amp;value=-0.11&amp;" TargetMode="External"/><Relationship Id="rId17059" Type="http://schemas.openxmlformats.org/officeDocument/2006/relationships/hyperlink" Target="https://www.daloopa.com/src/48792403" TargetMode="External"/><Relationship Id="rId7118" Type="http://schemas.openxmlformats.org/officeDocument/2006/relationships/hyperlink" Target="https://marketplace.daloopa.com/text-fundamental?id=1668780&amp;value=-2992&amp;id=1668746&amp;value=-1068&amp;id=1668712&amp;value=-1353&amp;id=1668678&amp;value=-1237&amp;id=48610221&amp;value=-6650&amp;id=1668645&amp;value=-1081&amp;id=1668612&amp;value=-2797&amp;id=1668579&amp;value=1479&amp;id=2696843&amp;value=-399&amp;id=47469253&amp;value=-2798&amp;id=4681382&amp;value=802&amp;id=7963142&amp;value=-1842&amp;id=10333064&amp;value=-2015&amp;id=14718252&amp;value=-3262&amp;id=47468710&amp;value=-6317&amp;id=20811513&amp;value=-4751&amp;id=32272402&amp;value=-2883&amp;id=38123472&amp;value=-2158&amp;id=46414887&amp;value=-2478&amp;id=46420426&amp;value=-12270&amp;id=53410389&amp;value=1437&amp;id=58652668&amp;value=1041&amp;id=62949122&amp;value=1378&amp;id=67044665&amp;value=1663&amp;id=67054403&amp;value=5519&amp;" TargetMode="External"/><Relationship Id="rId3728" Type="http://schemas.openxmlformats.org/officeDocument/2006/relationships/hyperlink" Target="https://www.daloopa.com/src/19137994" TargetMode="External"/><Relationship Id="rId13669" Type="http://schemas.openxmlformats.org/officeDocument/2006/relationships/hyperlink" Target="https://www.daloopa.com/src/32323610" TargetMode="External"/><Relationship Id="rId16142" Type="http://schemas.openxmlformats.org/officeDocument/2006/relationships/hyperlink" Target="https://www.daloopa.com/src/19193274" TargetMode="External"/><Relationship Id="rId1279" Type="http://schemas.openxmlformats.org/officeDocument/2006/relationships/hyperlink" Target="https://www.daloopa.com/src/62949194" TargetMode="External"/><Relationship Id="rId6201" Type="http://schemas.openxmlformats.org/officeDocument/2006/relationships/hyperlink" Target="https://www.daloopa.com/src/1670428" TargetMode="External"/><Relationship Id="rId9771" Type="http://schemas.openxmlformats.org/officeDocument/2006/relationships/hyperlink" Target="https://www.daloopa.com/src/1671284" TargetMode="External"/><Relationship Id="rId12752" Type="http://schemas.openxmlformats.org/officeDocument/2006/relationships/hyperlink" Target="https://www.daloopa.com/src/1679151" TargetMode="External"/><Relationship Id="rId19365" Type="http://schemas.openxmlformats.org/officeDocument/2006/relationships/hyperlink" Target="https://www.daloopa.com/src/1678602" TargetMode="External"/><Relationship Id="rId2811" Type="http://schemas.openxmlformats.org/officeDocument/2006/relationships/hyperlink" Target="https://marketplace.daloopa.com/text-fundamental?id=19135036&amp;value=444&amp;id=19135018&amp;value=396&amp;id=19134986&amp;value=-283&amp;id=45304488&amp;value=-562&amp;id=19136446&amp;value=-5&amp;id=19134945&amp;value=-1094&amp;id=19134925&amp;value=-721&amp;id=19134888&amp;value=123&amp;id=45304489&amp;value=367&amp;id=19136501&amp;value=-1325&amp;id=19134837&amp;value=762&amp;id=19134824&amp;value=816&amp;id=19134803&amp;value=456&amp;id=45304490&amp;value=363&amp;id=19136548&amp;value=2397&amp;id=19134687&amp;value=235&amp;id=19134675&amp;value=361&amp;id=19134567&amp;value=-250&amp;id=45304491&amp;value=-457&amp;id=19136565&amp;value=-111&amp;id=20860457&amp;value=-929&amp;id=32322506&amp;value=-1425&amp;id=38227498&amp;value=-490&amp;" TargetMode="External"/><Relationship Id="rId9424" Type="http://schemas.openxmlformats.org/officeDocument/2006/relationships/hyperlink" Target="https://www.daloopa.com/src/1671272" TargetMode="External"/><Relationship Id="rId12405" Type="http://schemas.openxmlformats.org/officeDocument/2006/relationships/hyperlink" Target="https://www.daloopa.com/src/32320521" TargetMode="External"/><Relationship Id="rId15975" Type="http://schemas.openxmlformats.org/officeDocument/2006/relationships/hyperlink" Target="https://www.daloopa.com/document/7696" TargetMode="External"/><Relationship Id="rId19018" Type="http://schemas.openxmlformats.org/officeDocument/2006/relationships/hyperlink" Target="https://www.daloopa.com/src/48903185" TargetMode="External"/><Relationship Id="rId15628" Type="http://schemas.openxmlformats.org/officeDocument/2006/relationships/hyperlink" Target="https://www.daloopa.com/src/19186927" TargetMode="External"/><Relationship Id="rId3585" Type="http://schemas.openxmlformats.org/officeDocument/2006/relationships/hyperlink" Target="https://www.daloopa.com/src/19138891" TargetMode="External"/><Relationship Id="rId13179" Type="http://schemas.openxmlformats.org/officeDocument/2006/relationships/hyperlink" Target="https://www.daloopa.com/src/67439300" TargetMode="External"/><Relationship Id="rId18101" Type="http://schemas.openxmlformats.org/officeDocument/2006/relationships/hyperlink" Target="https://marketplace.daloopa.com/text-fundamental?id=19238166&amp;value=-453&amp;id=19238108&amp;value=-7&amp;id=19238071&amp;value=-258&amp;id=19238002&amp;value=-120&amp;id=19237959&amp;value=177&amp;id=19237922&amp;value=773&amp;id=19237897&amp;value=145&amp;id=19237601&amp;value=1337&amp;id=46508971&amp;value=1883&amp;id=67089095&amp;value=-8198&amp;" TargetMode="External"/><Relationship Id="rId3238" Type="http://schemas.openxmlformats.org/officeDocument/2006/relationships/hyperlink" Target="https://www.daloopa.com/src/45304532" TargetMode="External"/><Relationship Id="rId9281" Type="http://schemas.openxmlformats.org/officeDocument/2006/relationships/hyperlink" Target="https://www.daloopa.com/src/2697114" TargetMode="External"/><Relationship Id="rId14711" Type="http://schemas.openxmlformats.org/officeDocument/2006/relationships/hyperlink" Target="https://www.daloopa.com/src/19185384" TargetMode="External"/><Relationship Id="rId12262" Type="http://schemas.openxmlformats.org/officeDocument/2006/relationships/hyperlink" Target="https://www.daloopa.com/src/1679384" TargetMode="External"/><Relationship Id="rId17934" Type="http://schemas.openxmlformats.org/officeDocument/2006/relationships/hyperlink" Target="https://www.daloopa.com/src/62708740" TargetMode="External"/><Relationship Id="rId640" Type="http://schemas.openxmlformats.org/officeDocument/2006/relationships/hyperlink" Target="https://www.daloopa.com/src/53485553" TargetMode="External"/><Relationship Id="rId2321" Type="http://schemas.openxmlformats.org/officeDocument/2006/relationships/hyperlink" Target="https://www.daloopa.com/src/45303522" TargetMode="External"/><Relationship Id="rId5891" Type="http://schemas.openxmlformats.org/officeDocument/2006/relationships/hyperlink" Target="https://www.daloopa.com/src/1669987" TargetMode="External"/><Relationship Id="rId15485" Type="http://schemas.openxmlformats.org/officeDocument/2006/relationships/hyperlink" Target="https://www.daloopa.com/src/19187044" TargetMode="External"/><Relationship Id="rId5544" Type="http://schemas.openxmlformats.org/officeDocument/2006/relationships/hyperlink" Target="https://www.daloopa.com/src/1670416" TargetMode="External"/><Relationship Id="rId15138" Type="http://schemas.openxmlformats.org/officeDocument/2006/relationships/hyperlink" Target="https://www.daloopa.com/src/19182049" TargetMode="External"/><Relationship Id="rId3095" Type="http://schemas.openxmlformats.org/officeDocument/2006/relationships/hyperlink" Target="https://www.daloopa.com/src/19136628" TargetMode="External"/><Relationship Id="rId8767" Type="http://schemas.openxmlformats.org/officeDocument/2006/relationships/hyperlink" Target="https://www.daloopa.com/src/46418507" TargetMode="External"/><Relationship Id="rId1807" Type="http://schemas.openxmlformats.org/officeDocument/2006/relationships/hyperlink" Target="https://www.daloopa.com/src/1670878" TargetMode="External"/><Relationship Id="rId11748" Type="http://schemas.openxmlformats.org/officeDocument/2006/relationships/hyperlink" Target="https://www.daloopa.com/src/1678697" TargetMode="External"/><Relationship Id="rId14221" Type="http://schemas.openxmlformats.org/officeDocument/2006/relationships/hyperlink" Target="https://www.daloopa.com/src/58704070" TargetMode="External"/><Relationship Id="rId17791" Type="http://schemas.openxmlformats.org/officeDocument/2006/relationships/hyperlink" Target="https://www.daloopa.com/src/62706384" TargetMode="External"/><Relationship Id="rId150" Type="http://schemas.openxmlformats.org/officeDocument/2006/relationships/hyperlink" Target="https://www.daloopa.com/src/67056818" TargetMode="External"/><Relationship Id="rId7850" Type="http://schemas.openxmlformats.org/officeDocument/2006/relationships/hyperlink" Target="https://www.daloopa.com/src/1668937" TargetMode="External"/><Relationship Id="rId10831" Type="http://schemas.openxmlformats.org/officeDocument/2006/relationships/hyperlink" Target="https://www.daloopa.com/src/67059489" TargetMode="External"/><Relationship Id="rId17444" Type="http://schemas.openxmlformats.org/officeDocument/2006/relationships/hyperlink" Target="https://www.daloopa.com/src/67089958" TargetMode="External"/><Relationship Id="rId5054" Type="http://schemas.openxmlformats.org/officeDocument/2006/relationships/hyperlink" Target="https://www.daloopa.com/src/1669765" TargetMode="External"/><Relationship Id="rId7503" Type="http://schemas.openxmlformats.org/officeDocument/2006/relationships/hyperlink" Target="https://www.daloopa.com/src/38123489" TargetMode="External"/><Relationship Id="rId13707" Type="http://schemas.openxmlformats.org/officeDocument/2006/relationships/hyperlink" Target="https://www.daloopa.com/src/19147675" TargetMode="External"/><Relationship Id="rId1664" Type="http://schemas.openxmlformats.org/officeDocument/2006/relationships/hyperlink" Target="https://www.daloopa.com/src/49014129" TargetMode="External"/><Relationship Id="rId8277" Type="http://schemas.openxmlformats.org/officeDocument/2006/relationships/hyperlink" Target="https://www.daloopa.com/src/1668874" TargetMode="External"/><Relationship Id="rId11258" Type="http://schemas.openxmlformats.org/officeDocument/2006/relationships/hyperlink" Target="https://www.daloopa.com/src/1684286" TargetMode="External"/><Relationship Id="rId1317" Type="http://schemas.openxmlformats.org/officeDocument/2006/relationships/hyperlink" Target="https://www.daloopa.com/src/1670794" TargetMode="External"/><Relationship Id="rId4887" Type="http://schemas.openxmlformats.org/officeDocument/2006/relationships/hyperlink" Target="https://www.daloopa.com/src/45303685" TargetMode="External"/><Relationship Id="rId19403" Type="http://schemas.openxmlformats.org/officeDocument/2006/relationships/hyperlink" Target="https://www.daloopa.com/src/49010239" TargetMode="External"/><Relationship Id="rId19750" Type="http://schemas.openxmlformats.org/officeDocument/2006/relationships/hyperlink" Target="https://www.daloopa.com/src/1678507" TargetMode="External"/><Relationship Id="rId23" Type="http://schemas.openxmlformats.org/officeDocument/2006/relationships/hyperlink" Target="https://www.daloopa.com/document/40817" TargetMode="External"/><Relationship Id="rId7360" Type="http://schemas.openxmlformats.org/officeDocument/2006/relationships/hyperlink" Target="https://www.daloopa.com/src/47468686" TargetMode="External"/><Relationship Id="rId7013" Type="http://schemas.openxmlformats.org/officeDocument/2006/relationships/hyperlink" Target="https://www.daloopa.com/src/1669196" TargetMode="External"/><Relationship Id="rId10341" Type="http://schemas.openxmlformats.org/officeDocument/2006/relationships/hyperlink" Target="https://www.daloopa.com/src/50457886" TargetMode="External"/><Relationship Id="rId3970" Type="http://schemas.openxmlformats.org/officeDocument/2006/relationships/hyperlink" Target="https://www.daloopa.com/src/1668128" TargetMode="External"/><Relationship Id="rId13564" Type="http://schemas.openxmlformats.org/officeDocument/2006/relationships/hyperlink" Target="https://www.daloopa.com/src/62996130" TargetMode="External"/><Relationship Id="rId3623" Type="http://schemas.openxmlformats.org/officeDocument/2006/relationships/hyperlink" Target="https://www.daloopa.com/src/49028219" TargetMode="External"/><Relationship Id="rId13217" Type="http://schemas.openxmlformats.org/officeDocument/2006/relationships/hyperlink" Target="https://www.daloopa.com/src/67439297" TargetMode="External"/><Relationship Id="rId16787" Type="http://schemas.openxmlformats.org/officeDocument/2006/relationships/hyperlink" Target="https://www.daloopa.com/src/50203091" TargetMode="External"/><Relationship Id="rId1174" Type="http://schemas.openxmlformats.org/officeDocument/2006/relationships/hyperlink" Target="https://www.daloopa.com/document/23465155" TargetMode="External"/><Relationship Id="rId6846" Type="http://schemas.openxmlformats.org/officeDocument/2006/relationships/hyperlink" Target="https://www.daloopa.com/document/23463508" TargetMode="External"/><Relationship Id="rId19260" Type="http://schemas.openxmlformats.org/officeDocument/2006/relationships/hyperlink" Target="https://www.daloopa.com/src/49002556" TargetMode="External"/><Relationship Id="rId4397" Type="http://schemas.openxmlformats.org/officeDocument/2006/relationships/hyperlink" Target="https://www.daloopa.com/src/46594910" TargetMode="External"/><Relationship Id="rId12300" Type="http://schemas.openxmlformats.org/officeDocument/2006/relationships/hyperlink" Target="https://www.daloopa.com/src/1679417" TargetMode="External"/><Relationship Id="rId15870" Type="http://schemas.openxmlformats.org/officeDocument/2006/relationships/hyperlink" Target="https://www.daloopa.com/src/32324376" TargetMode="External"/><Relationship Id="rId3480" Type="http://schemas.openxmlformats.org/officeDocument/2006/relationships/hyperlink" Target="https://www.daloopa.com/src/19138840" TargetMode="External"/><Relationship Id="rId13074" Type="http://schemas.openxmlformats.org/officeDocument/2006/relationships/hyperlink" Target="https://www.daloopa.com/src/67441323" TargetMode="External"/><Relationship Id="rId15523" Type="http://schemas.openxmlformats.org/officeDocument/2006/relationships/hyperlink" Target="https://marketplace.daloopa.com/text-fundamental?id=19187114&amp;value=12&amp;id=19187092&amp;value=4&amp;id=19187045&amp;value=1&amp;id=19187167&amp;value=4&amp;" TargetMode="External"/><Relationship Id="rId3133" Type="http://schemas.openxmlformats.org/officeDocument/2006/relationships/hyperlink" Target="https://www.daloopa.com/src/19135482" TargetMode="External"/><Relationship Id="rId18746" Type="http://schemas.openxmlformats.org/officeDocument/2006/relationships/hyperlink" Target="https://www.daloopa.com/src/48899611" TargetMode="External"/><Relationship Id="rId8805" Type="http://schemas.openxmlformats.org/officeDocument/2006/relationships/hyperlink" Target="https://www.daloopa.com/src/62955912" TargetMode="External"/><Relationship Id="rId16297" Type="http://schemas.openxmlformats.org/officeDocument/2006/relationships/hyperlink" Target="https://www.daloopa.com/src/19140000" TargetMode="External"/><Relationship Id="rId6356" Type="http://schemas.openxmlformats.org/officeDocument/2006/relationships/hyperlink" Target="https://www.daloopa.com/src/67044556" TargetMode="External"/><Relationship Id="rId2966" Type="http://schemas.openxmlformats.org/officeDocument/2006/relationships/hyperlink" Target="https://marketplace.daloopa.com/text-fundamental?id=19135596&amp;value=3619&amp;id=19135578&amp;value=3730&amp;id=19135549&amp;value=4199&amp;id=45304502&amp;value=4687&amp;id=19136697&amp;value=16235&amp;id=19135507&amp;value=4804&amp;id=19135497&amp;value=5090&amp;id=19135485&amp;value=5424&amp;id=45304503&amp;value=6056&amp;id=19136684&amp;value=21374&amp;id=19135457&amp;value=6112&amp;id=19135448&amp;value=6551&amp;id=19135440&amp;value=6828&amp;id=45304504&amp;value=7437&amp;id=19136629&amp;value=26928&amp;id=19135424&amp;value=7238&amp;id=19135411&amp;value=6945&amp;id=19135398&amp;value=8458&amp;id=45304505&amp;value=9909&amp;id=19136622&amp;value=32550&amp;id=20860673&amp;value=10455&amp;id=32322697&amp;value=11231&amp;id=38227514&amp;value=11705&amp;id=46520643&amp;value=12732&amp;id=46504284&amp;value=46123&amp;id=53486335&amp;value=11841&amp;id=58704779&amp;value=11710&amp;id=62996727&amp;value=11494&amp;id=67160331&amp;value=11979&amp;id=67087726&amp;value=47024&amp;" TargetMode="External"/><Relationship Id="rId6009" Type="http://schemas.openxmlformats.org/officeDocument/2006/relationships/hyperlink" Target="https://www.daloopa.com/src/1670275" TargetMode="External"/><Relationship Id="rId9579" Type="http://schemas.openxmlformats.org/officeDocument/2006/relationships/hyperlink" Target="https://www.daloopa.com/src/7963279" TargetMode="External"/><Relationship Id="rId15380" Type="http://schemas.openxmlformats.org/officeDocument/2006/relationships/hyperlink" Target="https://www.daloopa.com/src/20862881" TargetMode="External"/><Relationship Id="rId938" Type="http://schemas.openxmlformats.org/officeDocument/2006/relationships/hyperlink" Target="https://www.daloopa.com/src/46414559" TargetMode="External"/><Relationship Id="rId2619" Type="http://schemas.openxmlformats.org/officeDocument/2006/relationships/hyperlink" Target="https://www.daloopa.com/src/66330931" TargetMode="External"/><Relationship Id="rId15033" Type="http://schemas.openxmlformats.org/officeDocument/2006/relationships/hyperlink" Target="https://www.daloopa.com/src/19184198" TargetMode="External"/><Relationship Id="rId8662" Type="http://schemas.openxmlformats.org/officeDocument/2006/relationships/hyperlink" Target="https://www.daloopa.com/src/45304161" TargetMode="External"/><Relationship Id="rId11990" Type="http://schemas.openxmlformats.org/officeDocument/2006/relationships/hyperlink" Target="https://www.daloopa.com/src/1678796" TargetMode="External"/><Relationship Id="rId8315" Type="http://schemas.openxmlformats.org/officeDocument/2006/relationships/hyperlink" Target="https://www.daloopa.com/src/1668803" TargetMode="External"/><Relationship Id="rId11643" Type="http://schemas.openxmlformats.org/officeDocument/2006/relationships/hyperlink" Target="https://www.daloopa.com/src/1677331" TargetMode="External"/><Relationship Id="rId18256" Type="http://schemas.openxmlformats.org/officeDocument/2006/relationships/hyperlink" Target="https://www.daloopa.com/src/62769881" TargetMode="External"/><Relationship Id="rId1702" Type="http://schemas.openxmlformats.org/officeDocument/2006/relationships/hyperlink" Target="https://www.daloopa.com/src/1670993" TargetMode="External"/><Relationship Id="rId14866" Type="http://schemas.openxmlformats.org/officeDocument/2006/relationships/hyperlink" Target="https://www.daloopa.com/src/19185922" TargetMode="External"/><Relationship Id="rId4925" Type="http://schemas.openxmlformats.org/officeDocument/2006/relationships/hyperlink" Target="https://www.daloopa.com/src/1930168" TargetMode="External"/><Relationship Id="rId9089" Type="http://schemas.openxmlformats.org/officeDocument/2006/relationships/hyperlink" Target="https://www.daloopa.com/src/1671493" TargetMode="External"/><Relationship Id="rId14519" Type="http://schemas.openxmlformats.org/officeDocument/2006/relationships/hyperlink" Target="https://www.daloopa.com/src/53487938" TargetMode="External"/><Relationship Id="rId795" Type="http://schemas.openxmlformats.org/officeDocument/2006/relationships/hyperlink" Target="https://www.daloopa.com/src/19619070" TargetMode="External"/><Relationship Id="rId2476" Type="http://schemas.openxmlformats.org/officeDocument/2006/relationships/hyperlink" Target="https://www.daloopa.com/src/38224900" TargetMode="External"/><Relationship Id="rId448" Type="http://schemas.openxmlformats.org/officeDocument/2006/relationships/hyperlink" Target="https://www.daloopa.com/src/1677254" TargetMode="External"/><Relationship Id="rId2129" Type="http://schemas.openxmlformats.org/officeDocument/2006/relationships/hyperlink" Target="https://www.daloopa.com/src/18859555" TargetMode="External"/><Relationship Id="rId5699" Type="http://schemas.openxmlformats.org/officeDocument/2006/relationships/hyperlink" Target="https://www.daloopa.com/src/1670455" TargetMode="External"/><Relationship Id="rId8172" Type="http://schemas.openxmlformats.org/officeDocument/2006/relationships/hyperlink" Target="https://www.daloopa.com/src/1668980" TargetMode="External"/><Relationship Id="rId11153" Type="http://schemas.openxmlformats.org/officeDocument/2006/relationships/hyperlink" Target="https://www.daloopa.com/src/50179388" TargetMode="External"/><Relationship Id="rId13602" Type="http://schemas.openxmlformats.org/officeDocument/2006/relationships/hyperlink" Target="https://www.daloopa.com/src/19145387" TargetMode="External"/><Relationship Id="rId1212" Type="http://schemas.openxmlformats.org/officeDocument/2006/relationships/hyperlink" Target="https://www.daloopa.com/src/1670774" TargetMode="External"/><Relationship Id="rId16825" Type="http://schemas.openxmlformats.org/officeDocument/2006/relationships/hyperlink" Target="https://www.daloopa.com/src/48906732" TargetMode="External"/><Relationship Id="rId4782" Type="http://schemas.openxmlformats.org/officeDocument/2006/relationships/hyperlink" Target="https://www.daloopa.com/src/32272254" TargetMode="External"/><Relationship Id="rId14376" Type="http://schemas.openxmlformats.org/officeDocument/2006/relationships/hyperlink" Target="https://www.daloopa.com/src/46520554" TargetMode="External"/><Relationship Id="rId4435" Type="http://schemas.openxmlformats.org/officeDocument/2006/relationships/hyperlink" Target="https://www.daloopa.com/src/1668192" TargetMode="External"/><Relationship Id="rId10986" Type="http://schemas.openxmlformats.org/officeDocument/2006/relationships/hyperlink" Target="https://www.daloopa.com/src/50457951" TargetMode="External"/><Relationship Id="rId14029" Type="http://schemas.openxmlformats.org/officeDocument/2006/relationships/hyperlink" Target="https://www.daloopa.com/src/67097381" TargetMode="External"/><Relationship Id="rId17599" Type="http://schemas.openxmlformats.org/officeDocument/2006/relationships/hyperlink" Target="https://www.daloopa.com/src/62706909" TargetMode="External"/><Relationship Id="rId7658" Type="http://schemas.openxmlformats.org/officeDocument/2006/relationships/hyperlink" Target="https://www.daloopa.com/src/32272376" TargetMode="External"/><Relationship Id="rId10639" Type="http://schemas.openxmlformats.org/officeDocument/2006/relationships/hyperlink" Target="https://www.daloopa.com/src/67059480" TargetMode="External"/><Relationship Id="rId13112" Type="http://schemas.openxmlformats.org/officeDocument/2006/relationships/hyperlink" Target="https://www.daloopa.com/document/23465155" TargetMode="External"/><Relationship Id="rId6741" Type="http://schemas.openxmlformats.org/officeDocument/2006/relationships/hyperlink" Target="https://marketplace.daloopa.com/text-fundamental?id=1670550&amp;value=96692&amp;id=1670513&amp;value=101182&amp;id=1670476&amp;value=105068&amp;id=1670439&amp;value=110920&amp;id=1670402&amp;value=116526&amp;id=1670364&amp;value=121608&amp;id=1670326&amp;value=125781&amp;id=1670288&amp;value=131133&amp;id=1670253&amp;value=133400&amp;id=1670218&amp;value=138807&amp;id=1670183&amp;value=144281&amp;id=1670148&amp;value=147461&amp;id=1670113&amp;value=149747&amp;id=1670077&amp;value=154292&amp;id=1670041&amp;value=159948&amp;id=1670004&amp;value=167497&amp;id=1669967&amp;value=172756&amp;id=1669933&amp;value=178621&amp;id=1669899&amp;value=189536&amp;id=1669865&amp;value=197295&amp;id=1669831&amp;value=206935&amp;id=1669796&amp;value=211610&amp;id=1669762&amp;value=221538&amp;id=1669728&amp;value=232792&amp;id=1669694&amp;value=245349&amp;id=1669658&amp;value=257101&amp;id=1669622&amp;value=263044&amp;id=2696988&amp;value=275909&amp;id=4681456&amp;value=273403&amp;id=7963218&amp;value=278492&amp;id=10332980&amp;value=299243&amp;id=14718078&amp;value=319616&amp;id=20809889&amp;value=327095&amp;id=32272340&amp;value=335387&amp;id=38123592&amp;value=347403&amp;id=46412945&amp;value=359268&amp;id=53410429&amp;value=357096&amp;id=58652780&amp;value=355185&amp;id=62949320&amp;value=358255&amp;id=67044560&amp;value=365264&amp;" TargetMode="External"/><Relationship Id="rId16682" Type="http://schemas.openxmlformats.org/officeDocument/2006/relationships/hyperlink" Target="https://www.daloopa.com/src/19196914" TargetMode="External"/><Relationship Id="rId4292" Type="http://schemas.openxmlformats.org/officeDocument/2006/relationships/hyperlink" Target="https://www.daloopa.com/src/1668264" TargetMode="External"/><Relationship Id="rId16335" Type="http://schemas.openxmlformats.org/officeDocument/2006/relationships/hyperlink" Target="https://www.daloopa.com/src/45303833" TargetMode="External"/><Relationship Id="rId9964" Type="http://schemas.openxmlformats.org/officeDocument/2006/relationships/hyperlink" Target="https://www.daloopa.com/src/1671204" TargetMode="External"/><Relationship Id="rId12945" Type="http://schemas.openxmlformats.org/officeDocument/2006/relationships/hyperlink" Target="https://www.daloopa.com/src/67436267" TargetMode="External"/><Relationship Id="rId19558" Type="http://schemas.openxmlformats.org/officeDocument/2006/relationships/hyperlink" Target="https://www.daloopa.com/src/1678594" TargetMode="External"/><Relationship Id="rId7168" Type="http://schemas.openxmlformats.org/officeDocument/2006/relationships/hyperlink" Target="https://www.daloopa.com/src/1668747" TargetMode="External"/><Relationship Id="rId9617" Type="http://schemas.openxmlformats.org/officeDocument/2006/relationships/hyperlink" Target="https://www.daloopa.com/src/1671111" TargetMode="External"/><Relationship Id="rId10496" Type="http://schemas.openxmlformats.org/officeDocument/2006/relationships/hyperlink" Target="https://www.daloopa.com/src/50178682" TargetMode="External"/><Relationship Id="rId10149" Type="http://schemas.openxmlformats.org/officeDocument/2006/relationships/hyperlink" Target="https://marketplace.daloopa.com/text-fundamental?id=50180230&amp;value=1383&amp;id=50180176&amp;value=1350&amp;id=50180140&amp;value=1392&amp;id=50180124&amp;value=1517&amp;id=50457860&amp;value=5642&amp;id=50179994&amp;value=1512&amp;id=50179972&amp;value=1492&amp;id=50179954&amp;value=1506&amp;id=50179876&amp;value=1666&amp;id=50457861&amp;value=6176&amp;id=50179836&amp;value=1771&amp;id=50179821&amp;value=1791&amp;id=50179766&amp;value=1917&amp;id=50179755&amp;value=1993&amp;id=50457862&amp;value=7472&amp;id=50179712&amp;value=2008&amp;id=50179694&amp;value=1948&amp;id=50179631&amp;value=2083&amp;id=50179569&amp;value=2277&amp;id=50457863&amp;value=8316&amp;" TargetMode="External"/><Relationship Id="rId18641" Type="http://schemas.openxmlformats.org/officeDocument/2006/relationships/hyperlink" Target="https://www.daloopa.com/src/50393506" TargetMode="External"/><Relationship Id="rId3778" Type="http://schemas.openxmlformats.org/officeDocument/2006/relationships/hyperlink" Target="https://www.daloopa.com/src/19138351" TargetMode="External"/><Relationship Id="rId8700" Type="http://schemas.openxmlformats.org/officeDocument/2006/relationships/hyperlink" Target="https://www.daloopa.com/src/32272487" TargetMode="External"/><Relationship Id="rId16192" Type="http://schemas.openxmlformats.org/officeDocument/2006/relationships/hyperlink" Target="https://www.daloopa.com/src/50458038" TargetMode="External"/><Relationship Id="rId6251" Type="http://schemas.openxmlformats.org/officeDocument/2006/relationships/hyperlink" Target="https://www.daloopa.com/src/62949292" TargetMode="External"/><Relationship Id="rId9474" Type="http://schemas.openxmlformats.org/officeDocument/2006/relationships/hyperlink" Target="https://www.daloopa.com/src/32273751" TargetMode="External"/><Relationship Id="rId14904" Type="http://schemas.openxmlformats.org/officeDocument/2006/relationships/hyperlink" Target="https://www.daloopa.com/src/19184888" TargetMode="External"/><Relationship Id="rId19068" Type="http://schemas.openxmlformats.org/officeDocument/2006/relationships/hyperlink" Target="https://www.daloopa.com/document/7392066" TargetMode="External"/><Relationship Id="rId2861" Type="http://schemas.openxmlformats.org/officeDocument/2006/relationships/hyperlink" Target="https://www.daloopa.com/src/19134931" TargetMode="External"/><Relationship Id="rId9127" Type="http://schemas.openxmlformats.org/officeDocument/2006/relationships/hyperlink" Target="https://www.daloopa.com/src/1671542" TargetMode="External"/><Relationship Id="rId12455" Type="http://schemas.openxmlformats.org/officeDocument/2006/relationships/hyperlink" Target="https://www.daloopa.com/document/23465155" TargetMode="External"/><Relationship Id="rId833" Type="http://schemas.openxmlformats.org/officeDocument/2006/relationships/hyperlink" Target="https://www.daloopa.com/src/10333281" TargetMode="External"/><Relationship Id="rId2514" Type="http://schemas.openxmlformats.org/officeDocument/2006/relationships/hyperlink" Target="https://www.daloopa.com/src/66330959" TargetMode="External"/><Relationship Id="rId12108" Type="http://schemas.openxmlformats.org/officeDocument/2006/relationships/hyperlink" Target="https://www.daloopa.com/src/1678318" TargetMode="External"/><Relationship Id="rId15678" Type="http://schemas.openxmlformats.org/officeDocument/2006/relationships/hyperlink" Target="https://www.daloopa.com/src/19183199" TargetMode="External"/><Relationship Id="rId5737" Type="http://schemas.openxmlformats.org/officeDocument/2006/relationships/hyperlink" Target="https://www.daloopa.com/src/1670418" TargetMode="External"/><Relationship Id="rId18151" Type="http://schemas.openxmlformats.org/officeDocument/2006/relationships/hyperlink" Target="https://www.daloopa.com/src/53502846" TargetMode="External"/><Relationship Id="rId3288" Type="http://schemas.openxmlformats.org/officeDocument/2006/relationships/hyperlink" Target="https://www.daloopa.com/src/19135935" TargetMode="External"/><Relationship Id="rId8210" Type="http://schemas.openxmlformats.org/officeDocument/2006/relationships/hyperlink" Target="https://www.daloopa.com/src/1669476" TargetMode="External"/><Relationship Id="rId14761" Type="http://schemas.openxmlformats.org/officeDocument/2006/relationships/hyperlink" Target="https://marketplace.daloopa.com/text-fundamental?id=19185547&amp;value=4&amp;id=19185534&amp;value=122&amp;id=19185782&amp;value=3&amp;id=45303738&amp;value=-3&amp;id=19185703&amp;value=126&amp;id=19185434&amp;value=-16&amp;id=19185387&amp;value=-6&amp;id=19185261&amp;value=-15&amp;id=45303739&amp;value=79&amp;id=19185868&amp;value=42&amp;" TargetMode="External"/><Relationship Id="rId690" Type="http://schemas.openxmlformats.org/officeDocument/2006/relationships/hyperlink" Target="https://www.daloopa.com/src/18922580" TargetMode="External"/><Relationship Id="rId2371" Type="http://schemas.openxmlformats.org/officeDocument/2006/relationships/hyperlink" Target="https://www.daloopa.com/src/45303539" TargetMode="External"/><Relationship Id="rId4820" Type="http://schemas.openxmlformats.org/officeDocument/2006/relationships/hyperlink" Target="https://www.daloopa.com/src/1930198" TargetMode="External"/><Relationship Id="rId14414" Type="http://schemas.openxmlformats.org/officeDocument/2006/relationships/hyperlink" Target="https://www.daloopa.com/src/19178208" TargetMode="External"/><Relationship Id="rId17984" Type="http://schemas.openxmlformats.org/officeDocument/2006/relationships/hyperlink" Target="https://www.daloopa.com/src/62709094" TargetMode="External"/><Relationship Id="rId343" Type="http://schemas.openxmlformats.org/officeDocument/2006/relationships/hyperlink" Target="https://www.daloopa.com/src/1676902" TargetMode="External"/><Relationship Id="rId2024" Type="http://schemas.openxmlformats.org/officeDocument/2006/relationships/hyperlink" Target="https://www.daloopa.com/src/1676815" TargetMode="External"/><Relationship Id="rId17637" Type="http://schemas.openxmlformats.org/officeDocument/2006/relationships/hyperlink" Target="https://www.daloopa.com/src/62762185" TargetMode="External"/><Relationship Id="rId5247" Type="http://schemas.openxmlformats.org/officeDocument/2006/relationships/hyperlink" Target="https://www.daloopa.com/src/10332996" TargetMode="External"/><Relationship Id="rId5594" Type="http://schemas.openxmlformats.org/officeDocument/2006/relationships/hyperlink" Target="https://www.daloopa.com/src/1670491" TargetMode="External"/><Relationship Id="rId15188" Type="http://schemas.openxmlformats.org/officeDocument/2006/relationships/hyperlink" Target="https://www.daloopa.com/document/7696" TargetMode="External"/><Relationship Id="rId11798" Type="http://schemas.openxmlformats.org/officeDocument/2006/relationships/hyperlink" Target="https://www.daloopa.com/src/1678440" TargetMode="External"/><Relationship Id="rId16720" Type="http://schemas.openxmlformats.org/officeDocument/2006/relationships/hyperlink" Target="https://www.daloopa.com/document/23465155" TargetMode="External"/><Relationship Id="rId1857" Type="http://schemas.openxmlformats.org/officeDocument/2006/relationships/hyperlink" Target="https://www.daloopa.com/src/1670825" TargetMode="External"/><Relationship Id="rId14271" Type="http://schemas.openxmlformats.org/officeDocument/2006/relationships/hyperlink" Target="https://www.daloopa.com/document/7696" TargetMode="External"/><Relationship Id="rId4330" Type="http://schemas.openxmlformats.org/officeDocument/2006/relationships/hyperlink" Target="https://www.daloopa.com/document/23463508" TargetMode="External"/><Relationship Id="rId17494" Type="http://schemas.openxmlformats.org/officeDocument/2006/relationships/hyperlink" Target="https://www.daloopa.com/src/62705814" TargetMode="External"/><Relationship Id="rId7553" Type="http://schemas.openxmlformats.org/officeDocument/2006/relationships/hyperlink" Target="https://www.daloopa.com/src/20811526" TargetMode="External"/><Relationship Id="rId10881" Type="http://schemas.openxmlformats.org/officeDocument/2006/relationships/hyperlink" Target="https://www.daloopa.com/src/50178948" TargetMode="External"/><Relationship Id="rId17147" Type="http://schemas.openxmlformats.org/officeDocument/2006/relationships/hyperlink" Target="https://www.daloopa.com/src/62997110" TargetMode="External"/><Relationship Id="rId7206" Type="http://schemas.openxmlformats.org/officeDocument/2006/relationships/hyperlink" Target="https://www.daloopa.com/src/1669309" TargetMode="External"/><Relationship Id="rId10534" Type="http://schemas.openxmlformats.org/officeDocument/2006/relationships/hyperlink" Target="https://www.daloopa.com/src/50457908" TargetMode="External"/><Relationship Id="rId13757" Type="http://schemas.openxmlformats.org/officeDocument/2006/relationships/hyperlink" Target="https://www.daloopa.com/src/58705647" TargetMode="External"/><Relationship Id="rId3816" Type="http://schemas.openxmlformats.org/officeDocument/2006/relationships/hyperlink" Target="https://www.daloopa.com/src/19138393" TargetMode="External"/><Relationship Id="rId16230" Type="http://schemas.openxmlformats.org/officeDocument/2006/relationships/hyperlink" Target="https://www.daloopa.com/src/19195592" TargetMode="External"/><Relationship Id="rId1367" Type="http://schemas.openxmlformats.org/officeDocument/2006/relationships/hyperlink" Target="https://www.daloopa.com/src/1670958" TargetMode="External"/><Relationship Id="rId19453" Type="http://schemas.openxmlformats.org/officeDocument/2006/relationships/hyperlink" Target="https://www.daloopa.com/src/1678604" TargetMode="External"/><Relationship Id="rId73" Type="http://schemas.openxmlformats.org/officeDocument/2006/relationships/hyperlink" Target="https://www.daloopa.com/document/18378291" TargetMode="External"/><Relationship Id="rId9512" Type="http://schemas.openxmlformats.org/officeDocument/2006/relationships/hyperlink" Target="https://www.daloopa.com/src/1671247" TargetMode="External"/><Relationship Id="rId10391" Type="http://schemas.openxmlformats.org/officeDocument/2006/relationships/hyperlink" Target="https://www.daloopa.com/src/50457896" TargetMode="External"/><Relationship Id="rId12840" Type="http://schemas.openxmlformats.org/officeDocument/2006/relationships/hyperlink" Target="https://www.daloopa.com/src/67437102" TargetMode="External"/><Relationship Id="rId19106" Type="http://schemas.openxmlformats.org/officeDocument/2006/relationships/hyperlink" Target="https://www.daloopa.com/src/53491556" TargetMode="External"/><Relationship Id="rId7063" Type="http://schemas.openxmlformats.org/officeDocument/2006/relationships/hyperlink" Target="https://www.daloopa.com/src/48615947" TargetMode="External"/><Relationship Id="rId10044" Type="http://schemas.openxmlformats.org/officeDocument/2006/relationships/hyperlink" Target="https://www.daloopa.com/document/6065396" TargetMode="External"/><Relationship Id="rId15716" Type="http://schemas.openxmlformats.org/officeDocument/2006/relationships/hyperlink" Target="https://www.daloopa.com/src/32324081" TargetMode="External"/><Relationship Id="rId3326" Type="http://schemas.openxmlformats.org/officeDocument/2006/relationships/hyperlink" Target="https://www.daloopa.com/src/32322753" TargetMode="External"/><Relationship Id="rId3673" Type="http://schemas.openxmlformats.org/officeDocument/2006/relationships/hyperlink" Target="https://www.daloopa.com/src/67087930" TargetMode="External"/><Relationship Id="rId13267" Type="http://schemas.openxmlformats.org/officeDocument/2006/relationships/hyperlink" Target="https://www.daloopa.com/src/67439014" TargetMode="External"/><Relationship Id="rId18939" Type="http://schemas.openxmlformats.org/officeDocument/2006/relationships/hyperlink" Target="https://www.daloopa.com/src/48899620" TargetMode="External"/><Relationship Id="rId6896" Type="http://schemas.openxmlformats.org/officeDocument/2006/relationships/hyperlink" Target="https://www.daloopa.com/src/67054432" TargetMode="External"/><Relationship Id="rId6549" Type="http://schemas.openxmlformats.org/officeDocument/2006/relationships/hyperlink" Target="https://www.daloopa.com/src/1670037" TargetMode="External"/><Relationship Id="rId12350" Type="http://schemas.openxmlformats.org/officeDocument/2006/relationships/hyperlink" Target="https://www.daloopa.com/src/1679354" TargetMode="External"/><Relationship Id="rId9022" Type="http://schemas.openxmlformats.org/officeDocument/2006/relationships/hyperlink" Target="https://www.daloopa.com/document/207123" TargetMode="External"/><Relationship Id="rId12003" Type="http://schemas.openxmlformats.org/officeDocument/2006/relationships/hyperlink" Target="https://www.daloopa.com/src/45304455" TargetMode="External"/><Relationship Id="rId15573" Type="http://schemas.openxmlformats.org/officeDocument/2006/relationships/hyperlink" Target="https://www.daloopa.com/src/20862885" TargetMode="External"/><Relationship Id="rId5632" Type="http://schemas.openxmlformats.org/officeDocument/2006/relationships/hyperlink" Target="https://www.daloopa.com/src/67044540" TargetMode="External"/><Relationship Id="rId15226" Type="http://schemas.openxmlformats.org/officeDocument/2006/relationships/hyperlink" Target="https://www.daloopa.com/src/19179988" TargetMode="External"/><Relationship Id="rId3183" Type="http://schemas.openxmlformats.org/officeDocument/2006/relationships/hyperlink" Target="https://www.daloopa.com/src/67087803" TargetMode="External"/><Relationship Id="rId18796" Type="http://schemas.openxmlformats.org/officeDocument/2006/relationships/hyperlink" Target="https://www.daloopa.com/src/48900234" TargetMode="External"/><Relationship Id="rId8855" Type="http://schemas.openxmlformats.org/officeDocument/2006/relationships/hyperlink" Target="https://marketplace.daloopa.com/text-fundamental?id=62955922&amp;value=0&amp;id=1925233&amp;value=0&amp;id=1925237&amp;value=0&amp;id=1679836&amp;value=0&amp;id=45304207&amp;value=0&amp;id=62955923&amp;value=0&amp;id=62955924&amp;value=0&amp;id=62955925&amp;value=0&amp;id=1679822&amp;value=0&amp;id=45304208&amp;value=0&amp;" TargetMode="External"/><Relationship Id="rId11836" Type="http://schemas.openxmlformats.org/officeDocument/2006/relationships/hyperlink" Target="https://www.daloopa.com/src/1678701" TargetMode="External"/><Relationship Id="rId18449" Type="http://schemas.openxmlformats.org/officeDocument/2006/relationships/hyperlink" Target="https://www.daloopa.com/document/23465155" TargetMode="External"/><Relationship Id="rId6059" Type="http://schemas.openxmlformats.org/officeDocument/2006/relationships/hyperlink" Target="https://www.daloopa.com/src/1670351" TargetMode="External"/><Relationship Id="rId8508" Type="http://schemas.openxmlformats.org/officeDocument/2006/relationships/hyperlink" Target="https://www.daloopa.com/src/1669261" TargetMode="External"/><Relationship Id="rId17532" Type="http://schemas.openxmlformats.org/officeDocument/2006/relationships/hyperlink" Target="https://www.daloopa.com/src/62706141" TargetMode="External"/><Relationship Id="rId988" Type="http://schemas.openxmlformats.org/officeDocument/2006/relationships/hyperlink" Target="https://www.daloopa.com/src/67045215" TargetMode="External"/><Relationship Id="rId2669" Type="http://schemas.openxmlformats.org/officeDocument/2006/relationships/hyperlink" Target="https://www.daloopa.com/src/1679555" TargetMode="External"/><Relationship Id="rId15083" Type="http://schemas.openxmlformats.org/officeDocument/2006/relationships/hyperlink" Target="https://www.daloopa.com/src/45303747" TargetMode="External"/><Relationship Id="rId5142" Type="http://schemas.openxmlformats.org/officeDocument/2006/relationships/hyperlink" Target="https://www.daloopa.com/src/1670331" TargetMode="External"/><Relationship Id="rId8365" Type="http://schemas.openxmlformats.org/officeDocument/2006/relationships/hyperlink" Target="https://www.daloopa.com/src/1668736" TargetMode="External"/><Relationship Id="rId11693" Type="http://schemas.openxmlformats.org/officeDocument/2006/relationships/hyperlink" Target="https://www.daloopa.com/src/1677337" TargetMode="External"/><Relationship Id="rId1405" Type="http://schemas.openxmlformats.org/officeDocument/2006/relationships/hyperlink" Target="https://www.daloopa.com/src/1670868" TargetMode="External"/><Relationship Id="rId1752" Type="http://schemas.openxmlformats.org/officeDocument/2006/relationships/hyperlink" Target="https://www.daloopa.com/src/49016409" TargetMode="External"/><Relationship Id="rId8018" Type="http://schemas.openxmlformats.org/officeDocument/2006/relationships/hyperlink" Target="https://www.daloopa.com/src/2696859" TargetMode="External"/><Relationship Id="rId11346" Type="http://schemas.openxmlformats.org/officeDocument/2006/relationships/hyperlink" Target="https://www.daloopa.com/src/1678908" TargetMode="External"/><Relationship Id="rId4975" Type="http://schemas.openxmlformats.org/officeDocument/2006/relationships/hyperlink" Target="https://www.daloopa.com/src/2696953" TargetMode="External"/><Relationship Id="rId14569" Type="http://schemas.openxmlformats.org/officeDocument/2006/relationships/hyperlink" Target="https://www.daloopa.com/src/67088712" TargetMode="External"/><Relationship Id="rId498" Type="http://schemas.openxmlformats.org/officeDocument/2006/relationships/hyperlink" Target="https://www.daloopa.com/src/1677251" TargetMode="External"/><Relationship Id="rId2179" Type="http://schemas.openxmlformats.org/officeDocument/2006/relationships/hyperlink" Target="https://www.daloopa.com/src/14835265" TargetMode="External"/><Relationship Id="rId4628" Type="http://schemas.openxmlformats.org/officeDocument/2006/relationships/hyperlink" Target="https://www.daloopa.com/src/1668361" TargetMode="External"/><Relationship Id="rId17042" Type="http://schemas.openxmlformats.org/officeDocument/2006/relationships/hyperlink" Target="https://www.daloopa.com/src/48793857" TargetMode="External"/><Relationship Id="rId7101" Type="http://schemas.openxmlformats.org/officeDocument/2006/relationships/hyperlink" Target="https://www.daloopa.com/src/48615954" TargetMode="External"/><Relationship Id="rId13652" Type="http://schemas.openxmlformats.org/officeDocument/2006/relationships/hyperlink" Target="https://www.daloopa.com/src/19145333" TargetMode="External"/><Relationship Id="rId3711" Type="http://schemas.openxmlformats.org/officeDocument/2006/relationships/hyperlink" Target="https://www.daloopa.com/src/19138183" TargetMode="External"/><Relationship Id="rId13305" Type="http://schemas.openxmlformats.org/officeDocument/2006/relationships/hyperlink" Target="https://www.daloopa.com/src/1677400" TargetMode="External"/><Relationship Id="rId1262" Type="http://schemas.openxmlformats.org/officeDocument/2006/relationships/hyperlink" Target="https://www.daloopa.com/src/10333104" TargetMode="External"/><Relationship Id="rId16875" Type="http://schemas.openxmlformats.org/officeDocument/2006/relationships/hyperlink" Target="https://www.daloopa.com/src/48791842" TargetMode="External"/><Relationship Id="rId4485" Type="http://schemas.openxmlformats.org/officeDocument/2006/relationships/hyperlink" Target="https://www.daloopa.com/src/46594917" TargetMode="External"/><Relationship Id="rId6934" Type="http://schemas.openxmlformats.org/officeDocument/2006/relationships/hyperlink" Target="https://www.daloopa.com/src/46414914" TargetMode="External"/><Relationship Id="rId14079" Type="http://schemas.openxmlformats.org/officeDocument/2006/relationships/hyperlink" Target="https://www.daloopa.com/src/19156604" TargetMode="External"/><Relationship Id="rId16528" Type="http://schemas.openxmlformats.org/officeDocument/2006/relationships/hyperlink" Target="https://www.daloopa.com/src/38226270" TargetMode="External"/><Relationship Id="rId4138" Type="http://schemas.openxmlformats.org/officeDocument/2006/relationships/hyperlink" Target="https://www.daloopa.com/src/1668227" TargetMode="External"/><Relationship Id="rId19001" Type="http://schemas.openxmlformats.org/officeDocument/2006/relationships/hyperlink" Target="https://www.daloopa.com/src/48903359" TargetMode="External"/><Relationship Id="rId10689" Type="http://schemas.openxmlformats.org/officeDocument/2006/relationships/hyperlink" Target="https://www.daloopa.com/src/50174935" TargetMode="External"/><Relationship Id="rId15611" Type="http://schemas.openxmlformats.org/officeDocument/2006/relationships/hyperlink" Target="https://www.daloopa.com/src/50458012" TargetMode="External"/><Relationship Id="rId13162" Type="http://schemas.openxmlformats.org/officeDocument/2006/relationships/hyperlink" Target="https://www.daloopa.com/src/67441077" TargetMode="External"/><Relationship Id="rId3221" Type="http://schemas.openxmlformats.org/officeDocument/2006/relationships/hyperlink" Target="https://www.daloopa.com/src/19135837" TargetMode="External"/><Relationship Id="rId6791" Type="http://schemas.openxmlformats.org/officeDocument/2006/relationships/hyperlink" Target="https://www.daloopa.com/src/46412945" TargetMode="External"/><Relationship Id="rId16385" Type="http://schemas.openxmlformats.org/officeDocument/2006/relationships/hyperlink" Target="https://www.daloopa.com/src/19196291" TargetMode="External"/><Relationship Id="rId18834" Type="http://schemas.openxmlformats.org/officeDocument/2006/relationships/hyperlink" Target="https://www.daloopa.com/src/48899549" TargetMode="External"/><Relationship Id="rId8" Type="http://schemas.openxmlformats.org/officeDocument/2006/relationships/hyperlink" Target="https://www.daloopa.com/document/27840" TargetMode="External"/><Relationship Id="rId6444" Type="http://schemas.openxmlformats.org/officeDocument/2006/relationships/hyperlink" Target="https://www.daloopa.com/src/1670071" TargetMode="External"/><Relationship Id="rId16038" Type="http://schemas.openxmlformats.org/officeDocument/2006/relationships/hyperlink" Target="https://www.daloopa.com/src/19193662" TargetMode="External"/><Relationship Id="rId9667" Type="http://schemas.openxmlformats.org/officeDocument/2006/relationships/hyperlink" Target="https://www.daloopa.com/src/1671337" TargetMode="External"/><Relationship Id="rId12995" Type="http://schemas.openxmlformats.org/officeDocument/2006/relationships/hyperlink" Target="https://www.daloopa.com/src/67441199" TargetMode="External"/><Relationship Id="rId12648" Type="http://schemas.openxmlformats.org/officeDocument/2006/relationships/hyperlink" Target="https://www.daloopa.com/src/58707501" TargetMode="External"/><Relationship Id="rId2707" Type="http://schemas.openxmlformats.org/officeDocument/2006/relationships/hyperlink" Target="https://www.daloopa.com/src/1679574" TargetMode="External"/><Relationship Id="rId10199" Type="http://schemas.openxmlformats.org/officeDocument/2006/relationships/hyperlink" Target="https://www.daloopa.com/src/50179643" TargetMode="External"/><Relationship Id="rId15121" Type="http://schemas.openxmlformats.org/officeDocument/2006/relationships/hyperlink" Target="https://www.daloopa.com/src/46508402" TargetMode="External"/><Relationship Id="rId18691" Type="http://schemas.openxmlformats.org/officeDocument/2006/relationships/hyperlink" Target="https://www.daloopa.com/src/48898401" TargetMode="External"/><Relationship Id="rId8750" Type="http://schemas.openxmlformats.org/officeDocument/2006/relationships/hyperlink" Target="https://www.daloopa.com/src/14718268" TargetMode="External"/><Relationship Id="rId11731" Type="http://schemas.openxmlformats.org/officeDocument/2006/relationships/hyperlink" Target="https://marketplace.daloopa.com/text-fundamental?id=1678754&amp;value=2126&amp;id=1678726&amp;value=2789&amp;id=1678716&amp;value=3230&amp;id=1678706&amp;value=3510&amp;id=1678696&amp;value=3367&amp;id=1678683&amp;value=3363&amp;id=1678663&amp;value=3596&amp;id=1678673&amp;value=3622&amp;id=45304435&amp;value=13948&amp;" TargetMode="External"/><Relationship Id="rId18344" Type="http://schemas.openxmlformats.org/officeDocument/2006/relationships/hyperlink" Target="https://marketplace.daloopa.com/text-fundamental?id=62711646&amp;value=59&amp;" TargetMode="External"/><Relationship Id="rId8403" Type="http://schemas.openxmlformats.org/officeDocument/2006/relationships/hyperlink" Target="https://www.daloopa.com/src/1669294" TargetMode="External"/><Relationship Id="rId14954" Type="http://schemas.openxmlformats.org/officeDocument/2006/relationships/hyperlink" Target="https://www.daloopa.com/src/19184411" TargetMode="External"/><Relationship Id="rId883" Type="http://schemas.openxmlformats.org/officeDocument/2006/relationships/hyperlink" Target="https://www.daloopa.com/src/48507214" TargetMode="External"/><Relationship Id="rId2564" Type="http://schemas.openxmlformats.org/officeDocument/2006/relationships/hyperlink" Target="https://www.daloopa.com/src/66331526" TargetMode="External"/><Relationship Id="rId9177" Type="http://schemas.openxmlformats.org/officeDocument/2006/relationships/hyperlink" Target="https://www.daloopa.com/src/32273754" TargetMode="External"/><Relationship Id="rId12158" Type="http://schemas.openxmlformats.org/officeDocument/2006/relationships/hyperlink" Target="https://www.daloopa.com/document/6065430" TargetMode="External"/><Relationship Id="rId14607" Type="http://schemas.openxmlformats.org/officeDocument/2006/relationships/hyperlink" Target="https://www.daloopa.com/src/19186012" TargetMode="External"/><Relationship Id="rId536" Type="http://schemas.openxmlformats.org/officeDocument/2006/relationships/hyperlink" Target="https://www.daloopa.com/src/18918696" TargetMode="External"/><Relationship Id="rId2217" Type="http://schemas.openxmlformats.org/officeDocument/2006/relationships/hyperlink" Target="https://www.daloopa.com/src/18859553" TargetMode="External"/><Relationship Id="rId5787" Type="http://schemas.openxmlformats.org/officeDocument/2006/relationships/hyperlink" Target="https://www.daloopa.com/src/62949305" TargetMode="External"/><Relationship Id="rId8260" Type="http://schemas.openxmlformats.org/officeDocument/2006/relationships/hyperlink" Target="https://www.daloopa.com/src/1669547" TargetMode="External"/><Relationship Id="rId11241" Type="http://schemas.openxmlformats.org/officeDocument/2006/relationships/hyperlink" Target="https://www.daloopa.com/src/1678829" TargetMode="External"/><Relationship Id="rId1300" Type="http://schemas.openxmlformats.org/officeDocument/2006/relationships/hyperlink" Target="https://www.daloopa.com/src/49014114" TargetMode="External"/><Relationship Id="rId4870" Type="http://schemas.openxmlformats.org/officeDocument/2006/relationships/hyperlink" Target="https://marketplace.daloopa.com/text-fundamental?id=1677310&amp;value=107&amp;id=1677304&amp;value=113&amp;id=1677298&amp;value=136&amp;id=45303682&amp;value=130&amp;id=1930258&amp;value=486&amp;id=1677285&amp;value=141&amp;id=1677279&amp;value=175&amp;id=1677273&amp;value=223&amp;id=45303683&amp;value=186&amp;id=1930286&amp;value=725&amp;id=1677315&amp;value=223&amp;id=1930057&amp;value=190&amp;id=1930078&amp;value=210&amp;id=45303684&amp;value=238&amp;id=1930166&amp;value=861&amp;id=1930193&amp;value=272&amp;id=1930201&amp;value=271&amp;id=1930209&amp;value=347&amp;id=45303685&amp;value=392&amp;id=1930226&amp;value=1282&amp;" TargetMode="External"/><Relationship Id="rId14464" Type="http://schemas.openxmlformats.org/officeDocument/2006/relationships/hyperlink" Target="https://www.daloopa.com/src/19177779" TargetMode="External"/><Relationship Id="rId16913" Type="http://schemas.openxmlformats.org/officeDocument/2006/relationships/hyperlink" Target="https://www.daloopa.com/src/48792062" TargetMode="External"/><Relationship Id="rId4523" Type="http://schemas.openxmlformats.org/officeDocument/2006/relationships/hyperlink" Target="https://www.daloopa.com/src/1668388" TargetMode="External"/><Relationship Id="rId14117" Type="http://schemas.openxmlformats.org/officeDocument/2006/relationships/hyperlink" Target="https://www.daloopa.com/src/48890793" TargetMode="External"/><Relationship Id="rId393" Type="http://schemas.openxmlformats.org/officeDocument/2006/relationships/hyperlink" Target="https://www.daloopa.com/src/1676947" TargetMode="External"/><Relationship Id="rId2074" Type="http://schemas.openxmlformats.org/officeDocument/2006/relationships/hyperlink" Target="https://www.daloopa.com/src/1680720" TargetMode="External"/><Relationship Id="rId7746" Type="http://schemas.openxmlformats.org/officeDocument/2006/relationships/hyperlink" Target="https://www.daloopa.com/src/1669537" TargetMode="External"/><Relationship Id="rId17687" Type="http://schemas.openxmlformats.org/officeDocument/2006/relationships/hyperlink" Target="https://www.daloopa.com/src/62705744" TargetMode="External"/><Relationship Id="rId5297" Type="http://schemas.openxmlformats.org/officeDocument/2006/relationships/hyperlink" Target="https://www.daloopa.com/src/1669629" TargetMode="External"/><Relationship Id="rId10727" Type="http://schemas.openxmlformats.org/officeDocument/2006/relationships/hyperlink" Target="https://marketplace.daloopa.com/text-fundamental?id=50179548&amp;value=0&amp;id=50179504&amp;value=-4&amp;id=50179495&amp;value=12&amp;id=50179434&amp;value=14&amp;id=50457929&amp;value=22&amp;id=50179383&amp;value=7&amp;id=50179346&amp;value=0&amp;id=50179251&amp;value=-8&amp;id=50179193&amp;value=0&amp;id=50457930&amp;value=-1&amp;id=50179170&amp;value=2&amp;id=50179102&amp;value=-5&amp;id=50179046&amp;value=-3&amp;id=50457931&amp;value=-6&amp;" TargetMode="External"/><Relationship Id="rId13200" Type="http://schemas.openxmlformats.org/officeDocument/2006/relationships/hyperlink" Target="https://www.daloopa.com/src/67441076" TargetMode="External"/><Relationship Id="rId16770" Type="http://schemas.openxmlformats.org/officeDocument/2006/relationships/hyperlink" Target="https://www.daloopa.com/document/23465155" TargetMode="External"/><Relationship Id="rId16423" Type="http://schemas.openxmlformats.org/officeDocument/2006/relationships/hyperlink" Target="https://www.daloopa.com/src/19166507" TargetMode="External"/><Relationship Id="rId4380" Type="http://schemas.openxmlformats.org/officeDocument/2006/relationships/hyperlink" Target="https://www.daloopa.com/src/67054334" TargetMode="External"/><Relationship Id="rId19646" Type="http://schemas.openxmlformats.org/officeDocument/2006/relationships/hyperlink" Target="https://www.daloopa.com/src/1678572" TargetMode="External"/><Relationship Id="rId4033" Type="http://schemas.openxmlformats.org/officeDocument/2006/relationships/hyperlink" Target="https://www.daloopa.com/src/32272249" TargetMode="External"/><Relationship Id="rId9705" Type="http://schemas.openxmlformats.org/officeDocument/2006/relationships/hyperlink" Target="https://www.daloopa.com/src/1671086" TargetMode="External"/><Relationship Id="rId10584" Type="http://schemas.openxmlformats.org/officeDocument/2006/relationships/hyperlink" Target="https://marketplace.daloopa.com/text-fundamental?id=50179536&amp;value=2772&amp;id=50179510&amp;value=2900&amp;id=50179484&amp;value=3248&amp;id=50179435&amp;value=3608&amp;id=50457917&amp;value=12528&amp;id=50179373&amp;value=3560&amp;id=50179332&amp;value=3719&amp;id=50179254&amp;value=4217&amp;id=50179199&amp;value=4696&amp;id=50457918&amp;value=16192&amp;id=50179179&amp;value=4819&amp;id=50179115&amp;value=5090&amp;id=50179055&amp;value=5401&amp;" TargetMode="External"/><Relationship Id="rId17197" Type="http://schemas.openxmlformats.org/officeDocument/2006/relationships/hyperlink" Target="https://www.daloopa.com/src/48799504" TargetMode="External"/><Relationship Id="rId7256" Type="http://schemas.openxmlformats.org/officeDocument/2006/relationships/hyperlink" Target="https://www.daloopa.com/src/1669385" TargetMode="External"/><Relationship Id="rId10237" Type="http://schemas.openxmlformats.org/officeDocument/2006/relationships/hyperlink" Target="https://www.daloopa.com/src/50179967" TargetMode="External"/><Relationship Id="rId15909" Type="http://schemas.openxmlformats.org/officeDocument/2006/relationships/hyperlink" Target="https://www.daloopa.com/src/45303801" TargetMode="External"/><Relationship Id="rId3866" Type="http://schemas.openxmlformats.org/officeDocument/2006/relationships/hyperlink" Target="https://www.daloopa.com/src/7963092" TargetMode="External"/><Relationship Id="rId16280" Type="http://schemas.openxmlformats.org/officeDocument/2006/relationships/hyperlink" Target="https://www.daloopa.com/src/19140249" TargetMode="External"/><Relationship Id="rId3519" Type="http://schemas.openxmlformats.org/officeDocument/2006/relationships/hyperlink" Target="https://www.daloopa.com/src/49892866" TargetMode="External"/><Relationship Id="rId12890" Type="http://schemas.openxmlformats.org/officeDocument/2006/relationships/hyperlink" Target="https://www.daloopa.com/src/67436555" TargetMode="External"/><Relationship Id="rId9562" Type="http://schemas.openxmlformats.org/officeDocument/2006/relationships/hyperlink" Target="https://www.daloopa.com/src/50457805" TargetMode="External"/><Relationship Id="rId12543" Type="http://schemas.openxmlformats.org/officeDocument/2006/relationships/hyperlink" Target="https://www.daloopa.com/src/62711238" TargetMode="External"/><Relationship Id="rId19156" Type="http://schemas.openxmlformats.org/officeDocument/2006/relationships/hyperlink" Target="https://www.daloopa.com/src/49001147" TargetMode="External"/><Relationship Id="rId921" Type="http://schemas.openxmlformats.org/officeDocument/2006/relationships/hyperlink" Target="https://www.daloopa.com/src/7963874" TargetMode="External"/><Relationship Id="rId2602" Type="http://schemas.openxmlformats.org/officeDocument/2006/relationships/hyperlink" Target="https://www.daloopa.com/src/66331180" TargetMode="External"/><Relationship Id="rId9215" Type="http://schemas.openxmlformats.org/officeDocument/2006/relationships/hyperlink" Target="https://www.daloopa.com/src/45304308" TargetMode="External"/><Relationship Id="rId10094" Type="http://schemas.openxmlformats.org/officeDocument/2006/relationships/hyperlink" Target="https://www.daloopa.com/src/50179751" TargetMode="External"/><Relationship Id="rId5825" Type="http://schemas.openxmlformats.org/officeDocument/2006/relationships/hyperlink" Target="https://www.daloopa.com/src/1670495" TargetMode="External"/><Relationship Id="rId15766" Type="http://schemas.openxmlformats.org/officeDocument/2006/relationships/hyperlink" Target="https://www.daloopa.com/src/20862738" TargetMode="External"/><Relationship Id="rId3376" Type="http://schemas.openxmlformats.org/officeDocument/2006/relationships/hyperlink" Target="https://www.daloopa.com/src/19137781" TargetMode="External"/><Relationship Id="rId15419" Type="http://schemas.openxmlformats.org/officeDocument/2006/relationships/hyperlink" Target="https://marketplace.daloopa.com/text-fundamental?id=19186997&amp;value=-5&amp;id=19186976&amp;value=-5&amp;id=19186954&amp;value=-4&amp;id=45303775&amp;value=-5&amp;id=19187186&amp;value=-19&amp;id=19186925&amp;value=-3&amp;id=19186892&amp;value=-3&amp;id=19186878&amp;value=-4&amp;id=45303776&amp;value=-4&amp;id=19187248&amp;value=-14&amp;" TargetMode="External"/><Relationship Id="rId18989" Type="http://schemas.openxmlformats.org/officeDocument/2006/relationships/hyperlink" Target="https://www.daloopa.com/src/48898404" TargetMode="External"/><Relationship Id="rId3029" Type="http://schemas.openxmlformats.org/officeDocument/2006/relationships/hyperlink" Target="https://www.daloopa.com/src/19135575" TargetMode="External"/><Relationship Id="rId6599" Type="http://schemas.openxmlformats.org/officeDocument/2006/relationships/hyperlink" Target="https://www.daloopa.com/src/1670110" TargetMode="External"/><Relationship Id="rId9072" Type="http://schemas.openxmlformats.org/officeDocument/2006/relationships/hyperlink" Target="https://www.daloopa.com/src/1671381" TargetMode="External"/><Relationship Id="rId14502" Type="http://schemas.openxmlformats.org/officeDocument/2006/relationships/hyperlink" Target="https://www.daloopa.com/src/50457976" TargetMode="External"/><Relationship Id="rId12053" Type="http://schemas.openxmlformats.org/officeDocument/2006/relationships/hyperlink" Target="https://www.daloopa.com/src/1678315" TargetMode="External"/><Relationship Id="rId17725" Type="http://schemas.openxmlformats.org/officeDocument/2006/relationships/hyperlink" Target="https://www.daloopa.com/src/62762167" TargetMode="External"/><Relationship Id="rId431" Type="http://schemas.openxmlformats.org/officeDocument/2006/relationships/hyperlink" Target="https://www.daloopa.com/src/1677229" TargetMode="External"/><Relationship Id="rId2112" Type="http://schemas.openxmlformats.org/officeDocument/2006/relationships/hyperlink" Target="https://www.daloopa.com/document/21966482" TargetMode="External"/><Relationship Id="rId5682" Type="http://schemas.openxmlformats.org/officeDocument/2006/relationships/hyperlink" Target="https://www.daloopa.com/src/58652757" TargetMode="External"/><Relationship Id="rId15276" Type="http://schemas.openxmlformats.org/officeDocument/2006/relationships/hyperlink" Target="https://www.daloopa.com/src/19186601" TargetMode="External"/><Relationship Id="rId5335" Type="http://schemas.openxmlformats.org/officeDocument/2006/relationships/hyperlink" Target="https://www.daloopa.com/src/1670121" TargetMode="External"/><Relationship Id="rId18499" Type="http://schemas.openxmlformats.org/officeDocument/2006/relationships/hyperlink" Target="https://www.daloopa.com/src/62711758" TargetMode="External"/><Relationship Id="rId8558" Type="http://schemas.openxmlformats.org/officeDocument/2006/relationships/hyperlink" Target="https://www.daloopa.com/src/1669190" TargetMode="External"/><Relationship Id="rId11886" Type="http://schemas.openxmlformats.org/officeDocument/2006/relationships/hyperlink" Target="https://www.daloopa.com/src/1678767" TargetMode="External"/><Relationship Id="rId1945" Type="http://schemas.openxmlformats.org/officeDocument/2006/relationships/hyperlink" Target="https://www.daloopa.com/src/1676863" TargetMode="External"/><Relationship Id="rId11539" Type="http://schemas.openxmlformats.org/officeDocument/2006/relationships/hyperlink" Target="https://marketplace.daloopa.com/text-fundamental?id=1678995&amp;value=109&amp;id=1684161&amp;value=146&amp;id=1684181&amp;value=-137&amp;id=1684202&amp;value=-169&amp;id=45304420&amp;value=-51&amp;" TargetMode="External"/><Relationship Id="rId14012" Type="http://schemas.openxmlformats.org/officeDocument/2006/relationships/hyperlink" Target="https://www.daloopa.com/src/18906899" TargetMode="External"/><Relationship Id="rId17582" Type="http://schemas.openxmlformats.org/officeDocument/2006/relationships/hyperlink" Target="https://www.daloopa.com/src/62706232" TargetMode="External"/><Relationship Id="rId7641" Type="http://schemas.openxmlformats.org/officeDocument/2006/relationships/hyperlink" Target="https://www.daloopa.com/src/1668932" TargetMode="External"/><Relationship Id="rId10622" Type="http://schemas.openxmlformats.org/officeDocument/2006/relationships/hyperlink" Target="https://www.daloopa.com/src/50179034" TargetMode="External"/><Relationship Id="rId17235" Type="http://schemas.openxmlformats.org/officeDocument/2006/relationships/hyperlink" Target="https://www.daloopa.com/src/48803293" TargetMode="External"/><Relationship Id="rId5192" Type="http://schemas.openxmlformats.org/officeDocument/2006/relationships/hyperlink" Target="https://www.daloopa.com/src/1670082" TargetMode="External"/><Relationship Id="rId3904" Type="http://schemas.openxmlformats.org/officeDocument/2006/relationships/hyperlink" Target="https://www.daloopa.com/src/1668374" TargetMode="External"/><Relationship Id="rId11396" Type="http://schemas.openxmlformats.org/officeDocument/2006/relationships/hyperlink" Target="https://www.daloopa.com/src/1687085" TargetMode="External"/><Relationship Id="rId13845" Type="http://schemas.openxmlformats.org/officeDocument/2006/relationships/hyperlink" Target="https://www.daloopa.com/src/19255083" TargetMode="External"/><Relationship Id="rId1455" Type="http://schemas.openxmlformats.org/officeDocument/2006/relationships/hyperlink" Target="https://www.daloopa.com/src/1670779" TargetMode="External"/><Relationship Id="rId8068" Type="http://schemas.openxmlformats.org/officeDocument/2006/relationships/hyperlink" Target="https://www.daloopa.com/src/14718245" TargetMode="External"/><Relationship Id="rId11049" Type="http://schemas.openxmlformats.org/officeDocument/2006/relationships/hyperlink" Target="https://www.daloopa.com/src/50178898" TargetMode="External"/><Relationship Id="rId1108" Type="http://schemas.openxmlformats.org/officeDocument/2006/relationships/hyperlink" Target="https://www.daloopa.com/src/58652858" TargetMode="External"/><Relationship Id="rId4678" Type="http://schemas.openxmlformats.org/officeDocument/2006/relationships/hyperlink" Target="https://www.daloopa.com/document/23463508" TargetMode="External"/><Relationship Id="rId17092" Type="http://schemas.openxmlformats.org/officeDocument/2006/relationships/hyperlink" Target="https://www.daloopa.com/src/67089789" TargetMode="External"/><Relationship Id="rId19541" Type="http://schemas.openxmlformats.org/officeDocument/2006/relationships/hyperlink" Target="https://www.daloopa.com/src/1678569" TargetMode="External"/><Relationship Id="rId7151" Type="http://schemas.openxmlformats.org/officeDocument/2006/relationships/hyperlink" Target="https://www.daloopa.com/src/1669420" TargetMode="External"/><Relationship Id="rId9600" Type="http://schemas.openxmlformats.org/officeDocument/2006/relationships/hyperlink" Target="https://www.daloopa.com/src/1671138" TargetMode="External"/><Relationship Id="rId10132" Type="http://schemas.openxmlformats.org/officeDocument/2006/relationships/hyperlink" Target="https://www.daloopa.com/src/50180138" TargetMode="External"/><Relationship Id="rId15804" Type="http://schemas.openxmlformats.org/officeDocument/2006/relationships/hyperlink" Target="https://www.daloopa.com/src/19183197" TargetMode="External"/><Relationship Id="rId3761" Type="http://schemas.openxmlformats.org/officeDocument/2006/relationships/hyperlink" Target="https://www.daloopa.com/src/19138114" TargetMode="External"/><Relationship Id="rId13355" Type="http://schemas.openxmlformats.org/officeDocument/2006/relationships/hyperlink" Target="https://www.daloopa.com/src/38233731" TargetMode="External"/><Relationship Id="rId3414" Type="http://schemas.openxmlformats.org/officeDocument/2006/relationships/hyperlink" Target="https://www.daloopa.com/src/49006013" TargetMode="External"/><Relationship Id="rId6984" Type="http://schemas.openxmlformats.org/officeDocument/2006/relationships/hyperlink" Target="https://www.daloopa.com/src/32272400" TargetMode="External"/><Relationship Id="rId13008" Type="http://schemas.openxmlformats.org/officeDocument/2006/relationships/hyperlink" Target="https://www.daloopa.com/src/67440434" TargetMode="External"/><Relationship Id="rId16578" Type="http://schemas.openxmlformats.org/officeDocument/2006/relationships/hyperlink" Target="https://www.daloopa.com/src/19164979" TargetMode="External"/><Relationship Id="rId6637" Type="http://schemas.openxmlformats.org/officeDocument/2006/relationships/hyperlink" Target="https://marketplace.daloopa.com/text-fundamental?id=1670548&amp;value=51688&amp;id=1670511&amp;value=54916&amp;id=1670474&amp;value=57886&amp;id=1670437&amp;value=61262&amp;id=1670400&amp;value=64714&amp;id=1670362&amp;value=68136&amp;id=1670324&amp;value=70949&amp;id=1670286&amp;value=75706&amp;id=1670251&amp;value=79292&amp;id=1670216&amp;value=81990&amp;id=1670181&amp;value=85969&amp;id=1670146&amp;value=89223&amp;id=1670111&amp;value=91168&amp;id=1670075&amp;value=94737&amp;id=1670039&amp;value=99798&amp;id=1670002&amp;value=105131&amp;id=1669965&amp;value=109420&amp;id=1669931&amp;value=111505&amp;id=1669897&amp;value=118237&amp;id=1669863&amp;value=113247&amp;id=1669829&amp;value=120008&amp;id=1669794&amp;value=121282&amp;id=1669760&amp;value=128405&amp;id=1669726&amp;value=134885&amp;id=1669692&amp;value=138720&amp;id=1669656&amp;value=145346&amp;id=1669620&amp;value=147125&amp;id=2696986&amp;value=152122&amp;id=4681454&amp;value=151068&amp;id=7963216&amp;value=151681&amp;id=10333012&amp;value=155567&amp;id=14718091&amp;value=163401&amp;id=20809893&amp;value=170580&amp;id=32272329&amp;value=176939&amp;id=38123588&amp;value=183782&amp;id=46412948&amp;value=191484&amp;id=53410442&amp;value=195221&amp;id=58652782&amp;value=196845&amp;id=62949318&amp;value=196220&amp;id=67044554&amp;value=195563&amp;" TargetMode="External"/><Relationship Id="rId19051" Type="http://schemas.openxmlformats.org/officeDocument/2006/relationships/hyperlink" Target="https://www.daloopa.com/src/48906076" TargetMode="External"/><Relationship Id="rId4188" Type="http://schemas.openxmlformats.org/officeDocument/2006/relationships/hyperlink" Target="https://www.daloopa.com/src/1668262" TargetMode="External"/><Relationship Id="rId9110" Type="http://schemas.openxmlformats.org/officeDocument/2006/relationships/hyperlink" Target="https://www.daloopa.com/src/1671501" TargetMode="External"/><Relationship Id="rId15661" Type="http://schemas.openxmlformats.org/officeDocument/2006/relationships/hyperlink" Target="https://www.daloopa.com/src/19187192" TargetMode="External"/><Relationship Id="rId5720" Type="http://schemas.openxmlformats.org/officeDocument/2006/relationships/hyperlink" Target="https://www.daloopa.com/src/1669709" TargetMode="External"/><Relationship Id="rId15314" Type="http://schemas.openxmlformats.org/officeDocument/2006/relationships/hyperlink" Target="https://www.daloopa.com/src/32324324" TargetMode="External"/><Relationship Id="rId18884" Type="http://schemas.openxmlformats.org/officeDocument/2006/relationships/hyperlink" Target="https://www.daloopa.com/src/48900119" TargetMode="External"/><Relationship Id="rId3271" Type="http://schemas.openxmlformats.org/officeDocument/2006/relationships/hyperlink" Target="https://www.daloopa.com/src/19135784" TargetMode="External"/><Relationship Id="rId8943" Type="http://schemas.openxmlformats.org/officeDocument/2006/relationships/hyperlink" Target="https://www.daloopa.com/src/1684239" TargetMode="External"/><Relationship Id="rId18537" Type="http://schemas.openxmlformats.org/officeDocument/2006/relationships/hyperlink" Target="https://marketplace.daloopa.com/text-fundamental?id=62711930&amp;value=-1619&amp;id=62711963&amp;value=-2354&amp;id=62712000&amp;value=-2228&amp;id=67090315&amp;value=-2491&amp;" TargetMode="External"/><Relationship Id="rId6494" Type="http://schemas.openxmlformats.org/officeDocument/2006/relationships/hyperlink" Target="https://www.daloopa.com/src/1670036" TargetMode="External"/><Relationship Id="rId11924" Type="http://schemas.openxmlformats.org/officeDocument/2006/relationships/hyperlink" Target="https://www.daloopa.com/src/1678787" TargetMode="External"/><Relationship Id="rId16088" Type="http://schemas.openxmlformats.org/officeDocument/2006/relationships/hyperlink" Target="https://www.daloopa.com/src/58705804" TargetMode="External"/><Relationship Id="rId6147" Type="http://schemas.openxmlformats.org/officeDocument/2006/relationships/hyperlink" Target="https://www.daloopa.com/src/62949289" TargetMode="External"/><Relationship Id="rId12698" Type="http://schemas.openxmlformats.org/officeDocument/2006/relationships/hyperlink" Target="https://www.daloopa.com/src/46502673" TargetMode="External"/><Relationship Id="rId15171" Type="http://schemas.openxmlformats.org/officeDocument/2006/relationships/hyperlink" Target="https://www.daloopa.com/src/20862589" TargetMode="External"/><Relationship Id="rId17620" Type="http://schemas.openxmlformats.org/officeDocument/2006/relationships/hyperlink" Target="https://www.daloopa.com/src/62705913" TargetMode="External"/><Relationship Id="rId729" Type="http://schemas.openxmlformats.org/officeDocument/2006/relationships/hyperlink" Target="https://www.daloopa.com/src/19360372" TargetMode="External"/><Relationship Id="rId2757" Type="http://schemas.openxmlformats.org/officeDocument/2006/relationships/hyperlink" Target="https://www.daloopa.com/src/1679545" TargetMode="External"/><Relationship Id="rId5230" Type="http://schemas.openxmlformats.org/officeDocument/2006/relationships/hyperlink" Target="https://www.daloopa.com/src/1670047" TargetMode="External"/><Relationship Id="rId11781" Type="http://schemas.openxmlformats.org/officeDocument/2006/relationships/hyperlink" Target="https://www.daloopa.com/src/1678699" TargetMode="External"/><Relationship Id="rId18394" Type="http://schemas.openxmlformats.org/officeDocument/2006/relationships/hyperlink" Target="https://www.daloopa.com/src/62711651" TargetMode="External"/><Relationship Id="rId1840" Type="http://schemas.openxmlformats.org/officeDocument/2006/relationships/hyperlink" Target="https://www.daloopa.com/document/17276180" TargetMode="External"/><Relationship Id="rId8453" Type="http://schemas.openxmlformats.org/officeDocument/2006/relationships/hyperlink" Target="https://www.daloopa.com/src/1669370" TargetMode="External"/><Relationship Id="rId11434" Type="http://schemas.openxmlformats.org/officeDocument/2006/relationships/hyperlink" Target="https://marketplace.daloopa.com/text-fundamental?id=1678984&amp;value=136&amp;id=1678965&amp;value=125&amp;id=1687091&amp;value=188&amp;id=1678922&amp;value=229&amp;id=45304405&amp;value=678&amp;" TargetMode="External"/><Relationship Id="rId18047" Type="http://schemas.openxmlformats.org/officeDocument/2006/relationships/hyperlink" Target="https://www.daloopa.com/document/23465155" TargetMode="External"/><Relationship Id="rId8106" Type="http://schemas.openxmlformats.org/officeDocument/2006/relationships/hyperlink" Target="https://www.daloopa.com/src/1668907" TargetMode="External"/><Relationship Id="rId14657" Type="http://schemas.openxmlformats.org/officeDocument/2006/relationships/hyperlink" Target="https://www.daloopa.com/src/19184839" TargetMode="External"/><Relationship Id="rId4716" Type="http://schemas.openxmlformats.org/officeDocument/2006/relationships/hyperlink" Target="https://www.daloopa.com/src/46594923" TargetMode="External"/><Relationship Id="rId17130" Type="http://schemas.openxmlformats.org/officeDocument/2006/relationships/hyperlink" Target="https://www.daloopa.com/src/48794136" TargetMode="External"/><Relationship Id="rId586" Type="http://schemas.openxmlformats.org/officeDocument/2006/relationships/hyperlink" Target="https://www.daloopa.com/src/18919247" TargetMode="External"/><Relationship Id="rId2267" Type="http://schemas.openxmlformats.org/officeDocument/2006/relationships/hyperlink" Target="https://www.daloopa.com/src/46520548" TargetMode="External"/><Relationship Id="rId239" Type="http://schemas.openxmlformats.org/officeDocument/2006/relationships/hyperlink" Target="https://marketplace.daloopa.com/text-fundamental?id=50420516&amp;value=2965&amp;id=50420181&amp;value=845&amp;id=50420358&amp;value=893&amp;id=50420386&amp;value=927&amp;id=50420448&amp;value=968&amp;id=50420486&amp;value=3633&amp;id=1677007&amp;value=913&amp;id=1677001&amp;value=945&amp;id=1676995&amp;value=1052&amp;id=1676980&amp;value=1191&amp;id=48497843&amp;value=4101&amp;id=1676974&amp;value=1217&amp;id=1676968&amp;value=1352&amp;id=1676962&amp;value=1559&amp;id=1676956&amp;value=1766&amp;id=48498101&amp;value=5894&amp;id=1676950&amp;value=1805&amp;id=1676944&amp;value=2049&amp;id=1676938&amp;value=2401&amp;id=1676932&amp;value=2776&amp;id=48498366&amp;value=9031&amp;id=1676921&amp;value=2902&amp;id=1676915&amp;value=3009&amp;id=1676909&amp;value=3155&amp;id=1676903&amp;value=3506&amp;id=48498644&amp;value=12572&amp;id=1676897&amp;value=3383&amp;id=1676886&amp;value=3617&amp;id=1676880&amp;value=3856&amp;" TargetMode="External"/><Relationship Id="rId7939" Type="http://schemas.openxmlformats.org/officeDocument/2006/relationships/hyperlink" Target="https://www.daloopa.com/src/1669541" TargetMode="External"/><Relationship Id="rId13740" Type="http://schemas.openxmlformats.org/officeDocument/2006/relationships/hyperlink" Target="https://www.daloopa.com/src/19147553" TargetMode="External"/><Relationship Id="rId11291" Type="http://schemas.openxmlformats.org/officeDocument/2006/relationships/hyperlink" Target="https://www.daloopa.com/src/1678855" TargetMode="External"/><Relationship Id="rId16963" Type="http://schemas.openxmlformats.org/officeDocument/2006/relationships/hyperlink" Target="https://www.daloopa.com/src/53490015" TargetMode="External"/><Relationship Id="rId1350" Type="http://schemas.openxmlformats.org/officeDocument/2006/relationships/hyperlink" Target="https://www.daloopa.com/src/53410460" TargetMode="External"/><Relationship Id="rId16616" Type="http://schemas.openxmlformats.org/officeDocument/2006/relationships/hyperlink" Target="https://www.daloopa.com/src/19164856" TargetMode="External"/><Relationship Id="rId1003" Type="http://schemas.openxmlformats.org/officeDocument/2006/relationships/hyperlink" Target="https://www.daloopa.com/src/20811033" TargetMode="External"/><Relationship Id="rId4573" Type="http://schemas.openxmlformats.org/officeDocument/2006/relationships/hyperlink" Target="https://www.daloopa.com/src/1668434" TargetMode="External"/><Relationship Id="rId14167" Type="http://schemas.openxmlformats.org/officeDocument/2006/relationships/hyperlink" Target="https://www.daloopa.com/src/18895073" TargetMode="External"/><Relationship Id="rId4226" Type="http://schemas.openxmlformats.org/officeDocument/2006/relationships/hyperlink" Target="https://www.daloopa.com/document/23463508" TargetMode="External"/><Relationship Id="rId7796" Type="http://schemas.openxmlformats.org/officeDocument/2006/relationships/hyperlink" Target="https://www.daloopa.com/document/23463508" TargetMode="External"/><Relationship Id="rId7449" Type="http://schemas.openxmlformats.org/officeDocument/2006/relationships/hyperlink" Target="https://www.daloopa.com/src/20811505" TargetMode="External"/><Relationship Id="rId10777" Type="http://schemas.openxmlformats.org/officeDocument/2006/relationships/hyperlink" Target="https://www.daloopa.com/src/50179549" TargetMode="External"/><Relationship Id="rId13250" Type="http://schemas.openxmlformats.org/officeDocument/2006/relationships/hyperlink" Target="https://www.daloopa.com/src/67440551" TargetMode="External"/><Relationship Id="rId18922" Type="http://schemas.openxmlformats.org/officeDocument/2006/relationships/hyperlink" Target="https://www.daloopa.com/document/133032" TargetMode="External"/><Relationship Id="rId16473" Type="http://schemas.openxmlformats.org/officeDocument/2006/relationships/hyperlink" Target="https://www.daloopa.com/src/19197042" TargetMode="External"/><Relationship Id="rId4083" Type="http://schemas.openxmlformats.org/officeDocument/2006/relationships/hyperlink" Target="https://www.daloopa.com/src/14718008" TargetMode="External"/><Relationship Id="rId6532" Type="http://schemas.openxmlformats.org/officeDocument/2006/relationships/hyperlink" Target="https://www.daloopa.com/src/1670435" TargetMode="External"/><Relationship Id="rId16126" Type="http://schemas.openxmlformats.org/officeDocument/2006/relationships/hyperlink" Target="https://www.daloopa.com/src/19195589" TargetMode="External"/><Relationship Id="rId19696" Type="http://schemas.openxmlformats.org/officeDocument/2006/relationships/hyperlink" Target="https://www.daloopa.com/src/1678634" TargetMode="External"/><Relationship Id="rId9755" Type="http://schemas.openxmlformats.org/officeDocument/2006/relationships/hyperlink" Target="https://www.daloopa.com/src/45304270" TargetMode="External"/><Relationship Id="rId12736" Type="http://schemas.openxmlformats.org/officeDocument/2006/relationships/hyperlink" Target="https://www.daloopa.com/src/14823153" TargetMode="External"/><Relationship Id="rId19349" Type="http://schemas.openxmlformats.org/officeDocument/2006/relationships/hyperlink" Target="https://www.daloopa.com/src/45304212" TargetMode="External"/><Relationship Id="rId9408" Type="http://schemas.openxmlformats.org/officeDocument/2006/relationships/hyperlink" Target="https://www.daloopa.com/src/1671271" TargetMode="External"/><Relationship Id="rId10287" Type="http://schemas.openxmlformats.org/officeDocument/2006/relationships/hyperlink" Target="https://www.daloopa.com/document/23463508" TargetMode="External"/><Relationship Id="rId15959" Type="http://schemas.openxmlformats.org/officeDocument/2006/relationships/hyperlink" Target="https://www.daloopa.com/src/20862981" TargetMode="External"/><Relationship Id="rId3569" Type="http://schemas.openxmlformats.org/officeDocument/2006/relationships/hyperlink" Target="https://www.daloopa.com/src/49892862" TargetMode="External"/><Relationship Id="rId18432" Type="http://schemas.openxmlformats.org/officeDocument/2006/relationships/hyperlink" Target="https://marketplace.daloopa.com/text-fundamental?id=62711970&amp;value=1525&amp;id=62712007&amp;value=2034&amp;" TargetMode="External"/><Relationship Id="rId6042" Type="http://schemas.openxmlformats.org/officeDocument/2006/relationships/hyperlink" Target="https://www.daloopa.com/src/1670425" TargetMode="External"/><Relationship Id="rId12593" Type="http://schemas.openxmlformats.org/officeDocument/2006/relationships/hyperlink" Target="https://www.daloopa.com/src/20861894" TargetMode="External"/><Relationship Id="rId971" Type="http://schemas.openxmlformats.org/officeDocument/2006/relationships/hyperlink" Target="https://www.daloopa.com/src/4681652" TargetMode="External"/><Relationship Id="rId2652" Type="http://schemas.openxmlformats.org/officeDocument/2006/relationships/hyperlink" Target="https://www.daloopa.com/src/67090460" TargetMode="External"/><Relationship Id="rId9265" Type="http://schemas.openxmlformats.org/officeDocument/2006/relationships/hyperlink" Target="https://www.daloopa.com/document/7383824" TargetMode="External"/><Relationship Id="rId12246" Type="http://schemas.openxmlformats.org/officeDocument/2006/relationships/hyperlink" Target="https://www.daloopa.com/src/1679511" TargetMode="External"/><Relationship Id="rId624" Type="http://schemas.openxmlformats.org/officeDocument/2006/relationships/hyperlink" Target="https://www.daloopa.com/src/18919054" TargetMode="External"/><Relationship Id="rId2305" Type="http://schemas.openxmlformats.org/officeDocument/2006/relationships/hyperlink" Target="https://www.daloopa.com/document/8473" TargetMode="External"/><Relationship Id="rId5875" Type="http://schemas.openxmlformats.org/officeDocument/2006/relationships/hyperlink" Target="https://www.daloopa.com/document/23463508" TargetMode="External"/><Relationship Id="rId15469" Type="http://schemas.openxmlformats.org/officeDocument/2006/relationships/hyperlink" Target="https://marketplace.daloopa.com/text-fundamental?id=19187112&amp;value=4&amp;id=19187091&amp;value=120&amp;id=19187043&amp;value=3&amp;id=45303783&amp;value=-3&amp;id=19187170&amp;value=124&amp;id=19187000&amp;value=-16&amp;id=19186979&amp;value=-5&amp;id=19186955&amp;value=-15&amp;id=45303784&amp;value=77&amp;id=19187185&amp;value=41&amp;" TargetMode="External"/><Relationship Id="rId17918" Type="http://schemas.openxmlformats.org/officeDocument/2006/relationships/hyperlink" Target="https://www.daloopa.com/src/62709340" TargetMode="External"/><Relationship Id="rId5528" Type="http://schemas.openxmlformats.org/officeDocument/2006/relationships/hyperlink" Target="https://www.daloopa.com/src/32272352" TargetMode="External"/><Relationship Id="rId3079" Type="http://schemas.openxmlformats.org/officeDocument/2006/relationships/hyperlink" Target="https://www.daloopa.com/src/19135502" TargetMode="External"/><Relationship Id="rId8001" Type="http://schemas.openxmlformats.org/officeDocument/2006/relationships/hyperlink" Target="https://www.daloopa.com/src/67054421" TargetMode="External"/><Relationship Id="rId14552" Type="http://schemas.openxmlformats.org/officeDocument/2006/relationships/hyperlink" Target="https://www.daloopa.com/src/19184124" TargetMode="External"/><Relationship Id="rId481" Type="http://schemas.openxmlformats.org/officeDocument/2006/relationships/hyperlink" Target="https://www.daloopa.com/src/1677226" TargetMode="External"/><Relationship Id="rId2162" Type="http://schemas.openxmlformats.org/officeDocument/2006/relationships/hyperlink" Target="https://www.daloopa.com/src/18863161" TargetMode="External"/><Relationship Id="rId4611" Type="http://schemas.openxmlformats.org/officeDocument/2006/relationships/hyperlink" Target="https://www.daloopa.com/src/20811555" TargetMode="External"/><Relationship Id="rId14205" Type="http://schemas.openxmlformats.org/officeDocument/2006/relationships/hyperlink" Target="https://www.daloopa.com/src/18877402" TargetMode="External"/><Relationship Id="rId17775" Type="http://schemas.openxmlformats.org/officeDocument/2006/relationships/hyperlink" Target="https://www.daloopa.com/src/62762153" TargetMode="External"/><Relationship Id="rId134" Type="http://schemas.openxmlformats.org/officeDocument/2006/relationships/hyperlink" Target="https://www.daloopa.com/document/10232733" TargetMode="External"/><Relationship Id="rId7834" Type="http://schemas.openxmlformats.org/officeDocument/2006/relationships/hyperlink" Target="https://www.daloopa.com/src/58652684" TargetMode="External"/><Relationship Id="rId10815" Type="http://schemas.openxmlformats.org/officeDocument/2006/relationships/hyperlink" Target="https://www.daloopa.com/src/50178950" TargetMode="External"/><Relationship Id="rId17428" Type="http://schemas.openxmlformats.org/officeDocument/2006/relationships/hyperlink" Target="https://www.daloopa.com/src/62705514" TargetMode="External"/><Relationship Id="rId5385" Type="http://schemas.openxmlformats.org/officeDocument/2006/relationships/hyperlink" Target="https://www.daloopa.com/src/1670194" TargetMode="External"/><Relationship Id="rId1995" Type="http://schemas.openxmlformats.org/officeDocument/2006/relationships/hyperlink" Target="https://www.daloopa.com/src/1680708" TargetMode="External"/><Relationship Id="rId5038" Type="http://schemas.openxmlformats.org/officeDocument/2006/relationships/hyperlink" Target="https://www.daloopa.com/src/1670329" TargetMode="External"/><Relationship Id="rId11589" Type="http://schemas.openxmlformats.org/officeDocument/2006/relationships/hyperlink" Target="https://www.daloopa.com/document/6065396" TargetMode="External"/><Relationship Id="rId1648" Type="http://schemas.openxmlformats.org/officeDocument/2006/relationships/hyperlink" Target="https://www.daloopa.com/src/1670765" TargetMode="External"/><Relationship Id="rId14062" Type="http://schemas.openxmlformats.org/officeDocument/2006/relationships/hyperlink" Target="https://www.daloopa.com/src/18905019" TargetMode="External"/><Relationship Id="rId16511" Type="http://schemas.openxmlformats.org/officeDocument/2006/relationships/hyperlink" Target="https://www.daloopa.com/src/19164696" TargetMode="External"/><Relationship Id="rId4121" Type="http://schemas.openxmlformats.org/officeDocument/2006/relationships/hyperlink" Target="https://marketplace.daloopa.com/text-fundamental?id=1668558&amp;value=10492&amp;id=1668534&amp;value=10982&amp;id=1668510&amp;value=11449&amp;id=1668486&amp;value=12936&amp;id=46593999&amp;value=45859&amp;id=1668462&amp;value=11305&amp;id=1668441&amp;value=11697&amp;id=1668420&amp;value=12799&amp;id=1668399&amp;value=13704&amp;id=46594125&amp;value=49505&amp;id=1668378&amp;value=12811&amp;id=1668351&amp;value=12902&amp;id=1668324&amp;value=13967&amp;id=1668297&amp;value=15949&amp;id=46594909&amp;value=55629&amp;id=1668278&amp;value=14915&amp;id=1668261&amp;value=15532&amp;id=1668244&amp;value=16684&amp;id=1668227&amp;value=19425&amp;id=46594995&amp;value=66556&amp;id=1668214&amp;value=18182&amp;id=1668201&amp;value=21878&amp;id=1668187&amp;value=19990&amp;id=1668173&amp;value=24659&amp;id=46595178&amp;value=84709&amp;id=1668159&amp;value=24145&amp;id=1668146&amp;value=29850&amp;id=1668132&amp;value=25430&amp;id=1668118&amp;value=31073&amp;id=46595285&amp;value=110498&amp;id=1668104&amp;value=29731&amp;id=1668090&amp;value=29764&amp;id=1668076&amp;value=31322&amp;id=2696812&amp;value=36809&amp;id=46595348&amp;value=127626&amp;id=4681363&amp;value=33182&amp;id=7963098&amp;value=31914&amp;id=10332895&amp;value=34960&amp;id=14718017&amp;value=41247&amp;id=46595413&amp;value=141303&amp;id=20811565&amp;value=38877&amp;id=32272251&amp;value=42519&amp;id=38123467&amp;value=44087&amp;id=46414795&amp;value=53440&amp;id=46414831&amp;value=178923&amp;id=53410360&amp;value=47917&amp;id=58652635&amp;value=50232&amp;id=62948873&amp;value=51957&amp;id=67044161&amp;value=57888&amp;id=67054328&amp;value=207994&amp;" TargetMode="External"/><Relationship Id="rId19734" Type="http://schemas.openxmlformats.org/officeDocument/2006/relationships/hyperlink" Target="https://www.daloopa.com/src/1678535" TargetMode="External"/><Relationship Id="rId7691" Type="http://schemas.openxmlformats.org/officeDocument/2006/relationships/hyperlink" Target="https://marketplace.daloopa.com/text-fundamental?id=1669571&amp;value=-7834&amp;id=1669536&amp;value=-14948&amp;id=1669501&amp;value=-8964&amp;id=1669466&amp;value=-13698&amp;id=48346984&amp;value=-45444&amp;id=1669431&amp;value=-12082&amp;id=1669394&amp;value=-12775&amp;id=1669356&amp;value=-18335&amp;id=1669318&amp;value=-13118&amp;id=48346650&amp;value=-56310&amp;id=1669282&amp;value=-12558&amp;id=1669246&amp;value=-20568&amp;id=1669210&amp;value=-23091&amp;id=1669172&amp;value=-18151&amp;id=48345880&amp;value=-74368&amp;id=1669071&amp;value=-20748&amp;id=1669038&amp;value=-24840&amp;id=1669005&amp;value=-25371&amp;id=1668970&amp;value=-13550&amp;id=48615975&amp;value=-84509&amp;id=1668934&amp;value=-20119&amp;id=1668898&amp;value=-19557&amp;id=1668862&amp;value=-39033&amp;id=1668826&amp;value=-13486&amp;id=48400729&amp;value=-92195&amp;id=1668792&amp;value=-8849&amp;id=1668758&amp;value=-14192&amp;id=1668724&amp;value=-14299&amp;id=1668690&amp;value=-12818&amp;id=48610239&amp;value=-50158&amp;id=1668657&amp;value=-20883&amp;id=1668623&amp;value=-23841&amp;id=1668590&amp;value=-36244&amp;id=2696854&amp;value=-19347&amp;id=47469236&amp;value=-100315&amp;id=4681393&amp;value=-37563&amp;id=7963153&amp;value=-26548&amp;id=10333043&amp;value=-40821&amp;id=14718244&amp;value=-31644&amp;id=47468691&amp;value=-136576&amp;id=20811506&amp;value=-36426&amp;id=32272371&amp;value=-24183&amp;id=38123486&amp;value=-34497&amp;id=46414883&amp;value=-40090&amp;id=46420396&amp;value=-135196&amp;id=53410402&amp;value=-28462&amp;id=58652690&amp;value=-21737&amp;id=62949115&amp;value=-17054&amp;id=67044681&amp;value=-11621&amp;id=67054414&amp;value=-78874&amp;" TargetMode="External"/><Relationship Id="rId10672" Type="http://schemas.openxmlformats.org/officeDocument/2006/relationships/hyperlink" Target="https://www.daloopa.com/src/50179487" TargetMode="External"/><Relationship Id="rId17285" Type="http://schemas.openxmlformats.org/officeDocument/2006/relationships/hyperlink" Target="https://www.daloopa.com/src/48799272" TargetMode="External"/><Relationship Id="rId7344" Type="http://schemas.openxmlformats.org/officeDocument/2006/relationships/hyperlink" Target="https://www.daloopa.com/src/14718235" TargetMode="External"/><Relationship Id="rId10325" Type="http://schemas.openxmlformats.org/officeDocument/2006/relationships/hyperlink" Target="https://www.daloopa.com/src/50179335" TargetMode="External"/><Relationship Id="rId13895" Type="http://schemas.openxmlformats.org/officeDocument/2006/relationships/hyperlink" Target="https://marketplace.daloopa.com/text-fundamental?id=19255988&amp;value=499&amp;id=19255722&amp;value=123&amp;id=20863177&amp;value=-161&amp;id=46509316&amp;value=-450&amp;" TargetMode="External"/><Relationship Id="rId3954" Type="http://schemas.openxmlformats.org/officeDocument/2006/relationships/hyperlink" Target="https://www.daloopa.com/src/1668417" TargetMode="External"/><Relationship Id="rId13548" Type="http://schemas.openxmlformats.org/officeDocument/2006/relationships/hyperlink" Target="https://www.daloopa.com/src/62996129" TargetMode="External"/><Relationship Id="rId3607" Type="http://schemas.openxmlformats.org/officeDocument/2006/relationships/hyperlink" Target="https://www.daloopa.com/src/46520648" TargetMode="External"/><Relationship Id="rId11099" Type="http://schemas.openxmlformats.org/officeDocument/2006/relationships/hyperlink" Target="https://www.daloopa.com/src/53412529" TargetMode="External"/><Relationship Id="rId16021" Type="http://schemas.openxmlformats.org/officeDocument/2006/relationships/hyperlink" Target="https://www.daloopa.com/document/27840" TargetMode="External"/><Relationship Id="rId19591" Type="http://schemas.openxmlformats.org/officeDocument/2006/relationships/hyperlink" Target="https://www.daloopa.com/src/49010199" TargetMode="External"/><Relationship Id="rId1158" Type="http://schemas.openxmlformats.org/officeDocument/2006/relationships/hyperlink" Target="https://www.daloopa.com/src/46413139" TargetMode="External"/><Relationship Id="rId9650" Type="http://schemas.openxmlformats.org/officeDocument/2006/relationships/hyperlink" Target="https://www.daloopa.com/src/1671084" TargetMode="External"/><Relationship Id="rId19244" Type="http://schemas.openxmlformats.org/officeDocument/2006/relationships/hyperlink" Target="https://www.daloopa.com/src/49001614" TargetMode="External"/><Relationship Id="rId9303" Type="http://schemas.openxmlformats.org/officeDocument/2006/relationships/hyperlink" Target="https://www.daloopa.com/src/2697115" TargetMode="External"/><Relationship Id="rId12631" Type="http://schemas.openxmlformats.org/officeDocument/2006/relationships/hyperlink" Target="https://www.daloopa.com/src/50460507" TargetMode="External"/><Relationship Id="rId10182" Type="http://schemas.openxmlformats.org/officeDocument/2006/relationships/hyperlink" Target="https://www.daloopa.com/src/50179562" TargetMode="External"/><Relationship Id="rId15854" Type="http://schemas.openxmlformats.org/officeDocument/2006/relationships/hyperlink" Target="https://www.daloopa.com/src/19193272" TargetMode="External"/><Relationship Id="rId5913" Type="http://schemas.openxmlformats.org/officeDocument/2006/relationships/hyperlink" Target="https://www.daloopa.com/src/58652774" TargetMode="External"/><Relationship Id="rId15507" Type="http://schemas.openxmlformats.org/officeDocument/2006/relationships/hyperlink" Target="https://www.daloopa.com/src/20862883" TargetMode="External"/><Relationship Id="rId3464" Type="http://schemas.openxmlformats.org/officeDocument/2006/relationships/hyperlink" Target="https://www.daloopa.com/document/8473" TargetMode="External"/><Relationship Id="rId13058" Type="http://schemas.openxmlformats.org/officeDocument/2006/relationships/hyperlink" Target="https://www.daloopa.com/src/67439115" TargetMode="External"/><Relationship Id="rId3117" Type="http://schemas.openxmlformats.org/officeDocument/2006/relationships/hyperlink" Target="https://www.daloopa.com/src/19136692" TargetMode="External"/><Relationship Id="rId6687" Type="http://schemas.openxmlformats.org/officeDocument/2006/relationships/hyperlink" Target="https://www.daloopa.com/src/46412948" TargetMode="External"/><Relationship Id="rId9160" Type="http://schemas.openxmlformats.org/officeDocument/2006/relationships/hyperlink" Target="https://www.daloopa.com/src/1671346" TargetMode="External"/><Relationship Id="rId12141" Type="http://schemas.openxmlformats.org/officeDocument/2006/relationships/hyperlink" Target="https://www.daloopa.com/src/1678319" TargetMode="External"/><Relationship Id="rId2200" Type="http://schemas.openxmlformats.org/officeDocument/2006/relationships/hyperlink" Target="https://www.daloopa.com/src/19161290" TargetMode="External"/><Relationship Id="rId17813" Type="http://schemas.openxmlformats.org/officeDocument/2006/relationships/hyperlink" Target="https://www.daloopa.com/src/62705810" TargetMode="External"/><Relationship Id="rId5770" Type="http://schemas.openxmlformats.org/officeDocument/2006/relationships/hyperlink" Target="https://www.daloopa.com/src/1669778" TargetMode="External"/><Relationship Id="rId15364" Type="http://schemas.openxmlformats.org/officeDocument/2006/relationships/hyperlink" Target="https://www.daloopa.com/src/19186729" TargetMode="External"/><Relationship Id="rId5423" Type="http://schemas.openxmlformats.org/officeDocument/2006/relationships/hyperlink" Target="https://www.daloopa.com/src/14718100" TargetMode="External"/><Relationship Id="rId8993" Type="http://schemas.openxmlformats.org/officeDocument/2006/relationships/hyperlink" Target="https://www.daloopa.com/src/1671417" TargetMode="External"/><Relationship Id="rId11974" Type="http://schemas.openxmlformats.org/officeDocument/2006/relationships/hyperlink" Target="https://www.daloopa.com/src/1678792" TargetMode="External"/><Relationship Id="rId15017" Type="http://schemas.openxmlformats.org/officeDocument/2006/relationships/hyperlink" Target="https://www.daloopa.com/src/19185074" TargetMode="External"/><Relationship Id="rId18587" Type="http://schemas.openxmlformats.org/officeDocument/2006/relationships/hyperlink" Target="https://www.daloopa.com/src/62707212" TargetMode="External"/><Relationship Id="rId8646" Type="http://schemas.openxmlformats.org/officeDocument/2006/relationships/hyperlink" Target="https://www.daloopa.com/src/14718270" TargetMode="External"/><Relationship Id="rId11627" Type="http://schemas.openxmlformats.org/officeDocument/2006/relationships/hyperlink" Target="https://marketplace.daloopa.com/text-fundamental?id=1682265&amp;value=4132&amp;id=1682618&amp;value=26146&amp;id=1682199&amp;value=2807&amp;id=1677329&amp;value=6608&amp;" TargetMode="External"/><Relationship Id="rId6197" Type="http://schemas.openxmlformats.org/officeDocument/2006/relationships/hyperlink" Target="https://www.daloopa.com/src/53410431" TargetMode="External"/><Relationship Id="rId14100" Type="http://schemas.openxmlformats.org/officeDocument/2006/relationships/hyperlink" Target="https://marketplace.daloopa.com/text-fundamental?id=48892068&amp;value=0.15&amp;id=48892019&amp;value=0.15&amp;id=48891629&amp;value=0.13&amp;id=48891589&amp;value=0.1&amp;id=48891580&amp;value=0.13&amp;id=48891542&amp;value=0.15&amp;id=48891527&amp;value=0.15&amp;id=48891497&amp;value=0.15&amp;id=48891306&amp;value=0.13&amp;id=48891276&amp;value=0.12&amp;id=48891253&amp;value=0.12&amp;id=48891195&amp;value=0.1&amp;id=48891119&amp;value=0.11&amp;id=48891069&amp;value=0.09&amp;id=48890894&amp;value=0.1&amp;id=48890793&amp;value=0.08&amp;id=48890757&amp;value=0.05&amp;id=48890735&amp;value=0.05&amp;id=48890608&amp;value=0.06&amp;id=48890564&amp;value=0.06&amp;id=48890533&amp;value=0.11&amp;id=48890471&amp;value=0.15&amp;id=48890455&amp;value=0.12&amp;id=48890423&amp;value=0.2&amp;id=48890393&amp;value=0.17&amp;id=48890367&amp;value=0.13&amp;id=48889508&amp;value=0.15&amp;id=48889452&amp;value=0.09&amp;id=48889403&amp;value=0.07&amp;id=48889353&amp;value=0.07&amp;id=48889275&amp;value=0.08&amp;id=48889156&amp;value=0.08&amp;id=48889114&amp;value=0.13&amp;id=38227053&amp;value=0.16&amp;id=48889061&amp;value=0.14&amp;id=53490409&amp;value=0.21&amp;id=58706601&amp;value=0.2&amp;id=62997471&amp;value=0.19&amp;id=67089838&amp;value=0.19&amp;" TargetMode="External"/><Relationship Id="rId17670" Type="http://schemas.openxmlformats.org/officeDocument/2006/relationships/hyperlink" Target="https://marketplace.daloopa.com/text-fundamental?id=62706126&amp;value=-39&amp;id=62706098&amp;value=6&amp;id=62706057&amp;value=-29&amp;id=62706052&amp;value=1252&amp;id=62762184&amp;value=1190&amp;id=62706014&amp;value=-2&amp;id=62706003&amp;value=98&amp;id=62705946&amp;value=49&amp;id=62705930&amp;value=4&amp;id=62762176&amp;value=149&amp;id=62705914&amp;value=12&amp;id=62705903&amp;value=387&amp;id=62705892&amp;value=116&amp;id=62705864&amp;value=210&amp;id=62762168&amp;value=725&amp;id=62705853&amp;value=-86&amp;id=62705822&amp;value=111&amp;id=62705809&amp;value=37&amp;id=62705744&amp;value=-172&amp;id=62762147&amp;value=-110&amp;id=62705719&amp;value=-367&amp;id=62705681&amp;value=-790&amp;id=62950374&amp;value=-731&amp;id=67046100&amp;value=-176&amp;id=67091608&amp;value=-2064&amp;" TargetMode="External"/><Relationship Id="rId4909" Type="http://schemas.openxmlformats.org/officeDocument/2006/relationships/hyperlink" Target="https://www.daloopa.com/src/1677299" TargetMode="External"/><Relationship Id="rId17323" Type="http://schemas.openxmlformats.org/officeDocument/2006/relationships/hyperlink" Target="https://www.daloopa.com/src/67089800" TargetMode="External"/><Relationship Id="rId779" Type="http://schemas.openxmlformats.org/officeDocument/2006/relationships/hyperlink" Target="https://www.daloopa.com/src/19358812" TargetMode="External"/><Relationship Id="rId5280" Type="http://schemas.openxmlformats.org/officeDocument/2006/relationships/hyperlink" Target="https://www.daloopa.com/src/1670226" TargetMode="External"/><Relationship Id="rId10710" Type="http://schemas.openxmlformats.org/officeDocument/2006/relationships/hyperlink" Target="https://www.daloopa.com/src/50179157" TargetMode="External"/><Relationship Id="rId13933" Type="http://schemas.openxmlformats.org/officeDocument/2006/relationships/hyperlink" Target="https://www.daloopa.com/src/48887313" TargetMode="External"/><Relationship Id="rId18097" Type="http://schemas.openxmlformats.org/officeDocument/2006/relationships/hyperlink" Target="https://www.daloopa.com/src/19237896" TargetMode="External"/><Relationship Id="rId1890" Type="http://schemas.openxmlformats.org/officeDocument/2006/relationships/hyperlink" Target="https://www.daloopa.com/src/1680705" TargetMode="External"/><Relationship Id="rId8156" Type="http://schemas.openxmlformats.org/officeDocument/2006/relationships/hyperlink" Target="https://marketplace.daloopa.com/text-fundamental?id=1669255&amp;value=-47&amp;id=1669219&amp;value=0&amp;id=1669182&amp;value=0&amp;id=48345854&amp;value=-47&amp;id=1669046&amp;value=0&amp;id=1669013&amp;value=0&amp;id=1668979&amp;value=0&amp;id=48615967&amp;value=0&amp;" TargetMode="External"/><Relationship Id="rId11484" Type="http://schemas.openxmlformats.org/officeDocument/2006/relationships/hyperlink" Target="https://www.daloopa.com/src/1679073" TargetMode="External"/><Relationship Id="rId1543" Type="http://schemas.openxmlformats.org/officeDocument/2006/relationships/hyperlink" Target="https://www.daloopa.com/src/1670986" TargetMode="External"/><Relationship Id="rId11137" Type="http://schemas.openxmlformats.org/officeDocument/2006/relationships/hyperlink" Target="https://www.daloopa.com/src/50457959" TargetMode="External"/><Relationship Id="rId16809" Type="http://schemas.openxmlformats.org/officeDocument/2006/relationships/hyperlink" Target="https://www.daloopa.com/src/48906999" TargetMode="External"/><Relationship Id="rId4766" Type="http://schemas.openxmlformats.org/officeDocument/2006/relationships/hyperlink" Target="https://www.daloopa.com/src/1668208" TargetMode="External"/><Relationship Id="rId17180" Type="http://schemas.openxmlformats.org/officeDocument/2006/relationships/hyperlink" Target="https://www.daloopa.com/src/48793781" TargetMode="External"/><Relationship Id="rId4419" Type="http://schemas.openxmlformats.org/officeDocument/2006/relationships/hyperlink" Target="https://www.daloopa.com/src/1668517" TargetMode="External"/><Relationship Id="rId7989" Type="http://schemas.openxmlformats.org/officeDocument/2006/relationships/hyperlink" Target="https://www.daloopa.com/src/58652688" TargetMode="External"/><Relationship Id="rId10220" Type="http://schemas.openxmlformats.org/officeDocument/2006/relationships/hyperlink" Target="https://www.daloopa.com/src/50179684" TargetMode="External"/><Relationship Id="rId289" Type="http://schemas.openxmlformats.org/officeDocument/2006/relationships/hyperlink" Target="https://www.daloopa.com/src/1676946" TargetMode="External"/><Relationship Id="rId13790" Type="http://schemas.openxmlformats.org/officeDocument/2006/relationships/hyperlink" Target="https://marketplace.daloopa.com/text-fundamental?id=19259904&amp;value=40&amp;id=19259507&amp;value=122&amp;id=19259497&amp;value=86&amp;id=19259289&amp;value=117&amp;id=19259175&amp;value=46&amp;id=19258030&amp;value=230&amp;id=66433325&amp;value=166&amp;id=19257967&amp;value=559&amp;id=19257763&amp;value=159&amp;id=19257589&amp;value=136&amp;id=19257726&amp;value=75&amp;id=66433326&amp;value=117&amp;id=19257525&amp;value=487&amp;id=19257283&amp;value=130&amp;id=19257097&amp;value=163&amp;id=19256916&amp;value=192&amp;id=66433327&amp;value=182&amp;id=19256747&amp;value=667&amp;" TargetMode="External"/><Relationship Id="rId13443" Type="http://schemas.openxmlformats.org/officeDocument/2006/relationships/hyperlink" Target="https://www.daloopa.com/src/62996131" TargetMode="External"/><Relationship Id="rId1053" Type="http://schemas.openxmlformats.org/officeDocument/2006/relationships/hyperlink" Target="https://www.daloopa.com/src/32273602" TargetMode="External"/><Relationship Id="rId3502" Type="http://schemas.openxmlformats.org/officeDocument/2006/relationships/hyperlink" Target="https://www.daloopa.com/src/49007833" TargetMode="External"/><Relationship Id="rId16666" Type="http://schemas.openxmlformats.org/officeDocument/2006/relationships/hyperlink" Target="https://www.daloopa.com/src/38226268" TargetMode="External"/><Relationship Id="rId6725" Type="http://schemas.openxmlformats.org/officeDocument/2006/relationships/hyperlink" Target="https://www.daloopa.com/src/38123593" TargetMode="External"/><Relationship Id="rId16319" Type="http://schemas.openxmlformats.org/officeDocument/2006/relationships/hyperlink" Target="https://www.daloopa.com/src/19141217" TargetMode="External"/><Relationship Id="rId4276" Type="http://schemas.openxmlformats.org/officeDocument/2006/relationships/hyperlink" Target="https://www.daloopa.com/src/67054338" TargetMode="External"/><Relationship Id="rId9948" Type="http://schemas.openxmlformats.org/officeDocument/2006/relationships/hyperlink" Target="https://www.daloopa.com/src/45304295" TargetMode="External"/><Relationship Id="rId7499" Type="http://schemas.openxmlformats.org/officeDocument/2006/relationships/hyperlink" Target="https://www.daloopa.com/src/10333039" TargetMode="External"/><Relationship Id="rId12929" Type="http://schemas.openxmlformats.org/officeDocument/2006/relationships/hyperlink" Target="https://www.daloopa.com/src/67436645" TargetMode="External"/><Relationship Id="rId15402" Type="http://schemas.openxmlformats.org/officeDocument/2006/relationships/hyperlink" Target="https://www.daloopa.com/src/19186975" TargetMode="External"/><Relationship Id="rId18972" Type="http://schemas.openxmlformats.org/officeDocument/2006/relationships/hyperlink" Target="https://www.daloopa.com/src/50393395" TargetMode="External"/><Relationship Id="rId3012" Type="http://schemas.openxmlformats.org/officeDocument/2006/relationships/hyperlink" Target="https://www.daloopa.com/src/19135421" TargetMode="External"/><Relationship Id="rId6582" Type="http://schemas.openxmlformats.org/officeDocument/2006/relationships/hyperlink" Target="https://www.daloopa.com/src/14718077" TargetMode="External"/><Relationship Id="rId16176" Type="http://schemas.openxmlformats.org/officeDocument/2006/relationships/hyperlink" Target="https://www.daloopa.com/src/19193588" TargetMode="External"/><Relationship Id="rId18625" Type="http://schemas.openxmlformats.org/officeDocument/2006/relationships/hyperlink" Target="https://www.daloopa.com/src/50393447" TargetMode="External"/><Relationship Id="rId6235" Type="http://schemas.openxmlformats.org/officeDocument/2006/relationships/hyperlink" Target="https://www.daloopa.com/src/1669752" TargetMode="External"/><Relationship Id="rId12786" Type="http://schemas.openxmlformats.org/officeDocument/2006/relationships/hyperlink" Target="https://www.daloopa.com/src/67437748" TargetMode="External"/><Relationship Id="rId19399" Type="http://schemas.openxmlformats.org/officeDocument/2006/relationships/hyperlink" Target="https://marketplace.daloopa.com/text-fundamental?id=49009435&amp;value=3232&amp;id=49010197&amp;value=3293&amp;id=49010239&amp;value=3348&amp;id=1678651&amp;value=3345&amp;id=1678639&amp;value=3377&amp;id=1678627&amp;value=3566&amp;" TargetMode="External"/><Relationship Id="rId2845" Type="http://schemas.openxmlformats.org/officeDocument/2006/relationships/hyperlink" Target="https://www.daloopa.com/src/19134941" TargetMode="External"/><Relationship Id="rId9458" Type="http://schemas.openxmlformats.org/officeDocument/2006/relationships/hyperlink" Target="https://www.daloopa.com/src/1671217" TargetMode="External"/><Relationship Id="rId12439" Type="http://schemas.openxmlformats.org/officeDocument/2006/relationships/hyperlink" Target="https://www.daloopa.com/src/1679316" TargetMode="External"/><Relationship Id="rId817" Type="http://schemas.openxmlformats.org/officeDocument/2006/relationships/hyperlink" Target="https://www.daloopa.com/src/58653240" TargetMode="External"/><Relationship Id="rId18482" Type="http://schemas.openxmlformats.org/officeDocument/2006/relationships/hyperlink" Target="https://www.daloopa.com/src/62712003" TargetMode="External"/><Relationship Id="rId8541" Type="http://schemas.openxmlformats.org/officeDocument/2006/relationships/hyperlink" Target="https://www.daloopa.com/src/48346184" TargetMode="External"/><Relationship Id="rId18135" Type="http://schemas.openxmlformats.org/officeDocument/2006/relationships/hyperlink" Target="https://www.daloopa.com/src/62769773" TargetMode="External"/><Relationship Id="rId6092" Type="http://schemas.openxmlformats.org/officeDocument/2006/relationships/hyperlink" Target="https://www.daloopa.com/src/62949291" TargetMode="External"/><Relationship Id="rId11522" Type="http://schemas.openxmlformats.org/officeDocument/2006/relationships/hyperlink" Target="https://www.daloopa.com/document/6065396" TargetMode="External"/><Relationship Id="rId14745" Type="http://schemas.openxmlformats.org/officeDocument/2006/relationships/hyperlink" Target="https://www.daloopa.com/src/45303735" TargetMode="External"/><Relationship Id="rId4804" Type="http://schemas.openxmlformats.org/officeDocument/2006/relationships/hyperlink" Target="https://www.daloopa.com/src/1677307" TargetMode="External"/><Relationship Id="rId12296" Type="http://schemas.openxmlformats.org/officeDocument/2006/relationships/hyperlink" Target="https://www.daloopa.com/src/1679449" TargetMode="External"/><Relationship Id="rId17968" Type="http://schemas.openxmlformats.org/officeDocument/2006/relationships/hyperlink" Target="https://www.daloopa.com/src/62995512" TargetMode="External"/><Relationship Id="rId674" Type="http://schemas.openxmlformats.org/officeDocument/2006/relationships/hyperlink" Target="https://www.daloopa.com/src/19360422" TargetMode="External"/><Relationship Id="rId2355" Type="http://schemas.openxmlformats.org/officeDocument/2006/relationships/hyperlink" Target="https://www.daloopa.com/src/14824080" TargetMode="External"/><Relationship Id="rId327" Type="http://schemas.openxmlformats.org/officeDocument/2006/relationships/hyperlink" Target="https://www.daloopa.com/src/50420446" TargetMode="External"/><Relationship Id="rId2008" Type="http://schemas.openxmlformats.org/officeDocument/2006/relationships/hyperlink" Target="https://www.daloopa.com/src/45303488" TargetMode="External"/><Relationship Id="rId5578" Type="http://schemas.openxmlformats.org/officeDocument/2006/relationships/hyperlink" Target="https://www.daloopa.com/src/58652756" TargetMode="External"/><Relationship Id="rId8051" Type="http://schemas.openxmlformats.org/officeDocument/2006/relationships/hyperlink" Target="https://www.daloopa.com/src/1669011" TargetMode="External"/><Relationship Id="rId11032" Type="http://schemas.openxmlformats.org/officeDocument/2006/relationships/hyperlink" Target="https://marketplace.daloopa.com/text-fundamental?id=50179649&amp;value=0.2&amp;id=50179580&amp;value=0.22&amp;id=50179554&amp;value=0.22&amp;id=50179523&amp;value=0.21&amp;id=50179472&amp;value=0.24&amp;id=50179448&amp;value=0.24&amp;id=50179381&amp;value=0.26&amp;id=50179348&amp;value=0.26&amp;id=50179271&amp;value=0.21&amp;id=50179216&amp;value=0.22&amp;id=50179161&amp;value=0.17&amp;id=50179096&amp;value=0.19&amp;id=50179040&amp;value=0.2&amp;id=50178987&amp;value=0.17&amp;id=50178954&amp;value=0.13&amp;id=50178898&amp;value=-0.02&amp;id=50178846&amp;value=0.14&amp;id=50178783&amp;value=0.23&amp;id=50178742&amp;value=0.34&amp;id=50178702&amp;value=0.62&amp;id=50178581&amp;value=0.41&amp;id=50174950&amp;value=0.32&amp;id=53412528&amp;value=0.23&amp;id=58653400&amp;value=0.13&amp;id=62951013&amp;value=0.06&amp;id=67058800&amp;value=0.01&amp;id=67058825&amp;value=0.1&amp;" TargetMode="External"/><Relationship Id="rId4661" Type="http://schemas.openxmlformats.org/officeDocument/2006/relationships/hyperlink" Target="https://www.daloopa.com/src/1668365" TargetMode="External"/><Relationship Id="rId14255" Type="http://schemas.openxmlformats.org/officeDocument/2006/relationships/hyperlink" Target="https://www.daloopa.com/src/19150981" TargetMode="External"/><Relationship Id="rId16704" Type="http://schemas.openxmlformats.org/officeDocument/2006/relationships/hyperlink" Target="https://www.daloopa.com/src/18837799" TargetMode="External"/><Relationship Id="rId4314" Type="http://schemas.openxmlformats.org/officeDocument/2006/relationships/hyperlink" Target="https://www.daloopa.com/src/46414791" TargetMode="External"/><Relationship Id="rId184" Type="http://schemas.openxmlformats.org/officeDocument/2006/relationships/hyperlink" Target="https://www.daloopa.com/src/62997562" TargetMode="External"/><Relationship Id="rId7884" Type="http://schemas.openxmlformats.org/officeDocument/2006/relationships/hyperlink" Target="https://www.daloopa.com/src/1669539" TargetMode="External"/><Relationship Id="rId10865" Type="http://schemas.openxmlformats.org/officeDocument/2006/relationships/hyperlink" Target="https://www.daloopa.com/src/50179713" TargetMode="External"/><Relationship Id="rId17478" Type="http://schemas.openxmlformats.org/officeDocument/2006/relationships/hyperlink" Target="https://www.daloopa.com/src/62706234" TargetMode="External"/><Relationship Id="rId5088" Type="http://schemas.openxmlformats.org/officeDocument/2006/relationships/hyperlink" Target="https://www.daloopa.com/src/1670406" TargetMode="External"/><Relationship Id="rId7537" Type="http://schemas.openxmlformats.org/officeDocument/2006/relationships/hyperlink" Target="https://www.daloopa.com/src/1668930" TargetMode="External"/><Relationship Id="rId10518" Type="http://schemas.openxmlformats.org/officeDocument/2006/relationships/hyperlink" Target="https://www.daloopa.com/src/50179211" TargetMode="External"/><Relationship Id="rId16561" Type="http://schemas.openxmlformats.org/officeDocument/2006/relationships/hyperlink" Target="https://www.daloopa.com/src/19197195" TargetMode="External"/><Relationship Id="rId1698" Type="http://schemas.openxmlformats.org/officeDocument/2006/relationships/hyperlink" Target="https://www.daloopa.com/src/49014124" TargetMode="External"/><Relationship Id="rId6620" Type="http://schemas.openxmlformats.org/officeDocument/2006/relationships/hyperlink" Target="https://www.daloopa.com/src/32272322" TargetMode="External"/><Relationship Id="rId16214" Type="http://schemas.openxmlformats.org/officeDocument/2006/relationships/hyperlink" Target="https://www.daloopa.com/src/19192730" TargetMode="External"/><Relationship Id="rId4171" Type="http://schemas.openxmlformats.org/officeDocument/2006/relationships/hyperlink" Target="https://www.daloopa.com/src/46414831" TargetMode="External"/><Relationship Id="rId57" Type="http://schemas.openxmlformats.org/officeDocument/2006/relationships/hyperlink" Target="https://www.daloopa.com/document/206991" TargetMode="External"/><Relationship Id="rId7394" Type="http://schemas.openxmlformats.org/officeDocument/2006/relationships/hyperlink" Target="https://www.daloopa.com/src/7963147" TargetMode="External"/><Relationship Id="rId9843" Type="http://schemas.openxmlformats.org/officeDocument/2006/relationships/hyperlink" Target="https://www.daloopa.com/src/45304286" TargetMode="External"/><Relationship Id="rId12824" Type="http://schemas.openxmlformats.org/officeDocument/2006/relationships/hyperlink" Target="https://www.daloopa.com/src/67436123" TargetMode="External"/><Relationship Id="rId19437" Type="http://schemas.openxmlformats.org/officeDocument/2006/relationships/hyperlink" Target="https://www.daloopa.com/src/15989088" TargetMode="External"/><Relationship Id="rId7047" Type="http://schemas.openxmlformats.org/officeDocument/2006/relationships/hyperlink" Target="https://www.daloopa.com/src/2696842" TargetMode="External"/><Relationship Id="rId10375" Type="http://schemas.openxmlformats.org/officeDocument/2006/relationships/hyperlink" Target="https://www.daloopa.com/src/50178937" TargetMode="External"/><Relationship Id="rId10028" Type="http://schemas.openxmlformats.org/officeDocument/2006/relationships/hyperlink" Target="https://www.daloopa.com/src/50180236" TargetMode="External"/><Relationship Id="rId13598" Type="http://schemas.openxmlformats.org/officeDocument/2006/relationships/hyperlink" Target="https://www.daloopa.com/document/23465155" TargetMode="External"/><Relationship Id="rId18520" Type="http://schemas.openxmlformats.org/officeDocument/2006/relationships/hyperlink" Target="https://www.daloopa.com/src/62711914" TargetMode="External"/><Relationship Id="rId3657" Type="http://schemas.openxmlformats.org/officeDocument/2006/relationships/hyperlink" Target="https://www.daloopa.com/src/19138394" TargetMode="External"/><Relationship Id="rId16071" Type="http://schemas.openxmlformats.org/officeDocument/2006/relationships/hyperlink" Target="https://www.daloopa.com/document/8472" TargetMode="External"/><Relationship Id="rId6130" Type="http://schemas.openxmlformats.org/officeDocument/2006/relationships/hyperlink" Target="https://www.daloopa.com/src/1669784" TargetMode="External"/><Relationship Id="rId12681" Type="http://schemas.openxmlformats.org/officeDocument/2006/relationships/hyperlink" Target="https://www.daloopa.com/src/1679122" TargetMode="External"/><Relationship Id="rId19294" Type="http://schemas.openxmlformats.org/officeDocument/2006/relationships/hyperlink" Target="https://www.daloopa.com/src/49002502" TargetMode="External"/><Relationship Id="rId2740" Type="http://schemas.openxmlformats.org/officeDocument/2006/relationships/hyperlink" Target="https://www.daloopa.com/src/1679640" TargetMode="External"/><Relationship Id="rId9353" Type="http://schemas.openxmlformats.org/officeDocument/2006/relationships/hyperlink" Target="https://www.daloopa.com/src/1671185" TargetMode="External"/><Relationship Id="rId12334" Type="http://schemas.openxmlformats.org/officeDocument/2006/relationships/hyperlink" Target="https://www.daloopa.com/src/1679482" TargetMode="External"/><Relationship Id="rId712" Type="http://schemas.openxmlformats.org/officeDocument/2006/relationships/hyperlink" Target="https://www.daloopa.com/src/19360296" TargetMode="External"/><Relationship Id="rId9006" Type="http://schemas.openxmlformats.org/officeDocument/2006/relationships/hyperlink" Target="https://www.daloopa.com/src/1671513" TargetMode="External"/><Relationship Id="rId5963" Type="http://schemas.openxmlformats.org/officeDocument/2006/relationships/hyperlink" Target="https://www.daloopa.com/src/46412954" TargetMode="External"/><Relationship Id="rId15557" Type="http://schemas.openxmlformats.org/officeDocument/2006/relationships/hyperlink" Target="https://www.daloopa.com/src/19186881" TargetMode="External"/><Relationship Id="rId3167" Type="http://schemas.openxmlformats.org/officeDocument/2006/relationships/hyperlink" Target="https://www.daloopa.com/src/19135766" TargetMode="External"/><Relationship Id="rId5616" Type="http://schemas.openxmlformats.org/officeDocument/2006/relationships/hyperlink" Target="https://www.daloopa.com/src/1669707" TargetMode="External"/><Relationship Id="rId18030" Type="http://schemas.openxmlformats.org/officeDocument/2006/relationships/hyperlink" Target="https://www.daloopa.com/src/19238070" TargetMode="External"/><Relationship Id="rId8839" Type="http://schemas.openxmlformats.org/officeDocument/2006/relationships/hyperlink" Target="https://www.daloopa.com/src/62955918" TargetMode="External"/><Relationship Id="rId14640" Type="http://schemas.openxmlformats.org/officeDocument/2006/relationships/hyperlink" Target="https://www.daloopa.com/src/58705775" TargetMode="External"/><Relationship Id="rId12191" Type="http://schemas.openxmlformats.org/officeDocument/2006/relationships/hyperlink" Target="https://www.daloopa.com/src/1678385" TargetMode="External"/><Relationship Id="rId2250" Type="http://schemas.openxmlformats.org/officeDocument/2006/relationships/hyperlink" Target="https://www.daloopa.com/src/1679220" TargetMode="External"/><Relationship Id="rId17863" Type="http://schemas.openxmlformats.org/officeDocument/2006/relationships/hyperlink" Target="https://www.daloopa.com/src/62705848" TargetMode="External"/><Relationship Id="rId222" Type="http://schemas.openxmlformats.org/officeDocument/2006/relationships/hyperlink" Target="https://www.daloopa.com/src/1676948" TargetMode="External"/><Relationship Id="rId5473" Type="http://schemas.openxmlformats.org/officeDocument/2006/relationships/hyperlink" Target="https://www.daloopa.com/src/1670302" TargetMode="External"/><Relationship Id="rId7922" Type="http://schemas.openxmlformats.org/officeDocument/2006/relationships/hyperlink" Target="https://www.daloopa.com/src/1669176" TargetMode="External"/><Relationship Id="rId10903" Type="http://schemas.openxmlformats.org/officeDocument/2006/relationships/hyperlink" Target="https://www.daloopa.com/src/67050015" TargetMode="External"/><Relationship Id="rId15067" Type="http://schemas.openxmlformats.org/officeDocument/2006/relationships/hyperlink" Target="https://www.daloopa.com/src/19179990" TargetMode="External"/><Relationship Id="rId17516" Type="http://schemas.openxmlformats.org/officeDocument/2006/relationships/hyperlink" Target="https://www.daloopa.com/src/62770400" TargetMode="External"/><Relationship Id="rId5126" Type="http://schemas.openxmlformats.org/officeDocument/2006/relationships/hyperlink" Target="https://www.daloopa.com/src/1670257" TargetMode="External"/><Relationship Id="rId8349" Type="http://schemas.openxmlformats.org/officeDocument/2006/relationships/hyperlink" Target="https://www.daloopa.com/src/1669368" TargetMode="External"/><Relationship Id="rId8696" Type="http://schemas.openxmlformats.org/officeDocument/2006/relationships/hyperlink" Target="https://www.daloopa.com/src/7963230" TargetMode="External"/><Relationship Id="rId11677" Type="http://schemas.openxmlformats.org/officeDocument/2006/relationships/hyperlink" Target="https://marketplace.daloopa.com/text-fundamental?id=1682269&amp;value=2736&amp;id=1682205&amp;value=5071&amp;id=1677335&amp;value=1682&amp;" TargetMode="External"/><Relationship Id="rId1736" Type="http://schemas.openxmlformats.org/officeDocument/2006/relationships/hyperlink" Target="https://www.daloopa.com/src/1670971" TargetMode="External"/><Relationship Id="rId14150" Type="http://schemas.openxmlformats.org/officeDocument/2006/relationships/hyperlink" Target="https://www.daloopa.com/src/19150982" TargetMode="External"/><Relationship Id="rId4959" Type="http://schemas.openxmlformats.org/officeDocument/2006/relationships/hyperlink" Target="https://www.daloopa.com/src/10332995" TargetMode="External"/><Relationship Id="rId17373" Type="http://schemas.openxmlformats.org/officeDocument/2006/relationships/hyperlink" Target="https://marketplace.daloopa.com/text-fundamental?id=62865851&amp;value=363&amp;id=62865830&amp;value=193&amp;id=62995428&amp;value=134&amp;" TargetMode="External"/><Relationship Id="rId7432" Type="http://schemas.openxmlformats.org/officeDocument/2006/relationships/hyperlink" Target="https://www.daloopa.com/src/1668964" TargetMode="External"/><Relationship Id="rId10413" Type="http://schemas.openxmlformats.org/officeDocument/2006/relationships/hyperlink" Target="https://www.daloopa.com/src/50178825" TargetMode="External"/><Relationship Id="rId10760" Type="http://schemas.openxmlformats.org/officeDocument/2006/relationships/hyperlink" Target="https://www.daloopa.com/src/50178800" TargetMode="External"/><Relationship Id="rId17026" Type="http://schemas.openxmlformats.org/officeDocument/2006/relationships/hyperlink" Target="https://www.daloopa.com/src/48792889" TargetMode="External"/><Relationship Id="rId13983" Type="http://schemas.openxmlformats.org/officeDocument/2006/relationships/hyperlink" Target="https://www.daloopa.com/src/18905721" TargetMode="External"/><Relationship Id="rId1593" Type="http://schemas.openxmlformats.org/officeDocument/2006/relationships/hyperlink" Target="https://www.daloopa.com/src/49016250" TargetMode="External"/><Relationship Id="rId11187" Type="http://schemas.openxmlformats.org/officeDocument/2006/relationships/hyperlink" Target="https://www.daloopa.com/src/45304370" TargetMode="External"/><Relationship Id="rId13636" Type="http://schemas.openxmlformats.org/officeDocument/2006/relationships/hyperlink" Target="https://www.daloopa.com/src/19145505" TargetMode="External"/><Relationship Id="rId1246" Type="http://schemas.openxmlformats.org/officeDocument/2006/relationships/hyperlink" Target="https://www.daloopa.com/src/1670979" TargetMode="External"/><Relationship Id="rId16859" Type="http://schemas.openxmlformats.org/officeDocument/2006/relationships/hyperlink" Target="https://www.daloopa.com/src/48791007" TargetMode="External"/><Relationship Id="rId6918" Type="http://schemas.openxmlformats.org/officeDocument/2006/relationships/hyperlink" Target="https://www.daloopa.com/src/1668811" TargetMode="External"/><Relationship Id="rId19332" Type="http://schemas.openxmlformats.org/officeDocument/2006/relationships/hyperlink" Target="https://www.daloopa.com/src/1678478" TargetMode="External"/><Relationship Id="rId4469" Type="http://schemas.openxmlformats.org/officeDocument/2006/relationships/hyperlink" Target="https://www.daloopa.com/src/1668359" TargetMode="External"/><Relationship Id="rId10270" Type="http://schemas.openxmlformats.org/officeDocument/2006/relationships/hyperlink" Target="https://www.daloopa.com/src/50457876" TargetMode="External"/><Relationship Id="rId13493" Type="http://schemas.openxmlformats.org/officeDocument/2006/relationships/hyperlink" Target="https://www.daloopa.com/src/20862051" TargetMode="External"/><Relationship Id="rId15942" Type="http://schemas.openxmlformats.org/officeDocument/2006/relationships/hyperlink" Target="https://www.daloopa.com/src/45303805" TargetMode="External"/><Relationship Id="rId3552" Type="http://schemas.openxmlformats.org/officeDocument/2006/relationships/hyperlink" Target="https://www.daloopa.com/src/49892861" TargetMode="External"/><Relationship Id="rId13146" Type="http://schemas.openxmlformats.org/officeDocument/2006/relationships/hyperlink" Target="https://www.daloopa.com/src/67438976" TargetMode="External"/><Relationship Id="rId3205" Type="http://schemas.openxmlformats.org/officeDocument/2006/relationships/hyperlink" Target="https://www.daloopa.com/src/19136309" TargetMode="External"/><Relationship Id="rId18818" Type="http://schemas.openxmlformats.org/officeDocument/2006/relationships/hyperlink" Target="https://www.daloopa.com/src/48900235" TargetMode="External"/><Relationship Id="rId6428" Type="http://schemas.openxmlformats.org/officeDocument/2006/relationships/hyperlink" Target="https://www.daloopa.com/src/58652767" TargetMode="External"/><Relationship Id="rId6775" Type="http://schemas.openxmlformats.org/officeDocument/2006/relationships/hyperlink" Target="https://www.daloopa.com/src/20809889" TargetMode="External"/><Relationship Id="rId16369" Type="http://schemas.openxmlformats.org/officeDocument/2006/relationships/hyperlink" Target="https://www.daloopa.com/src/19141269" TargetMode="External"/><Relationship Id="rId9998" Type="http://schemas.openxmlformats.org/officeDocument/2006/relationships/hyperlink" Target="https://www.daloopa.com/src/1671289" TargetMode="External"/><Relationship Id="rId12979" Type="http://schemas.openxmlformats.org/officeDocument/2006/relationships/hyperlink" Target="https://www.daloopa.com/src/67439071" TargetMode="External"/><Relationship Id="rId17901" Type="http://schemas.openxmlformats.org/officeDocument/2006/relationships/hyperlink" Target="https://www.daloopa.com/src/62708693" TargetMode="External"/><Relationship Id="rId15452" Type="http://schemas.openxmlformats.org/officeDocument/2006/relationships/hyperlink" Target="https://www.daloopa.com/src/19187042" TargetMode="External"/><Relationship Id="rId5511" Type="http://schemas.openxmlformats.org/officeDocument/2006/relationships/hyperlink" Target="https://www.daloopa.com/src/1669842" TargetMode="External"/><Relationship Id="rId15105" Type="http://schemas.openxmlformats.org/officeDocument/2006/relationships/hyperlink" Target="https://www.daloopa.com/src/19178926" TargetMode="External"/><Relationship Id="rId18675" Type="http://schemas.openxmlformats.org/officeDocument/2006/relationships/hyperlink" Target="https://www.daloopa.com/src/48899548" TargetMode="External"/><Relationship Id="rId3062" Type="http://schemas.openxmlformats.org/officeDocument/2006/relationships/hyperlink" Target="https://www.daloopa.com/src/53486336" TargetMode="External"/><Relationship Id="rId8734" Type="http://schemas.openxmlformats.org/officeDocument/2006/relationships/hyperlink" Target="https://www.daloopa.com/src/1670586" TargetMode="External"/><Relationship Id="rId18328" Type="http://schemas.openxmlformats.org/officeDocument/2006/relationships/hyperlink" Target="https://www.daloopa.com/src/62711935" TargetMode="External"/><Relationship Id="rId6285" Type="http://schemas.openxmlformats.org/officeDocument/2006/relationships/hyperlink" Target="https://www.daloopa.com/src/1669822" TargetMode="External"/><Relationship Id="rId11715" Type="http://schemas.openxmlformats.org/officeDocument/2006/relationships/hyperlink" Target="https://www.daloopa.com/src/1678694" TargetMode="External"/><Relationship Id="rId14938" Type="http://schemas.openxmlformats.org/officeDocument/2006/relationships/hyperlink" Target="https://www.daloopa.com/src/19185439" TargetMode="External"/><Relationship Id="rId2895" Type="http://schemas.openxmlformats.org/officeDocument/2006/relationships/hyperlink" Target="https://www.daloopa.com/src/45304499" TargetMode="External"/><Relationship Id="rId12489" Type="http://schemas.openxmlformats.org/officeDocument/2006/relationships/hyperlink" Target="https://www.daloopa.com/src/32320523" TargetMode="External"/><Relationship Id="rId17411" Type="http://schemas.openxmlformats.org/officeDocument/2006/relationships/hyperlink" Target="https://www.daloopa.com/document/23465155" TargetMode="External"/><Relationship Id="rId867" Type="http://schemas.openxmlformats.org/officeDocument/2006/relationships/hyperlink" Target="https://www.daloopa.com/src/2700702" TargetMode="External"/><Relationship Id="rId2548" Type="http://schemas.openxmlformats.org/officeDocument/2006/relationships/hyperlink" Target="https://www.daloopa.com/src/66332505" TargetMode="External"/><Relationship Id="rId5021" Type="http://schemas.openxmlformats.org/officeDocument/2006/relationships/hyperlink" Target="https://www.daloopa.com/src/1670404" TargetMode="External"/><Relationship Id="rId8591" Type="http://schemas.openxmlformats.org/officeDocument/2006/relationships/hyperlink" Target="https://www.daloopa.com/src/4681409" TargetMode="External"/><Relationship Id="rId11572" Type="http://schemas.openxmlformats.org/officeDocument/2006/relationships/hyperlink" Target="https://www.daloopa.com/src/1684206" TargetMode="External"/><Relationship Id="rId18185" Type="http://schemas.openxmlformats.org/officeDocument/2006/relationships/hyperlink" Target="https://www.daloopa.com/src/46509082" TargetMode="External"/><Relationship Id="rId1631" Type="http://schemas.openxmlformats.org/officeDocument/2006/relationships/hyperlink" Target="https://www.daloopa.com/src/49014130" TargetMode="External"/><Relationship Id="rId8244" Type="http://schemas.openxmlformats.org/officeDocument/2006/relationships/hyperlink" Target="https://www.daloopa.com/src/58652694" TargetMode="External"/><Relationship Id="rId11225" Type="http://schemas.openxmlformats.org/officeDocument/2006/relationships/hyperlink" Target="https://www.daloopa.com/src/1684259" TargetMode="External"/><Relationship Id="rId14795" Type="http://schemas.openxmlformats.org/officeDocument/2006/relationships/hyperlink" Target="https://www.daloopa.com/src/19185438" TargetMode="External"/><Relationship Id="rId4854" Type="http://schemas.openxmlformats.org/officeDocument/2006/relationships/hyperlink" Target="https://www.daloopa.com/src/1677284" TargetMode="External"/><Relationship Id="rId14448" Type="http://schemas.openxmlformats.org/officeDocument/2006/relationships/hyperlink" Target="https://www.daloopa.com/src/19181488" TargetMode="External"/><Relationship Id="rId377" Type="http://schemas.openxmlformats.org/officeDocument/2006/relationships/hyperlink" Target="https://www.daloopa.com/src/48498641" TargetMode="External"/><Relationship Id="rId2058" Type="http://schemas.openxmlformats.org/officeDocument/2006/relationships/hyperlink" Target="https://www.daloopa.com/src/1680718" TargetMode="External"/><Relationship Id="rId4507" Type="http://schemas.openxmlformats.org/officeDocument/2006/relationships/hyperlink" Target="https://www.daloopa.com/src/1668450" TargetMode="External"/><Relationship Id="rId13531" Type="http://schemas.openxmlformats.org/officeDocument/2006/relationships/hyperlink" Target="https://www.daloopa.com/src/19145702" TargetMode="External"/><Relationship Id="rId11082" Type="http://schemas.openxmlformats.org/officeDocument/2006/relationships/hyperlink" Target="https://www.daloopa.com/src/50179449" TargetMode="External"/><Relationship Id="rId16754" Type="http://schemas.openxmlformats.org/officeDocument/2006/relationships/hyperlink" Target="https://www.daloopa.com/document/23465155" TargetMode="External"/><Relationship Id="rId1141" Type="http://schemas.openxmlformats.org/officeDocument/2006/relationships/hyperlink" Target="https://www.daloopa.com/src/1670899" TargetMode="External"/><Relationship Id="rId6813" Type="http://schemas.openxmlformats.org/officeDocument/2006/relationships/hyperlink" Target="https://www.daloopa.com/src/1668845" TargetMode="External"/><Relationship Id="rId16407" Type="http://schemas.openxmlformats.org/officeDocument/2006/relationships/hyperlink" Target="https://www.daloopa.com/document/11887603" TargetMode="External"/><Relationship Id="rId4364" Type="http://schemas.openxmlformats.org/officeDocument/2006/relationships/hyperlink" Target="https://www.daloopa.com/src/32272253" TargetMode="External"/><Relationship Id="rId4017" Type="http://schemas.openxmlformats.org/officeDocument/2006/relationships/hyperlink" Target="https://www.daloopa.com/src/1668198" TargetMode="External"/><Relationship Id="rId7587" Type="http://schemas.openxmlformats.org/officeDocument/2006/relationships/hyperlink" Target="https://www.daloopa.com/src/1669002" TargetMode="External"/><Relationship Id="rId10568" Type="http://schemas.openxmlformats.org/officeDocument/2006/relationships/hyperlink" Target="https://www.daloopa.com/src/50178848" TargetMode="External"/><Relationship Id="rId13041" Type="http://schemas.openxmlformats.org/officeDocument/2006/relationships/hyperlink" Target="https://www.daloopa.com/src/67440711" TargetMode="External"/><Relationship Id="rId18713" Type="http://schemas.openxmlformats.org/officeDocument/2006/relationships/hyperlink" Target="https://www.daloopa.com/src/48899554" TargetMode="External"/><Relationship Id="rId3100" Type="http://schemas.openxmlformats.org/officeDocument/2006/relationships/hyperlink" Target="https://www.daloopa.com/src/19135577" TargetMode="External"/><Relationship Id="rId6670" Type="http://schemas.openxmlformats.org/officeDocument/2006/relationships/hyperlink" Target="https://www.daloopa.com/src/14718091" TargetMode="External"/><Relationship Id="rId16264" Type="http://schemas.openxmlformats.org/officeDocument/2006/relationships/hyperlink" Target="https://www.daloopa.com/src/53486786" TargetMode="External"/><Relationship Id="rId6323" Type="http://schemas.openxmlformats.org/officeDocument/2006/relationships/hyperlink" Target="https://www.daloopa.com/src/1670319" TargetMode="External"/><Relationship Id="rId9893" Type="http://schemas.openxmlformats.org/officeDocument/2006/relationships/hyperlink" Target="https://www.daloopa.com/src/1671391" TargetMode="External"/><Relationship Id="rId19487" Type="http://schemas.openxmlformats.org/officeDocument/2006/relationships/hyperlink" Target="https://www.daloopa.com/src/46414397" TargetMode="External"/><Relationship Id="rId9546" Type="http://schemas.openxmlformats.org/officeDocument/2006/relationships/hyperlink" Target="https://www.daloopa.com/src/4681512" TargetMode="External"/><Relationship Id="rId12874" Type="http://schemas.openxmlformats.org/officeDocument/2006/relationships/hyperlink" Target="https://www.daloopa.com/src/67437313" TargetMode="External"/><Relationship Id="rId2933" Type="http://schemas.openxmlformats.org/officeDocument/2006/relationships/hyperlink" Target="https://www.daloopa.com/src/19136550" TargetMode="External"/><Relationship Id="rId7097" Type="http://schemas.openxmlformats.org/officeDocument/2006/relationships/hyperlink" Target="https://www.daloopa.com/src/1669160" TargetMode="External"/><Relationship Id="rId10078" Type="http://schemas.openxmlformats.org/officeDocument/2006/relationships/hyperlink" Target="https://www.daloopa.com/src/50180153" TargetMode="External"/><Relationship Id="rId12527" Type="http://schemas.openxmlformats.org/officeDocument/2006/relationships/hyperlink" Target="https://www.daloopa.com/src/7998991" TargetMode="External"/><Relationship Id="rId15000" Type="http://schemas.openxmlformats.org/officeDocument/2006/relationships/hyperlink" Target="https://www.daloopa.com/src/19185271" TargetMode="External"/><Relationship Id="rId905" Type="http://schemas.openxmlformats.org/officeDocument/2006/relationships/hyperlink" Target="https://www.daloopa.com/src/67045212" TargetMode="External"/><Relationship Id="rId18570" Type="http://schemas.openxmlformats.org/officeDocument/2006/relationships/hyperlink" Target="https://www.daloopa.com/src/62711763" TargetMode="External"/><Relationship Id="rId5809" Type="http://schemas.openxmlformats.org/officeDocument/2006/relationships/hyperlink" Target="https://www.daloopa.com/src/1670235" TargetMode="External"/><Relationship Id="rId6180" Type="http://schemas.openxmlformats.org/officeDocument/2006/relationships/hyperlink" Target="https://www.daloopa.com/src/1669854" TargetMode="External"/><Relationship Id="rId11610" Type="http://schemas.openxmlformats.org/officeDocument/2006/relationships/hyperlink" Target="https://www.daloopa.com/document/6065396" TargetMode="External"/><Relationship Id="rId18223" Type="http://schemas.openxmlformats.org/officeDocument/2006/relationships/hyperlink" Target="https://marketplace.daloopa.com/text-fundamental?id=19253586&amp;value=0.035&amp;id=19253509&amp;value=0.031&amp;id=19253370&amp;value=0.01&amp;" TargetMode="External"/><Relationship Id="rId14833" Type="http://schemas.openxmlformats.org/officeDocument/2006/relationships/hyperlink" Target="https://www.daloopa.com/document/23465155" TargetMode="External"/><Relationship Id="rId2790" Type="http://schemas.openxmlformats.org/officeDocument/2006/relationships/hyperlink" Target="https://www.daloopa.com/src/19134826" TargetMode="External"/><Relationship Id="rId12384" Type="http://schemas.openxmlformats.org/officeDocument/2006/relationships/hyperlink" Target="https://www.daloopa.com/src/1679419" TargetMode="External"/><Relationship Id="rId762" Type="http://schemas.openxmlformats.org/officeDocument/2006/relationships/hyperlink" Target="https://www.daloopa.com/src/18922688" TargetMode="External"/><Relationship Id="rId2443" Type="http://schemas.openxmlformats.org/officeDocument/2006/relationships/hyperlink" Target="https://www.daloopa.com/src/1679298" TargetMode="External"/><Relationship Id="rId9056" Type="http://schemas.openxmlformats.org/officeDocument/2006/relationships/hyperlink" Target="https://www.daloopa.com/document/207123" TargetMode="External"/><Relationship Id="rId12037" Type="http://schemas.openxmlformats.org/officeDocument/2006/relationships/hyperlink" Target="https://www.daloopa.com/document/207123" TargetMode="External"/><Relationship Id="rId415" Type="http://schemas.openxmlformats.org/officeDocument/2006/relationships/hyperlink" Target="https://www.daloopa.com/src/1677240" TargetMode="External"/><Relationship Id="rId5666" Type="http://schemas.openxmlformats.org/officeDocument/2006/relationships/hyperlink" Target="https://www.daloopa.com/src/1669776" TargetMode="External"/><Relationship Id="rId17709" Type="http://schemas.openxmlformats.org/officeDocument/2006/relationships/hyperlink" Target="https://www.daloopa.com/src/62705928" TargetMode="External"/><Relationship Id="rId18080" Type="http://schemas.openxmlformats.org/officeDocument/2006/relationships/hyperlink" Target="https://www.daloopa.com/src/19238066" TargetMode="External"/><Relationship Id="rId5319" Type="http://schemas.openxmlformats.org/officeDocument/2006/relationships/hyperlink" Target="https://www.daloopa.com/src/14718096" TargetMode="External"/><Relationship Id="rId8889" Type="http://schemas.openxmlformats.org/officeDocument/2006/relationships/hyperlink" Target="https://www.daloopa.com/src/1925301" TargetMode="External"/><Relationship Id="rId11120" Type="http://schemas.openxmlformats.org/officeDocument/2006/relationships/hyperlink" Target="https://www.daloopa.com/src/50179273" TargetMode="External"/><Relationship Id="rId14690" Type="http://schemas.openxmlformats.org/officeDocument/2006/relationships/hyperlink" Target="https://www.daloopa.com/src/19185530" TargetMode="External"/><Relationship Id="rId1929" Type="http://schemas.openxmlformats.org/officeDocument/2006/relationships/hyperlink" Target="https://www.daloopa.com/src/1680738" TargetMode="External"/><Relationship Id="rId14343" Type="http://schemas.openxmlformats.org/officeDocument/2006/relationships/hyperlink" Target="https://www.daloopa.com/src/19178205" TargetMode="External"/><Relationship Id="rId4402" Type="http://schemas.openxmlformats.org/officeDocument/2006/relationships/hyperlink" Target="https://www.daloopa.com/src/1668516" TargetMode="External"/><Relationship Id="rId7972" Type="http://schemas.openxmlformats.org/officeDocument/2006/relationships/hyperlink" Target="https://www.daloopa.com/src/1668796" TargetMode="External"/><Relationship Id="rId17566" Type="http://schemas.openxmlformats.org/officeDocument/2006/relationships/hyperlink" Target="https://www.daloopa.com/src/62761328" TargetMode="External"/><Relationship Id="rId272" Type="http://schemas.openxmlformats.org/officeDocument/2006/relationships/hyperlink" Target="https://www.daloopa.com/src/50422675" TargetMode="External"/><Relationship Id="rId7625" Type="http://schemas.openxmlformats.org/officeDocument/2006/relationships/hyperlink" Target="https://www.daloopa.com/src/1669570" TargetMode="External"/><Relationship Id="rId10953" Type="http://schemas.openxmlformats.org/officeDocument/2006/relationships/hyperlink" Target="https://www.daloopa.com/src/50457947" TargetMode="External"/><Relationship Id="rId17219" Type="http://schemas.openxmlformats.org/officeDocument/2006/relationships/hyperlink" Target="https://www.daloopa.com/src/48796640" TargetMode="External"/><Relationship Id="rId5176" Type="http://schemas.openxmlformats.org/officeDocument/2006/relationships/hyperlink" Target="https://www.daloopa.com/src/46412913" TargetMode="External"/><Relationship Id="rId10606" Type="http://schemas.openxmlformats.org/officeDocument/2006/relationships/hyperlink" Target="https://www.daloopa.com/src/50178728" TargetMode="External"/><Relationship Id="rId8399" Type="http://schemas.openxmlformats.org/officeDocument/2006/relationships/hyperlink" Target="https://www.daloopa.com/src/1669443" TargetMode="External"/><Relationship Id="rId13829" Type="http://schemas.openxmlformats.org/officeDocument/2006/relationships/hyperlink" Target="https://www.daloopa.com/src/19259375" TargetMode="External"/><Relationship Id="rId1786" Type="http://schemas.openxmlformats.org/officeDocument/2006/relationships/hyperlink" Target="https://www.daloopa.com/src/49016424" TargetMode="External"/><Relationship Id="rId16302" Type="http://schemas.openxmlformats.org/officeDocument/2006/relationships/hyperlink" Target="https://www.daloopa.com/src/19139912" TargetMode="External"/><Relationship Id="rId1439" Type="http://schemas.openxmlformats.org/officeDocument/2006/relationships/hyperlink" Target="https://www.daloopa.com/src/49014044" TargetMode="External"/><Relationship Id="rId9931" Type="http://schemas.openxmlformats.org/officeDocument/2006/relationships/hyperlink" Target="https://www.daloopa.com/src/1671315" TargetMode="External"/><Relationship Id="rId12912" Type="http://schemas.openxmlformats.org/officeDocument/2006/relationships/hyperlink" Target="https://www.daloopa.com/src/67437428" TargetMode="External"/><Relationship Id="rId19525" Type="http://schemas.openxmlformats.org/officeDocument/2006/relationships/hyperlink" Target="https://www.daloopa.com/src/15985447" TargetMode="External"/><Relationship Id="rId7482" Type="http://schemas.openxmlformats.org/officeDocument/2006/relationships/hyperlink" Target="https://www.daloopa.com/src/1669034" TargetMode="External"/><Relationship Id="rId10463" Type="http://schemas.openxmlformats.org/officeDocument/2006/relationships/hyperlink" Target="https://www.daloopa.com/src/50179006" TargetMode="External"/><Relationship Id="rId17076" Type="http://schemas.openxmlformats.org/officeDocument/2006/relationships/hyperlink" Target="https://www.daloopa.com/src/48793480" TargetMode="External"/><Relationship Id="rId7135" Type="http://schemas.openxmlformats.org/officeDocument/2006/relationships/hyperlink" Target="https://www.daloopa.com/src/46414887" TargetMode="External"/><Relationship Id="rId10116" Type="http://schemas.openxmlformats.org/officeDocument/2006/relationships/hyperlink" Target="https://www.daloopa.com/src/50179752" TargetMode="External"/><Relationship Id="rId13686" Type="http://schemas.openxmlformats.org/officeDocument/2006/relationships/hyperlink" Target="https://www.daloopa.com/src/19145386" TargetMode="External"/><Relationship Id="rId3745" Type="http://schemas.openxmlformats.org/officeDocument/2006/relationships/hyperlink" Target="https://www.daloopa.com/src/19138487" TargetMode="External"/><Relationship Id="rId13339" Type="http://schemas.openxmlformats.org/officeDocument/2006/relationships/hyperlink" Target="https://www.daloopa.com/document/23465155" TargetMode="External"/><Relationship Id="rId1296" Type="http://schemas.openxmlformats.org/officeDocument/2006/relationships/hyperlink" Target="https://www.daloopa.com/src/50192801" TargetMode="External"/><Relationship Id="rId6968" Type="http://schemas.openxmlformats.org/officeDocument/2006/relationships/hyperlink" Target="https://www.daloopa.com/src/1668884" TargetMode="External"/><Relationship Id="rId19382" Type="http://schemas.openxmlformats.org/officeDocument/2006/relationships/hyperlink" Target="https://www.daloopa.com/src/7963658" TargetMode="External"/><Relationship Id="rId9441" Type="http://schemas.openxmlformats.org/officeDocument/2006/relationships/hyperlink" Target="https://www.daloopa.com/src/53410539" TargetMode="External"/><Relationship Id="rId12422" Type="http://schemas.openxmlformats.org/officeDocument/2006/relationships/hyperlink" Target="https://www.daloopa.com/src/1679452" TargetMode="External"/><Relationship Id="rId15992" Type="http://schemas.openxmlformats.org/officeDocument/2006/relationships/hyperlink" Target="https://www.daloopa.com/src/19193908" TargetMode="External"/><Relationship Id="rId19035" Type="http://schemas.openxmlformats.org/officeDocument/2006/relationships/hyperlink" Target="https://www.daloopa.com/src/48901472" TargetMode="External"/><Relationship Id="rId800" Type="http://schemas.openxmlformats.org/officeDocument/2006/relationships/hyperlink" Target="https://www.daloopa.com/src/18926800" TargetMode="External"/><Relationship Id="rId15645" Type="http://schemas.openxmlformats.org/officeDocument/2006/relationships/hyperlink" Target="https://www.daloopa.com/src/19186397" TargetMode="External"/><Relationship Id="rId5704" Type="http://schemas.openxmlformats.org/officeDocument/2006/relationships/hyperlink" Target="https://www.daloopa.com/src/1670268" TargetMode="External"/><Relationship Id="rId13196" Type="http://schemas.openxmlformats.org/officeDocument/2006/relationships/hyperlink" Target="https://www.daloopa.com/document/23465155" TargetMode="External"/><Relationship Id="rId3255" Type="http://schemas.openxmlformats.org/officeDocument/2006/relationships/hyperlink" Target="https://www.daloopa.com/src/46504323" TargetMode="External"/><Relationship Id="rId8927" Type="http://schemas.openxmlformats.org/officeDocument/2006/relationships/hyperlink" Target="https://www.daloopa.com/src/1684245" TargetMode="External"/><Relationship Id="rId18868" Type="http://schemas.openxmlformats.org/officeDocument/2006/relationships/hyperlink" Target="https://www.daloopa.com/src/48898741" TargetMode="External"/><Relationship Id="rId6478" Type="http://schemas.openxmlformats.org/officeDocument/2006/relationships/hyperlink" Target="https://marketplace.daloopa.com/text-fundamental?id=1670544&amp;value=0&amp;id=1670507&amp;value=0&amp;id=1670470&amp;value=0&amp;id=1670433&amp;value=0&amp;id=1670397&amp;value=0&amp;id=1670359&amp;value=0&amp;id=1670321&amp;value=0&amp;id=1670283&amp;value=0&amp;id=1670248&amp;value=0&amp;id=1670213&amp;value=0&amp;id=1670178&amp;value=0&amp;id=1670143&amp;value=0&amp;id=1670108&amp;value=0&amp;id=1670072&amp;value=0&amp;id=1670036&amp;value=0&amp;id=1669999&amp;value=0&amp;id=1669962&amp;value=0&amp;id=1669928&amp;value=0&amp;id=1669894&amp;value=0&amp;id=1669860&amp;value=0&amp;id=1669826&amp;value=0&amp;id=1669791&amp;value=0&amp;id=1669757&amp;value=0&amp;id=1669723&amp;value=0&amp;id=1669689&amp;value=0&amp;id=1669653&amp;value=0&amp;id=1669617&amp;value=0&amp;id=2696983&amp;value=0&amp;id=4681451&amp;value=0&amp;id=7963213&amp;value=0&amp;id=10332991&amp;value=0&amp;id=14718086&amp;value=0&amp;id=20809882&amp;value=0&amp;id=32272324&amp;value=0&amp;id=38123586&amp;value=0&amp;id=62949295&amp;value=0&amp;id=67044552&amp;value=0&amp;" TargetMode="External"/><Relationship Id="rId11908" Type="http://schemas.openxmlformats.org/officeDocument/2006/relationships/hyperlink" Target="https://www.daloopa.com/src/1678267" TargetMode="External"/><Relationship Id="rId17951" Type="http://schemas.openxmlformats.org/officeDocument/2006/relationships/hyperlink" Target="https://www.daloopa.com/src/62708687" TargetMode="External"/><Relationship Id="rId310" Type="http://schemas.openxmlformats.org/officeDocument/2006/relationships/hyperlink" Target="https://www.daloopa.com/src/62949893" TargetMode="External"/><Relationship Id="rId17604" Type="http://schemas.openxmlformats.org/officeDocument/2006/relationships/hyperlink" Target="https://www.daloopa.com/src/62706386" TargetMode="External"/><Relationship Id="rId5561" Type="http://schemas.openxmlformats.org/officeDocument/2006/relationships/hyperlink" Target="https://www.daloopa.com/src/1669808" TargetMode="External"/><Relationship Id="rId15155" Type="http://schemas.openxmlformats.org/officeDocument/2006/relationships/hyperlink" Target="https://www.daloopa.com/src/19179702" TargetMode="External"/><Relationship Id="rId5214" Type="http://schemas.openxmlformats.org/officeDocument/2006/relationships/hyperlink" Target="https://www.daloopa.com/src/1670259" TargetMode="External"/><Relationship Id="rId8784" Type="http://schemas.openxmlformats.org/officeDocument/2006/relationships/hyperlink" Target="https://www.daloopa.com/src/1925323" TargetMode="External"/><Relationship Id="rId11765" Type="http://schemas.openxmlformats.org/officeDocument/2006/relationships/hyperlink" Target="https://www.daloopa.com/document/6065409" TargetMode="External"/><Relationship Id="rId18378" Type="http://schemas.openxmlformats.org/officeDocument/2006/relationships/hyperlink" Target="https://marketplace.daloopa.com/text-fundamental?id=62711649&amp;value=57&amp;" TargetMode="External"/><Relationship Id="rId1824" Type="http://schemas.openxmlformats.org/officeDocument/2006/relationships/hyperlink" Target="https://www.daloopa.com/src/48529780" TargetMode="External"/><Relationship Id="rId8437" Type="http://schemas.openxmlformats.org/officeDocument/2006/relationships/hyperlink" Target="https://www.daloopa.com/src/48345855" TargetMode="External"/><Relationship Id="rId11418" Type="http://schemas.openxmlformats.org/officeDocument/2006/relationships/hyperlink" Target="https://www.daloopa.com/src/1678919" TargetMode="External"/><Relationship Id="rId14988" Type="http://schemas.openxmlformats.org/officeDocument/2006/relationships/hyperlink" Target="https://www.daloopa.com/src/50457983" TargetMode="External"/><Relationship Id="rId2598" Type="http://schemas.openxmlformats.org/officeDocument/2006/relationships/hyperlink" Target="https://www.daloopa.com/src/66331445" TargetMode="External"/><Relationship Id="rId17461" Type="http://schemas.openxmlformats.org/officeDocument/2006/relationships/hyperlink" Target="https://www.daloopa.com/src/62761334" TargetMode="External"/><Relationship Id="rId5071" Type="http://schemas.openxmlformats.org/officeDocument/2006/relationships/hyperlink" Target="https://www.daloopa.com/src/62949315" TargetMode="External"/><Relationship Id="rId7520" Type="http://schemas.openxmlformats.org/officeDocument/2006/relationships/hyperlink" Target="https://www.daloopa.com/document/23463508" TargetMode="External"/><Relationship Id="rId10501" Type="http://schemas.openxmlformats.org/officeDocument/2006/relationships/hyperlink" Target="https://www.daloopa.com/src/62950996" TargetMode="External"/><Relationship Id="rId17114" Type="http://schemas.openxmlformats.org/officeDocument/2006/relationships/hyperlink" Target="https://www.daloopa.com/src/48793139" TargetMode="External"/><Relationship Id="rId13724" Type="http://schemas.openxmlformats.org/officeDocument/2006/relationships/hyperlink" Target="https://www.daloopa.com/src/20862279" TargetMode="External"/><Relationship Id="rId1681" Type="http://schemas.openxmlformats.org/officeDocument/2006/relationships/hyperlink" Target="https://www.daloopa.com/src/1670766" TargetMode="External"/><Relationship Id="rId8294" Type="http://schemas.openxmlformats.org/officeDocument/2006/relationships/hyperlink" Target="https://www.daloopa.com/src/46414893" TargetMode="External"/><Relationship Id="rId11275" Type="http://schemas.openxmlformats.org/officeDocument/2006/relationships/hyperlink" Target="https://www.daloopa.com/document/6065396" TargetMode="External"/><Relationship Id="rId1334" Type="http://schemas.openxmlformats.org/officeDocument/2006/relationships/hyperlink" Target="https://www.daloopa.com/src/49016299" TargetMode="External"/><Relationship Id="rId14498" Type="http://schemas.openxmlformats.org/officeDocument/2006/relationships/hyperlink" Target="https://www.daloopa.com/src/50457975" TargetMode="External"/><Relationship Id="rId16947" Type="http://schemas.openxmlformats.org/officeDocument/2006/relationships/hyperlink" Target="https://www.daloopa.com/src/48789240" TargetMode="External"/><Relationship Id="rId19420" Type="http://schemas.openxmlformats.org/officeDocument/2006/relationships/hyperlink" Target="https://www.daloopa.com/src/1678510" TargetMode="External"/><Relationship Id="rId40" Type="http://schemas.openxmlformats.org/officeDocument/2006/relationships/hyperlink" Target="https://www.daloopa.com/document/23465155" TargetMode="External"/><Relationship Id="rId4557" Type="http://schemas.openxmlformats.org/officeDocument/2006/relationships/hyperlink" Target="https://www.daloopa.com/src/1668499" TargetMode="External"/><Relationship Id="rId7030" Type="http://schemas.openxmlformats.org/officeDocument/2006/relationships/hyperlink" Target="https://www.daloopa.com/src/1669197" TargetMode="External"/><Relationship Id="rId10011" Type="http://schemas.openxmlformats.org/officeDocument/2006/relationships/hyperlink" Target="https://www.daloopa.com/src/20810586" TargetMode="External"/><Relationship Id="rId13581" Type="http://schemas.openxmlformats.org/officeDocument/2006/relationships/hyperlink" Target="https://marketplace.daloopa.com/text-fundamental?id=38229058&amp;value=2772.38&amp;id=46509801&amp;value=2943.97&amp;id=53489705&amp;value=2666.27&amp;id=58705404&amp;value=113.2&amp;id=62996146&amp;value=115.95&amp;id=67089925&amp;value=95.89&amp;" TargetMode="External"/><Relationship Id="rId1191" Type="http://schemas.openxmlformats.org/officeDocument/2006/relationships/hyperlink" Target="https://www.daloopa.com/src/67085588" TargetMode="External"/><Relationship Id="rId3640" Type="http://schemas.openxmlformats.org/officeDocument/2006/relationships/hyperlink" Target="https://www.daloopa.com/src/19138028" TargetMode="External"/><Relationship Id="rId13234" Type="http://schemas.openxmlformats.org/officeDocument/2006/relationships/hyperlink" Target="https://www.daloopa.com/document/23465155" TargetMode="External"/><Relationship Id="rId18906" Type="http://schemas.openxmlformats.org/officeDocument/2006/relationships/hyperlink" Target="https://www.daloopa.com/src/48900114" TargetMode="External"/><Relationship Id="rId6863" Type="http://schemas.openxmlformats.org/officeDocument/2006/relationships/hyperlink" Target="https://www.daloopa.com/src/1668918" TargetMode="External"/><Relationship Id="rId16457" Type="http://schemas.openxmlformats.org/officeDocument/2006/relationships/hyperlink" Target="https://www.daloopa.com/src/19165063" TargetMode="External"/><Relationship Id="rId6516" Type="http://schemas.openxmlformats.org/officeDocument/2006/relationships/hyperlink" Target="https://www.daloopa.com/src/67044552" TargetMode="External"/><Relationship Id="rId4067" Type="http://schemas.openxmlformats.org/officeDocument/2006/relationships/hyperlink" Target="https://www.daloopa.com/src/1668226" TargetMode="External"/><Relationship Id="rId9739" Type="http://schemas.openxmlformats.org/officeDocument/2006/relationships/hyperlink" Target="https://www.daloopa.com/src/1671087" TargetMode="External"/><Relationship Id="rId13091" Type="http://schemas.openxmlformats.org/officeDocument/2006/relationships/hyperlink" Target="https://www.daloopa.com/src/67439583" TargetMode="External"/><Relationship Id="rId15540" Type="http://schemas.openxmlformats.org/officeDocument/2006/relationships/hyperlink" Target="https://www.daloopa.com/src/20862884" TargetMode="External"/><Relationship Id="rId3150" Type="http://schemas.openxmlformats.org/officeDocument/2006/relationships/hyperlink" Target="https://www.daloopa.com/src/46541978" TargetMode="External"/><Relationship Id="rId18763" Type="http://schemas.openxmlformats.org/officeDocument/2006/relationships/hyperlink" Target="https://www.daloopa.com/src/48898736" TargetMode="External"/><Relationship Id="rId8822" Type="http://schemas.openxmlformats.org/officeDocument/2006/relationships/hyperlink" Target="https://www.daloopa.com/src/1679658" TargetMode="External"/><Relationship Id="rId11803" Type="http://schemas.openxmlformats.org/officeDocument/2006/relationships/hyperlink" Target="https://www.daloopa.com/src/1678700" TargetMode="External"/><Relationship Id="rId18416" Type="http://schemas.openxmlformats.org/officeDocument/2006/relationships/hyperlink" Target="https://marketplace.daloopa.com/text-fundamental?id=62711809&amp;value=3468&amp;id=62711834&amp;value=4409&amp;id=62711846&amp;value=498&amp;id=62711923&amp;value=597&amp;id=62711941&amp;value=0&amp;" TargetMode="External"/><Relationship Id="rId6373" Type="http://schemas.openxmlformats.org/officeDocument/2006/relationships/hyperlink" Target="https://www.daloopa.com/src/4681448" TargetMode="External"/><Relationship Id="rId2983" Type="http://schemas.openxmlformats.org/officeDocument/2006/relationships/hyperlink" Target="https://www.daloopa.com/src/45304505" TargetMode="External"/><Relationship Id="rId6026" Type="http://schemas.openxmlformats.org/officeDocument/2006/relationships/hyperlink" Target="https://www.daloopa.com/src/1669679" TargetMode="External"/><Relationship Id="rId9596" Type="http://schemas.openxmlformats.org/officeDocument/2006/relationships/hyperlink" Target="https://www.daloopa.com/src/1671250" TargetMode="External"/><Relationship Id="rId12577" Type="http://schemas.openxmlformats.org/officeDocument/2006/relationships/hyperlink" Target="https://www.daloopa.com/src/19140212" TargetMode="External"/><Relationship Id="rId955" Type="http://schemas.openxmlformats.org/officeDocument/2006/relationships/hyperlink" Target="https://www.daloopa.com/src/38124380" TargetMode="External"/><Relationship Id="rId2636" Type="http://schemas.openxmlformats.org/officeDocument/2006/relationships/hyperlink" Target="https://www.daloopa.com/src/66330915" TargetMode="External"/><Relationship Id="rId9249" Type="http://schemas.openxmlformats.org/officeDocument/2006/relationships/hyperlink" Target="https://www.daloopa.com/src/14718318" TargetMode="External"/><Relationship Id="rId15050" Type="http://schemas.openxmlformats.org/officeDocument/2006/relationships/hyperlink" Target="https://www.daloopa.com/src/19185949" TargetMode="External"/><Relationship Id="rId608" Type="http://schemas.openxmlformats.org/officeDocument/2006/relationships/hyperlink" Target="https://www.daloopa.com/src/19358136" TargetMode="External"/><Relationship Id="rId18273" Type="http://schemas.openxmlformats.org/officeDocument/2006/relationships/hyperlink" Target="https://www.daloopa.com/src/62769690" TargetMode="External"/><Relationship Id="rId5859" Type="http://schemas.openxmlformats.org/officeDocument/2006/relationships/hyperlink" Target="https://www.daloopa.com/src/46412951" TargetMode="External"/><Relationship Id="rId8332" Type="http://schemas.openxmlformats.org/officeDocument/2006/relationships/hyperlink" Target="https://www.daloopa.com/src/58652696" TargetMode="External"/><Relationship Id="rId11660" Type="http://schemas.openxmlformats.org/officeDocument/2006/relationships/hyperlink" Target="https://www.daloopa.com/document/206943" TargetMode="External"/><Relationship Id="rId11313" Type="http://schemas.openxmlformats.org/officeDocument/2006/relationships/hyperlink" Target="https://www.daloopa.com/src/1684272" TargetMode="External"/><Relationship Id="rId14883" Type="http://schemas.openxmlformats.org/officeDocument/2006/relationships/hyperlink" Target="https://www.daloopa.com/src/19185113" TargetMode="External"/><Relationship Id="rId4942" Type="http://schemas.openxmlformats.org/officeDocument/2006/relationships/hyperlink" Target="https://www.daloopa.com/src/1670042" TargetMode="External"/><Relationship Id="rId14536" Type="http://schemas.openxmlformats.org/officeDocument/2006/relationships/hyperlink" Target="https://www.daloopa.com/src/19184980" TargetMode="External"/><Relationship Id="rId2493" Type="http://schemas.openxmlformats.org/officeDocument/2006/relationships/hyperlink" Target="https://www.daloopa.com/document/23465155" TargetMode="External"/><Relationship Id="rId12087" Type="http://schemas.openxmlformats.org/officeDocument/2006/relationships/hyperlink" Target="https://www.daloopa.com/src/1678304" TargetMode="External"/><Relationship Id="rId17759" Type="http://schemas.openxmlformats.org/officeDocument/2006/relationships/hyperlink" Target="https://www.daloopa.com/src/62705926" TargetMode="External"/><Relationship Id="rId465" Type="http://schemas.openxmlformats.org/officeDocument/2006/relationships/hyperlink" Target="https://www.daloopa.com/src/1677237" TargetMode="External"/><Relationship Id="rId2146" Type="http://schemas.openxmlformats.org/officeDocument/2006/relationships/hyperlink" Target="https://marketplace.daloopa.com/text-fundamental?id=14835266&amp;value=1957&amp;id=20856841&amp;value=1956&amp;id=32321197&amp;value=1963&amp;id=38226099&amp;value=2004&amp;id=46503571&amp;value=2337&amp;id=53484491&amp;value=2419&amp;id=58703807&amp;value=2428&amp;id=62996220&amp;value=7189&amp;id=67085823&amp;value=7205&amp;" TargetMode="External"/><Relationship Id="rId7818" Type="http://schemas.openxmlformats.org/officeDocument/2006/relationships/hyperlink" Target="https://www.daloopa.com/src/1668760" TargetMode="External"/><Relationship Id="rId118" Type="http://schemas.openxmlformats.org/officeDocument/2006/relationships/hyperlink" Target="https://www.daloopa.com/document/10232727" TargetMode="External"/><Relationship Id="rId5369" Type="http://schemas.openxmlformats.org/officeDocument/2006/relationships/hyperlink" Target="https://www.daloopa.com/src/1669702" TargetMode="External"/><Relationship Id="rId11170" Type="http://schemas.openxmlformats.org/officeDocument/2006/relationships/hyperlink" Target="https://www.daloopa.com/src/50457963" TargetMode="External"/><Relationship Id="rId16842" Type="http://schemas.openxmlformats.org/officeDocument/2006/relationships/hyperlink" Target="https://www.daloopa.com/src/48791516" TargetMode="External"/><Relationship Id="rId1979" Type="http://schemas.openxmlformats.org/officeDocument/2006/relationships/hyperlink" Target="https://www.daloopa.com/src/1676874" TargetMode="External"/><Relationship Id="rId6901" Type="http://schemas.openxmlformats.org/officeDocument/2006/relationships/hyperlink" Target="https://www.daloopa.com/src/1669485" TargetMode="External"/><Relationship Id="rId14393" Type="http://schemas.openxmlformats.org/officeDocument/2006/relationships/hyperlink" Target="https://www.daloopa.com/src/45303702" TargetMode="External"/><Relationship Id="rId4452" Type="http://schemas.openxmlformats.org/officeDocument/2006/relationships/hyperlink" Target="https://www.daloopa.com/src/46414794" TargetMode="External"/><Relationship Id="rId14046" Type="http://schemas.openxmlformats.org/officeDocument/2006/relationships/hyperlink" Target="https://www.daloopa.com/src/18902133" TargetMode="External"/><Relationship Id="rId19718" Type="http://schemas.openxmlformats.org/officeDocument/2006/relationships/hyperlink" Target="https://www.daloopa.com/src/1678574" TargetMode="External"/><Relationship Id="rId4105" Type="http://schemas.openxmlformats.org/officeDocument/2006/relationships/hyperlink" Target="https://www.daloopa.com/src/1668186" TargetMode="External"/><Relationship Id="rId7675" Type="http://schemas.openxmlformats.org/officeDocument/2006/relationships/hyperlink" Target="https://marketplace.daloopa.com/text-fundamental?id=1669004&amp;value=197&amp;id=1668969&amp;value=14&amp;id=48615952&amp;value=240&amp;id=1668933&amp;value=41&amp;id=1668897&amp;value=13&amp;id=1668861&amp;value=27&amp;id=1668825&amp;value=18&amp;id=48400750&amp;value=99&amp;id=1668791&amp;value=30&amp;id=1668757&amp;value=19&amp;id=1668723&amp;value=20&amp;id=1668689&amp;value=29&amp;id=48610227&amp;value=98&amp;id=1668656&amp;value=34&amp;" TargetMode="External"/><Relationship Id="rId10656" Type="http://schemas.openxmlformats.org/officeDocument/2006/relationships/hyperlink" Target="https://www.daloopa.com/src/50178899" TargetMode="External"/><Relationship Id="rId17269" Type="http://schemas.openxmlformats.org/officeDocument/2006/relationships/hyperlink" Target="https://www.daloopa.com/src/48794496" TargetMode="External"/><Relationship Id="rId7328" Type="http://schemas.openxmlformats.org/officeDocument/2006/relationships/hyperlink" Target="https://www.daloopa.com/src/1668962" TargetMode="External"/><Relationship Id="rId10309" Type="http://schemas.openxmlformats.org/officeDocument/2006/relationships/hyperlink" Target="https://www.daloopa.com/src/58653381" TargetMode="External"/><Relationship Id="rId13879" Type="http://schemas.openxmlformats.org/officeDocument/2006/relationships/hyperlink" Target="https://www.daloopa.com/src/66433334" TargetMode="External"/><Relationship Id="rId16352" Type="http://schemas.openxmlformats.org/officeDocument/2006/relationships/hyperlink" Target="https://www.daloopa.com/src/19139960" TargetMode="External"/><Relationship Id="rId18801" Type="http://schemas.openxmlformats.org/officeDocument/2006/relationships/hyperlink" Target="https://www.daloopa.com/src/48900079" TargetMode="External"/><Relationship Id="rId1489" Type="http://schemas.openxmlformats.org/officeDocument/2006/relationships/hyperlink" Target="https://www.daloopa.com/src/1670762" TargetMode="External"/><Relationship Id="rId3938" Type="http://schemas.openxmlformats.org/officeDocument/2006/relationships/hyperlink" Target="https://www.daloopa.com/src/46594903" TargetMode="External"/><Relationship Id="rId6411" Type="http://schemas.openxmlformats.org/officeDocument/2006/relationships/hyperlink" Target="https://www.daloopa.com/src/1669824" TargetMode="External"/><Relationship Id="rId16005" Type="http://schemas.openxmlformats.org/officeDocument/2006/relationships/hyperlink" Target="https://www.daloopa.com/src/19193863" TargetMode="External"/><Relationship Id="rId9981" Type="http://schemas.openxmlformats.org/officeDocument/2006/relationships/hyperlink" Target="https://www.daloopa.com/src/67057768" TargetMode="External"/><Relationship Id="rId12962" Type="http://schemas.openxmlformats.org/officeDocument/2006/relationships/hyperlink" Target="https://www.daloopa.com/src/67440705" TargetMode="External"/><Relationship Id="rId19575" Type="http://schemas.openxmlformats.org/officeDocument/2006/relationships/hyperlink" Target="https://www.daloopa.com/src/10333278" TargetMode="External"/><Relationship Id="rId7185" Type="http://schemas.openxmlformats.org/officeDocument/2006/relationships/hyperlink" Target="https://www.daloopa.com/src/62949112" TargetMode="External"/><Relationship Id="rId9634" Type="http://schemas.openxmlformats.org/officeDocument/2006/relationships/hyperlink" Target="https://www.daloopa.com/src/45304363" TargetMode="External"/><Relationship Id="rId12615" Type="http://schemas.openxmlformats.org/officeDocument/2006/relationships/hyperlink" Target="https://www.daloopa.com/src/50460908" TargetMode="External"/><Relationship Id="rId19228" Type="http://schemas.openxmlformats.org/officeDocument/2006/relationships/hyperlink" Target="https://www.daloopa.com/src/49001610" TargetMode="External"/><Relationship Id="rId10166" Type="http://schemas.openxmlformats.org/officeDocument/2006/relationships/hyperlink" Target="https://www.daloopa.com/src/50179569" TargetMode="External"/><Relationship Id="rId15838" Type="http://schemas.openxmlformats.org/officeDocument/2006/relationships/hyperlink" Target="https://www.daloopa.com/src/19183550" TargetMode="External"/><Relationship Id="rId3795" Type="http://schemas.openxmlformats.org/officeDocument/2006/relationships/hyperlink" Target="https://www.daloopa.com/src/19138154" TargetMode="External"/><Relationship Id="rId13389" Type="http://schemas.openxmlformats.org/officeDocument/2006/relationships/hyperlink" Target="https://marketplace.daloopa.com/text-fundamental?id=19145692&amp;value=891&amp;id=19145279&amp;value=2104&amp;id=19145267&amp;value=68&amp;id=19145252&amp;value=750&amp;id=19145251&amp;value=494&amp;id=19145225&amp;value=806&amp;id=19143136&amp;value=911&amp;id=19143109&amp;value=529&amp;id=19143096&amp;value=617&amp;id=19143690&amp;value=781&amp;id=19143070&amp;value=1134&amp;id=19143033&amp;value=1282&amp;id=19143031&amp;value=2750&amp;id=19143673&amp;value=1164&amp;id=19143006&amp;value=3225&amp;id=19142978&amp;value=1512&amp;id=19142935&amp;value=2114&amp;id=19143652&amp;value=1205&amp;id=20861991&amp;value=2514&amp;id=32323427&amp;value=1859&amp;id=38233732&amp;value=1165&amp;id=46507381&amp;value=1169&amp;id=53487275&amp;value=1557&amp;id=58705356&amp;value=50882&amp;id=62996132&amp;value=36588&amp;id=67089919&amp;value=44649&amp;" TargetMode="External"/><Relationship Id="rId18311" Type="http://schemas.openxmlformats.org/officeDocument/2006/relationships/hyperlink" Target="https://www.daloopa.com/src/19233665" TargetMode="External"/><Relationship Id="rId3448" Type="http://schemas.openxmlformats.org/officeDocument/2006/relationships/hyperlink" Target="https://www.daloopa.com/document/8473" TargetMode="External"/><Relationship Id="rId9491" Type="http://schemas.openxmlformats.org/officeDocument/2006/relationships/hyperlink" Target="https://www.daloopa.com/src/4681510" TargetMode="External"/><Relationship Id="rId14921" Type="http://schemas.openxmlformats.org/officeDocument/2006/relationships/hyperlink" Target="https://www.daloopa.com/src/58705772" TargetMode="External"/><Relationship Id="rId19085" Type="http://schemas.openxmlformats.org/officeDocument/2006/relationships/hyperlink" Target="https://www.daloopa.com/src/48906555" TargetMode="External"/><Relationship Id="rId9144" Type="http://schemas.openxmlformats.org/officeDocument/2006/relationships/hyperlink" Target="https://www.daloopa.com/src/45304266" TargetMode="External"/><Relationship Id="rId12472" Type="http://schemas.openxmlformats.org/officeDocument/2006/relationships/hyperlink" Target="https://www.daloopa.com/src/1679389" TargetMode="External"/><Relationship Id="rId850" Type="http://schemas.openxmlformats.org/officeDocument/2006/relationships/hyperlink" Target="https://www.daloopa.com/src/15998858" TargetMode="External"/><Relationship Id="rId2531" Type="http://schemas.openxmlformats.org/officeDocument/2006/relationships/hyperlink" Target="https://www.daloopa.com/src/66330929" TargetMode="External"/><Relationship Id="rId12125" Type="http://schemas.openxmlformats.org/officeDocument/2006/relationships/hyperlink" Target="https://www.daloopa.com/document/6065409" TargetMode="External"/><Relationship Id="rId15695" Type="http://schemas.openxmlformats.org/officeDocument/2006/relationships/hyperlink" Target="https://www.daloopa.com/src/19182810" TargetMode="External"/><Relationship Id="rId503" Type="http://schemas.openxmlformats.org/officeDocument/2006/relationships/hyperlink" Target="https://www.daloopa.com/src/1677221" TargetMode="External"/><Relationship Id="rId5754" Type="http://schemas.openxmlformats.org/officeDocument/2006/relationships/hyperlink" Target="https://www.daloopa.com/src/1670344" TargetMode="External"/><Relationship Id="rId15348" Type="http://schemas.openxmlformats.org/officeDocument/2006/relationships/hyperlink" Target="https://www.daloopa.com/src/58705781" TargetMode="External"/><Relationship Id="rId5407" Type="http://schemas.openxmlformats.org/officeDocument/2006/relationships/hyperlink" Target="https://www.daloopa.com/src/14718100" TargetMode="External"/><Relationship Id="rId8977" Type="http://schemas.openxmlformats.org/officeDocument/2006/relationships/hyperlink" Target="https://www.daloopa.com/src/1671544" TargetMode="External"/><Relationship Id="rId11958" Type="http://schemas.openxmlformats.org/officeDocument/2006/relationships/hyperlink" Target="https://www.daloopa.com/src/1678230" TargetMode="External"/><Relationship Id="rId14431" Type="http://schemas.openxmlformats.org/officeDocument/2006/relationships/hyperlink" Target="https://www.daloopa.com/src/19177223" TargetMode="External"/><Relationship Id="rId360" Type="http://schemas.openxmlformats.org/officeDocument/2006/relationships/hyperlink" Target="https://www.daloopa.com/src/1676975" TargetMode="External"/><Relationship Id="rId2041" Type="http://schemas.openxmlformats.org/officeDocument/2006/relationships/hyperlink" Target="https://www.daloopa.com/src/48540602" TargetMode="External"/><Relationship Id="rId17654" Type="http://schemas.openxmlformats.org/officeDocument/2006/relationships/hyperlink" Target="https://www.daloopa.com/src/62706343" TargetMode="External"/><Relationship Id="rId5264" Type="http://schemas.openxmlformats.org/officeDocument/2006/relationships/hyperlink" Target="https://www.daloopa.com/src/46412914" TargetMode="External"/><Relationship Id="rId7713" Type="http://schemas.openxmlformats.org/officeDocument/2006/relationships/hyperlink" Target="https://www.daloopa.com/src/1668792" TargetMode="External"/><Relationship Id="rId17307" Type="http://schemas.openxmlformats.org/officeDocument/2006/relationships/hyperlink" Target="https://www.daloopa.com/src/48796246" TargetMode="External"/><Relationship Id="rId13917" Type="http://schemas.openxmlformats.org/officeDocument/2006/relationships/hyperlink" Target="https://www.daloopa.com/src/19256475" TargetMode="External"/><Relationship Id="rId1874" Type="http://schemas.openxmlformats.org/officeDocument/2006/relationships/hyperlink" Target="https://www.daloopa.com/src/1676871" TargetMode="External"/><Relationship Id="rId8487" Type="http://schemas.openxmlformats.org/officeDocument/2006/relationships/hyperlink" Target="https://www.daloopa.com/src/48347090" TargetMode="External"/><Relationship Id="rId11468" Type="http://schemas.openxmlformats.org/officeDocument/2006/relationships/hyperlink" Target="https://www.daloopa.com/src/1679074" TargetMode="External"/><Relationship Id="rId1527" Type="http://schemas.openxmlformats.org/officeDocument/2006/relationships/hyperlink" Target="https://www.daloopa.com/src/49016288" TargetMode="External"/><Relationship Id="rId4000" Type="http://schemas.openxmlformats.org/officeDocument/2006/relationships/hyperlink" Target="https://www.daloopa.com/src/1668556" TargetMode="External"/><Relationship Id="rId7570" Type="http://schemas.openxmlformats.org/officeDocument/2006/relationships/hyperlink" Target="https://www.daloopa.com/src/67054412" TargetMode="External"/><Relationship Id="rId17164" Type="http://schemas.openxmlformats.org/officeDocument/2006/relationships/hyperlink" Target="https://www.daloopa.com/src/48792771" TargetMode="External"/><Relationship Id="rId19613" Type="http://schemas.openxmlformats.org/officeDocument/2006/relationships/hyperlink" Target="https://www.daloopa.com/src/2699044" TargetMode="External"/><Relationship Id="rId7223" Type="http://schemas.openxmlformats.org/officeDocument/2006/relationships/hyperlink" Target="https://www.daloopa.com/src/1668647" TargetMode="External"/><Relationship Id="rId10551" Type="http://schemas.openxmlformats.org/officeDocument/2006/relationships/hyperlink" Target="https://www.daloopa.com/src/50457911" TargetMode="External"/><Relationship Id="rId10204" Type="http://schemas.openxmlformats.org/officeDocument/2006/relationships/hyperlink" Target="https://www.daloopa.com/src/50457867" TargetMode="External"/><Relationship Id="rId13774" Type="http://schemas.openxmlformats.org/officeDocument/2006/relationships/hyperlink" Target="https://www.daloopa.com/src/19148141" TargetMode="External"/><Relationship Id="rId3833" Type="http://schemas.openxmlformats.org/officeDocument/2006/relationships/hyperlink" Target="https://www.daloopa.com/src/1668479" TargetMode="External"/><Relationship Id="rId13427" Type="http://schemas.openxmlformats.org/officeDocument/2006/relationships/hyperlink" Target="https://www.daloopa.com/src/19143095" TargetMode="External"/><Relationship Id="rId16997" Type="http://schemas.openxmlformats.org/officeDocument/2006/relationships/hyperlink" Target="https://www.daloopa.com/src/48791058" TargetMode="External"/><Relationship Id="rId1384" Type="http://schemas.openxmlformats.org/officeDocument/2006/relationships/hyperlink" Target="https://www.daloopa.com/src/49016296" TargetMode="External"/><Relationship Id="rId19470" Type="http://schemas.openxmlformats.org/officeDocument/2006/relationships/hyperlink" Target="https://www.daloopa.com/src/7963660" TargetMode="External"/><Relationship Id="rId90" Type="http://schemas.openxmlformats.org/officeDocument/2006/relationships/hyperlink" Target="https://www.daloopa.com/document/10232749" TargetMode="External"/><Relationship Id="rId1037" Type="http://schemas.openxmlformats.org/officeDocument/2006/relationships/hyperlink" Target="https://www.daloopa.com/src/48507216" TargetMode="External"/><Relationship Id="rId6709" Type="http://schemas.openxmlformats.org/officeDocument/2006/relationships/hyperlink" Target="https://www.daloopa.com/src/1669898" TargetMode="External"/><Relationship Id="rId19123" Type="http://schemas.openxmlformats.org/officeDocument/2006/relationships/hyperlink" Target="https://www.daloopa.com/src/62997277" TargetMode="External"/><Relationship Id="rId7080" Type="http://schemas.openxmlformats.org/officeDocument/2006/relationships/hyperlink" Target="https://marketplace.daloopa.com/text-fundamental?id=1669559&amp;value=0&amp;id=1669419&amp;value=-117&amp;id=1669382&amp;value=-21&amp;id=1669344&amp;value=-1&amp;id=1669307&amp;value=-20&amp;id=48346636&amp;value=-159&amp;id=1669271&amp;value=0&amp;" TargetMode="External"/><Relationship Id="rId10061" Type="http://schemas.openxmlformats.org/officeDocument/2006/relationships/hyperlink" Target="https://www.daloopa.com/src/50180152" TargetMode="External"/><Relationship Id="rId12510" Type="http://schemas.openxmlformats.org/officeDocument/2006/relationships/hyperlink" Target="https://www.daloopa.com/src/1679422" TargetMode="External"/><Relationship Id="rId3690" Type="http://schemas.openxmlformats.org/officeDocument/2006/relationships/hyperlink" Target="https://www.daloopa.com/src/19138415" TargetMode="External"/><Relationship Id="rId15733" Type="http://schemas.openxmlformats.org/officeDocument/2006/relationships/hyperlink" Target="https://www.daloopa.com/src/19183406" TargetMode="External"/><Relationship Id="rId3343" Type="http://schemas.openxmlformats.org/officeDocument/2006/relationships/hyperlink" Target="https://www.daloopa.com/src/19137094" TargetMode="External"/><Relationship Id="rId13284" Type="http://schemas.openxmlformats.org/officeDocument/2006/relationships/hyperlink" Target="https://marketplace.daloopa.com/text-fundamental?id=1677456&amp;value=9982&amp;id=1677419&amp;value=4599&amp;id=1677416&amp;value=4259&amp;id=1677413&amp;value=3894&amp;id=1677410&amp;value=3659&amp;id=1677407&amp;value=3485&amp;id=1677404&amp;value=3466&amp;" TargetMode="External"/><Relationship Id="rId18956" Type="http://schemas.openxmlformats.org/officeDocument/2006/relationships/hyperlink" Target="https://www.daloopa.com/src/50393523" TargetMode="External"/><Relationship Id="rId18609" Type="http://schemas.openxmlformats.org/officeDocument/2006/relationships/hyperlink" Target="https://www.daloopa.com/src/50393392" TargetMode="External"/><Relationship Id="rId6566" Type="http://schemas.openxmlformats.org/officeDocument/2006/relationships/hyperlink" Target="https://www.daloopa.com/src/14718077" TargetMode="External"/><Relationship Id="rId6219" Type="http://schemas.openxmlformats.org/officeDocument/2006/relationships/hyperlink" Target="https://www.daloopa.com/src/1670317" TargetMode="External"/><Relationship Id="rId9789" Type="http://schemas.openxmlformats.org/officeDocument/2006/relationships/hyperlink" Target="https://www.daloopa.com/src/58652932" TargetMode="External"/><Relationship Id="rId12020" Type="http://schemas.openxmlformats.org/officeDocument/2006/relationships/hyperlink" Target="https://www.daloopa.com/src/1678312" TargetMode="External"/><Relationship Id="rId15590" Type="http://schemas.openxmlformats.org/officeDocument/2006/relationships/hyperlink" Target="https://www.daloopa.com/document/7696" TargetMode="External"/><Relationship Id="rId2829" Type="http://schemas.openxmlformats.org/officeDocument/2006/relationships/hyperlink" Target="https://www.daloopa.com/src/20860457" TargetMode="External"/><Relationship Id="rId15243" Type="http://schemas.openxmlformats.org/officeDocument/2006/relationships/hyperlink" Target="https://www.daloopa.com/src/19178997" TargetMode="External"/><Relationship Id="rId5302" Type="http://schemas.openxmlformats.org/officeDocument/2006/relationships/hyperlink" Target="https://www.daloopa.com/src/10333002" TargetMode="External"/><Relationship Id="rId8872" Type="http://schemas.openxmlformats.org/officeDocument/2006/relationships/hyperlink" Target="https://www.daloopa.com/src/1679837" TargetMode="External"/><Relationship Id="rId11853" Type="http://schemas.openxmlformats.org/officeDocument/2006/relationships/hyperlink" Target="https://www.daloopa.com/document/207272" TargetMode="External"/><Relationship Id="rId18466" Type="http://schemas.openxmlformats.org/officeDocument/2006/relationships/hyperlink" Target="https://www.daloopa.com/src/62711849" TargetMode="External"/><Relationship Id="rId1912" Type="http://schemas.openxmlformats.org/officeDocument/2006/relationships/hyperlink" Target="https://www.daloopa.com/src/1676852" TargetMode="External"/><Relationship Id="rId6076" Type="http://schemas.openxmlformats.org/officeDocument/2006/relationships/hyperlink" Target="https://www.daloopa.com/src/1669749" TargetMode="External"/><Relationship Id="rId8525" Type="http://schemas.openxmlformats.org/officeDocument/2006/relationships/hyperlink" Target="https://www.daloopa.com/src/1668605" TargetMode="External"/><Relationship Id="rId11506" Type="http://schemas.openxmlformats.org/officeDocument/2006/relationships/hyperlink" Target="https://www.daloopa.com/src/45304415" TargetMode="External"/><Relationship Id="rId18119" Type="http://schemas.openxmlformats.org/officeDocument/2006/relationships/hyperlink" Target="https://www.daloopa.com/src/62769919" TargetMode="External"/><Relationship Id="rId14729" Type="http://schemas.openxmlformats.org/officeDocument/2006/relationships/hyperlink" Target="https://www.daloopa.com/src/45303732" TargetMode="External"/><Relationship Id="rId2686" Type="http://schemas.openxmlformats.org/officeDocument/2006/relationships/hyperlink" Target="https://www.daloopa.com/src/14824678" TargetMode="External"/><Relationship Id="rId9299" Type="http://schemas.openxmlformats.org/officeDocument/2006/relationships/hyperlink" Target="https://www.daloopa.com/src/1671155" TargetMode="External"/><Relationship Id="rId17202" Type="http://schemas.openxmlformats.org/officeDocument/2006/relationships/hyperlink" Target="https://www.daloopa.com/src/48799269" TargetMode="External"/><Relationship Id="rId658" Type="http://schemas.openxmlformats.org/officeDocument/2006/relationships/hyperlink" Target="https://www.daloopa.com/src/19359915" TargetMode="External"/><Relationship Id="rId2339" Type="http://schemas.openxmlformats.org/officeDocument/2006/relationships/hyperlink" Target="https://www.daloopa.com/src/45303535" TargetMode="External"/><Relationship Id="rId8382" Type="http://schemas.openxmlformats.org/officeDocument/2006/relationships/hyperlink" Target="https://www.daloopa.com/src/67044688" TargetMode="External"/><Relationship Id="rId13812" Type="http://schemas.openxmlformats.org/officeDocument/2006/relationships/hyperlink" Target="https://www.daloopa.com/src/19259903" TargetMode="External"/><Relationship Id="rId1422" Type="http://schemas.openxmlformats.org/officeDocument/2006/relationships/hyperlink" Target="https://www.daloopa.com/src/58652859" TargetMode="External"/><Relationship Id="rId8035" Type="http://schemas.openxmlformats.org/officeDocument/2006/relationships/hyperlink" Target="https://marketplace.daloopa.com/text-fundamental?id=1669577&amp;value=-2441&amp;id=1669543&amp;value=-3803&amp;id=1669508&amp;value=-5818&amp;id=1669473&amp;value=-1617&amp;id=48346985&amp;value=-13679&amp;id=1669437&amp;value=-7307&amp;id=1669401&amp;value=-1180&amp;id=1669363&amp;value=-9327&amp;id=1669325&amp;value=-3241&amp;id=48346627&amp;value=-21055&amp;id=1669288&amp;value=-7304&amp;id=1669252&amp;value=-5103&amp;id=1669216&amp;value=-5817&amp;id=1669179&amp;value=-5487&amp;id=48345860&amp;value=-23711&amp;id=1669077&amp;value=-6245&amp;id=1669044&amp;value=-7173&amp;id=1669011&amp;value=-13045&amp;id=1668977&amp;value=-4702&amp;id=48615976&amp;value=-31165&amp;id=1668942&amp;value=-2851&amp;id=1668906&amp;value=-7172&amp;id=1668870&amp;value=-14404&amp;id=1668834&amp;value=-6974&amp;id=48400730&amp;value=-31401&amp;id=1668798&amp;value=-7846&amp;id=1668764&amp;value=-3374&amp;id=1668730&amp;value=-10408&amp;id=1668696&amp;value=-6876&amp;id=48610240&amp;value=-28504&amp;id=1668662&amp;value=-5388&amp;id=1668629&amp;value=-10455&amp;id=1668596&amp;value=-8945&amp;id=2696860&amp;value=-4703&amp;id=47469244&amp;value=-29491&amp;id=4681399&amp;value=-1847&amp;id=7963159&amp;value=-8448&amp;id=10333047&amp;value=-15197&amp;id=14718245&amp;value=-7281&amp;id=47468682&amp;value=-32773&amp;id=20811508&amp;value=-5383&amp;id=32272378&amp;value=-9074&amp;id=38123478&amp;value=-10050&amp;id=46414886&amp;value=-11016&amp;id=46420398&amp;value=-35523&amp;id=53410383&amp;value=-9051&amp;id=58652687&amp;value=-4187&amp;id=62949106&amp;value=-833&amp;id=67044680&amp;value=-6227&amp;id=67054422&amp;value=-20298&amp;" TargetMode="External"/><Relationship Id="rId11016" Type="http://schemas.openxmlformats.org/officeDocument/2006/relationships/hyperlink" Target="https://marketplace.daloopa.com/text-fundamental?id=67058797&amp;value=0&amp;id=67058826&amp;value=0.09&amp;" TargetMode="External"/><Relationship Id="rId11363" Type="http://schemas.openxmlformats.org/officeDocument/2006/relationships/hyperlink" Target="https://www.daloopa.com/document/6065396" TargetMode="External"/><Relationship Id="rId4992" Type="http://schemas.openxmlformats.org/officeDocument/2006/relationships/hyperlink" Target="https://www.daloopa.com/src/1670115" TargetMode="External"/><Relationship Id="rId14586" Type="http://schemas.openxmlformats.org/officeDocument/2006/relationships/hyperlink" Target="https://www.daloopa.com/src/19184599" TargetMode="External"/><Relationship Id="rId2196" Type="http://schemas.openxmlformats.org/officeDocument/2006/relationships/hyperlink" Target="https://www.daloopa.com/src/19161509" TargetMode="External"/><Relationship Id="rId4645" Type="http://schemas.openxmlformats.org/officeDocument/2006/relationships/hyperlink" Target="https://www.daloopa.com/src/66433293" TargetMode="External"/><Relationship Id="rId14239" Type="http://schemas.openxmlformats.org/officeDocument/2006/relationships/hyperlink" Target="https://marketplace.daloopa.com/text-fundamental?id=19150766&amp;value=314&amp;id=19150201&amp;value=-69&amp;id=50428808&amp;value=54&amp;id=18895075&amp;value=-128&amp;id=18893935&amp;value=-300&amp;id=18894521&amp;value=-194&amp;id=18893127&amp;value=162&amp;id=18894377&amp;value=253&amp;id=18882143&amp;value=90&amp;id=18881837&amp;value=106&amp;id=58704068&amp;value=311&amp;id=62997365&amp;value=214&amp;" TargetMode="External"/><Relationship Id="rId168" Type="http://schemas.openxmlformats.org/officeDocument/2006/relationships/hyperlink" Target="https://www.daloopa.com/src/67160318" TargetMode="External"/><Relationship Id="rId7868" Type="http://schemas.openxmlformats.org/officeDocument/2006/relationships/hyperlink" Target="https://www.daloopa.com/src/38123491" TargetMode="External"/><Relationship Id="rId10849" Type="http://schemas.openxmlformats.org/officeDocument/2006/relationships/hyperlink" Target="https://www.daloopa.com/src/50178777" TargetMode="External"/><Relationship Id="rId13322" Type="http://schemas.openxmlformats.org/officeDocument/2006/relationships/hyperlink" Target="https://www.daloopa.com/src/1677341" TargetMode="External"/><Relationship Id="rId16892" Type="http://schemas.openxmlformats.org/officeDocument/2006/relationships/hyperlink" Target="https://www.daloopa.com/src/48791289" TargetMode="External"/><Relationship Id="rId6951" Type="http://schemas.openxmlformats.org/officeDocument/2006/relationships/hyperlink" Target="https://www.daloopa.com/src/1669556" TargetMode="External"/><Relationship Id="rId14096" Type="http://schemas.openxmlformats.org/officeDocument/2006/relationships/hyperlink" Target="https://www.daloopa.com/src/18905561" TargetMode="External"/><Relationship Id="rId16545" Type="http://schemas.openxmlformats.org/officeDocument/2006/relationships/hyperlink" Target="https://www.daloopa.com/src/67086666" TargetMode="External"/><Relationship Id="rId4155" Type="http://schemas.openxmlformats.org/officeDocument/2006/relationships/hyperlink" Target="https://www.daloopa.com/src/20811565" TargetMode="External"/><Relationship Id="rId6604" Type="http://schemas.openxmlformats.org/officeDocument/2006/relationships/hyperlink" Target="https://www.daloopa.com/src/1669930" TargetMode="External"/><Relationship Id="rId9827" Type="http://schemas.openxmlformats.org/officeDocument/2006/relationships/hyperlink" Target="https://www.daloopa.com/src/1671117" TargetMode="External"/><Relationship Id="rId12808" Type="http://schemas.openxmlformats.org/officeDocument/2006/relationships/hyperlink" Target="https://www.daloopa.com/src/67436630" TargetMode="External"/><Relationship Id="rId7378" Type="http://schemas.openxmlformats.org/officeDocument/2006/relationships/hyperlink" Target="https://www.daloopa.com/src/1669032" TargetMode="External"/><Relationship Id="rId10359" Type="http://schemas.openxmlformats.org/officeDocument/2006/relationships/hyperlink" Target="https://www.daloopa.com/src/50457890" TargetMode="External"/><Relationship Id="rId18851" Type="http://schemas.openxmlformats.org/officeDocument/2006/relationships/hyperlink" Target="https://www.daloopa.com/src/48898403" TargetMode="External"/><Relationship Id="rId3988" Type="http://schemas.openxmlformats.org/officeDocument/2006/relationships/hyperlink" Target="https://www.daloopa.com/src/46594000" TargetMode="External"/><Relationship Id="rId8910" Type="http://schemas.openxmlformats.org/officeDocument/2006/relationships/hyperlink" Target="https://www.daloopa.com/src/1684218" TargetMode="External"/><Relationship Id="rId18504" Type="http://schemas.openxmlformats.org/officeDocument/2006/relationships/hyperlink" Target="https://marketplace.daloopa.com/text-fundamental?id=62711664&amp;value=0&amp;" TargetMode="External"/><Relationship Id="rId6461" Type="http://schemas.openxmlformats.org/officeDocument/2006/relationships/hyperlink" Target="https://www.daloopa.com/src/10332985" TargetMode="External"/><Relationship Id="rId16055" Type="http://schemas.openxmlformats.org/officeDocument/2006/relationships/hyperlink" Target="https://www.daloopa.com/src/20862980" TargetMode="External"/><Relationship Id="rId6114" Type="http://schemas.openxmlformats.org/officeDocument/2006/relationships/hyperlink" Target="https://www.daloopa.com/src/1670353" TargetMode="External"/><Relationship Id="rId9684" Type="http://schemas.openxmlformats.org/officeDocument/2006/relationships/hyperlink" Target="https://www.daloopa.com/src/38123907" TargetMode="External"/><Relationship Id="rId19278" Type="http://schemas.openxmlformats.org/officeDocument/2006/relationships/hyperlink" Target="https://www.daloopa.com/src/49002498" TargetMode="External"/><Relationship Id="rId9337" Type="http://schemas.openxmlformats.org/officeDocument/2006/relationships/hyperlink" Target="https://www.daloopa.com/src/20810587" TargetMode="External"/><Relationship Id="rId12665" Type="http://schemas.openxmlformats.org/officeDocument/2006/relationships/hyperlink" Target="https://www.daloopa.com/src/1679169" TargetMode="External"/><Relationship Id="rId2724" Type="http://schemas.openxmlformats.org/officeDocument/2006/relationships/hyperlink" Target="https://www.daloopa.com/src/2746586" TargetMode="External"/><Relationship Id="rId12318" Type="http://schemas.openxmlformats.org/officeDocument/2006/relationships/hyperlink" Target="https://www.daloopa.com/src/10353980" TargetMode="External"/><Relationship Id="rId15888" Type="http://schemas.openxmlformats.org/officeDocument/2006/relationships/hyperlink" Target="https://www.daloopa.com/document/8473" TargetMode="External"/><Relationship Id="rId5947" Type="http://schemas.openxmlformats.org/officeDocument/2006/relationships/hyperlink" Target="https://www.daloopa.com/src/1669850" TargetMode="External"/><Relationship Id="rId18361" Type="http://schemas.openxmlformats.org/officeDocument/2006/relationships/hyperlink" Target="https://www.daloopa.com/src/62711860" TargetMode="External"/><Relationship Id="rId3498" Type="http://schemas.openxmlformats.org/officeDocument/2006/relationships/hyperlink" Target="https://www.daloopa.com/src/19138691" TargetMode="External"/><Relationship Id="rId8420" Type="http://schemas.openxmlformats.org/officeDocument/2006/relationships/hyperlink" Target="https://www.daloopa.com/src/1668636" TargetMode="External"/><Relationship Id="rId11401" Type="http://schemas.openxmlformats.org/officeDocument/2006/relationships/hyperlink" Target="https://www.daloopa.com/src/1678979" TargetMode="External"/><Relationship Id="rId18014" Type="http://schemas.openxmlformats.org/officeDocument/2006/relationships/hyperlink" Target="https://www.daloopa.com/src/62708943" TargetMode="External"/><Relationship Id="rId14971" Type="http://schemas.openxmlformats.org/officeDocument/2006/relationships/hyperlink" Target="https://www.daloopa.com/src/19186069" TargetMode="External"/><Relationship Id="rId2581" Type="http://schemas.openxmlformats.org/officeDocument/2006/relationships/hyperlink" Target="https://www.daloopa.com/src/66330947" TargetMode="External"/><Relationship Id="rId9194" Type="http://schemas.openxmlformats.org/officeDocument/2006/relationships/hyperlink" Target="https://www.daloopa.com/src/1671291" TargetMode="External"/><Relationship Id="rId12175" Type="http://schemas.openxmlformats.org/officeDocument/2006/relationships/hyperlink" Target="https://www.daloopa.com/document/207272" TargetMode="External"/><Relationship Id="rId14624" Type="http://schemas.openxmlformats.org/officeDocument/2006/relationships/hyperlink" Target="https://www.daloopa.com/src/19184551" TargetMode="External"/><Relationship Id="rId553" Type="http://schemas.openxmlformats.org/officeDocument/2006/relationships/hyperlink" Target="https://www.daloopa.com/src/50430834" TargetMode="External"/><Relationship Id="rId2234" Type="http://schemas.openxmlformats.org/officeDocument/2006/relationships/hyperlink" Target="https://www.daloopa.com/src/1679291" TargetMode="External"/><Relationship Id="rId17847" Type="http://schemas.openxmlformats.org/officeDocument/2006/relationships/hyperlink" Target="https://www.daloopa.com/src/62706312" TargetMode="External"/><Relationship Id="rId206" Type="http://schemas.openxmlformats.org/officeDocument/2006/relationships/hyperlink" Target="https://www.daloopa.com/src/62709988" TargetMode="External"/><Relationship Id="rId7906" Type="http://schemas.openxmlformats.org/officeDocument/2006/relationships/hyperlink" Target="https://www.daloopa.com/src/48615964" TargetMode="External"/><Relationship Id="rId15398" Type="http://schemas.openxmlformats.org/officeDocument/2006/relationships/hyperlink" Target="https://www.daloopa.com/src/19187085" TargetMode="External"/><Relationship Id="rId5457" Type="http://schemas.openxmlformats.org/officeDocument/2006/relationships/hyperlink" Target="https://www.daloopa.com/src/1670124" TargetMode="External"/><Relationship Id="rId16930" Type="http://schemas.openxmlformats.org/officeDocument/2006/relationships/hyperlink" Target="https://www.daloopa.com/src/48791470" TargetMode="External"/><Relationship Id="rId14481" Type="http://schemas.openxmlformats.org/officeDocument/2006/relationships/hyperlink" Target="https://marketplace.daloopa.com/text-fundamental?id=19178358&amp;value=10.13&amp;id=19178248&amp;value=9.71&amp;id=19178204&amp;value=8.9&amp;id=50457972&amp;value=10.079999999999998&amp;id=19182017&amp;value=38.82&amp;id=19178084&amp;value=5.13&amp;id=19178080&amp;value=5.07&amp;id=19177962&amp;value=4.15&amp;id=50457973&amp;value=7.020000000000001&amp;id=19181902&amp;value=21.37&amp;id=19177944&amp;value=5.27&amp;id=19177855&amp;value=4.99&amp;id=19177778&amp;value=5.8&amp;id=50457974&amp;value=7.050000000000001&amp;id=19181835&amp;value=23.11&amp;id=19177585&amp;value=6.12&amp;id=19177512&amp;value=7.11&amp;id=19177476&amp;value=7.36&amp;id=50457975&amp;value=7.73&amp;id=19181735&amp;value=28.32&amp;id=19177402&amp;value=7.85&amp;id=19177392&amp;value=5.09&amp;id=19177347&amp;value=9.71&amp;id=50457976&amp;value=-4.379999999999999&amp;id=19181700&amp;value=18.27&amp;id=19177286&amp;value=13.53&amp;id=19177253&amp;value=4.6&amp;id=19177245&amp;value=13.21&amp;id=50457977&amp;value=12.879999999999999&amp;id=19181658&amp;value=44.22&amp;id=19177243&amp;value=9.58&amp;id=19177222&amp;value=14.33&amp;id=19177159&amp;value=10.2&amp;id=50457978&amp;value=15.480000000000004&amp;id=19181489&amp;value=49.59&amp;id=19177137&amp;value=9.96&amp;id=19177114&amp;value=10.21&amp;id=19177059&amp;value=16.55&amp;id=50457979&amp;value=22.43&amp;id=19181472&amp;value=59.15&amp;id=20862447&amp;value=26.63&amp;id=32323892&amp;value=27.69&amp;id=38229594&amp;value=28.44&amp;id=50457980&amp;value=31.11999999999999&amp;id=46508242&amp;value=113.88&amp;id=53487938&amp;value=24.9&amp;id=58705722&amp;value=1.22&amp;id=62996911&amp;value=1.07&amp;id=67097384&amp;value=-22.599999999999998&amp;id=67088471&amp;value=4.59&amp;" TargetMode="External"/><Relationship Id="rId4540" Type="http://schemas.openxmlformats.org/officeDocument/2006/relationships/hyperlink" Target="https://www.daloopa.com/document/6065430" TargetMode="External"/><Relationship Id="rId14134" Type="http://schemas.openxmlformats.org/officeDocument/2006/relationships/hyperlink" Target="https://www.daloopa.com/src/48889114" TargetMode="External"/><Relationship Id="rId2091" Type="http://schemas.openxmlformats.org/officeDocument/2006/relationships/hyperlink" Target="https://marketplace.daloopa.com/text-fundamental?id=1680711&amp;value=7598&amp;id=1680719&amp;value=7803&amp;id=1680727&amp;value=8744&amp;id=1680735&amp;value=8763&amp;id=45303504&amp;value=32908&amp;id=1680743&amp;value=8368&amp;id=1680751&amp;value=8959&amp;id=1680759&amp;value=9490&amp;id=1680767&amp;value=9700&amp;id=45303505&amp;value=36517&amp;id=1680775&amp;value=9325&amp;id=1680783&amp;value=10388&amp;id=1680791&amp;value=10865&amp;id=2697952&amp;value=11459&amp;id=45303506&amp;value=42037&amp;id=4681534&amp;value=9270&amp;id=7963302&amp;value=7572&amp;id=10333166&amp;value=12589&amp;" TargetMode="External"/><Relationship Id="rId7763" Type="http://schemas.openxmlformats.org/officeDocument/2006/relationships/hyperlink" Target="https://www.daloopa.com/src/1668863" TargetMode="External"/><Relationship Id="rId17357" Type="http://schemas.openxmlformats.org/officeDocument/2006/relationships/hyperlink" Target="https://www.daloopa.com/src/48796771" TargetMode="External"/><Relationship Id="rId7416" Type="http://schemas.openxmlformats.org/officeDocument/2006/relationships/hyperlink" Target="https://www.daloopa.com/document/23463508" TargetMode="External"/><Relationship Id="rId10744" Type="http://schemas.openxmlformats.org/officeDocument/2006/relationships/hyperlink" Target="https://www.daloopa.com/document/23463508" TargetMode="External"/><Relationship Id="rId13967" Type="http://schemas.openxmlformats.org/officeDocument/2006/relationships/hyperlink" Target="https://www.daloopa.com/document/27824" TargetMode="External"/><Relationship Id="rId16440" Type="http://schemas.openxmlformats.org/officeDocument/2006/relationships/hyperlink" Target="https://www.daloopa.com/document/10391690" TargetMode="External"/><Relationship Id="rId1577" Type="http://schemas.openxmlformats.org/officeDocument/2006/relationships/hyperlink" Target="https://www.daloopa.com/src/1670964" TargetMode="External"/><Relationship Id="rId19663" Type="http://schemas.openxmlformats.org/officeDocument/2006/relationships/hyperlink" Target="https://www.daloopa.com/src/1678495" TargetMode="External"/><Relationship Id="rId4050" Type="http://schemas.openxmlformats.org/officeDocument/2006/relationships/hyperlink" Target="https://marketplace.daloopa.com/text-fundamental?id=1668557&amp;value=1125&amp;id=1668533&amp;value=1197&amp;id=1668509&amp;value=1213&amp;id=1668485&amp;value=1261&amp;id=46594001&amp;value=4796&amp;id=1668461&amp;value=1489&amp;id=1668440&amp;value=1404&amp;id=1668419&amp;value=1365&amp;id=1668398&amp;value=1593&amp;id=46594124&amp;value=5851&amp;id=1668377&amp;value=1637&amp;id=1668350&amp;value=1450&amp;id=1668323&amp;value=1477&amp;id=1668296&amp;value=1572&amp;id=46594912&amp;value=6136&amp;id=1668277&amp;value=1513&amp;id=1668260&amp;value=1624&amp;id=1668243&amp;value=1824&amp;id=1668226&amp;value=2024&amp;id=46594989&amp;value=6985&amp;id=1668213&amp;value=1801&amp;id=1668199&amp;value=1700&amp;id=1668185&amp;value=1595&amp;id=1668171&amp;value=1776&amp;id=46595187&amp;value=6872&amp;id=1668158&amp;value=2035&amp;id=1668144&amp;value=2002&amp;id=1668130&amp;value=2068&amp;id=1668116&amp;value=2021&amp;id=46595283&amp;value=8126&amp;id=1668102&amp;value=2088&amp;id=1668088&amp;value=2043&amp;id=1668074&amp;value=2591&amp;id=2696810&amp;value=2829&amp;id=46595349&amp;value=9551&amp;id=4681361&amp;value=2880&amp;id=7963096&amp;value=2585&amp;id=10332889&amp;value=2756&amp;id=14718008&amp;value=2831&amp;id=46595427&amp;value=11052&amp;id=20811564&amp;value=2773&amp;id=32272248&amp;value=3341&amp;id=38123460&amp;value=3256&amp;id=46414799&amp;value=4140&amp;id=46414817&amp;value=13510&amp;id=53410367&amp;value=3374&amp;id=58652631&amp;value=3657&amp;id=62948877&amp;value=3597&amp;id=67044158&amp;value=5096&amp;id=67054331&amp;value=15724&amp;" TargetMode="External"/><Relationship Id="rId9722" Type="http://schemas.openxmlformats.org/officeDocument/2006/relationships/hyperlink" Target="https://www.daloopa.com/src/1671472" TargetMode="External"/><Relationship Id="rId19316" Type="http://schemas.openxmlformats.org/officeDocument/2006/relationships/hyperlink" Target="https://www.daloopa.com/src/1678649" TargetMode="External"/><Relationship Id="rId7273" Type="http://schemas.openxmlformats.org/officeDocument/2006/relationships/hyperlink" Target="https://www.daloopa.com/src/1668715" TargetMode="External"/><Relationship Id="rId10254" Type="http://schemas.openxmlformats.org/officeDocument/2006/relationships/hyperlink" Target="https://www.daloopa.com/src/50180227" TargetMode="External"/><Relationship Id="rId12703" Type="http://schemas.openxmlformats.org/officeDocument/2006/relationships/hyperlink" Target="https://marketplace.daloopa.com/text-fundamental?id=1679174&amp;value=60642777&amp;id=1679172&amp;value=59082802&amp;id=1679170&amp;value=57365706&amp;id=1679168&amp;value=56167343&amp;id=1679165&amp;value=55579441&amp;id=1679162&amp;value=54825710&amp;id=1679159&amp;value=54210195&amp;id=1679156&amp;value=53018898&amp;id=1679153&amp;value=52452377&amp;id=1679150&amp;value=51720104&amp;id=1679147&amp;value=50893362&amp;id=1679144&amp;value=50199837&amp;id=1679141&amp;value=49440407&amp;id=1679138&amp;value=48825477&amp;id=1679135&amp;value=48060629&amp;id=1679132&amp;value=47369687&amp;id=1679129&amp;value=47152692&amp;id=1679126&amp;value=47100911&amp;id=1679123&amp;value=47043867&amp;id=1679120&amp;value=46961288&amp;id=1679117&amp;value=46940340&amp;id=1679114&amp;value=46880076&amp;id=1679111&amp;value=46879767&amp;id=1679108&amp;value=46535019&amp;id=1679105&amp;value=46544284&amp;id=1679102&amp;value=46522084&amp;id=1679099&amp;value=46508584&amp;id=2746394&amp;value=46411073&amp;id=4718930&amp;value=46407491&amp;id=7998976&amp;value=46061366&amp;id=10353798&amp;value=45915231&amp;id=14823153&amp;value=45843112&amp;id=20855856&amp;value=45836948&amp;id=32320301&amp;value=45501786&amp;id=38224664&amp;value=45216540&amp;id=46502674&amp;value=44576938&amp;id=53483719&amp;value=44359838&amp;id=58703120&amp;value=885000000&amp;id=62997321&amp;value=884000000&amp;id=67086275&amp;value=883000000&amp;" TargetMode="External"/><Relationship Id="rId15926" Type="http://schemas.openxmlformats.org/officeDocument/2006/relationships/hyperlink" Target="https://www.daloopa.com/src/53488418" TargetMode="External"/><Relationship Id="rId3883" Type="http://schemas.openxmlformats.org/officeDocument/2006/relationships/hyperlink" Target="https://www.daloopa.com/src/46595359" TargetMode="External"/><Relationship Id="rId13477" Type="http://schemas.openxmlformats.org/officeDocument/2006/relationships/hyperlink" Target="https://www.daloopa.com/src/19144851" TargetMode="External"/><Relationship Id="rId1087" Type="http://schemas.openxmlformats.org/officeDocument/2006/relationships/hyperlink" Target="https://www.daloopa.com/src/1670772" TargetMode="External"/><Relationship Id="rId3536" Type="http://schemas.openxmlformats.org/officeDocument/2006/relationships/hyperlink" Target="https://www.daloopa.com/src/19138955" TargetMode="External"/><Relationship Id="rId6759" Type="http://schemas.openxmlformats.org/officeDocument/2006/relationships/hyperlink" Target="https://www.daloopa.com/src/1669967" TargetMode="External"/><Relationship Id="rId12560" Type="http://schemas.openxmlformats.org/officeDocument/2006/relationships/hyperlink" Target="https://www.daloopa.com/src/53489404" TargetMode="External"/><Relationship Id="rId19173" Type="http://schemas.openxmlformats.org/officeDocument/2006/relationships/hyperlink" Target="https://www.daloopa.com/src/49001115" TargetMode="External"/><Relationship Id="rId9232" Type="http://schemas.openxmlformats.org/officeDocument/2006/relationships/hyperlink" Target="https://marketplace.daloopa.com/text-fundamental?id=1671349&amp;value=8110&amp;id=1671321&amp;value=8322&amp;id=1671293&amp;value=8845&amp;id=1671265&amp;value=10450&amp;id=45304312&amp;value=35727&amp;id=1671237&amp;value=10367&amp;id=1671209&amp;value=11015&amp;id=1671181&amp;value=11307&amp;id=1671153&amp;value=12426&amp;id=45304313&amp;value=45115&amp;id=1671125&amp;value=11708&amp;id=1671097&amp;value=12467&amp;id=1671069&amp;value=12647&amp;id=2697113&amp;value=14154&amp;id=45304314&amp;value=50976&amp;id=4681502&amp;value=12782&amp;id=7963268&amp;value=11644&amp;id=10333142&amp;value=13319&amp;id=14718318&amp;value=17147&amp;id=45304315&amp;value=54892&amp;id=20810600&amp;value=16481&amp;id=32273750&amp;value=19163&amp;id=38123911&amp;value=20023&amp;id=50174315&amp;value=23662&amp;id=50457802&amp;value=79329&amp;id=53410537&amp;value=20836&amp;id=58652915&amp;value=21164&amp;id=62949525&amp;value=20390&amp;id=67049648&amp;value=22342&amp;id=67054083&amp;value=84732&amp;" TargetMode="External"/><Relationship Id="rId12213" Type="http://schemas.openxmlformats.org/officeDocument/2006/relationships/hyperlink" Target="https://www.daloopa.com/src/1679439" TargetMode="External"/><Relationship Id="rId5842" Type="http://schemas.openxmlformats.org/officeDocument/2006/relationships/hyperlink" Target="https://www.daloopa.com/src/1669882" TargetMode="External"/><Relationship Id="rId15436" Type="http://schemas.openxmlformats.org/officeDocument/2006/relationships/hyperlink" Target="https://www.daloopa.com/src/45303777" TargetMode="External"/><Relationship Id="rId15783" Type="http://schemas.openxmlformats.org/officeDocument/2006/relationships/hyperlink" Target="https://www.daloopa.com/src/19183441" TargetMode="External"/><Relationship Id="rId3393" Type="http://schemas.openxmlformats.org/officeDocument/2006/relationships/hyperlink" Target="https://www.daloopa.com/src/19137087" TargetMode="External"/><Relationship Id="rId3046" Type="http://schemas.openxmlformats.org/officeDocument/2006/relationships/hyperlink" Target="https://www.daloopa.com/src/19135508" TargetMode="External"/><Relationship Id="rId18659" Type="http://schemas.openxmlformats.org/officeDocument/2006/relationships/hyperlink" Target="https://www.daloopa.com/src/48900240" TargetMode="External"/><Relationship Id="rId6269" Type="http://schemas.openxmlformats.org/officeDocument/2006/relationships/hyperlink" Target="https://www.daloopa.com/src/1670394" TargetMode="External"/><Relationship Id="rId8718" Type="http://schemas.openxmlformats.org/officeDocument/2006/relationships/hyperlink" Target="https://www.daloopa.com/document/22810043" TargetMode="External"/><Relationship Id="rId12070" Type="http://schemas.openxmlformats.org/officeDocument/2006/relationships/hyperlink" Target="https://www.daloopa.com/document/6065409" TargetMode="External"/><Relationship Id="rId17742" Type="http://schemas.openxmlformats.org/officeDocument/2006/relationships/hyperlink" Target="https://www.daloopa.com/src/62705718" TargetMode="External"/><Relationship Id="rId2879" Type="http://schemas.openxmlformats.org/officeDocument/2006/relationships/hyperlink" Target="https://www.daloopa.com/src/67160330" TargetMode="External"/><Relationship Id="rId7801" Type="http://schemas.openxmlformats.org/officeDocument/2006/relationships/hyperlink" Target="https://www.daloopa.com/src/1669433" TargetMode="External"/><Relationship Id="rId15293" Type="http://schemas.openxmlformats.org/officeDocument/2006/relationships/hyperlink" Target="https://www.daloopa.com/src/46520573" TargetMode="External"/><Relationship Id="rId101" Type="http://schemas.openxmlformats.org/officeDocument/2006/relationships/hyperlink" Target="https://www.daloopa.com/document/10232716" TargetMode="External"/><Relationship Id="rId5352" Type="http://schemas.openxmlformats.org/officeDocument/2006/relationships/hyperlink" Target="https://www.daloopa.com/src/4681428" TargetMode="External"/><Relationship Id="rId5005" Type="http://schemas.openxmlformats.org/officeDocument/2006/relationships/hyperlink" Target="https://www.daloopa.com/src/1669660" TargetMode="External"/><Relationship Id="rId8575" Type="http://schemas.openxmlformats.org/officeDocument/2006/relationships/hyperlink" Target="https://www.daloopa.com/src/1669086" TargetMode="External"/><Relationship Id="rId18169" Type="http://schemas.openxmlformats.org/officeDocument/2006/relationships/hyperlink" Target="https://www.daloopa.com/src/19253699" TargetMode="External"/><Relationship Id="rId1962" Type="http://schemas.openxmlformats.org/officeDocument/2006/relationships/hyperlink" Target="https://www.daloopa.com/src/1680723" TargetMode="External"/><Relationship Id="rId8228" Type="http://schemas.openxmlformats.org/officeDocument/2006/relationships/hyperlink" Target="https://www.daloopa.com/src/1668767" TargetMode="External"/><Relationship Id="rId11556" Type="http://schemas.openxmlformats.org/officeDocument/2006/relationships/hyperlink" Target="https://www.daloopa.com/src/1684163" TargetMode="External"/><Relationship Id="rId1615" Type="http://schemas.openxmlformats.org/officeDocument/2006/relationships/hyperlink" Target="https://www.daloopa.com/src/49013970" TargetMode="External"/><Relationship Id="rId11209" Type="http://schemas.openxmlformats.org/officeDocument/2006/relationships/hyperlink" Target="https://marketplace.daloopa.com/text-fundamental?id=1678826&amp;value=9203&amp;id=1678845&amp;value=9642&amp;id=1684257&amp;value=9993&amp;id=1684279&amp;value=11278&amp;id=45304374&amp;value=40116&amp;" TargetMode="External"/><Relationship Id="rId14779" Type="http://schemas.openxmlformats.org/officeDocument/2006/relationships/hyperlink" Target="https://www.daloopa.com/document/27840" TargetMode="External"/><Relationship Id="rId19701" Type="http://schemas.openxmlformats.org/officeDocument/2006/relationships/hyperlink" Target="https://marketplace.daloopa.com/text-fundamental?id=49009439&amp;value=6.27&amp;id=1678659&amp;value=6.57&amp;id=1678475&amp;value=14.21&amp;id=4681608&amp;value=9.87&amp;" TargetMode="External"/><Relationship Id="rId4838" Type="http://schemas.openxmlformats.org/officeDocument/2006/relationships/hyperlink" Target="https://www.daloopa.com/src/1930076" TargetMode="External"/><Relationship Id="rId17252" Type="http://schemas.openxmlformats.org/officeDocument/2006/relationships/hyperlink" Target="https://www.daloopa.com/src/48797991" TargetMode="External"/><Relationship Id="rId2389" Type="http://schemas.openxmlformats.org/officeDocument/2006/relationships/hyperlink" Target="https://www.daloopa.com/src/67086424" TargetMode="External"/><Relationship Id="rId7311" Type="http://schemas.openxmlformats.org/officeDocument/2006/relationships/hyperlink" Target="https://marketplace.daloopa.com/text-fundamental?id=1669564&amp;value=-212&amp;id=1669529&amp;value=-136&amp;id=1669494&amp;value=199&amp;id=1669459&amp;value=-547&amp;id=48346983&amp;value=-696&amp;id=1669424&amp;value=-334&amp;id=1669387&amp;value=833&amp;id=1669349&amp;value=-39&amp;id=1669311&amp;value=-47&amp;id=48346632&amp;value=459&amp;id=1669275&amp;value=43&amp;id=1669239&amp;value=19&amp;id=1669203&amp;value=142&amp;id=1669165&amp;value=-522&amp;id=48345877&amp;value=-318&amp;id=1669064&amp;value=185&amp;id=1669031&amp;value=-24&amp;id=1668997&amp;value=-47&amp;id=1668962&amp;value=198&amp;id=48615950&amp;value=312&amp;id=1668926&amp;value=-128&amp;id=1668890&amp;value=-326&amp;id=1668854&amp;value=-1632&amp;id=1668818&amp;value=-78&amp;id=48400753&amp;value=-2164&amp;id=1668784&amp;value=-241&amp;id=1668750&amp;value=-515&amp;id=1668716&amp;value=-484&amp;id=1668682&amp;value=33&amp;id=48610232&amp;value=-1207&amp;id=1668649&amp;value=-265&amp;id=1668616&amp;value=89&amp;id=1668583&amp;value=-611&amp;id=2696847&amp;value=166&amp;id=47469240&amp;value=-621&amp;id=4681386&amp;value=-115&amp;id=7963146&amp;value=-244&amp;id=10333070&amp;value=-233&amp;id=14718235&amp;value=-738&amp;id=47468686&amp;value=-1330&amp;id=20811536&amp;value=7&amp;id=32272396&amp;value=-199&amp;id=38123484&amp;value=-1255&amp;id=46414907&amp;value=-399&amp;id=46420417&amp;value=-1846&amp;id=53410395&amp;value=-776&amp;id=58652673&amp;value=-845&amp;id=62949119&amp;value=-2647&amp;id=67044677&amp;value=-778&amp;id=67054405&amp;value=-5046&amp;" TargetMode="External"/><Relationship Id="rId3921" Type="http://schemas.openxmlformats.org/officeDocument/2006/relationships/hyperlink" Target="https://www.daloopa.com/src/1668085" TargetMode="External"/><Relationship Id="rId13515" Type="http://schemas.openxmlformats.org/officeDocument/2006/relationships/hyperlink" Target="https://www.daloopa.com/src/19143893" TargetMode="External"/><Relationship Id="rId13862" Type="http://schemas.openxmlformats.org/officeDocument/2006/relationships/hyperlink" Target="https://marketplace.daloopa.com/text-fundamental?id=67089347&amp;value=704&amp;" TargetMode="External"/><Relationship Id="rId1472" Type="http://schemas.openxmlformats.org/officeDocument/2006/relationships/hyperlink" Target="https://www.daloopa.com/src/49014045" TargetMode="External"/><Relationship Id="rId8085" Type="http://schemas.openxmlformats.org/officeDocument/2006/relationships/hyperlink" Target="https://www.daloopa.com/src/46420398" TargetMode="External"/><Relationship Id="rId11066" Type="http://schemas.openxmlformats.org/officeDocument/2006/relationships/hyperlink" Target="https://www.daloopa.com/document/23463508" TargetMode="External"/><Relationship Id="rId1125" Type="http://schemas.openxmlformats.org/officeDocument/2006/relationships/hyperlink" Target="https://www.daloopa.com/src/48520378" TargetMode="External"/><Relationship Id="rId4695" Type="http://schemas.openxmlformats.org/officeDocument/2006/relationships/hyperlink" Target="https://www.daloopa.com/src/14718011" TargetMode="External"/><Relationship Id="rId14289" Type="http://schemas.openxmlformats.org/officeDocument/2006/relationships/hyperlink" Target="https://www.daloopa.com/src/48892142" TargetMode="External"/><Relationship Id="rId16738" Type="http://schemas.openxmlformats.org/officeDocument/2006/relationships/hyperlink" Target="https://www.daloopa.com/src/67090204" TargetMode="External"/><Relationship Id="rId4348" Type="http://schemas.openxmlformats.org/officeDocument/2006/relationships/hyperlink" Target="https://www.daloopa.com/src/1668205" TargetMode="External"/><Relationship Id="rId19211" Type="http://schemas.openxmlformats.org/officeDocument/2006/relationships/hyperlink" Target="https://www.daloopa.com/src/49028208" TargetMode="External"/><Relationship Id="rId10899" Type="http://schemas.openxmlformats.org/officeDocument/2006/relationships/hyperlink" Target="https://www.daloopa.com/src/67061196" TargetMode="External"/><Relationship Id="rId15821" Type="http://schemas.openxmlformats.org/officeDocument/2006/relationships/hyperlink" Target="https://www.daloopa.com/src/50458030" TargetMode="External"/><Relationship Id="rId13372" Type="http://schemas.openxmlformats.org/officeDocument/2006/relationships/hyperlink" Target="https://www.daloopa.com/src/19143692" TargetMode="External"/><Relationship Id="rId3431" Type="http://schemas.openxmlformats.org/officeDocument/2006/relationships/hyperlink" Target="https://www.daloopa.com/src/49892691" TargetMode="External"/><Relationship Id="rId13025" Type="http://schemas.openxmlformats.org/officeDocument/2006/relationships/hyperlink" Target="https://www.daloopa.com/src/67438933" TargetMode="External"/><Relationship Id="rId16595" Type="http://schemas.openxmlformats.org/officeDocument/2006/relationships/hyperlink" Target="https://www.daloopa.com/src/46503638" TargetMode="External"/><Relationship Id="rId6654" Type="http://schemas.openxmlformats.org/officeDocument/2006/relationships/hyperlink" Target="https://www.daloopa.com/src/1670002" TargetMode="External"/><Relationship Id="rId16248" Type="http://schemas.openxmlformats.org/officeDocument/2006/relationships/hyperlink" Target="https://www.daloopa.com/src/19140076" TargetMode="External"/><Relationship Id="rId6307" Type="http://schemas.openxmlformats.org/officeDocument/2006/relationships/hyperlink" Target="https://www.daloopa.com/src/1670140" TargetMode="External"/><Relationship Id="rId9877" Type="http://schemas.openxmlformats.org/officeDocument/2006/relationships/hyperlink" Target="https://www.daloopa.com/src/58652925" TargetMode="External"/><Relationship Id="rId12858" Type="http://schemas.openxmlformats.org/officeDocument/2006/relationships/hyperlink" Target="https://www.daloopa.com/src/67436354" TargetMode="External"/><Relationship Id="rId2917" Type="http://schemas.openxmlformats.org/officeDocument/2006/relationships/hyperlink" Target="https://www.daloopa.com/src/19134928" TargetMode="External"/><Relationship Id="rId15331" Type="http://schemas.openxmlformats.org/officeDocument/2006/relationships/hyperlink" Target="https://www.daloopa.com/src/19186580" TargetMode="External"/><Relationship Id="rId8960" Type="http://schemas.openxmlformats.org/officeDocument/2006/relationships/hyperlink" Target="https://www.daloopa.com/src/1671503" TargetMode="External"/><Relationship Id="rId18554" Type="http://schemas.openxmlformats.org/officeDocument/2006/relationships/hyperlink" Target="https://www.daloopa.com/src/67090324" TargetMode="External"/><Relationship Id="rId8613" Type="http://schemas.openxmlformats.org/officeDocument/2006/relationships/hyperlink" Target="https://marketplace.daloopa.com/text-fundamental?id=1670629&amp;value=3633&amp;id=1670626&amp;value=4705&amp;id=1670623&amp;value=5083&amp;id=1670620&amp;value=5238&amp;id=45304154&amp;value=18659&amp;id=1670617&amp;value=4391&amp;id=1670614&amp;value=5627&amp;id=1670611&amp;value=5994&amp;id=1670608&amp;value=6364&amp;id=45304155&amp;value=22376&amp;id=1670605&amp;value=6617&amp;id=1670602&amp;value=6985&amp;id=1670599&amp;value=6007&amp;id=1670596&amp;value=6415&amp;id=45304156&amp;value=26024&amp;id=1670593&amp;value=7658&amp;id=1670590&amp;value=9120&amp;id=1670587&amp;value=9845&amp;id=1670584&amp;value=9413&amp;id=45304157&amp;value=36036&amp;id=1670581&amp;value=9548&amp;id=1670578&amp;value=7403&amp;id=1670575&amp;value=9872&amp;id=1670572&amp;value=10268&amp;id=45304158&amp;value=37091&amp;id=1670569&amp;value=11642&amp;id=1670566&amp;value=10132&amp;id=1670563&amp;value=13210&amp;id=1670560&amp;value=12987&amp;id=45304159&amp;value=47971&amp;id=1670557&amp;value=12000&amp;id=1670554&amp;value=12627&amp;id=1670551&amp;value=15466&amp;id=2697020&amp;value=14427&amp;id=45304160&amp;value=54520&amp;id=4681461&amp;value=11451&amp;id=7963229&amp;value=13993&amp;id=10333083&amp;value=17003&amp;id=14718270&amp;value=22677&amp;id=45304161&amp;value=65124&amp;id=20809933&amp;value=19289&amp;id=32272489&amp;value=21890&amp;id=38123645&amp;value=25539&amp;id=46413004&amp;value=24934&amp;id=46418505&amp;value=91652&amp;id=53410443&amp;value=25106&amp;id=58652810&amp;value=19422&amp;id=62949174&amp;value=23353&amp;id=67044823&amp;value=23614&amp;id=67054079&amp;value=91495&amp;" TargetMode="External"/><Relationship Id="rId11941" Type="http://schemas.openxmlformats.org/officeDocument/2006/relationships/hyperlink" Target="https://www.daloopa.com/src/1678270" TargetMode="External"/><Relationship Id="rId18207" Type="http://schemas.openxmlformats.org/officeDocument/2006/relationships/hyperlink" Target="https://marketplace.daloopa.com/text-fundamental?id=19253180&amp;value=-0.03&amp;id=46509075&amp;value=-0.025&amp;id=67089123&amp;value=-0.054000000000000006&amp;" TargetMode="External"/><Relationship Id="rId6164" Type="http://schemas.openxmlformats.org/officeDocument/2006/relationships/hyperlink" Target="https://www.daloopa.com/src/1670428" TargetMode="External"/><Relationship Id="rId2774" Type="http://schemas.openxmlformats.org/officeDocument/2006/relationships/hyperlink" Target="https://www.daloopa.com/src/46503305" TargetMode="External"/><Relationship Id="rId9387" Type="http://schemas.openxmlformats.org/officeDocument/2006/relationships/hyperlink" Target="https://www.daloopa.com/src/1671130" TargetMode="External"/><Relationship Id="rId14817" Type="http://schemas.openxmlformats.org/officeDocument/2006/relationships/hyperlink" Target="https://www.daloopa.com/src/32324259" TargetMode="External"/><Relationship Id="rId746" Type="http://schemas.openxmlformats.org/officeDocument/2006/relationships/hyperlink" Target="https://www.daloopa.com/src/18920719" TargetMode="External"/><Relationship Id="rId2427" Type="http://schemas.openxmlformats.org/officeDocument/2006/relationships/hyperlink" Target="https://www.daloopa.com/src/32320383" TargetMode="External"/><Relationship Id="rId12368" Type="http://schemas.openxmlformats.org/officeDocument/2006/relationships/hyperlink" Target="https://www.daloopa.com/src/62996613" TargetMode="External"/><Relationship Id="rId5997" Type="http://schemas.openxmlformats.org/officeDocument/2006/relationships/hyperlink" Target="https://www.daloopa.com/src/1670274" TargetMode="External"/><Relationship Id="rId13900" Type="http://schemas.openxmlformats.org/officeDocument/2006/relationships/hyperlink" Target="https://www.daloopa.com/src/46509316" TargetMode="External"/><Relationship Id="rId8470" Type="http://schemas.openxmlformats.org/officeDocument/2006/relationships/hyperlink" Target="https://www.daloopa.com/src/1668704" TargetMode="External"/><Relationship Id="rId11451" Type="http://schemas.openxmlformats.org/officeDocument/2006/relationships/hyperlink" Target="https://www.daloopa.com/src/1678967" TargetMode="External"/><Relationship Id="rId18064" Type="http://schemas.openxmlformats.org/officeDocument/2006/relationships/hyperlink" Target="https://www.daloopa.com/src/19237958" TargetMode="External"/><Relationship Id="rId1510" Type="http://schemas.openxmlformats.org/officeDocument/2006/relationships/hyperlink" Target="https://www.daloopa.com/src/1670985" TargetMode="External"/><Relationship Id="rId8123" Type="http://schemas.openxmlformats.org/officeDocument/2006/relationships/hyperlink" Target="https://www.daloopa.com/src/38123485" TargetMode="External"/><Relationship Id="rId11104" Type="http://schemas.openxmlformats.org/officeDocument/2006/relationships/hyperlink" Target="https://marketplace.daloopa.com/text-fundamental?id=50179830&amp;value=18053&amp;id=50179814&amp;value=18830&amp;id=50179772&amp;value=19966&amp;id=50179750&amp;value=22330&amp;id=50457955&amp;value=79179&amp;id=50179719&amp;value=20850&amp;id=50179691&amp;value=21535&amp;id=50179646&amp;value=22542&amp;id=50179576&amp;value=26079&amp;id=50457956&amp;value=91006&amp;id=50179557&amp;value=24837&amp;id=50179525&amp;value=26371&amp;id=50179493&amp;value=27708&amp;id=50179451&amp;value=31981&amp;id=50457957&amp;value=110897&amp;id=50179385&amp;value=30074&amp;id=50179352&amp;value=31992&amp;id=50179273&amp;value=34045&amp;id=50179217&amp;value=39876&amp;id=50457958&amp;value=135987&amp;id=50179173&amp;value=37355&amp;id=50179110&amp;value=40053&amp;id=50179052&amp;value=40919&amp;id=50178989&amp;value=46401&amp;id=50457959&amp;value=164728&amp;id=50178941&amp;value=41502&amp;id=50178886&amp;value=38852&amp;id=50178829&amp;value=46250&amp;id=50178782&amp;value=56611&amp;id=50457960&amp;value=183215&amp;id=50178725&amp;value=54322&amp;id=50178694&amp;value=60000&amp;id=50178576&amp;value=64441&amp;" TargetMode="External"/><Relationship Id="rId14674" Type="http://schemas.openxmlformats.org/officeDocument/2006/relationships/hyperlink" Target="https://www.daloopa.com/src/38229698" TargetMode="External"/><Relationship Id="rId4733" Type="http://schemas.openxmlformats.org/officeDocument/2006/relationships/hyperlink" Target="https://www.daloopa.com/src/1668237" TargetMode="External"/><Relationship Id="rId14327" Type="http://schemas.openxmlformats.org/officeDocument/2006/relationships/hyperlink" Target="https://www.daloopa.com/src/45303692" TargetMode="External"/><Relationship Id="rId2284" Type="http://schemas.openxmlformats.org/officeDocument/2006/relationships/hyperlink" Target="https://www.daloopa.com/src/1679300" TargetMode="External"/><Relationship Id="rId17897" Type="http://schemas.openxmlformats.org/officeDocument/2006/relationships/hyperlink" Target="https://www.daloopa.com/src/62708835" TargetMode="External"/><Relationship Id="rId256" Type="http://schemas.openxmlformats.org/officeDocument/2006/relationships/hyperlink" Target="https://www.daloopa.com/src/1676932" TargetMode="External"/><Relationship Id="rId7956" Type="http://schemas.openxmlformats.org/officeDocument/2006/relationships/hyperlink" Target="https://www.daloopa.com/src/1669436" TargetMode="External"/><Relationship Id="rId10937" Type="http://schemas.openxmlformats.org/officeDocument/2006/relationships/hyperlink" Target="https://www.daloopa.com/src/67060004" TargetMode="External"/><Relationship Id="rId7609" Type="http://schemas.openxmlformats.org/officeDocument/2006/relationships/hyperlink" Target="https://www.daloopa.com/src/53410384" TargetMode="External"/><Relationship Id="rId13410" Type="http://schemas.openxmlformats.org/officeDocument/2006/relationships/hyperlink" Target="https://www.daloopa.com/src/32323427" TargetMode="External"/><Relationship Id="rId16980" Type="http://schemas.openxmlformats.org/officeDocument/2006/relationships/hyperlink" Target="https://www.daloopa.com/src/48791678" TargetMode="External"/><Relationship Id="rId16633" Type="http://schemas.openxmlformats.org/officeDocument/2006/relationships/hyperlink" Target="https://www.daloopa.com/src/19196912" TargetMode="External"/><Relationship Id="rId1020" Type="http://schemas.openxmlformats.org/officeDocument/2006/relationships/hyperlink" Target="https://www.daloopa.com/src/15999010" TargetMode="External"/><Relationship Id="rId4590" Type="http://schemas.openxmlformats.org/officeDocument/2006/relationships/hyperlink" Target="https://www.daloopa.com/src/46594117" TargetMode="External"/><Relationship Id="rId14184" Type="http://schemas.openxmlformats.org/officeDocument/2006/relationships/hyperlink" Target="https://www.daloopa.com/src/18894520" TargetMode="External"/><Relationship Id="rId4243" Type="http://schemas.openxmlformats.org/officeDocument/2006/relationships/hyperlink" Target="https://www.daloopa.com/src/1668216" TargetMode="External"/><Relationship Id="rId9915" Type="http://schemas.openxmlformats.org/officeDocument/2006/relationships/hyperlink" Target="https://www.daloopa.com/src/45304291" TargetMode="External"/><Relationship Id="rId19509" Type="http://schemas.openxmlformats.org/officeDocument/2006/relationships/hyperlink" Target="https://www.daloopa.com/src/1678492" TargetMode="External"/><Relationship Id="rId7466" Type="http://schemas.openxmlformats.org/officeDocument/2006/relationships/hyperlink" Target="https://www.daloopa.com/src/67054410" TargetMode="External"/><Relationship Id="rId10794" Type="http://schemas.openxmlformats.org/officeDocument/2006/relationships/hyperlink" Target="https://www.daloopa.com/src/50178885" TargetMode="External"/><Relationship Id="rId7119" Type="http://schemas.openxmlformats.org/officeDocument/2006/relationships/hyperlink" Target="https://www.daloopa.com/document/23463508" TargetMode="External"/><Relationship Id="rId10447" Type="http://schemas.openxmlformats.org/officeDocument/2006/relationships/hyperlink" Target="https://www.daloopa.com/document/23463508" TargetMode="External"/><Relationship Id="rId16490" Type="http://schemas.openxmlformats.org/officeDocument/2006/relationships/hyperlink" Target="https://www.daloopa.com/src/19164840" TargetMode="External"/><Relationship Id="rId3729" Type="http://schemas.openxmlformats.org/officeDocument/2006/relationships/hyperlink" Target="https://www.daloopa.com/src/45304584" TargetMode="External"/><Relationship Id="rId16143" Type="http://schemas.openxmlformats.org/officeDocument/2006/relationships/hyperlink" Target="https://www.daloopa.com/src/19193250" TargetMode="External"/><Relationship Id="rId6202" Type="http://schemas.openxmlformats.org/officeDocument/2006/relationships/hyperlink" Target="https://www.daloopa.com/src/1670278" TargetMode="External"/><Relationship Id="rId9772" Type="http://schemas.openxmlformats.org/officeDocument/2006/relationships/hyperlink" Target="https://www.daloopa.com/src/1671256" TargetMode="External"/><Relationship Id="rId12753" Type="http://schemas.openxmlformats.org/officeDocument/2006/relationships/hyperlink" Target="https://www.daloopa.com/src/1679148" TargetMode="External"/><Relationship Id="rId19366" Type="http://schemas.openxmlformats.org/officeDocument/2006/relationships/hyperlink" Target="https://www.daloopa.com/src/1678589" TargetMode="External"/><Relationship Id="rId2812" Type="http://schemas.openxmlformats.org/officeDocument/2006/relationships/hyperlink" Target="https://www.daloopa.com/document/21779929" TargetMode="External"/><Relationship Id="rId9425" Type="http://schemas.openxmlformats.org/officeDocument/2006/relationships/hyperlink" Target="https://www.daloopa.com/src/1671244" TargetMode="External"/><Relationship Id="rId12406" Type="http://schemas.openxmlformats.org/officeDocument/2006/relationships/hyperlink" Target="https://www.daloopa.com/src/38225426" TargetMode="External"/><Relationship Id="rId19019" Type="http://schemas.openxmlformats.org/officeDocument/2006/relationships/hyperlink" Target="https://www.daloopa.com/src/48903052" TargetMode="External"/><Relationship Id="rId15976" Type="http://schemas.openxmlformats.org/officeDocument/2006/relationships/hyperlink" Target="https://www.daloopa.com/src/19193658" TargetMode="External"/><Relationship Id="rId3586" Type="http://schemas.openxmlformats.org/officeDocument/2006/relationships/hyperlink" Target="https://www.daloopa.com/src/19138885" TargetMode="External"/><Relationship Id="rId15629" Type="http://schemas.openxmlformats.org/officeDocument/2006/relationships/hyperlink" Target="https://www.daloopa.com/src/19186897" TargetMode="External"/><Relationship Id="rId3239" Type="http://schemas.openxmlformats.org/officeDocument/2006/relationships/hyperlink" Target="https://www.daloopa.com/src/19135785" TargetMode="External"/><Relationship Id="rId18102" Type="http://schemas.openxmlformats.org/officeDocument/2006/relationships/hyperlink" Target="https://www.daloopa.com/document/23465155" TargetMode="External"/><Relationship Id="rId9282" Type="http://schemas.openxmlformats.org/officeDocument/2006/relationships/hyperlink" Target="https://www.daloopa.com/src/4681503" TargetMode="External"/><Relationship Id="rId14712" Type="http://schemas.openxmlformats.org/officeDocument/2006/relationships/hyperlink" Target="https://www.daloopa.com/src/19185264" TargetMode="External"/><Relationship Id="rId12263" Type="http://schemas.openxmlformats.org/officeDocument/2006/relationships/hyperlink" Target="https://www.daloopa.com/src/1679376" TargetMode="External"/><Relationship Id="rId17935" Type="http://schemas.openxmlformats.org/officeDocument/2006/relationships/hyperlink" Target="https://www.daloopa.com/src/62708695" TargetMode="External"/><Relationship Id="rId641" Type="http://schemas.openxmlformats.org/officeDocument/2006/relationships/hyperlink" Target="https://www.daloopa.com/src/62996041" TargetMode="External"/><Relationship Id="rId2322" Type="http://schemas.openxmlformats.org/officeDocument/2006/relationships/hyperlink" Target="https://www.daloopa.com/src/1679289" TargetMode="External"/><Relationship Id="rId5892" Type="http://schemas.openxmlformats.org/officeDocument/2006/relationships/hyperlink" Target="https://www.daloopa.com/src/1669951" TargetMode="External"/><Relationship Id="rId15486" Type="http://schemas.openxmlformats.org/officeDocument/2006/relationships/hyperlink" Target="https://www.daloopa.com/src/19187001" TargetMode="External"/><Relationship Id="rId5545" Type="http://schemas.openxmlformats.org/officeDocument/2006/relationships/hyperlink" Target="https://www.daloopa.com/src/1670379" TargetMode="External"/><Relationship Id="rId15139" Type="http://schemas.openxmlformats.org/officeDocument/2006/relationships/hyperlink" Target="https://www.daloopa.com/src/19180871" TargetMode="External"/><Relationship Id="rId3096" Type="http://schemas.openxmlformats.org/officeDocument/2006/relationships/hyperlink" Target="https://www.daloopa.com/src/19136623" TargetMode="External"/><Relationship Id="rId8768" Type="http://schemas.openxmlformats.org/officeDocument/2006/relationships/hyperlink" Target="https://www.daloopa.com/src/67054081" TargetMode="External"/><Relationship Id="rId9819" Type="http://schemas.openxmlformats.org/officeDocument/2006/relationships/hyperlink" Target="https://www.daloopa.com/src/1671341" TargetMode="External"/><Relationship Id="rId10698" Type="http://schemas.openxmlformats.org/officeDocument/2006/relationships/hyperlink" Target="https://www.daloopa.com/src/67061199" TargetMode="External"/><Relationship Id="rId11749" Type="http://schemas.openxmlformats.org/officeDocument/2006/relationships/hyperlink" Target="https://www.daloopa.com/src/1678684" TargetMode="External"/><Relationship Id="rId15620" Type="http://schemas.openxmlformats.org/officeDocument/2006/relationships/hyperlink" Target="https://www.daloopa.com/src/19187116" TargetMode="External"/><Relationship Id="rId1808" Type="http://schemas.openxmlformats.org/officeDocument/2006/relationships/hyperlink" Target="https://www.daloopa.com/src/1670860" TargetMode="External"/><Relationship Id="rId13171" Type="http://schemas.openxmlformats.org/officeDocument/2006/relationships/hyperlink" Target="https://www.daloopa.com/src/67440486" TargetMode="External"/><Relationship Id="rId14222" Type="http://schemas.openxmlformats.org/officeDocument/2006/relationships/hyperlink" Target="https://www.daloopa.com/src/62997366" TargetMode="External"/><Relationship Id="rId17792" Type="http://schemas.openxmlformats.org/officeDocument/2006/relationships/hyperlink" Target="https://www.daloopa.com/src/62706363" TargetMode="External"/><Relationship Id="rId18843" Type="http://schemas.openxmlformats.org/officeDocument/2006/relationships/hyperlink" Target="https://www.daloopa.com/src/48898887" TargetMode="External"/><Relationship Id="rId151" Type="http://schemas.openxmlformats.org/officeDocument/2006/relationships/hyperlink" Target="https://marketplace.daloopa.com/text-fundamental?id=67056820&amp;value=3.4&amp;" TargetMode="External"/><Relationship Id="rId3230" Type="http://schemas.openxmlformats.org/officeDocument/2006/relationships/hyperlink" Target="https://www.daloopa.com/src/45304530" TargetMode="External"/><Relationship Id="rId7851" Type="http://schemas.openxmlformats.org/officeDocument/2006/relationships/hyperlink" Target="https://www.daloopa.com/src/1668901" TargetMode="External"/><Relationship Id="rId8902" Type="http://schemas.openxmlformats.org/officeDocument/2006/relationships/hyperlink" Target="https://www.daloopa.com/document/6065396" TargetMode="External"/><Relationship Id="rId10832" Type="http://schemas.openxmlformats.org/officeDocument/2006/relationships/hyperlink" Target="https://marketplace.daloopa.com/text-fundamental?id=50179545&amp;value=0.29&amp;id=50179503&amp;value=0.31&amp;id=50179494&amp;value=0.32&amp;id=50179430&amp;value=0.3&amp;id=50179389&amp;value=0.35&amp;id=50179341&amp;value=0.34&amp;id=50179252&amp;value=0.28&amp;id=50179207&amp;value=0.26&amp;id=50179169&amp;value=0.21&amp;id=50179100&amp;value=0.25&amp;id=50179039&amp;value=0.29&amp;id=50178994&amp;value=0.26&amp;id=50178951&amp;value=0.18&amp;id=50178893&amp;value=-0.02&amp;id=50178845&amp;value=0.17&amp;id=50178777&amp;value=0.27&amp;id=50178739&amp;value=0.44&amp;id=50178699&amp;value=0.77&amp;id=50178585&amp;value=0.51&amp;id=50174948&amp;value=0.44&amp;id=53412526&amp;value=0.35&amp;id=58653398&amp;value=0.28&amp;id=62951011&amp;value=0.17&amp;id=67059989&amp;value=0.1&amp;id=67060000&amp;value=0.21&amp;" TargetMode="External"/><Relationship Id="rId16394" Type="http://schemas.openxmlformats.org/officeDocument/2006/relationships/hyperlink" Target="https://www.daloopa.com/src/19197039" TargetMode="External"/><Relationship Id="rId17445" Type="http://schemas.openxmlformats.org/officeDocument/2006/relationships/hyperlink" Target="https://marketplace.daloopa.com/text-fundamental?id=62705636&amp;value=12864&amp;id=62705568&amp;value=12245&amp;id=62705515&amp;value=12210&amp;id=62995808&amp;value=11353&amp;id=67089955&amp;value=11580&amp;" TargetMode="External"/><Relationship Id="rId6453" Type="http://schemas.openxmlformats.org/officeDocument/2006/relationships/hyperlink" Target="https://www.daloopa.com/src/1669756" TargetMode="External"/><Relationship Id="rId7504" Type="http://schemas.openxmlformats.org/officeDocument/2006/relationships/hyperlink" Target="https://www.daloopa.com/src/46414906" TargetMode="External"/><Relationship Id="rId16047" Type="http://schemas.openxmlformats.org/officeDocument/2006/relationships/hyperlink" Target="https://www.daloopa.com/src/19193046" TargetMode="External"/><Relationship Id="rId5055" Type="http://schemas.openxmlformats.org/officeDocument/2006/relationships/hyperlink" Target="https://www.daloopa.com/src/1669731" TargetMode="External"/><Relationship Id="rId6106" Type="http://schemas.openxmlformats.org/officeDocument/2006/relationships/hyperlink" Target="https://www.daloopa.com/src/1670314" TargetMode="External"/><Relationship Id="rId9676" Type="http://schemas.openxmlformats.org/officeDocument/2006/relationships/hyperlink" Target="https://www.daloopa.com/src/1671085" TargetMode="External"/><Relationship Id="rId1665" Type="http://schemas.openxmlformats.org/officeDocument/2006/relationships/hyperlink" Target="https://www.daloopa.com/src/49014123" TargetMode="External"/><Relationship Id="rId2716" Type="http://schemas.openxmlformats.org/officeDocument/2006/relationships/hyperlink" Target="https://www.daloopa.com/src/1679541" TargetMode="External"/><Relationship Id="rId8278" Type="http://schemas.openxmlformats.org/officeDocument/2006/relationships/hyperlink" Target="https://www.daloopa.com/src/1668838" TargetMode="External"/><Relationship Id="rId9329" Type="http://schemas.openxmlformats.org/officeDocument/2006/relationships/hyperlink" Target="https://www.daloopa.com/src/1671128" TargetMode="External"/><Relationship Id="rId11259" Type="http://schemas.openxmlformats.org/officeDocument/2006/relationships/hyperlink" Target="https://www.daloopa.com/src/45304380" TargetMode="External"/><Relationship Id="rId12657" Type="http://schemas.openxmlformats.org/officeDocument/2006/relationships/hyperlink" Target="https://www.daloopa.com/src/50460378" TargetMode="External"/><Relationship Id="rId13708" Type="http://schemas.openxmlformats.org/officeDocument/2006/relationships/hyperlink" Target="https://www.daloopa.com/src/19147652" TargetMode="External"/><Relationship Id="rId15130" Type="http://schemas.openxmlformats.org/officeDocument/2006/relationships/hyperlink" Target="https://www.daloopa.com/src/19180004" TargetMode="External"/><Relationship Id="rId1318" Type="http://schemas.openxmlformats.org/officeDocument/2006/relationships/hyperlink" Target="https://www.daloopa.com/src/1670776" TargetMode="External"/><Relationship Id="rId19751" Type="http://schemas.openxmlformats.org/officeDocument/2006/relationships/hyperlink" Target="https://www.daloopa.com/src/1678497" TargetMode="External"/><Relationship Id="rId4888" Type="http://schemas.openxmlformats.org/officeDocument/2006/relationships/hyperlink" Target="https://www.daloopa.com/src/1930258" TargetMode="External"/><Relationship Id="rId5939" Type="http://schemas.openxmlformats.org/officeDocument/2006/relationships/hyperlink" Target="https://www.daloopa.com/src/1670133" TargetMode="External"/><Relationship Id="rId7361" Type="http://schemas.openxmlformats.org/officeDocument/2006/relationships/hyperlink" Target="https://www.daloopa.com/src/46420417" TargetMode="External"/><Relationship Id="rId9810" Type="http://schemas.openxmlformats.org/officeDocument/2006/relationships/hyperlink" Target="https://www.daloopa.com/src/45304274" TargetMode="External"/><Relationship Id="rId11740" Type="http://schemas.openxmlformats.org/officeDocument/2006/relationships/hyperlink" Target="https://www.daloopa.com/src/1678673" TargetMode="External"/><Relationship Id="rId18353" Type="http://schemas.openxmlformats.org/officeDocument/2006/relationships/hyperlink" Target="https://www.daloopa.com/src/62711770" TargetMode="External"/><Relationship Id="rId19404" Type="http://schemas.openxmlformats.org/officeDocument/2006/relationships/hyperlink" Target="https://www.daloopa.com/src/1678651" TargetMode="External"/><Relationship Id="rId24" Type="http://schemas.openxmlformats.org/officeDocument/2006/relationships/hyperlink" Target="https://www.daloopa.com/document/133032" TargetMode="External"/><Relationship Id="rId7014" Type="http://schemas.openxmlformats.org/officeDocument/2006/relationships/hyperlink" Target="https://www.daloopa.com/src/1669158" TargetMode="External"/><Relationship Id="rId8412" Type="http://schemas.openxmlformats.org/officeDocument/2006/relationships/hyperlink" Target="https://www.daloopa.com/src/1668913" TargetMode="External"/><Relationship Id="rId10342" Type="http://schemas.openxmlformats.org/officeDocument/2006/relationships/hyperlink" Target="https://www.daloopa.com/src/50457887" TargetMode="External"/><Relationship Id="rId14963" Type="http://schemas.openxmlformats.org/officeDocument/2006/relationships/hyperlink" Target="https://www.daloopa.com/src/58705777" TargetMode="External"/><Relationship Id="rId18006" Type="http://schemas.openxmlformats.org/officeDocument/2006/relationships/hyperlink" Target="https://www.daloopa.com/src/62709242" TargetMode="External"/><Relationship Id="rId3971" Type="http://schemas.openxmlformats.org/officeDocument/2006/relationships/hyperlink" Target="https://www.daloopa.com/src/1668114" TargetMode="External"/><Relationship Id="rId13565" Type="http://schemas.openxmlformats.org/officeDocument/2006/relationships/hyperlink" Target="https://www.daloopa.com/src/67089896" TargetMode="External"/><Relationship Id="rId14616" Type="http://schemas.openxmlformats.org/officeDocument/2006/relationships/hyperlink" Target="https://www.daloopa.com/src/19184982" TargetMode="External"/><Relationship Id="rId892" Type="http://schemas.openxmlformats.org/officeDocument/2006/relationships/hyperlink" Target="https://www.daloopa.com/src/15998659" TargetMode="External"/><Relationship Id="rId2573" Type="http://schemas.openxmlformats.org/officeDocument/2006/relationships/hyperlink" Target="https://www.daloopa.com/src/66331443" TargetMode="External"/><Relationship Id="rId3624" Type="http://schemas.openxmlformats.org/officeDocument/2006/relationships/hyperlink" Target="https://www.daloopa.com/src/19138205" TargetMode="External"/><Relationship Id="rId9186" Type="http://schemas.openxmlformats.org/officeDocument/2006/relationships/hyperlink" Target="https://www.daloopa.com/src/45304303" TargetMode="External"/><Relationship Id="rId12167" Type="http://schemas.openxmlformats.org/officeDocument/2006/relationships/hyperlink" Target="https://www.daloopa.com/src/1678356" TargetMode="External"/><Relationship Id="rId13218" Type="http://schemas.openxmlformats.org/officeDocument/2006/relationships/hyperlink" Target="https://www.daloopa.com/src/67439263" TargetMode="External"/><Relationship Id="rId16788" Type="http://schemas.openxmlformats.org/officeDocument/2006/relationships/hyperlink" Target="https://www.daloopa.com/src/50203060" TargetMode="External"/><Relationship Id="rId545" Type="http://schemas.openxmlformats.org/officeDocument/2006/relationships/hyperlink" Target="https://www.daloopa.com/src/50432877" TargetMode="External"/><Relationship Id="rId1175" Type="http://schemas.openxmlformats.org/officeDocument/2006/relationships/hyperlink" Target="https://www.daloopa.com/src/2697059" TargetMode="External"/><Relationship Id="rId2226" Type="http://schemas.openxmlformats.org/officeDocument/2006/relationships/hyperlink" Target="https://www.daloopa.com/src/53484489" TargetMode="External"/><Relationship Id="rId5796" Type="http://schemas.openxmlformats.org/officeDocument/2006/relationships/hyperlink" Target="https://www.daloopa.com/src/14718082" TargetMode="External"/><Relationship Id="rId6847" Type="http://schemas.openxmlformats.org/officeDocument/2006/relationships/hyperlink" Target="https://www.daloopa.com/src/1669554" TargetMode="External"/><Relationship Id="rId17839" Type="http://schemas.openxmlformats.org/officeDocument/2006/relationships/hyperlink" Target="https://www.daloopa.com/src/62706889" TargetMode="External"/><Relationship Id="rId19261" Type="http://schemas.openxmlformats.org/officeDocument/2006/relationships/hyperlink" Target="https://www.daloopa.com/src/49002525" TargetMode="External"/><Relationship Id="rId4398" Type="http://schemas.openxmlformats.org/officeDocument/2006/relationships/hyperlink" Target="https://marketplace.daloopa.com/text-fundamental?id=1668564&amp;value=22&amp;id=1668540&amp;value=674&amp;id=1668516&amp;value=15&amp;id=1668492&amp;value=-5&amp;id=46594005&amp;value=706&amp;id=1668468&amp;value=-198&amp;id=1668447&amp;value=-68&amp;id=1668426&amp;value=-185&amp;id=1668405&amp;value=967&amp;id=46594114&amp;value=516&amp;id=1668384&amp;value=0&amp;id=1668357&amp;value=0&amp;id=1668330&amp;value=0&amp;id=1668303&amp;value=0&amp;id=46594911&amp;value=0&amp;" TargetMode="External"/><Relationship Id="rId5449" Type="http://schemas.openxmlformats.org/officeDocument/2006/relationships/hyperlink" Target="https://www.daloopa.com/src/20809876" TargetMode="External"/><Relationship Id="rId9320" Type="http://schemas.openxmlformats.org/officeDocument/2006/relationships/hyperlink" Target="https://www.daloopa.com/document/23463508" TargetMode="External"/><Relationship Id="rId11250" Type="http://schemas.openxmlformats.org/officeDocument/2006/relationships/hyperlink" Target="https://www.daloopa.com/src/1684263" TargetMode="External"/><Relationship Id="rId12301" Type="http://schemas.openxmlformats.org/officeDocument/2006/relationships/hyperlink" Target="https://www.daloopa.com/src/1679409" TargetMode="External"/><Relationship Id="rId15871" Type="http://schemas.openxmlformats.org/officeDocument/2006/relationships/hyperlink" Target="https://www.daloopa.com/src/38229757" TargetMode="External"/><Relationship Id="rId16922" Type="http://schemas.openxmlformats.org/officeDocument/2006/relationships/hyperlink" Target="https://www.daloopa.com/src/48791747" TargetMode="External"/><Relationship Id="rId5930" Type="http://schemas.openxmlformats.org/officeDocument/2006/relationships/hyperlink" Target="https://www.daloopa.com/src/1670460" TargetMode="External"/><Relationship Id="rId14473" Type="http://schemas.openxmlformats.org/officeDocument/2006/relationships/hyperlink" Target="https://www.daloopa.com/src/19178210" TargetMode="External"/><Relationship Id="rId15524" Type="http://schemas.openxmlformats.org/officeDocument/2006/relationships/hyperlink" Target="https://www.daloopa.com/document/27825" TargetMode="External"/><Relationship Id="rId3481" Type="http://schemas.openxmlformats.org/officeDocument/2006/relationships/hyperlink" Target="https://marketplace.daloopa.com/text-fundamental?id=49008548&amp;value=5604&amp;id=50507990&amp;value=1616&amp;id=50507996&amp;value=1627&amp;id=49007831&amp;value=6176&amp;id=19138726&amp;value=1791&amp;id=19138694&amp;value=1917&amp;id=19138822&amp;value=7472&amp;id=19138679&amp;value=2008&amp;id=19138654&amp;value=1948&amp;id=19138615&amp;value=2083&amp;id=45304549&amp;value=2277&amp;id=19138841&amp;value=8316&amp;" TargetMode="External"/><Relationship Id="rId4532" Type="http://schemas.openxmlformats.org/officeDocument/2006/relationships/hyperlink" Target="https://www.daloopa.com/src/1668473" TargetMode="External"/><Relationship Id="rId13075" Type="http://schemas.openxmlformats.org/officeDocument/2006/relationships/hyperlink" Target="https://www.daloopa.com/src/67441200" TargetMode="External"/><Relationship Id="rId14126" Type="http://schemas.openxmlformats.org/officeDocument/2006/relationships/hyperlink" Target="https://www.daloopa.com/src/48890393" TargetMode="External"/><Relationship Id="rId17696" Type="http://schemas.openxmlformats.org/officeDocument/2006/relationships/hyperlink" Target="https://www.daloopa.com/src/67091608" TargetMode="External"/><Relationship Id="rId18747" Type="http://schemas.openxmlformats.org/officeDocument/2006/relationships/hyperlink" Target="https://www.daloopa.com/src/48899550" TargetMode="External"/><Relationship Id="rId2083" Type="http://schemas.openxmlformats.org/officeDocument/2006/relationships/hyperlink" Target="https://www.daloopa.com/src/1680792" TargetMode="External"/><Relationship Id="rId3134" Type="http://schemas.openxmlformats.org/officeDocument/2006/relationships/hyperlink" Target="https://www.daloopa.com/src/19135456" TargetMode="External"/><Relationship Id="rId7755" Type="http://schemas.openxmlformats.org/officeDocument/2006/relationships/hyperlink" Target="https://www.daloopa.com/src/1669211" TargetMode="External"/><Relationship Id="rId8806" Type="http://schemas.openxmlformats.org/officeDocument/2006/relationships/hyperlink" Target="https://www.daloopa.com/src/1925231" TargetMode="External"/><Relationship Id="rId16298" Type="http://schemas.openxmlformats.org/officeDocument/2006/relationships/hyperlink" Target="https://www.daloopa.com/src/19139995" TargetMode="External"/><Relationship Id="rId17349" Type="http://schemas.openxmlformats.org/officeDocument/2006/relationships/hyperlink" Target="https://www.daloopa.com/src/48798037" TargetMode="External"/><Relationship Id="rId6357" Type="http://schemas.openxmlformats.org/officeDocument/2006/relationships/hyperlink" Target="https://www.daloopa.com/src/1670431" TargetMode="External"/><Relationship Id="rId7408" Type="http://schemas.openxmlformats.org/officeDocument/2006/relationships/hyperlink" Target="https://www.daloopa.com/src/48615961" TargetMode="External"/><Relationship Id="rId10736" Type="http://schemas.openxmlformats.org/officeDocument/2006/relationships/hyperlink" Target="https://www.daloopa.com/src/50179193" TargetMode="External"/><Relationship Id="rId13959" Type="http://schemas.openxmlformats.org/officeDocument/2006/relationships/hyperlink" Target="https://www.daloopa.com/src/48888365" TargetMode="External"/><Relationship Id="rId17830" Type="http://schemas.openxmlformats.org/officeDocument/2006/relationships/hyperlink" Target="https://www.daloopa.com/document/23465155" TargetMode="External"/><Relationship Id="rId1569" Type="http://schemas.openxmlformats.org/officeDocument/2006/relationships/hyperlink" Target="https://www.daloopa.com/src/49013983" TargetMode="External"/><Relationship Id="rId2967" Type="http://schemas.openxmlformats.org/officeDocument/2006/relationships/hyperlink" Target="https://www.daloopa.com/document/23465155" TargetMode="External"/><Relationship Id="rId5440" Type="http://schemas.openxmlformats.org/officeDocument/2006/relationships/hyperlink" Target="https://www.daloopa.com/src/1669704" TargetMode="External"/><Relationship Id="rId15381" Type="http://schemas.openxmlformats.org/officeDocument/2006/relationships/hyperlink" Target="https://www.daloopa.com/src/32324320" TargetMode="External"/><Relationship Id="rId16432" Type="http://schemas.openxmlformats.org/officeDocument/2006/relationships/hyperlink" Target="https://www.daloopa.com/src/19197164" TargetMode="External"/><Relationship Id="rId939" Type="http://schemas.openxmlformats.org/officeDocument/2006/relationships/hyperlink" Target="https://www.daloopa.com/src/53410672" TargetMode="External"/><Relationship Id="rId4042" Type="http://schemas.openxmlformats.org/officeDocument/2006/relationships/hyperlink" Target="https://www.daloopa.com/src/46594913" TargetMode="External"/><Relationship Id="rId11991" Type="http://schemas.openxmlformats.org/officeDocument/2006/relationships/hyperlink" Target="https://www.daloopa.com/src/1678219" TargetMode="External"/><Relationship Id="rId15034" Type="http://schemas.openxmlformats.org/officeDocument/2006/relationships/hyperlink" Target="https://www.daloopa.com/src/50457992" TargetMode="External"/><Relationship Id="rId19655" Type="http://schemas.openxmlformats.org/officeDocument/2006/relationships/hyperlink" Target="https://www.daloopa.com/src/1678658" TargetMode="External"/><Relationship Id="rId8663" Type="http://schemas.openxmlformats.org/officeDocument/2006/relationships/hyperlink" Target="https://www.daloopa.com/src/46418505" TargetMode="External"/><Relationship Id="rId9714" Type="http://schemas.openxmlformats.org/officeDocument/2006/relationships/hyperlink" Target="https://www.daloopa.com/src/50174361" TargetMode="External"/><Relationship Id="rId10593" Type="http://schemas.openxmlformats.org/officeDocument/2006/relationships/hyperlink" Target="https://www.daloopa.com/src/50179199" TargetMode="External"/><Relationship Id="rId11644" Type="http://schemas.openxmlformats.org/officeDocument/2006/relationships/hyperlink" Target="https://www.daloopa.com/src/1682620" TargetMode="External"/><Relationship Id="rId18257" Type="http://schemas.openxmlformats.org/officeDocument/2006/relationships/hyperlink" Target="https://www.daloopa.com/src/62769838" TargetMode="External"/><Relationship Id="rId19308" Type="http://schemas.openxmlformats.org/officeDocument/2006/relationships/hyperlink" Target="https://www.daloopa.com/src/49002497" TargetMode="External"/><Relationship Id="rId1703" Type="http://schemas.openxmlformats.org/officeDocument/2006/relationships/hyperlink" Target="https://www.daloopa.com/src/1670970" TargetMode="External"/><Relationship Id="rId7265" Type="http://schemas.openxmlformats.org/officeDocument/2006/relationships/hyperlink" Target="https://www.daloopa.com/src/1668996" TargetMode="External"/><Relationship Id="rId8316" Type="http://schemas.openxmlformats.org/officeDocument/2006/relationships/hyperlink" Target="https://www.daloopa.com/src/1668769" TargetMode="External"/><Relationship Id="rId10246" Type="http://schemas.openxmlformats.org/officeDocument/2006/relationships/hyperlink" Target="https://www.daloopa.com/src/50179642" TargetMode="External"/><Relationship Id="rId3875" Type="http://schemas.openxmlformats.org/officeDocument/2006/relationships/hyperlink" Target="https://www.daloopa.com/src/62948881" TargetMode="External"/><Relationship Id="rId4926" Type="http://schemas.openxmlformats.org/officeDocument/2006/relationships/hyperlink" Target="https://www.daloopa.com/src/1930228" TargetMode="External"/><Relationship Id="rId13469" Type="http://schemas.openxmlformats.org/officeDocument/2006/relationships/hyperlink" Target="https://www.daloopa.com/src/53487410" TargetMode="External"/><Relationship Id="rId14867" Type="http://schemas.openxmlformats.org/officeDocument/2006/relationships/hyperlink" Target="https://www.daloopa.com/src/19185954" TargetMode="External"/><Relationship Id="rId15918" Type="http://schemas.openxmlformats.org/officeDocument/2006/relationships/hyperlink" Target="https://www.daloopa.com/src/19192772" TargetMode="External"/><Relationship Id="rId17340" Type="http://schemas.openxmlformats.org/officeDocument/2006/relationships/hyperlink" Target="https://www.daloopa.com/src/48799350" TargetMode="External"/><Relationship Id="rId796" Type="http://schemas.openxmlformats.org/officeDocument/2006/relationships/hyperlink" Target="https://www.daloopa.com/src/19619067" TargetMode="External"/><Relationship Id="rId2477" Type="http://schemas.openxmlformats.org/officeDocument/2006/relationships/hyperlink" Target="https://www.daloopa.com/src/46520553" TargetMode="External"/><Relationship Id="rId3528" Type="http://schemas.openxmlformats.org/officeDocument/2006/relationships/hyperlink" Target="https://www.daloopa.com/src/45304551" TargetMode="External"/><Relationship Id="rId449" Type="http://schemas.openxmlformats.org/officeDocument/2006/relationships/hyperlink" Target="https://www.daloopa.com/src/1677248" TargetMode="External"/><Relationship Id="rId1079" Type="http://schemas.openxmlformats.org/officeDocument/2006/relationships/hyperlink" Target="https://www.daloopa.com/src/1670917" TargetMode="External"/><Relationship Id="rId6001" Type="http://schemas.openxmlformats.org/officeDocument/2006/relationships/hyperlink" Target="https://www.daloopa.com/document/23463508" TargetMode="External"/><Relationship Id="rId9571" Type="http://schemas.openxmlformats.org/officeDocument/2006/relationships/hyperlink" Target="https://www.daloopa.com/src/1671221" TargetMode="External"/><Relationship Id="rId13950" Type="http://schemas.openxmlformats.org/officeDocument/2006/relationships/hyperlink" Target="https://www.daloopa.com/src/48888226" TargetMode="External"/><Relationship Id="rId8173" Type="http://schemas.openxmlformats.org/officeDocument/2006/relationships/hyperlink" Target="https://www.daloopa.com/src/1668944" TargetMode="External"/><Relationship Id="rId9224" Type="http://schemas.openxmlformats.org/officeDocument/2006/relationships/hyperlink" Target="https://www.daloopa.com/src/1671180" TargetMode="External"/><Relationship Id="rId12552" Type="http://schemas.openxmlformats.org/officeDocument/2006/relationships/hyperlink" Target="https://www.daloopa.com/src/50508240" TargetMode="External"/><Relationship Id="rId13603" Type="http://schemas.openxmlformats.org/officeDocument/2006/relationships/hyperlink" Target="https://www.daloopa.com/src/19144531" TargetMode="External"/><Relationship Id="rId19165" Type="http://schemas.openxmlformats.org/officeDocument/2006/relationships/hyperlink" Target="https://www.daloopa.com/src/49001118" TargetMode="External"/><Relationship Id="rId930" Type="http://schemas.openxmlformats.org/officeDocument/2006/relationships/hyperlink" Target="https://www.daloopa.com/src/2700705" TargetMode="External"/><Relationship Id="rId1560" Type="http://schemas.openxmlformats.org/officeDocument/2006/relationships/hyperlink" Target="https://www.daloopa.com/src/49016289" TargetMode="External"/><Relationship Id="rId2611" Type="http://schemas.openxmlformats.org/officeDocument/2006/relationships/hyperlink" Target="https://www.daloopa.com/src/66330863" TargetMode="External"/><Relationship Id="rId11154" Type="http://schemas.openxmlformats.org/officeDocument/2006/relationships/hyperlink" Target="https://www.daloopa.com/src/50179353" TargetMode="External"/><Relationship Id="rId12205" Type="http://schemas.openxmlformats.org/officeDocument/2006/relationships/hyperlink" Target="https://www.daloopa.com/src/1679504" TargetMode="External"/><Relationship Id="rId15775" Type="http://schemas.openxmlformats.org/officeDocument/2006/relationships/hyperlink" Target="https://www.daloopa.com/src/19183799" TargetMode="External"/><Relationship Id="rId16826" Type="http://schemas.openxmlformats.org/officeDocument/2006/relationships/hyperlink" Target="https://www.daloopa.com/src/67089851" TargetMode="External"/><Relationship Id="rId1213" Type="http://schemas.openxmlformats.org/officeDocument/2006/relationships/hyperlink" Target="https://www.daloopa.com/src/1670756" TargetMode="External"/><Relationship Id="rId4783" Type="http://schemas.openxmlformats.org/officeDocument/2006/relationships/hyperlink" Target="https://www.daloopa.com/src/38123463" TargetMode="External"/><Relationship Id="rId5834" Type="http://schemas.openxmlformats.org/officeDocument/2006/relationships/hyperlink" Target="https://www.daloopa.com/src/1670166" TargetMode="External"/><Relationship Id="rId14377" Type="http://schemas.openxmlformats.org/officeDocument/2006/relationships/hyperlink" Target="https://www.daloopa.com/src/53487936" TargetMode="External"/><Relationship Id="rId15428" Type="http://schemas.openxmlformats.org/officeDocument/2006/relationships/hyperlink" Target="https://www.daloopa.com/src/45303776" TargetMode="External"/><Relationship Id="rId18998" Type="http://schemas.openxmlformats.org/officeDocument/2006/relationships/hyperlink" Target="https://www.daloopa.com/src/48903511" TargetMode="External"/><Relationship Id="rId3385" Type="http://schemas.openxmlformats.org/officeDocument/2006/relationships/hyperlink" Target="https://www.daloopa.com/src/67087847" TargetMode="External"/><Relationship Id="rId4436" Type="http://schemas.openxmlformats.org/officeDocument/2006/relationships/hyperlink" Target="https://www.daloopa.com/src/1668178" TargetMode="External"/><Relationship Id="rId3038" Type="http://schemas.openxmlformats.org/officeDocument/2006/relationships/hyperlink" Target="https://www.daloopa.com/src/19136693" TargetMode="External"/><Relationship Id="rId7659" Type="http://schemas.openxmlformats.org/officeDocument/2006/relationships/hyperlink" Target="https://www.daloopa.com/src/38123480" TargetMode="External"/><Relationship Id="rId10987" Type="http://schemas.openxmlformats.org/officeDocument/2006/relationships/hyperlink" Target="https://www.daloopa.com/src/50457952" TargetMode="External"/><Relationship Id="rId9081" Type="http://schemas.openxmlformats.org/officeDocument/2006/relationships/hyperlink" Target="https://www.daloopa.com/document/207123" TargetMode="External"/><Relationship Id="rId12062" Type="http://schemas.openxmlformats.org/officeDocument/2006/relationships/hyperlink" Target="https://www.daloopa.com/src/1678336" TargetMode="External"/><Relationship Id="rId13460" Type="http://schemas.openxmlformats.org/officeDocument/2006/relationships/hyperlink" Target="https://www.daloopa.com/src/19144331" TargetMode="External"/><Relationship Id="rId14511" Type="http://schemas.openxmlformats.org/officeDocument/2006/relationships/hyperlink" Target="https://www.daloopa.com/src/19177137" TargetMode="External"/><Relationship Id="rId440" Type="http://schemas.openxmlformats.org/officeDocument/2006/relationships/hyperlink" Target="https://www.daloopa.com/src/1677124" TargetMode="External"/><Relationship Id="rId1070" Type="http://schemas.openxmlformats.org/officeDocument/2006/relationships/hyperlink" Target="https://www.daloopa.com/src/49013845" TargetMode="External"/><Relationship Id="rId2121" Type="http://schemas.openxmlformats.org/officeDocument/2006/relationships/hyperlink" Target="https://www.daloopa.com/src/18862670" TargetMode="External"/><Relationship Id="rId13113" Type="http://schemas.openxmlformats.org/officeDocument/2006/relationships/hyperlink" Target="https://www.daloopa.com/src/67441718" TargetMode="External"/><Relationship Id="rId16683" Type="http://schemas.openxmlformats.org/officeDocument/2006/relationships/hyperlink" Target="https://www.daloopa.com/src/19196878" TargetMode="External"/><Relationship Id="rId17734" Type="http://schemas.openxmlformats.org/officeDocument/2006/relationships/hyperlink" Target="https://www.daloopa.com/src/62705918" TargetMode="External"/><Relationship Id="rId5691" Type="http://schemas.openxmlformats.org/officeDocument/2006/relationships/hyperlink" Target="https://www.daloopa.com/src/2696967" TargetMode="External"/><Relationship Id="rId6742" Type="http://schemas.openxmlformats.org/officeDocument/2006/relationships/hyperlink" Target="https://www.daloopa.com/document/23463508" TargetMode="External"/><Relationship Id="rId15285" Type="http://schemas.openxmlformats.org/officeDocument/2006/relationships/hyperlink" Target="https://www.daloopa.com/src/45303759" TargetMode="External"/><Relationship Id="rId16336" Type="http://schemas.openxmlformats.org/officeDocument/2006/relationships/hyperlink" Target="https://www.daloopa.com/src/19140189" TargetMode="External"/><Relationship Id="rId4293" Type="http://schemas.openxmlformats.org/officeDocument/2006/relationships/hyperlink" Target="https://www.daloopa.com/src/1668247" TargetMode="External"/><Relationship Id="rId5344" Type="http://schemas.openxmlformats.org/officeDocument/2006/relationships/hyperlink" Target="https://www.daloopa.com/src/1669804" TargetMode="External"/><Relationship Id="rId9965" Type="http://schemas.openxmlformats.org/officeDocument/2006/relationships/hyperlink" Target="https://www.daloopa.com/src/1671176" TargetMode="External"/><Relationship Id="rId11895" Type="http://schemas.openxmlformats.org/officeDocument/2006/relationships/hyperlink" Target="https://www.daloopa.com/src/1678670" TargetMode="External"/><Relationship Id="rId19559" Type="http://schemas.openxmlformats.org/officeDocument/2006/relationships/hyperlink" Target="https://www.daloopa.com/src/1678582" TargetMode="External"/><Relationship Id="rId1954" Type="http://schemas.openxmlformats.org/officeDocument/2006/relationships/hyperlink" Target="https://www.daloopa.com/src/1676813" TargetMode="External"/><Relationship Id="rId8567" Type="http://schemas.openxmlformats.org/officeDocument/2006/relationships/hyperlink" Target="https://www.daloopa.com/src/1669447" TargetMode="External"/><Relationship Id="rId9618" Type="http://schemas.openxmlformats.org/officeDocument/2006/relationships/hyperlink" Target="https://www.daloopa.com/src/1671083" TargetMode="External"/><Relationship Id="rId10497" Type="http://schemas.openxmlformats.org/officeDocument/2006/relationships/hyperlink" Target="https://www.daloopa.com/src/50178568" TargetMode="External"/><Relationship Id="rId11548" Type="http://schemas.openxmlformats.org/officeDocument/2006/relationships/hyperlink" Target="https://www.daloopa.com/src/1678996" TargetMode="External"/><Relationship Id="rId12946" Type="http://schemas.openxmlformats.org/officeDocument/2006/relationships/hyperlink" Target="https://www.daloopa.com/src/67436120" TargetMode="External"/><Relationship Id="rId1607" Type="http://schemas.openxmlformats.org/officeDocument/2006/relationships/hyperlink" Target="https://www.daloopa.com/src/1670966" TargetMode="External"/><Relationship Id="rId7169" Type="http://schemas.openxmlformats.org/officeDocument/2006/relationships/hyperlink" Target="https://www.daloopa.com/src/1668713" TargetMode="External"/><Relationship Id="rId14021" Type="http://schemas.openxmlformats.org/officeDocument/2006/relationships/hyperlink" Target="https://www.daloopa.com/document/23465155" TargetMode="External"/><Relationship Id="rId3779" Type="http://schemas.openxmlformats.org/officeDocument/2006/relationships/hyperlink" Target="https://www.daloopa.com/src/19138383" TargetMode="External"/><Relationship Id="rId7650" Type="http://schemas.openxmlformats.org/officeDocument/2006/relationships/hyperlink" Target="https://www.daloopa.com/src/1668622" TargetMode="External"/><Relationship Id="rId16193" Type="http://schemas.openxmlformats.org/officeDocument/2006/relationships/hyperlink" Target="https://www.daloopa.com/src/19193752" TargetMode="External"/><Relationship Id="rId17591" Type="http://schemas.openxmlformats.org/officeDocument/2006/relationships/hyperlink" Target="https://www.daloopa.com/document/23465155" TargetMode="External"/><Relationship Id="rId18642" Type="http://schemas.openxmlformats.org/officeDocument/2006/relationships/hyperlink" Target="https://www.daloopa.com/src/50393502" TargetMode="External"/><Relationship Id="rId6252" Type="http://schemas.openxmlformats.org/officeDocument/2006/relationships/hyperlink" Target="https://www.daloopa.com/src/67044550" TargetMode="External"/><Relationship Id="rId7303" Type="http://schemas.openxmlformats.org/officeDocument/2006/relationships/hyperlink" Target="https://www.daloopa.com/src/1669563" TargetMode="External"/><Relationship Id="rId8701" Type="http://schemas.openxmlformats.org/officeDocument/2006/relationships/hyperlink" Target="https://www.daloopa.com/src/38123643" TargetMode="External"/><Relationship Id="rId10631" Type="http://schemas.openxmlformats.org/officeDocument/2006/relationships/hyperlink" Target="https://www.daloopa.com/src/50174945" TargetMode="External"/><Relationship Id="rId17244" Type="http://schemas.openxmlformats.org/officeDocument/2006/relationships/hyperlink" Target="https://www.daloopa.com/src/48799268" TargetMode="External"/><Relationship Id="rId13854" Type="http://schemas.openxmlformats.org/officeDocument/2006/relationships/hyperlink" Target="https://www.daloopa.com/src/46520543" TargetMode="External"/><Relationship Id="rId14905" Type="http://schemas.openxmlformats.org/officeDocument/2006/relationships/hyperlink" Target="https://www.daloopa.com/src/19184843" TargetMode="External"/><Relationship Id="rId2862" Type="http://schemas.openxmlformats.org/officeDocument/2006/relationships/hyperlink" Target="https://www.daloopa.com/src/19134892" TargetMode="External"/><Relationship Id="rId3913" Type="http://schemas.openxmlformats.org/officeDocument/2006/relationships/hyperlink" Target="https://www.daloopa.com/src/1668196" TargetMode="External"/><Relationship Id="rId8077" Type="http://schemas.openxmlformats.org/officeDocument/2006/relationships/hyperlink" Target="https://www.daloopa.com/src/48346985" TargetMode="External"/><Relationship Id="rId9475" Type="http://schemas.openxmlformats.org/officeDocument/2006/relationships/hyperlink" Target="https://www.daloopa.com/src/38123915" TargetMode="External"/><Relationship Id="rId12456" Type="http://schemas.openxmlformats.org/officeDocument/2006/relationships/hyperlink" Target="https://www.daloopa.com/src/1679517" TargetMode="External"/><Relationship Id="rId13507" Type="http://schemas.openxmlformats.org/officeDocument/2006/relationships/hyperlink" Target="https://www.daloopa.com/src/19144822" TargetMode="External"/><Relationship Id="rId19069" Type="http://schemas.openxmlformats.org/officeDocument/2006/relationships/hyperlink" Target="https://www.daloopa.com/src/48905033" TargetMode="External"/><Relationship Id="rId834" Type="http://schemas.openxmlformats.org/officeDocument/2006/relationships/hyperlink" Target="https://www.daloopa.com/src/14718341" TargetMode="External"/><Relationship Id="rId1464" Type="http://schemas.openxmlformats.org/officeDocument/2006/relationships/hyperlink" Target="https://www.daloopa.com/src/48526479" TargetMode="External"/><Relationship Id="rId2515" Type="http://schemas.openxmlformats.org/officeDocument/2006/relationships/hyperlink" Target="https://www.daloopa.com/src/66330946" TargetMode="External"/><Relationship Id="rId9128" Type="http://schemas.openxmlformats.org/officeDocument/2006/relationships/hyperlink" Target="https://www.daloopa.com/src/1671534" TargetMode="External"/><Relationship Id="rId11058" Type="http://schemas.openxmlformats.org/officeDocument/2006/relationships/hyperlink" Target="https://www.daloopa.com/src/62951013" TargetMode="External"/><Relationship Id="rId12109" Type="http://schemas.openxmlformats.org/officeDocument/2006/relationships/hyperlink" Target="https://www.daloopa.com/src/1678305" TargetMode="External"/><Relationship Id="rId15679" Type="http://schemas.openxmlformats.org/officeDocument/2006/relationships/hyperlink" Target="https://www.daloopa.com/src/45303785" TargetMode="External"/><Relationship Id="rId19550" Type="http://schemas.openxmlformats.org/officeDocument/2006/relationships/hyperlink" Target="https://www.daloopa.com/src/49010195" TargetMode="External"/><Relationship Id="rId1117" Type="http://schemas.openxmlformats.org/officeDocument/2006/relationships/hyperlink" Target="https://www.daloopa.com/src/20810163" TargetMode="External"/><Relationship Id="rId4687" Type="http://schemas.openxmlformats.org/officeDocument/2006/relationships/hyperlink" Target="https://www.daloopa.com/src/1668124" TargetMode="External"/><Relationship Id="rId5738" Type="http://schemas.openxmlformats.org/officeDocument/2006/relationships/hyperlink" Target="https://www.daloopa.com/src/1670268" TargetMode="External"/><Relationship Id="rId18152" Type="http://schemas.openxmlformats.org/officeDocument/2006/relationships/hyperlink" Target="https://www.daloopa.com/src/58707585" TargetMode="External"/><Relationship Id="rId19203" Type="http://schemas.openxmlformats.org/officeDocument/2006/relationships/hyperlink" Target="https://www.daloopa.com/src/49001116" TargetMode="External"/><Relationship Id="rId3289" Type="http://schemas.openxmlformats.org/officeDocument/2006/relationships/hyperlink" Target="https://www.daloopa.com/src/19135908" TargetMode="External"/><Relationship Id="rId7160" Type="http://schemas.openxmlformats.org/officeDocument/2006/relationships/hyperlink" Target="https://www.daloopa.com/src/1669028" TargetMode="External"/><Relationship Id="rId8211" Type="http://schemas.openxmlformats.org/officeDocument/2006/relationships/hyperlink" Target="https://www.daloopa.com/src/1669440" TargetMode="External"/><Relationship Id="rId10141" Type="http://schemas.openxmlformats.org/officeDocument/2006/relationships/hyperlink" Target="https://www.daloopa.com/src/50179717" TargetMode="External"/><Relationship Id="rId14762" Type="http://schemas.openxmlformats.org/officeDocument/2006/relationships/hyperlink" Target="https://www.daloopa.com/document/27840" TargetMode="External"/><Relationship Id="rId15813" Type="http://schemas.openxmlformats.org/officeDocument/2006/relationships/hyperlink" Target="https://www.daloopa.com/src/50458028" TargetMode="External"/><Relationship Id="rId3770" Type="http://schemas.openxmlformats.org/officeDocument/2006/relationships/hyperlink" Target="https://www.daloopa.com/src/20860914" TargetMode="External"/><Relationship Id="rId4821" Type="http://schemas.openxmlformats.org/officeDocument/2006/relationships/hyperlink" Target="https://www.daloopa.com/src/1930206" TargetMode="External"/><Relationship Id="rId13364" Type="http://schemas.openxmlformats.org/officeDocument/2006/relationships/hyperlink" Target="https://www.daloopa.com/src/19145278" TargetMode="External"/><Relationship Id="rId14415" Type="http://schemas.openxmlformats.org/officeDocument/2006/relationships/hyperlink" Target="https://www.daloopa.com/src/19178090" TargetMode="External"/><Relationship Id="rId17985" Type="http://schemas.openxmlformats.org/officeDocument/2006/relationships/hyperlink" Target="https://www.daloopa.com/src/62709069" TargetMode="External"/><Relationship Id="rId344" Type="http://schemas.openxmlformats.org/officeDocument/2006/relationships/hyperlink" Target="https://www.daloopa.com/src/1676896" TargetMode="External"/><Relationship Id="rId691" Type="http://schemas.openxmlformats.org/officeDocument/2006/relationships/hyperlink" Target="https://www.daloopa.com/src/18922333" TargetMode="External"/><Relationship Id="rId2025" Type="http://schemas.openxmlformats.org/officeDocument/2006/relationships/hyperlink" Target="https://www.daloopa.com/src/1680684" TargetMode="External"/><Relationship Id="rId2372" Type="http://schemas.openxmlformats.org/officeDocument/2006/relationships/hyperlink" Target="https://www.daloopa.com/src/4718953" TargetMode="External"/><Relationship Id="rId3423" Type="http://schemas.openxmlformats.org/officeDocument/2006/relationships/hyperlink" Target="https://marketplace.daloopa.com/text-fundamental?id=67087850&amp;value=0&amp;" TargetMode="External"/><Relationship Id="rId6993" Type="http://schemas.openxmlformats.org/officeDocument/2006/relationships/hyperlink" Target="https://www.daloopa.com/src/48345872" TargetMode="External"/><Relationship Id="rId13017" Type="http://schemas.openxmlformats.org/officeDocument/2006/relationships/hyperlink" Target="https://www.daloopa.com/src/67439246" TargetMode="External"/><Relationship Id="rId16587" Type="http://schemas.openxmlformats.org/officeDocument/2006/relationships/hyperlink" Target="https://www.daloopa.com/src/18842708" TargetMode="External"/><Relationship Id="rId17638" Type="http://schemas.openxmlformats.org/officeDocument/2006/relationships/hyperlink" Target="https://www.daloopa.com/src/62762174" TargetMode="External"/><Relationship Id="rId5595" Type="http://schemas.openxmlformats.org/officeDocument/2006/relationships/hyperlink" Target="https://www.daloopa.com/src/1670454" TargetMode="External"/><Relationship Id="rId6646" Type="http://schemas.openxmlformats.org/officeDocument/2006/relationships/hyperlink" Target="https://www.daloopa.com/src/1670286" TargetMode="External"/><Relationship Id="rId15189" Type="http://schemas.openxmlformats.org/officeDocument/2006/relationships/hyperlink" Target="https://www.daloopa.com/src/19180088" TargetMode="External"/><Relationship Id="rId19060" Type="http://schemas.openxmlformats.org/officeDocument/2006/relationships/hyperlink" Target="https://www.daloopa.com/document/7392066" TargetMode="External"/><Relationship Id="rId4197" Type="http://schemas.openxmlformats.org/officeDocument/2006/relationships/hyperlink" Target="https://www.daloopa.com/src/1668133" TargetMode="External"/><Relationship Id="rId5248" Type="http://schemas.openxmlformats.org/officeDocument/2006/relationships/hyperlink" Target="https://www.daloopa.com/src/14718092" TargetMode="External"/><Relationship Id="rId9869" Type="http://schemas.openxmlformats.org/officeDocument/2006/relationships/hyperlink" Target="https://www.daloopa.com/src/58652924" TargetMode="External"/><Relationship Id="rId12100" Type="http://schemas.openxmlformats.org/officeDocument/2006/relationships/hyperlink" Target="https://www.daloopa.com/src/1678377" TargetMode="External"/><Relationship Id="rId1858" Type="http://schemas.openxmlformats.org/officeDocument/2006/relationships/hyperlink" Target="https://www.daloopa.com/src/1670807" TargetMode="External"/><Relationship Id="rId11799" Type="http://schemas.openxmlformats.org/officeDocument/2006/relationships/hyperlink" Target="https://www.daloopa.com/src/1678442" TargetMode="External"/><Relationship Id="rId14272" Type="http://schemas.openxmlformats.org/officeDocument/2006/relationships/hyperlink" Target="https://www.daloopa.com/src/19151351" TargetMode="External"/><Relationship Id="rId15670" Type="http://schemas.openxmlformats.org/officeDocument/2006/relationships/hyperlink" Target="https://marketplace.daloopa.com/text-fundamental?id=19183096&amp;value=522&amp;id=19183619&amp;value=522&amp;" TargetMode="External"/><Relationship Id="rId16721" Type="http://schemas.openxmlformats.org/officeDocument/2006/relationships/hyperlink" Target="https://www.daloopa.com/src/62705936" TargetMode="External"/><Relationship Id="rId2909" Type="http://schemas.openxmlformats.org/officeDocument/2006/relationships/hyperlink" Target="https://www.daloopa.com/src/19136553" TargetMode="External"/><Relationship Id="rId3280" Type="http://schemas.openxmlformats.org/officeDocument/2006/relationships/hyperlink" Target="https://www.daloopa.com/src/19136258" TargetMode="External"/><Relationship Id="rId4331" Type="http://schemas.openxmlformats.org/officeDocument/2006/relationships/hyperlink" Target="https://www.daloopa.com/src/1668562" TargetMode="External"/><Relationship Id="rId15323" Type="http://schemas.openxmlformats.org/officeDocument/2006/relationships/hyperlink" Target="https://www.daloopa.com/src/19186874" TargetMode="External"/><Relationship Id="rId18893" Type="http://schemas.openxmlformats.org/officeDocument/2006/relationships/hyperlink" Target="https://www.daloopa.com/src/48899791" TargetMode="External"/><Relationship Id="rId8952" Type="http://schemas.openxmlformats.org/officeDocument/2006/relationships/hyperlink" Target="https://www.daloopa.com/src/45304235" TargetMode="External"/><Relationship Id="rId10882" Type="http://schemas.openxmlformats.org/officeDocument/2006/relationships/hyperlink" Target="https://www.daloopa.com/src/50178889" TargetMode="External"/><Relationship Id="rId11933" Type="http://schemas.openxmlformats.org/officeDocument/2006/relationships/hyperlink" Target="https://marketplace.daloopa.com/text-fundamental?id=1678788&amp;value=-141&amp;id=1678229&amp;value=190&amp;id=1678237&amp;value=210&amp;id=1678243&amp;value=205&amp;id=1678249&amp;value=272&amp;id=1678262&amp;value=271&amp;id=1678270&amp;value=316&amp;id=1678276&amp;value=302&amp;id=45304449&amp;value=1161&amp;" TargetMode="External"/><Relationship Id="rId17495" Type="http://schemas.openxmlformats.org/officeDocument/2006/relationships/hyperlink" Target="https://www.daloopa.com/src/62705808" TargetMode="External"/><Relationship Id="rId18546" Type="http://schemas.openxmlformats.org/officeDocument/2006/relationships/hyperlink" Target="https://www.daloopa.com/src/62711762" TargetMode="External"/><Relationship Id="rId6156" Type="http://schemas.openxmlformats.org/officeDocument/2006/relationships/hyperlink" Target="https://www.daloopa.com/src/14718089" TargetMode="External"/><Relationship Id="rId7554" Type="http://schemas.openxmlformats.org/officeDocument/2006/relationships/hyperlink" Target="https://www.daloopa.com/src/32272389" TargetMode="External"/><Relationship Id="rId8605" Type="http://schemas.openxmlformats.org/officeDocument/2006/relationships/hyperlink" Target="https://www.daloopa.com/src/48346183" TargetMode="External"/><Relationship Id="rId10535" Type="http://schemas.openxmlformats.org/officeDocument/2006/relationships/hyperlink" Target="https://www.daloopa.com/src/67055900" TargetMode="External"/><Relationship Id="rId16097" Type="http://schemas.openxmlformats.org/officeDocument/2006/relationships/hyperlink" Target="https://www.daloopa.com/src/19193755" TargetMode="External"/><Relationship Id="rId17148" Type="http://schemas.openxmlformats.org/officeDocument/2006/relationships/hyperlink" Target="https://www.daloopa.com/src/67089786" TargetMode="External"/><Relationship Id="rId7207" Type="http://schemas.openxmlformats.org/officeDocument/2006/relationships/hyperlink" Target="https://www.daloopa.com/src/1669273" TargetMode="External"/><Relationship Id="rId13758" Type="http://schemas.openxmlformats.org/officeDocument/2006/relationships/hyperlink" Target="https://www.daloopa.com/src/62996058" TargetMode="External"/><Relationship Id="rId14809" Type="http://schemas.openxmlformats.org/officeDocument/2006/relationships/hyperlink" Target="https://www.daloopa.com/src/19184496" TargetMode="External"/><Relationship Id="rId2766" Type="http://schemas.openxmlformats.org/officeDocument/2006/relationships/hyperlink" Target="https://www.daloopa.com/src/2746587" TargetMode="External"/><Relationship Id="rId3817" Type="http://schemas.openxmlformats.org/officeDocument/2006/relationships/hyperlink" Target="https://www.daloopa.com/src/19138413" TargetMode="External"/><Relationship Id="rId9379" Type="http://schemas.openxmlformats.org/officeDocument/2006/relationships/hyperlink" Target="https://www.daloopa.com/src/1671354" TargetMode="External"/><Relationship Id="rId15180" Type="http://schemas.openxmlformats.org/officeDocument/2006/relationships/hyperlink" Target="https://www.daloopa.com/src/19181081" TargetMode="External"/><Relationship Id="rId16231" Type="http://schemas.openxmlformats.org/officeDocument/2006/relationships/hyperlink" Target="https://www.daloopa.com/src/19192615" TargetMode="External"/><Relationship Id="rId738" Type="http://schemas.openxmlformats.org/officeDocument/2006/relationships/hyperlink" Target="https://marketplace.daloopa.com/text-fundamental?id=18922690&amp;value=0&amp;id=18922582&amp;value=0.01&amp;id=18922330&amp;value=0.01&amp;id=18922205&amp;value=0.02&amp;id=18922063&amp;value=0.06&amp;id=18921928&amp;value=0.11&amp;id=18921248&amp;value=0.12&amp;id=18920855&amp;value=0.09&amp;id=18920719&amp;value=0.12&amp;id=18920662&amp;value=0.16&amp;id=18920563&amp;value=0.15&amp;id=19358813&amp;value=0.15&amp;id=20859831&amp;value=0.07&amp;id=32322025&amp;value=-0.01&amp;id=38227234&amp;value=0.02&amp;id=46503971&amp;value=0.02&amp;id=53485639&amp;value=0.05&amp;id=58704501&amp;value=0.06&amp;id=62996043&amp;value=0.03&amp;id=67084948&amp;value=0.03&amp;" TargetMode="External"/><Relationship Id="rId1368" Type="http://schemas.openxmlformats.org/officeDocument/2006/relationships/hyperlink" Target="https://www.daloopa.com/src/1670940" TargetMode="External"/><Relationship Id="rId2419" Type="http://schemas.openxmlformats.org/officeDocument/2006/relationships/hyperlink" Target="https://www.daloopa.com/src/1679183" TargetMode="External"/><Relationship Id="rId5989" Type="http://schemas.openxmlformats.org/officeDocument/2006/relationships/hyperlink" Target="https://www.daloopa.com/src/1670204" TargetMode="External"/><Relationship Id="rId9860" Type="http://schemas.openxmlformats.org/officeDocument/2006/relationships/hyperlink" Target="https://www.daloopa.com/src/53410545" TargetMode="External"/><Relationship Id="rId74" Type="http://schemas.openxmlformats.org/officeDocument/2006/relationships/hyperlink" Target="https://www.daloopa.com/document/19965718" TargetMode="External"/><Relationship Id="rId8462" Type="http://schemas.openxmlformats.org/officeDocument/2006/relationships/hyperlink" Target="https://www.daloopa.com/src/1668985" TargetMode="External"/><Relationship Id="rId9513" Type="http://schemas.openxmlformats.org/officeDocument/2006/relationships/hyperlink" Target="https://www.daloopa.com/src/1671219" TargetMode="External"/><Relationship Id="rId11790" Type="http://schemas.openxmlformats.org/officeDocument/2006/relationships/hyperlink" Target="https://www.daloopa.com/document/206991" TargetMode="External"/><Relationship Id="rId12841" Type="http://schemas.openxmlformats.org/officeDocument/2006/relationships/hyperlink" Target="https://www.daloopa.com/src/67437075" TargetMode="External"/><Relationship Id="rId18056" Type="http://schemas.openxmlformats.org/officeDocument/2006/relationships/hyperlink" Target="https://www.daloopa.com/src/46508975" TargetMode="External"/><Relationship Id="rId19107" Type="http://schemas.openxmlformats.org/officeDocument/2006/relationships/hyperlink" Target="https://www.daloopa.com/src/58707010" TargetMode="External"/><Relationship Id="rId19454" Type="http://schemas.openxmlformats.org/officeDocument/2006/relationships/hyperlink" Target="https://www.daloopa.com/src/1678591" TargetMode="External"/><Relationship Id="rId2900" Type="http://schemas.openxmlformats.org/officeDocument/2006/relationships/hyperlink" Target="https://www.daloopa.com/src/19134692" TargetMode="External"/><Relationship Id="rId7064" Type="http://schemas.openxmlformats.org/officeDocument/2006/relationships/hyperlink" Target="https://www.daloopa.com/src/48400755" TargetMode="External"/><Relationship Id="rId8115" Type="http://schemas.openxmlformats.org/officeDocument/2006/relationships/hyperlink" Target="https://www.daloopa.com/src/1668597" TargetMode="External"/><Relationship Id="rId10392" Type="http://schemas.openxmlformats.org/officeDocument/2006/relationships/hyperlink" Target="https://www.daloopa.com/src/67054988" TargetMode="External"/><Relationship Id="rId11443" Type="http://schemas.openxmlformats.org/officeDocument/2006/relationships/hyperlink" Target="https://www.daloopa.com/src/1678985" TargetMode="External"/><Relationship Id="rId1502" Type="http://schemas.openxmlformats.org/officeDocument/2006/relationships/hyperlink" Target="https://www.daloopa.com/document/17276180" TargetMode="External"/><Relationship Id="rId10045" Type="http://schemas.openxmlformats.org/officeDocument/2006/relationships/hyperlink" Target="https://www.daloopa.com/src/50180233" TargetMode="External"/><Relationship Id="rId14666" Type="http://schemas.openxmlformats.org/officeDocument/2006/relationships/hyperlink" Target="https://www.daloopa.com/src/19184199" TargetMode="External"/><Relationship Id="rId15717" Type="http://schemas.openxmlformats.org/officeDocument/2006/relationships/hyperlink" Target="https://www.daloopa.com/src/38229602" TargetMode="External"/><Relationship Id="rId3674" Type="http://schemas.openxmlformats.org/officeDocument/2006/relationships/hyperlink" Target="https://marketplace.daloopa.com/text-fundamental?id=19138048&amp;value=32760&amp;id=19138037&amp;value=33660&amp;id=19138415&amp;value=136957&amp;id=19138029&amp;value=36202&amp;id=19138007&amp;value=38836&amp;id=19137992&amp;value=40380&amp;id=45304585&amp;value=45984&amp;id=19138485&amp;value=161402&amp;id=20860918&amp;value=41110&amp;id=32322892&amp;value=38146&amp;id=38227638&amp;value=46195&amp;id=46520651&amp;value=132037&amp;id=46504418&amp;value=257488&amp;id=53486602&amp;value=67733&amp;id=58704909&amp;value=69310&amp;id=62996785&amp;value=68454&amp;id=67160338&amp;value=75379&amp;id=67087921&amp;value=280876&amp;" TargetMode="External"/><Relationship Id="rId4725" Type="http://schemas.openxmlformats.org/officeDocument/2006/relationships/hyperlink" Target="https://www.daloopa.com/document/206991" TargetMode="External"/><Relationship Id="rId13268" Type="http://schemas.openxmlformats.org/officeDocument/2006/relationships/hyperlink" Target="https://www.daloopa.com/src/67438973" TargetMode="External"/><Relationship Id="rId14319" Type="http://schemas.openxmlformats.org/officeDocument/2006/relationships/hyperlink" Target="https://www.daloopa.com/src/58706634" TargetMode="External"/><Relationship Id="rId17889" Type="http://schemas.openxmlformats.org/officeDocument/2006/relationships/hyperlink" Target="https://www.daloopa.com/src/62709213" TargetMode="External"/><Relationship Id="rId595" Type="http://schemas.openxmlformats.org/officeDocument/2006/relationships/hyperlink" Target="https://www.daloopa.com/src/19355346" TargetMode="External"/><Relationship Id="rId2276" Type="http://schemas.openxmlformats.org/officeDocument/2006/relationships/hyperlink" Target="https://www.daloopa.com/src/1679215" TargetMode="External"/><Relationship Id="rId3327" Type="http://schemas.openxmlformats.org/officeDocument/2006/relationships/hyperlink" Target="https://www.daloopa.com/src/38227599" TargetMode="External"/><Relationship Id="rId6897" Type="http://schemas.openxmlformats.org/officeDocument/2006/relationships/hyperlink" Target="https://marketplace.daloopa.com/text-fundamental?id=1669555&amp;value=315&amp;id=1669520&amp;value=283&amp;id=1669485&amp;value=281&amp;id=1669450&amp;value=279&amp;id=48346963&amp;value=1158&amp;id=1669414&amp;value=270&amp;id=1669376&amp;value=266&amp;id=1669338&amp;value=663&amp;id=1669301&amp;value=257&amp;id=48346643&amp;value=1456&amp;id=1669266&amp;value=239&amp;id=1669230&amp;value=223&amp;id=1669194&amp;value=218&amp;id=1669156&amp;value=251&amp;id=48345879&amp;value=931&amp;id=1669057&amp;value=216&amp;id=1669024&amp;value=219&amp;id=1668990&amp;value=219&amp;id=1668955&amp;value=223&amp;id=48615957&amp;value=877&amp;id=1668919&amp;value=216&amp;id=1668883&amp;value=201&amp;id=1668847&amp;value=200&amp;id=1668811&amp;value=195&amp;id=48400759&amp;value=812&amp;id=1668777&amp;value=195&amp;id=1668743&amp;value=252&amp;id=1668709&amp;value=217&amp;id=1668675&amp;value=207&amp;id=48610230&amp;value=871&amp;id=1668642&amp;value=197&amp;id=1668609&amp;value=209&amp;id=1668576&amp;value=188&amp;id=2696840&amp;value=331&amp;id=47469251&amp;value=925&amp;id=4681379&amp;value=209&amp;id=7963139&amp;value=208&amp;id=10333067&amp;value=189&amp;id=14718233&amp;value=186&amp;id=47468707&amp;value=792&amp;id=20811504&amp;value=228&amp;id=32272397&amp;value=215&amp;id=38123473&amp;value=219&amp;id=46414914&amp;value=224&amp;id=46420424&amp;value=886&amp;id=53410391&amp;value=191&amp;id=58652672&amp;value=201&amp;id=62949108&amp;value=113&amp;id=67044695&amp;value=136&amp;id=67054434&amp;value=641&amp;" TargetMode="External"/><Relationship Id="rId7948" Type="http://schemas.openxmlformats.org/officeDocument/2006/relationships/hyperlink" Target="https://www.daloopa.com/src/48345851" TargetMode="External"/><Relationship Id="rId248" Type="http://schemas.openxmlformats.org/officeDocument/2006/relationships/hyperlink" Target="https://www.daloopa.com/src/1676980" TargetMode="External"/><Relationship Id="rId5499" Type="http://schemas.openxmlformats.org/officeDocument/2006/relationships/hyperlink" Target="https://www.daloopa.com/src/20809875" TargetMode="External"/><Relationship Id="rId9370" Type="http://schemas.openxmlformats.org/officeDocument/2006/relationships/hyperlink" Target="https://www.daloopa.com/src/67049642" TargetMode="External"/><Relationship Id="rId10929" Type="http://schemas.openxmlformats.org/officeDocument/2006/relationships/hyperlink" Target="https://www.daloopa.com/src/53412527" TargetMode="External"/><Relationship Id="rId12351" Type="http://schemas.openxmlformats.org/officeDocument/2006/relationships/hyperlink" Target="https://www.daloopa.com/src/1679346" TargetMode="External"/><Relationship Id="rId14800" Type="http://schemas.openxmlformats.org/officeDocument/2006/relationships/hyperlink" Target="https://www.daloopa.com/src/19185076" TargetMode="External"/><Relationship Id="rId2410" Type="http://schemas.openxmlformats.org/officeDocument/2006/relationships/hyperlink" Target="https://www.daloopa.com/src/1679233" TargetMode="External"/><Relationship Id="rId9023" Type="http://schemas.openxmlformats.org/officeDocument/2006/relationships/hyperlink" Target="https://www.daloopa.com/src/1671547" TargetMode="External"/><Relationship Id="rId12004" Type="http://schemas.openxmlformats.org/officeDocument/2006/relationships/hyperlink" Target="https://www.daloopa.com/src/45304456" TargetMode="External"/><Relationship Id="rId13402" Type="http://schemas.openxmlformats.org/officeDocument/2006/relationships/hyperlink" Target="https://www.daloopa.com/src/19143033" TargetMode="External"/><Relationship Id="rId16972" Type="http://schemas.openxmlformats.org/officeDocument/2006/relationships/hyperlink" Target="https://www.daloopa.com/src/48791851" TargetMode="External"/><Relationship Id="rId1012" Type="http://schemas.openxmlformats.org/officeDocument/2006/relationships/hyperlink" Target="https://www.daloopa.com/src/62755507" TargetMode="External"/><Relationship Id="rId5980" Type="http://schemas.openxmlformats.org/officeDocument/2006/relationships/hyperlink" Target="https://www.daloopa.com/src/1670535" TargetMode="External"/><Relationship Id="rId15574" Type="http://schemas.openxmlformats.org/officeDocument/2006/relationships/hyperlink" Target="https://www.daloopa.com/src/32324326" TargetMode="External"/><Relationship Id="rId16625" Type="http://schemas.openxmlformats.org/officeDocument/2006/relationships/hyperlink" Target="https://marketplace.daloopa.com/text-fundamental?id=19197156&amp;value=248&amp;id=19197369&amp;value=246&amp;id=19197081&amp;value=243&amp;id=19197038&amp;value=241&amp;id=19197023&amp;value=238&amp;id=19197437&amp;value=236&amp;id=19196912&amp;value=233&amp;id=19196876&amp;value=231&amp;id=19165024&amp;value=16&amp;id=19164981&amp;value=23&amp;id=19351482&amp;value=26&amp;id=19164893&amp;value=29&amp;id=19164854&amp;value=34&amp;id=19164835&amp;value=38&amp;id=19164779&amp;value=62&amp;id=19164745&amp;value=114&amp;id=19164698&amp;value=120&amp;id=19164664&amp;value=126&amp;id=18842706&amp;value=685&amp;id=18842965&amp;value=1154&amp;id=18843789&amp;value=1171&amp;" TargetMode="External"/><Relationship Id="rId3184" Type="http://schemas.openxmlformats.org/officeDocument/2006/relationships/hyperlink" Target="https://marketplace.daloopa.com/text-fundamental?id=19136059&amp;value=-77&amp;id=19136037&amp;value=-8&amp;id=19136021&amp;value=-26&amp;id=45304524&amp;value=-37&amp;id=19136309&amp;value=-148&amp;id=19135991&amp;value=-19&amp;id=19135936&amp;value=44&amp;id=19135906&amp;value=168&amp;id=45304525&amp;value=211&amp;id=19136281&amp;value=404&amp;id=19135872&amp;value=192&amp;id=19135836&amp;value=184&amp;id=19135805&amp;value=66&amp;id=45304526&amp;value=99&amp;id=19136254&amp;value=541&amp;id=19135780&amp;value=96&amp;id=19135764&amp;value=240&amp;id=19135738&amp;value=304&amp;id=45304527&amp;value=324&amp;id=19136232&amp;value=964&amp;id=20860756&amp;value=191&amp;id=32322751&amp;value=-112&amp;id=38227594&amp;value=-117&amp;" TargetMode="External"/><Relationship Id="rId4235" Type="http://schemas.openxmlformats.org/officeDocument/2006/relationships/hyperlink" Target="https://www.daloopa.com/src/1668380" TargetMode="External"/><Relationship Id="rId4582" Type="http://schemas.openxmlformats.org/officeDocument/2006/relationships/hyperlink" Target="https://www.daloopa.com/src/32272256" TargetMode="External"/><Relationship Id="rId5633" Type="http://schemas.openxmlformats.org/officeDocument/2006/relationships/hyperlink" Target="https://www.daloopa.com/src/1670417" TargetMode="External"/><Relationship Id="rId14176" Type="http://schemas.openxmlformats.org/officeDocument/2006/relationships/hyperlink" Target="https://www.daloopa.com/src/66433356" TargetMode="External"/><Relationship Id="rId15227" Type="http://schemas.openxmlformats.org/officeDocument/2006/relationships/hyperlink" Target="https://www.daloopa.com/src/19179747" TargetMode="External"/><Relationship Id="rId18797" Type="http://schemas.openxmlformats.org/officeDocument/2006/relationships/hyperlink" Target="https://www.daloopa.com/src/48900198" TargetMode="External"/><Relationship Id="rId8856" Type="http://schemas.openxmlformats.org/officeDocument/2006/relationships/hyperlink" Target="https://www.daloopa.com/document/27840" TargetMode="External"/><Relationship Id="rId9907" Type="http://schemas.openxmlformats.org/officeDocument/2006/relationships/hyperlink" Target="https://www.daloopa.com/src/7963288" TargetMode="External"/><Relationship Id="rId10786" Type="http://schemas.openxmlformats.org/officeDocument/2006/relationships/hyperlink" Target="https://www.daloopa.com/src/50179111" TargetMode="External"/><Relationship Id="rId11837" Type="http://schemas.openxmlformats.org/officeDocument/2006/relationships/hyperlink" Target="https://www.daloopa.com/src/1678688" TargetMode="External"/><Relationship Id="rId17399" Type="http://schemas.openxmlformats.org/officeDocument/2006/relationships/hyperlink" Target="https://marketplace.daloopa.com/text-fundamental?id=62865871&amp;value=98&amp;id=62865848&amp;value=71&amp;id=62865833&amp;value=99&amp;id=62995429&amp;value=232&amp;id=67090404&amp;value=235&amp;" TargetMode="External"/><Relationship Id="rId7458" Type="http://schemas.openxmlformats.org/officeDocument/2006/relationships/hyperlink" Target="https://www.daloopa.com/src/48346630" TargetMode="External"/><Relationship Id="rId8509" Type="http://schemas.openxmlformats.org/officeDocument/2006/relationships/hyperlink" Target="https://www.daloopa.com/src/1669225" TargetMode="External"/><Relationship Id="rId10439" Type="http://schemas.openxmlformats.org/officeDocument/2006/relationships/hyperlink" Target="https://www.daloopa.com/src/50178587" TargetMode="External"/><Relationship Id="rId14310" Type="http://schemas.openxmlformats.org/officeDocument/2006/relationships/hyperlink" Target="https://www.daloopa.com/src/48895245" TargetMode="External"/><Relationship Id="rId16482" Type="http://schemas.openxmlformats.org/officeDocument/2006/relationships/hyperlink" Target="https://www.daloopa.com/src/19165196" TargetMode="External"/><Relationship Id="rId17880" Type="http://schemas.openxmlformats.org/officeDocument/2006/relationships/hyperlink" Target="https://www.daloopa.com/src/67091611" TargetMode="External"/><Relationship Id="rId18931" Type="http://schemas.openxmlformats.org/officeDocument/2006/relationships/hyperlink" Target="https://www.daloopa.com/src/48900005" TargetMode="External"/><Relationship Id="rId989" Type="http://schemas.openxmlformats.org/officeDocument/2006/relationships/hyperlink" Target="https://www.daloopa.com/src/48507376" TargetMode="External"/><Relationship Id="rId5490" Type="http://schemas.openxmlformats.org/officeDocument/2006/relationships/hyperlink" Target="https://www.daloopa.com/src/1669705" TargetMode="External"/><Relationship Id="rId6541" Type="http://schemas.openxmlformats.org/officeDocument/2006/relationships/hyperlink" Target="https://www.daloopa.com/src/1670322" TargetMode="External"/><Relationship Id="rId10920" Type="http://schemas.openxmlformats.org/officeDocument/2006/relationships/hyperlink" Target="https://www.daloopa.com/src/50178992" TargetMode="External"/><Relationship Id="rId15084" Type="http://schemas.openxmlformats.org/officeDocument/2006/relationships/hyperlink" Target="https://www.daloopa.com/src/19182048" TargetMode="External"/><Relationship Id="rId16135" Type="http://schemas.openxmlformats.org/officeDocument/2006/relationships/hyperlink" Target="https://www.daloopa.com/src/19193757" TargetMode="External"/><Relationship Id="rId17533" Type="http://schemas.openxmlformats.org/officeDocument/2006/relationships/hyperlink" Target="https://www.daloopa.com/src/62706128" TargetMode="External"/><Relationship Id="rId4092" Type="http://schemas.openxmlformats.org/officeDocument/2006/relationships/hyperlink" Target="https://www.daloopa.com/src/46594001" TargetMode="External"/><Relationship Id="rId5143" Type="http://schemas.openxmlformats.org/officeDocument/2006/relationships/hyperlink" Target="https://www.daloopa.com/src/1670293" TargetMode="External"/><Relationship Id="rId8366" Type="http://schemas.openxmlformats.org/officeDocument/2006/relationships/hyperlink" Target="https://www.daloopa.com/src/1668702" TargetMode="External"/><Relationship Id="rId9764" Type="http://schemas.openxmlformats.org/officeDocument/2006/relationships/hyperlink" Target="https://marketplace.daloopa.com/text-fundamental?id=1671410&amp;value=0.06&amp;id=1671389&amp;value=0.19&amp;id=1671368&amp;value=-0.07&amp;id=1671340&amp;value=0.05&amp;id=1671312&amp;value=0.05&amp;id=1671284&amp;value=0.19&amp;id=1671256&amp;value=-0.08&amp;id=1671228&amp;value=0.06&amp;id=1671200&amp;value=0.04&amp;id=1671172&amp;value=0.2&amp;id=1671144&amp;value=-0.11&amp;id=1671116&amp;value=0.08&amp;id=1671088&amp;value=0.05&amp;id=2697130&amp;value=0.16&amp;id=4681519&amp;value=-0.13&amp;id=7963285&amp;value=-0.05&amp;id=10333156&amp;value=0.19&amp;id=14718310&amp;value=0.25&amp;id=20810581&amp;value=-0.06&amp;id=32273764&amp;value=0.13&amp;id=38123904&amp;value=0.06&amp;id=50174362&amp;value=0.17&amp;id=53410554&amp;value=-0.09&amp;id=58652932&amp;value=0.03&amp;id=62949542&amp;value=0.02&amp;id=67057769&amp;value=0.11&amp;" TargetMode="External"/><Relationship Id="rId11694" Type="http://schemas.openxmlformats.org/officeDocument/2006/relationships/hyperlink" Target="https://marketplace.daloopa.com/text-fundamental?id=1682272&amp;value=8.9&amp;id=1682535&amp;value=9.7&amp;id=1682208&amp;value=11.75&amp;id=1677338&amp;value=11.9&amp;" TargetMode="External"/><Relationship Id="rId12745" Type="http://schemas.openxmlformats.org/officeDocument/2006/relationships/hyperlink" Target="https://marketplace.daloopa.com/text-fundamental?id=1679166&amp;value=337246657&amp;id=1679163&amp;value=338209995&amp;id=1679160&amp;value=339339275&amp;id=1679157&amp;value=340665532&amp;id=1679154&amp;value=341692317&amp;id=1679151&amp;value=343928872&amp;id=1679148&amp;value=345504021&amp;id=1679145&amp;value=345539303&amp;id=1679142&amp;value=343439675&amp;id=1679139&amp;value=343604144&amp;id=1679136&amp;value=345090748&amp;id=1679133&amp;value=346933134&amp;id=1679130&amp;value=346967110&amp;id=1679127&amp;value=347733652&amp;id=1679124&amp;value=349479150&amp;id=1679121&amp;value=349843717&amp;id=1679118&amp;value=348952225&amp;id=1679115&amp;value=349883498&amp;id=1679112&amp;value=349615045&amp;id=1679109&amp;value=349291348&amp;id=1679106&amp;value=348263508&amp;id=1679103&amp;value=347344583&amp;id=1679100&amp;value=343550642&amp;id=2746395&amp;value=340979832&amp;id=4718931&amp;value=336162278&amp;id=7998977&amp;value=333631113&amp;id=10353799&amp;value=329867212&amp;id=14823154&amp;value=327556472&amp;id=20855857&amp;value=323580001&amp;id=32320302&amp;value=320168491&amp;id=38224665&amp;value=317737778&amp;id=46502675&amp;value=315639479&amp;id=53483718&amp;value=313376417&amp;id=58703119&amp;value=6163000000&amp;id=62997320&amp;value=6086000000&amp;id=67086276&amp;value=5968000000&amp;" TargetMode="External"/><Relationship Id="rId19358" Type="http://schemas.openxmlformats.org/officeDocument/2006/relationships/hyperlink" Target="https://www.daloopa.com/src/49010204" TargetMode="External"/><Relationship Id="rId1753" Type="http://schemas.openxmlformats.org/officeDocument/2006/relationships/hyperlink" Target="https://www.daloopa.com/src/49016395" TargetMode="External"/><Relationship Id="rId2804" Type="http://schemas.openxmlformats.org/officeDocument/2006/relationships/hyperlink" Target="https://www.daloopa.com/src/67160329" TargetMode="External"/><Relationship Id="rId8019" Type="http://schemas.openxmlformats.org/officeDocument/2006/relationships/hyperlink" Target="https://www.daloopa.com/src/4681398" TargetMode="External"/><Relationship Id="rId9417" Type="http://schemas.openxmlformats.org/officeDocument/2006/relationships/hyperlink" Target="https://www.daloopa.com/src/45304339" TargetMode="External"/><Relationship Id="rId10296" Type="http://schemas.openxmlformats.org/officeDocument/2006/relationships/hyperlink" Target="https://www.daloopa.com/src/50179183" TargetMode="External"/><Relationship Id="rId11347" Type="http://schemas.openxmlformats.org/officeDocument/2006/relationships/hyperlink" Target="https://www.daloopa.com/src/45304392" TargetMode="External"/><Relationship Id="rId15968" Type="http://schemas.openxmlformats.org/officeDocument/2006/relationships/hyperlink" Target="https://www.daloopa.com/src/19195404" TargetMode="External"/><Relationship Id="rId1406" Type="http://schemas.openxmlformats.org/officeDocument/2006/relationships/hyperlink" Target="https://www.daloopa.com/src/1670850" TargetMode="External"/><Relationship Id="rId4976" Type="http://schemas.openxmlformats.org/officeDocument/2006/relationships/hyperlink" Target="https://www.daloopa.com/src/14718099" TargetMode="External"/><Relationship Id="rId17390" Type="http://schemas.openxmlformats.org/officeDocument/2006/relationships/hyperlink" Target="https://www.daloopa.com/src/62995432" TargetMode="External"/><Relationship Id="rId18441" Type="http://schemas.openxmlformats.org/officeDocument/2006/relationships/hyperlink" Target="https://www.daloopa.com/src/62711838" TargetMode="External"/><Relationship Id="rId3578" Type="http://schemas.openxmlformats.org/officeDocument/2006/relationships/hyperlink" Target="https://www.daloopa.com/src/19138987" TargetMode="External"/><Relationship Id="rId4629" Type="http://schemas.openxmlformats.org/officeDocument/2006/relationships/hyperlink" Target="https://www.daloopa.com/src/1668334" TargetMode="External"/><Relationship Id="rId8500" Type="http://schemas.openxmlformats.org/officeDocument/2006/relationships/hyperlink" Target="https://www.daloopa.com/src/1669551" TargetMode="External"/><Relationship Id="rId10430" Type="http://schemas.openxmlformats.org/officeDocument/2006/relationships/hyperlink" Target="https://www.daloopa.com/src/50179104" TargetMode="External"/><Relationship Id="rId17043" Type="http://schemas.openxmlformats.org/officeDocument/2006/relationships/hyperlink" Target="https://www.daloopa.com/src/48794023" TargetMode="External"/><Relationship Id="rId499" Type="http://schemas.openxmlformats.org/officeDocument/2006/relationships/hyperlink" Target="https://www.daloopa.com/src/1677245" TargetMode="External"/><Relationship Id="rId6051" Type="http://schemas.openxmlformats.org/officeDocument/2006/relationships/hyperlink" Target="https://www.daloopa.com/src/67044547" TargetMode="External"/><Relationship Id="rId7102" Type="http://schemas.openxmlformats.org/officeDocument/2006/relationships/hyperlink" Target="https://marketplace.daloopa.com/text-fundamental?id=1669235&amp;value=17&amp;id=1669199&amp;value=-1&amp;id=1669161&amp;value=302&amp;id=48345873&amp;value=334&amp;id=1669060&amp;value=280&amp;id=1669027&amp;value=14&amp;id=1668993&amp;value=-90&amp;id=1668958&amp;value=71&amp;id=48615951&amp;value=275&amp;id=1668922&amp;value=68&amp;id=1668886&amp;value=16&amp;id=1668850&amp;value=76&amp;id=1668814&amp;value=34&amp;id=48400754&amp;value=194&amp;" TargetMode="External"/><Relationship Id="rId9274" Type="http://schemas.openxmlformats.org/officeDocument/2006/relationships/hyperlink" Target="https://www.daloopa.com/src/1671126" TargetMode="External"/><Relationship Id="rId13653" Type="http://schemas.openxmlformats.org/officeDocument/2006/relationships/hyperlink" Target="https://www.daloopa.com/src/19145360" TargetMode="External"/><Relationship Id="rId14704" Type="http://schemas.openxmlformats.org/officeDocument/2006/relationships/hyperlink" Target="https://marketplace.daloopa.com/text-fundamental?id=19185554&amp;value=621&amp;id=19185535&amp;value=461&amp;id=19185792&amp;value=517&amp;id=45303728&amp;value=578&amp;id=19185698&amp;value=2177&amp;id=19185445&amp;value=304&amp;id=19185384&amp;value=286&amp;id=19185264&amp;value=242&amp;id=45303729&amp;value=300&amp;id=19185870&amp;value=1132&amp;id=19185171&amp;value=278&amp;id=19185104&amp;value=260&amp;id=19185069&amp;value=298&amp;id=45303730&amp;value=360&amp;id=19185914&amp;value=1196&amp;" TargetMode="External"/><Relationship Id="rId633" Type="http://schemas.openxmlformats.org/officeDocument/2006/relationships/hyperlink" Target="https://www.daloopa.com/src/19354033" TargetMode="External"/><Relationship Id="rId980" Type="http://schemas.openxmlformats.org/officeDocument/2006/relationships/hyperlink" Target="https://www.daloopa.com/src/14718347" TargetMode="External"/><Relationship Id="rId1263" Type="http://schemas.openxmlformats.org/officeDocument/2006/relationships/hyperlink" Target="https://www.daloopa.com/src/49016317" TargetMode="External"/><Relationship Id="rId2314" Type="http://schemas.openxmlformats.org/officeDocument/2006/relationships/hyperlink" Target="https://www.daloopa.com/src/1679269" TargetMode="External"/><Relationship Id="rId2661" Type="http://schemas.openxmlformats.org/officeDocument/2006/relationships/hyperlink" Target="https://www.daloopa.com/src/1679603" TargetMode="External"/><Relationship Id="rId3712" Type="http://schemas.openxmlformats.org/officeDocument/2006/relationships/hyperlink" Target="https://www.daloopa.com/src/19138158" TargetMode="External"/><Relationship Id="rId12255" Type="http://schemas.openxmlformats.org/officeDocument/2006/relationships/hyperlink" Target="https://www.daloopa.com/src/1679440" TargetMode="External"/><Relationship Id="rId13306" Type="http://schemas.openxmlformats.org/officeDocument/2006/relationships/hyperlink" Target="https://www.daloopa.com/src/1677399" TargetMode="External"/><Relationship Id="rId16876" Type="http://schemas.openxmlformats.org/officeDocument/2006/relationships/hyperlink" Target="https://www.daloopa.com/src/48791835" TargetMode="External"/><Relationship Id="rId17927" Type="http://schemas.openxmlformats.org/officeDocument/2006/relationships/hyperlink" Target="https://www.daloopa.com/src/62709066" TargetMode="External"/><Relationship Id="rId5884" Type="http://schemas.openxmlformats.org/officeDocument/2006/relationships/hyperlink" Target="https://www.daloopa.com/src/1670237" TargetMode="External"/><Relationship Id="rId6935" Type="http://schemas.openxmlformats.org/officeDocument/2006/relationships/hyperlink" Target="https://www.daloopa.com/src/53410391" TargetMode="External"/><Relationship Id="rId15478" Type="http://schemas.openxmlformats.org/officeDocument/2006/relationships/hyperlink" Target="https://www.daloopa.com/src/45303784" TargetMode="External"/><Relationship Id="rId16529" Type="http://schemas.openxmlformats.org/officeDocument/2006/relationships/hyperlink" Target="https://www.daloopa.com/src/46503642" TargetMode="External"/><Relationship Id="rId3088" Type="http://schemas.openxmlformats.org/officeDocument/2006/relationships/hyperlink" Target="https://www.daloopa.com/src/19135396" TargetMode="External"/><Relationship Id="rId4486" Type="http://schemas.openxmlformats.org/officeDocument/2006/relationships/hyperlink" Target="https://www.daloopa.com/src/46595002" TargetMode="External"/><Relationship Id="rId5537" Type="http://schemas.openxmlformats.org/officeDocument/2006/relationships/hyperlink" Target="https://www.daloopa.com/src/46412915" TargetMode="External"/><Relationship Id="rId19002" Type="http://schemas.openxmlformats.org/officeDocument/2006/relationships/hyperlink" Target="https://www.daloopa.com/src/48903201" TargetMode="External"/><Relationship Id="rId4139" Type="http://schemas.openxmlformats.org/officeDocument/2006/relationships/hyperlink" Target="https://www.daloopa.com/src/1668214" TargetMode="External"/><Relationship Id="rId8010" Type="http://schemas.openxmlformats.org/officeDocument/2006/relationships/hyperlink" Target="https://www.daloopa.com/src/1668729" TargetMode="External"/><Relationship Id="rId14561" Type="http://schemas.openxmlformats.org/officeDocument/2006/relationships/hyperlink" Target="https://www.daloopa.com/src/62996932" TargetMode="External"/><Relationship Id="rId4620" Type="http://schemas.openxmlformats.org/officeDocument/2006/relationships/hyperlink" Target="https://www.daloopa.com/src/46594115" TargetMode="External"/><Relationship Id="rId13163" Type="http://schemas.openxmlformats.org/officeDocument/2006/relationships/hyperlink" Target="https://www.daloopa.com/src/67440994" TargetMode="External"/><Relationship Id="rId14214" Type="http://schemas.openxmlformats.org/officeDocument/2006/relationships/hyperlink" Target="https://www.daloopa.com/src/32321456" TargetMode="External"/><Relationship Id="rId15612" Type="http://schemas.openxmlformats.org/officeDocument/2006/relationships/hyperlink" Target="https://www.daloopa.com/src/19187002" TargetMode="External"/><Relationship Id="rId490" Type="http://schemas.openxmlformats.org/officeDocument/2006/relationships/hyperlink" Target="https://www.daloopa.com/src/1677106" TargetMode="External"/><Relationship Id="rId2171" Type="http://schemas.openxmlformats.org/officeDocument/2006/relationships/hyperlink" Target="https://www.daloopa.com/src/18860897" TargetMode="External"/><Relationship Id="rId3222" Type="http://schemas.openxmlformats.org/officeDocument/2006/relationships/hyperlink" Target="https://www.daloopa.com/src/19135808" TargetMode="External"/><Relationship Id="rId17784" Type="http://schemas.openxmlformats.org/officeDocument/2006/relationships/hyperlink" Target="https://www.daloopa.com/src/62761280" TargetMode="External"/><Relationship Id="rId18835" Type="http://schemas.openxmlformats.org/officeDocument/2006/relationships/hyperlink" Target="https://www.daloopa.com/src/48899350" TargetMode="External"/><Relationship Id="rId143" Type="http://schemas.openxmlformats.org/officeDocument/2006/relationships/hyperlink" Target="https://www.daloopa.com/document/18378291" TargetMode="External"/><Relationship Id="rId5394" Type="http://schemas.openxmlformats.org/officeDocument/2006/relationships/hyperlink" Target="https://www.daloopa.com/src/1669874" TargetMode="External"/><Relationship Id="rId6445" Type="http://schemas.openxmlformats.org/officeDocument/2006/relationships/hyperlink" Target="https://www.daloopa.com/src/1670035" TargetMode="External"/><Relationship Id="rId6792" Type="http://schemas.openxmlformats.org/officeDocument/2006/relationships/hyperlink" Target="https://www.daloopa.com/src/67044560" TargetMode="External"/><Relationship Id="rId7843" Type="http://schemas.openxmlformats.org/officeDocument/2006/relationships/hyperlink" Target="https://www.daloopa.com/src/47469242" TargetMode="External"/><Relationship Id="rId10824" Type="http://schemas.openxmlformats.org/officeDocument/2006/relationships/hyperlink" Target="https://www.daloopa.com/src/58653397" TargetMode="External"/><Relationship Id="rId16386" Type="http://schemas.openxmlformats.org/officeDocument/2006/relationships/hyperlink" Target="https://marketplace.daloopa.com/text-fundamental?id=19172020&amp;value=999&amp;" TargetMode="External"/><Relationship Id="rId17437" Type="http://schemas.openxmlformats.org/officeDocument/2006/relationships/hyperlink" Target="https://www.daloopa.com/src/67089957" TargetMode="External"/><Relationship Id="rId9" Type="http://schemas.openxmlformats.org/officeDocument/2006/relationships/hyperlink" Target="https://www.daloopa.com/document/27841" TargetMode="External"/><Relationship Id="rId5047" Type="http://schemas.openxmlformats.org/officeDocument/2006/relationships/hyperlink" Target="https://www.daloopa.com/src/1670007" TargetMode="External"/><Relationship Id="rId12996" Type="http://schemas.openxmlformats.org/officeDocument/2006/relationships/hyperlink" Target="https://www.daloopa.com/src/67441161" TargetMode="External"/><Relationship Id="rId16039" Type="http://schemas.openxmlformats.org/officeDocument/2006/relationships/hyperlink" Target="https://www.daloopa.com/src/19193593" TargetMode="External"/><Relationship Id="rId9668" Type="http://schemas.openxmlformats.org/officeDocument/2006/relationships/hyperlink" Target="https://www.daloopa.com/src/1671309" TargetMode="External"/><Relationship Id="rId11598" Type="http://schemas.openxmlformats.org/officeDocument/2006/relationships/hyperlink" Target="https://www.daloopa.com/src/1684169" TargetMode="External"/><Relationship Id="rId12649" Type="http://schemas.openxmlformats.org/officeDocument/2006/relationships/hyperlink" Target="https://www.daloopa.com/src/62997538" TargetMode="External"/><Relationship Id="rId16520" Type="http://schemas.openxmlformats.org/officeDocument/2006/relationships/hyperlink" Target="https://marketplace.daloopa.com/text-fundamental?id=18837797&amp;value=10000&amp;id=18842780&amp;value=10000&amp;" TargetMode="External"/><Relationship Id="rId1657" Type="http://schemas.openxmlformats.org/officeDocument/2006/relationships/hyperlink" Target="https://www.daloopa.com/src/48527980" TargetMode="External"/><Relationship Id="rId2708" Type="http://schemas.openxmlformats.org/officeDocument/2006/relationships/hyperlink" Target="https://www.daloopa.com/src/1679571" TargetMode="External"/><Relationship Id="rId14071" Type="http://schemas.openxmlformats.org/officeDocument/2006/relationships/hyperlink" Target="https://www.daloopa.com/document/8473" TargetMode="External"/><Relationship Id="rId15122" Type="http://schemas.openxmlformats.org/officeDocument/2006/relationships/hyperlink" Target="https://www.daloopa.com/src/67088578" TargetMode="External"/><Relationship Id="rId18692" Type="http://schemas.openxmlformats.org/officeDocument/2006/relationships/hyperlink" Target="https://www.daloopa.com/src/48898287" TargetMode="External"/><Relationship Id="rId4130" Type="http://schemas.openxmlformats.org/officeDocument/2006/relationships/hyperlink" Target="https://www.daloopa.com/src/1668399" TargetMode="External"/><Relationship Id="rId8751" Type="http://schemas.openxmlformats.org/officeDocument/2006/relationships/hyperlink" Target="https://www.daloopa.com/src/20809934" TargetMode="External"/><Relationship Id="rId9802" Type="http://schemas.openxmlformats.org/officeDocument/2006/relationships/hyperlink" Target="https://www.daloopa.com/src/20810580" TargetMode="External"/><Relationship Id="rId17294" Type="http://schemas.openxmlformats.org/officeDocument/2006/relationships/hyperlink" Target="https://www.daloopa.com/src/48797988" TargetMode="External"/><Relationship Id="rId18345" Type="http://schemas.openxmlformats.org/officeDocument/2006/relationships/hyperlink" Target="https://www.daloopa.com/document/27825" TargetMode="External"/><Relationship Id="rId19743" Type="http://schemas.openxmlformats.org/officeDocument/2006/relationships/hyperlink" Target="https://www.daloopa.com/document/7383824" TargetMode="External"/><Relationship Id="rId16" Type="http://schemas.openxmlformats.org/officeDocument/2006/relationships/hyperlink" Target="https://www.daloopa.com/document/8473" TargetMode="External"/><Relationship Id="rId7353" Type="http://schemas.openxmlformats.org/officeDocument/2006/relationships/hyperlink" Target="https://www.daloopa.com/src/48346983" TargetMode="External"/><Relationship Id="rId8404" Type="http://schemas.openxmlformats.org/officeDocument/2006/relationships/hyperlink" Target="https://www.daloopa.com/src/1669259" TargetMode="External"/><Relationship Id="rId10681" Type="http://schemas.openxmlformats.org/officeDocument/2006/relationships/hyperlink" Target="https://www.daloopa.com/src/50178999" TargetMode="External"/><Relationship Id="rId11732" Type="http://schemas.openxmlformats.org/officeDocument/2006/relationships/hyperlink" Target="https://www.daloopa.com/document/207123" TargetMode="External"/><Relationship Id="rId7006" Type="http://schemas.openxmlformats.org/officeDocument/2006/relationships/hyperlink" Target="https://www.daloopa.com/src/1669452" TargetMode="External"/><Relationship Id="rId10334" Type="http://schemas.openxmlformats.org/officeDocument/2006/relationships/hyperlink" Target="https://www.daloopa.com/src/50178830" TargetMode="External"/><Relationship Id="rId14955" Type="http://schemas.openxmlformats.org/officeDocument/2006/relationships/hyperlink" Target="https://www.daloopa.com/src/19184195" TargetMode="External"/><Relationship Id="rId3963" Type="http://schemas.openxmlformats.org/officeDocument/2006/relationships/hyperlink" Target="https://www.daloopa.com/src/1668224" TargetMode="External"/><Relationship Id="rId9178" Type="http://schemas.openxmlformats.org/officeDocument/2006/relationships/hyperlink" Target="https://www.daloopa.com/src/38123910" TargetMode="External"/><Relationship Id="rId13557" Type="http://schemas.openxmlformats.org/officeDocument/2006/relationships/hyperlink" Target="https://www.daloopa.com/src/67089895" TargetMode="External"/><Relationship Id="rId14608" Type="http://schemas.openxmlformats.org/officeDocument/2006/relationships/hyperlink" Target="https://www.daloopa.com/src/19186028" TargetMode="External"/><Relationship Id="rId884" Type="http://schemas.openxmlformats.org/officeDocument/2006/relationships/hyperlink" Target="https://www.daloopa.com/src/48507380" TargetMode="External"/><Relationship Id="rId2565" Type="http://schemas.openxmlformats.org/officeDocument/2006/relationships/hyperlink" Target="https://www.daloopa.com/src/66331493" TargetMode="External"/><Relationship Id="rId3616" Type="http://schemas.openxmlformats.org/officeDocument/2006/relationships/hyperlink" Target="https://marketplace.daloopa.com/text-fundamental?id=49006030&amp;value=55519&amp;id=49892813&amp;value=15955&amp;id=49892864&amp;value=16523&amp;id=49006015&amp;value=66001&amp;id=49005812&amp;value=17258&amp;id=19138247&amp;value=17727&amp;id=19138235&amp;value=18675&amp;id=49028219&amp;value=21329&amp;id=19138346&amp;value=74989&amp;id=19138205&amp;value=20257&amp;id=19138182&amp;value=21500&amp;id=19138159&amp;value=22451&amp;id=45304575&amp;value=26064&amp;id=19138352&amp;value=90272&amp;id=19138155&amp;value=24750&amp;id=19138141&amp;value=26010&amp;id=19138130&amp;value=27772&amp;id=45304576&amp;value=32323&amp;id=19138385&amp;value=110855&amp;id=19138116&amp;value=31146&amp;id=19138105&amp;value=32657&amp;id=19138087&amp;value=33740&amp;id=45304577&amp;value=39276&amp;id=19138394&amp;value=136819&amp;id=19138074&amp;value=36339&amp;id=19138050&amp;value=38944&amp;id=19138038&amp;value=40499&amp;id=45304578&amp;value=46075&amp;id=19138414&amp;value=161857&amp;id=19138028&amp;value=41159&amp;id=19138011&amp;value=38297&amp;id=19137993&amp;value=46173&amp;id=45304579&amp;value=56898&amp;id=19138486&amp;value=182527&amp;id=20860917&amp;value=55314&amp;id=32322890&amp;value=61880&amp;id=38227637&amp;value=65118&amp;id=46520649&amp;value=75325&amp;id=46504416&amp;value=257637&amp;id=53486601&amp;value=68011&amp;id=58704907&amp;value=69685&amp;id=62996782&amp;value=69092&amp;id=67160337&amp;value=76048&amp;id=67087923&amp;value=282836&amp;" TargetMode="External"/><Relationship Id="rId12159" Type="http://schemas.openxmlformats.org/officeDocument/2006/relationships/hyperlink" Target="https://www.daloopa.com/src/1678819" TargetMode="External"/><Relationship Id="rId16030" Type="http://schemas.openxmlformats.org/officeDocument/2006/relationships/hyperlink" Target="https://www.daloopa.com/src/45303818" TargetMode="External"/><Relationship Id="rId537" Type="http://schemas.openxmlformats.org/officeDocument/2006/relationships/hyperlink" Target="https://www.daloopa.com/src/45303308" TargetMode="External"/><Relationship Id="rId1167" Type="http://schemas.openxmlformats.org/officeDocument/2006/relationships/hyperlink" Target="https://www.daloopa.com/src/48511217" TargetMode="External"/><Relationship Id="rId2218" Type="http://schemas.openxmlformats.org/officeDocument/2006/relationships/hyperlink" Target="https://www.daloopa.com/src/18859259" TargetMode="External"/><Relationship Id="rId5788" Type="http://schemas.openxmlformats.org/officeDocument/2006/relationships/hyperlink" Target="https://www.daloopa.com/src/67044544" TargetMode="External"/><Relationship Id="rId6839" Type="http://schemas.openxmlformats.org/officeDocument/2006/relationships/hyperlink" Target="https://www.daloopa.com/src/48400757" TargetMode="External"/><Relationship Id="rId12640" Type="http://schemas.openxmlformats.org/officeDocument/2006/relationships/hyperlink" Target="https://www.daloopa.com/src/50460366" TargetMode="External"/><Relationship Id="rId19253" Type="http://schemas.openxmlformats.org/officeDocument/2006/relationships/hyperlink" Target="https://www.daloopa.com/document/7678" TargetMode="External"/><Relationship Id="rId8261" Type="http://schemas.openxmlformats.org/officeDocument/2006/relationships/hyperlink" Target="https://www.daloopa.com/src/1669512" TargetMode="External"/><Relationship Id="rId9312" Type="http://schemas.openxmlformats.org/officeDocument/2006/relationships/hyperlink" Target="https://www.daloopa.com/src/53410548" TargetMode="External"/><Relationship Id="rId10191" Type="http://schemas.openxmlformats.org/officeDocument/2006/relationships/hyperlink" Target="https://www.daloopa.com/src/50179948" TargetMode="External"/><Relationship Id="rId11242" Type="http://schemas.openxmlformats.org/officeDocument/2006/relationships/hyperlink" Target="https://www.daloopa.com/src/1678848" TargetMode="External"/><Relationship Id="rId1301" Type="http://schemas.openxmlformats.org/officeDocument/2006/relationships/hyperlink" Target="https://www.daloopa.com/src/49014109" TargetMode="External"/><Relationship Id="rId15863" Type="http://schemas.openxmlformats.org/officeDocument/2006/relationships/hyperlink" Target="https://www.daloopa.com/src/19192871" TargetMode="External"/><Relationship Id="rId16914" Type="http://schemas.openxmlformats.org/officeDocument/2006/relationships/hyperlink" Target="https://www.daloopa.com/src/48792032" TargetMode="External"/><Relationship Id="rId3473" Type="http://schemas.openxmlformats.org/officeDocument/2006/relationships/hyperlink" Target="https://www.daloopa.com/src/19138675" TargetMode="External"/><Relationship Id="rId4524" Type="http://schemas.openxmlformats.org/officeDocument/2006/relationships/hyperlink" Target="https://www.daloopa.com/src/46593989" TargetMode="External"/><Relationship Id="rId4871" Type="http://schemas.openxmlformats.org/officeDocument/2006/relationships/hyperlink" Target="https://www.daloopa.com/document/8473" TargetMode="External"/><Relationship Id="rId5922" Type="http://schemas.openxmlformats.org/officeDocument/2006/relationships/hyperlink" Target="https://www.daloopa.com/src/2696971" TargetMode="External"/><Relationship Id="rId13067" Type="http://schemas.openxmlformats.org/officeDocument/2006/relationships/hyperlink" Target="https://www.daloopa.com/src/67438631" TargetMode="External"/><Relationship Id="rId14465" Type="http://schemas.openxmlformats.org/officeDocument/2006/relationships/hyperlink" Target="https://www.daloopa.com/src/50457969" TargetMode="External"/><Relationship Id="rId15516" Type="http://schemas.openxmlformats.org/officeDocument/2006/relationships/hyperlink" Target="https://www.daloopa.com/src/19187504" TargetMode="External"/><Relationship Id="rId394" Type="http://schemas.openxmlformats.org/officeDocument/2006/relationships/hyperlink" Target="https://www.daloopa.com/src/1676941" TargetMode="External"/><Relationship Id="rId2075" Type="http://schemas.openxmlformats.org/officeDocument/2006/relationships/hyperlink" Target="https://www.daloopa.com/src/1680728" TargetMode="External"/><Relationship Id="rId3126" Type="http://schemas.openxmlformats.org/officeDocument/2006/relationships/hyperlink" Target="https://marketplace.daloopa.com/text-fundamental?id=19135594&amp;value=0.26&amp;id=19135573&amp;value=0.27&amp;id=19135546&amp;value=0.31&amp;id=19136695&amp;value=0.29&amp;id=19135503&amp;value=0.3&amp;id=19135501&amp;value=0.34&amp;id=19135482&amp;value=0.3&amp;id=19136680&amp;value=0.31&amp;id=19135456&amp;value=0.31&amp;id=19135445&amp;value=0.33&amp;id=19135437&amp;value=0.26&amp;id=19136626&amp;value=0.28&amp;id=19135422&amp;value=0.2&amp;id=19135414&amp;value=0.08&amp;id=19135394&amp;value=0.24&amp;id=19136621&amp;value=0.21&amp;id=20860672&amp;value=0.39&amp;id=32322692&amp;value=0.57&amp;id=38227519&amp;value=0.38&amp;id=46541978&amp;value=0.4&amp;id=53486189&amp;value=0.19&amp;id=58704674&amp;value=0.11&amp;id=62996733&amp;value=0.08&amp;id=67087728&amp;value=0.1&amp;" TargetMode="External"/><Relationship Id="rId14118" Type="http://schemas.openxmlformats.org/officeDocument/2006/relationships/hyperlink" Target="https://www.daloopa.com/src/48890757" TargetMode="External"/><Relationship Id="rId17688" Type="http://schemas.openxmlformats.org/officeDocument/2006/relationships/hyperlink" Target="https://www.daloopa.com/src/62705719" TargetMode="External"/><Relationship Id="rId18739" Type="http://schemas.openxmlformats.org/officeDocument/2006/relationships/hyperlink" Target="https://www.daloopa.com/src/48899987" TargetMode="External"/><Relationship Id="rId5298" Type="http://schemas.openxmlformats.org/officeDocument/2006/relationships/hyperlink" Target="https://www.daloopa.com/src/1669593" TargetMode="External"/><Relationship Id="rId6696" Type="http://schemas.openxmlformats.org/officeDocument/2006/relationships/hyperlink" Target="https://www.daloopa.com/src/1670363" TargetMode="External"/><Relationship Id="rId7747" Type="http://schemas.openxmlformats.org/officeDocument/2006/relationships/hyperlink" Target="https://www.daloopa.com/src/1669502" TargetMode="External"/><Relationship Id="rId10728" Type="http://schemas.openxmlformats.org/officeDocument/2006/relationships/hyperlink" Target="https://www.daloopa.com/document/599392" TargetMode="External"/><Relationship Id="rId6349" Type="http://schemas.openxmlformats.org/officeDocument/2006/relationships/hyperlink" Target="https://www.daloopa.com/src/20809869" TargetMode="External"/><Relationship Id="rId12150" Type="http://schemas.openxmlformats.org/officeDocument/2006/relationships/hyperlink" Target="https://www.daloopa.com/document/207272" TargetMode="External"/><Relationship Id="rId13201" Type="http://schemas.openxmlformats.org/officeDocument/2006/relationships/hyperlink" Target="https://www.daloopa.com/src/67440995" TargetMode="External"/><Relationship Id="rId16771" Type="http://schemas.openxmlformats.org/officeDocument/2006/relationships/hyperlink" Target="https://www.daloopa.com/src/66377572" TargetMode="External"/><Relationship Id="rId2959" Type="http://schemas.openxmlformats.org/officeDocument/2006/relationships/hyperlink" Target="https://www.daloopa.com/src/62996711" TargetMode="External"/><Relationship Id="rId6830" Type="http://schemas.openxmlformats.org/officeDocument/2006/relationships/hyperlink" Target="https://www.daloopa.com/src/46414912" TargetMode="External"/><Relationship Id="rId15373" Type="http://schemas.openxmlformats.org/officeDocument/2006/relationships/hyperlink" Target="https://www.daloopa.com/src/19186394" TargetMode="External"/><Relationship Id="rId16424" Type="http://schemas.openxmlformats.org/officeDocument/2006/relationships/hyperlink" Target="https://www.daloopa.com/src/19172019" TargetMode="External"/><Relationship Id="rId17822" Type="http://schemas.openxmlformats.org/officeDocument/2006/relationships/hyperlink" Target="https://www.daloopa.com/src/62762215" TargetMode="External"/><Relationship Id="rId4381" Type="http://schemas.openxmlformats.org/officeDocument/2006/relationships/hyperlink" Target="https://marketplace.daloopa.com/text-fundamental?id=1668563&amp;value=3324&amp;id=1668539&amp;value=2554&amp;id=1668515&amp;value=2955&amp;id=1668491&amp;value=3381&amp;id=46594009&amp;value=12214&amp;id=1668467&amp;value=3650&amp;id=1668446&amp;value=3490&amp;id=1668425&amp;value=2998&amp;id=1668404&amp;value=3790&amp;id=46594119&amp;value=13928&amp;id=1668383&amp;value=3586&amp;id=1668356&amp;value=3931&amp;id=1668329&amp;value=3979&amp;id=1668302&amp;value=4923&amp;id=46594910&amp;value=16348&amp;" TargetMode="External"/><Relationship Id="rId5432" Type="http://schemas.openxmlformats.org/officeDocument/2006/relationships/hyperlink" Target="https://www.daloopa.com/src/1669979" TargetMode="External"/><Relationship Id="rId15026" Type="http://schemas.openxmlformats.org/officeDocument/2006/relationships/hyperlink" Target="https://www.daloopa.com/src/50457990" TargetMode="External"/><Relationship Id="rId4034" Type="http://schemas.openxmlformats.org/officeDocument/2006/relationships/hyperlink" Target="https://www.daloopa.com/src/38123462" TargetMode="External"/><Relationship Id="rId8655" Type="http://schemas.openxmlformats.org/officeDocument/2006/relationships/hyperlink" Target="https://www.daloopa.com/src/45304154" TargetMode="External"/><Relationship Id="rId11983" Type="http://schemas.openxmlformats.org/officeDocument/2006/relationships/hyperlink" Target="https://www.daloopa.com/src/1678795" TargetMode="External"/><Relationship Id="rId17198" Type="http://schemas.openxmlformats.org/officeDocument/2006/relationships/hyperlink" Target="https://www.daloopa.com/src/48799484" TargetMode="External"/><Relationship Id="rId18249" Type="http://schemas.openxmlformats.org/officeDocument/2006/relationships/hyperlink" Target="https://www.daloopa.com/document/23465155" TargetMode="External"/><Relationship Id="rId18596" Type="http://schemas.openxmlformats.org/officeDocument/2006/relationships/hyperlink" Target="https://www.daloopa.com/src/50393510" TargetMode="External"/><Relationship Id="rId19647" Type="http://schemas.openxmlformats.org/officeDocument/2006/relationships/hyperlink" Target="https://www.daloopa.com/src/1678474" TargetMode="External"/><Relationship Id="rId7257" Type="http://schemas.openxmlformats.org/officeDocument/2006/relationships/hyperlink" Target="https://www.daloopa.com/src/1669347" TargetMode="External"/><Relationship Id="rId8308" Type="http://schemas.openxmlformats.org/officeDocument/2006/relationships/hyperlink" Target="https://www.daloopa.com/src/67054431" TargetMode="External"/><Relationship Id="rId9706" Type="http://schemas.openxmlformats.org/officeDocument/2006/relationships/hyperlink" Target="https://www.daloopa.com/src/2697128" TargetMode="External"/><Relationship Id="rId10585" Type="http://schemas.openxmlformats.org/officeDocument/2006/relationships/hyperlink" Target="https://www.daloopa.com/document/7383824" TargetMode="External"/><Relationship Id="rId11636" Type="http://schemas.openxmlformats.org/officeDocument/2006/relationships/hyperlink" Target="https://www.daloopa.com/src/1682200" TargetMode="External"/><Relationship Id="rId10238" Type="http://schemas.openxmlformats.org/officeDocument/2006/relationships/hyperlink" Target="https://www.daloopa.com/src/50179950" TargetMode="External"/><Relationship Id="rId14859" Type="http://schemas.openxmlformats.org/officeDocument/2006/relationships/hyperlink" Target="https://www.daloopa.com/src/32324260" TargetMode="External"/><Relationship Id="rId18730" Type="http://schemas.openxmlformats.org/officeDocument/2006/relationships/hyperlink" Target="https://www.daloopa.com/src/48900277" TargetMode="External"/><Relationship Id="rId3867" Type="http://schemas.openxmlformats.org/officeDocument/2006/relationships/hyperlink" Target="https://www.daloopa.com/src/10332893" TargetMode="External"/><Relationship Id="rId4918" Type="http://schemas.openxmlformats.org/officeDocument/2006/relationships/hyperlink" Target="https://www.daloopa.com/src/45303690" TargetMode="External"/><Relationship Id="rId16281" Type="http://schemas.openxmlformats.org/officeDocument/2006/relationships/hyperlink" Target="https://www.daloopa.com/src/19140218" TargetMode="External"/><Relationship Id="rId17332" Type="http://schemas.openxmlformats.org/officeDocument/2006/relationships/hyperlink" Target="https://www.daloopa.com/document/23465155" TargetMode="External"/><Relationship Id="rId788" Type="http://schemas.openxmlformats.org/officeDocument/2006/relationships/hyperlink" Target="https://www.daloopa.com/src/19619079" TargetMode="External"/><Relationship Id="rId2469" Type="http://schemas.openxmlformats.org/officeDocument/2006/relationships/hyperlink" Target="https://www.daloopa.com/src/45303552" TargetMode="External"/><Relationship Id="rId6340" Type="http://schemas.openxmlformats.org/officeDocument/2006/relationships/hyperlink" Target="https://www.daloopa.com/src/1669720" TargetMode="External"/><Relationship Id="rId9563" Type="http://schemas.openxmlformats.org/officeDocument/2006/relationships/hyperlink" Target="https://www.daloopa.com/src/67054086" TargetMode="External"/><Relationship Id="rId11493" Type="http://schemas.openxmlformats.org/officeDocument/2006/relationships/hyperlink" Target="https://marketplace.daloopa.com/text-fundamental?id=1678989&amp;value=5944&amp;id=1684155&amp;value=6063&amp;id=1684174&amp;value=6413&amp;id=1684195&amp;value=7438&amp;id=45304414&amp;value=25858&amp;" TargetMode="External"/><Relationship Id="rId12891" Type="http://schemas.openxmlformats.org/officeDocument/2006/relationships/hyperlink" Target="https://www.daloopa.com/src/67436521" TargetMode="External"/><Relationship Id="rId13942" Type="http://schemas.openxmlformats.org/officeDocument/2006/relationships/hyperlink" Target="https://www.daloopa.com/src/48887869" TargetMode="External"/><Relationship Id="rId19157" Type="http://schemas.openxmlformats.org/officeDocument/2006/relationships/hyperlink" Target="https://www.daloopa.com/src/49001120" TargetMode="External"/><Relationship Id="rId922" Type="http://schemas.openxmlformats.org/officeDocument/2006/relationships/hyperlink" Target="https://www.daloopa.com/src/10333283" TargetMode="External"/><Relationship Id="rId1552" Type="http://schemas.openxmlformats.org/officeDocument/2006/relationships/hyperlink" Target="https://www.daloopa.com/src/1670818" TargetMode="External"/><Relationship Id="rId2603" Type="http://schemas.openxmlformats.org/officeDocument/2006/relationships/hyperlink" Target="https://www.daloopa.com/src/66331145" TargetMode="External"/><Relationship Id="rId2950" Type="http://schemas.openxmlformats.org/officeDocument/2006/relationships/hyperlink" Target="https://www.daloopa.com/src/19134801" TargetMode="External"/><Relationship Id="rId8165" Type="http://schemas.openxmlformats.org/officeDocument/2006/relationships/hyperlink" Target="https://www.daloopa.com/src/48615967" TargetMode="External"/><Relationship Id="rId9216" Type="http://schemas.openxmlformats.org/officeDocument/2006/relationships/hyperlink" Target="https://marketplace.daloopa.com/text-fundamental?id=1671348&amp;value=-158&amp;id=1671320&amp;value=12&amp;id=1671292&amp;value=161&amp;id=1671264&amp;value=175&amp;id=45304309&amp;value=190&amp;id=1671236&amp;value=217&amp;id=1671208&amp;value=103&amp;id=1671180&amp;value=-49&amp;id=1671152&amp;value=-99&amp;id=45304310&amp;value=172&amp;id=1671124&amp;value=-123&amp;id=1671096&amp;value=-88&amp;id=1671068&amp;value=-102&amp;id=45304311&amp;value=-313&amp;" TargetMode="External"/><Relationship Id="rId10095" Type="http://schemas.openxmlformats.org/officeDocument/2006/relationships/hyperlink" Target="https://www.daloopa.com/src/50179709" TargetMode="External"/><Relationship Id="rId11146" Type="http://schemas.openxmlformats.org/officeDocument/2006/relationships/hyperlink" Target="https://www.daloopa.com/src/50179690" TargetMode="External"/><Relationship Id="rId12544" Type="http://schemas.openxmlformats.org/officeDocument/2006/relationships/hyperlink" Target="https://www.daloopa.com/src/62711082" TargetMode="External"/><Relationship Id="rId1205" Type="http://schemas.openxmlformats.org/officeDocument/2006/relationships/hyperlink" Target="https://www.daloopa.com/src/1670900" TargetMode="External"/><Relationship Id="rId15767" Type="http://schemas.openxmlformats.org/officeDocument/2006/relationships/hyperlink" Target="https://www.daloopa.com/src/32324082" TargetMode="External"/><Relationship Id="rId16818" Type="http://schemas.openxmlformats.org/officeDocument/2006/relationships/hyperlink" Target="https://www.daloopa.com/src/50458050" TargetMode="External"/><Relationship Id="rId3377" Type="http://schemas.openxmlformats.org/officeDocument/2006/relationships/hyperlink" Target="https://www.daloopa.com/src/19137794" TargetMode="External"/><Relationship Id="rId4775" Type="http://schemas.openxmlformats.org/officeDocument/2006/relationships/hyperlink" Target="https://www.daloopa.com/src/1668083" TargetMode="External"/><Relationship Id="rId5826" Type="http://schemas.openxmlformats.org/officeDocument/2006/relationships/hyperlink" Target="https://www.daloopa.com/src/1670458" TargetMode="External"/><Relationship Id="rId14369" Type="http://schemas.openxmlformats.org/officeDocument/2006/relationships/hyperlink" Target="https://www.daloopa.com/src/19177139" TargetMode="External"/><Relationship Id="rId18240" Type="http://schemas.openxmlformats.org/officeDocument/2006/relationships/hyperlink" Target="https://marketplace.daloopa.com/text-fundamental?id=19275633&amp;value=-0.03&amp;id=19253697&amp;value=0.006999999999999999&amp;id=19253585&amp;value=-0.008&amp;id=19253506&amp;value=0.006999999999999999&amp;id=19253374&amp;value=-0.004&amp;id=67089128&amp;value=-0.01&amp;" TargetMode="External"/><Relationship Id="rId298" Type="http://schemas.openxmlformats.org/officeDocument/2006/relationships/hyperlink" Target="https://www.daloopa.com/src/1676882" TargetMode="External"/><Relationship Id="rId4428" Type="http://schemas.openxmlformats.org/officeDocument/2006/relationships/hyperlink" Target="https://www.daloopa.com/src/1668304" TargetMode="External"/><Relationship Id="rId7998" Type="http://schemas.openxmlformats.org/officeDocument/2006/relationships/hyperlink" Target="https://www.daloopa.com/src/47469245" TargetMode="External"/><Relationship Id="rId10979" Type="http://schemas.openxmlformats.org/officeDocument/2006/relationships/hyperlink" Target="https://www.daloopa.com/src/50178573" TargetMode="External"/><Relationship Id="rId14850" Type="http://schemas.openxmlformats.org/officeDocument/2006/relationships/hyperlink" Target="https://www.daloopa.com/src/19184548" TargetMode="External"/><Relationship Id="rId13452" Type="http://schemas.openxmlformats.org/officeDocument/2006/relationships/hyperlink" Target="https://www.daloopa.com/src/19144834" TargetMode="External"/><Relationship Id="rId14503" Type="http://schemas.openxmlformats.org/officeDocument/2006/relationships/hyperlink" Target="https://www.daloopa.com/src/19177286" TargetMode="External"/><Relationship Id="rId15901" Type="http://schemas.openxmlformats.org/officeDocument/2006/relationships/hyperlink" Target="https://www.daloopa.com/document/23465155" TargetMode="External"/><Relationship Id="rId2460" Type="http://schemas.openxmlformats.org/officeDocument/2006/relationships/hyperlink" Target="https://www.daloopa.com/src/1679224" TargetMode="External"/><Relationship Id="rId3511" Type="http://schemas.openxmlformats.org/officeDocument/2006/relationships/hyperlink" Target="https://www.daloopa.com/src/19138617" TargetMode="External"/><Relationship Id="rId9073" Type="http://schemas.openxmlformats.org/officeDocument/2006/relationships/hyperlink" Target="https://www.daloopa.com/src/45304252" TargetMode="External"/><Relationship Id="rId12054" Type="http://schemas.openxmlformats.org/officeDocument/2006/relationships/hyperlink" Target="https://www.daloopa.com/src/1678302" TargetMode="External"/><Relationship Id="rId13105" Type="http://schemas.openxmlformats.org/officeDocument/2006/relationships/hyperlink" Target="https://www.daloopa.com/src/67438935" TargetMode="External"/><Relationship Id="rId432" Type="http://schemas.openxmlformats.org/officeDocument/2006/relationships/hyperlink" Target="https://www.daloopa.com/src/1677223" TargetMode="External"/><Relationship Id="rId1062" Type="http://schemas.openxmlformats.org/officeDocument/2006/relationships/hyperlink" Target="https://www.daloopa.com/src/48505911" TargetMode="External"/><Relationship Id="rId2113" Type="http://schemas.openxmlformats.org/officeDocument/2006/relationships/hyperlink" Target="https://www.daloopa.com/src/18865465" TargetMode="External"/><Relationship Id="rId5683" Type="http://schemas.openxmlformats.org/officeDocument/2006/relationships/hyperlink" Target="https://www.daloopa.com/src/62949303" TargetMode="External"/><Relationship Id="rId6734" Type="http://schemas.openxmlformats.org/officeDocument/2006/relationships/hyperlink" Target="https://www.daloopa.com/src/1670003" TargetMode="External"/><Relationship Id="rId15277" Type="http://schemas.openxmlformats.org/officeDocument/2006/relationships/hyperlink" Target="https://www.daloopa.com/src/45303757" TargetMode="External"/><Relationship Id="rId16675" Type="http://schemas.openxmlformats.org/officeDocument/2006/relationships/hyperlink" Target="https://www.daloopa.com/src/19197196" TargetMode="External"/><Relationship Id="rId17726" Type="http://schemas.openxmlformats.org/officeDocument/2006/relationships/hyperlink" Target="https://www.daloopa.com/src/62762146" TargetMode="External"/><Relationship Id="rId4285" Type="http://schemas.openxmlformats.org/officeDocument/2006/relationships/hyperlink" Target="https://www.daloopa.com/src/1668423" TargetMode="External"/><Relationship Id="rId5336" Type="http://schemas.openxmlformats.org/officeDocument/2006/relationships/hyperlink" Target="https://www.daloopa.com/src/1670085" TargetMode="External"/><Relationship Id="rId16328" Type="http://schemas.openxmlformats.org/officeDocument/2006/relationships/hyperlink" Target="https://www.daloopa.com/src/19140446" TargetMode="External"/><Relationship Id="rId9957" Type="http://schemas.openxmlformats.org/officeDocument/2006/relationships/hyperlink" Target="https://www.daloopa.com/src/1671393" TargetMode="External"/><Relationship Id="rId11887" Type="http://schemas.openxmlformats.org/officeDocument/2006/relationships/hyperlink" Target="https://www.daloopa.com/src/1678751" TargetMode="External"/><Relationship Id="rId12938" Type="http://schemas.openxmlformats.org/officeDocument/2006/relationships/hyperlink" Target="https://www.daloopa.com/src/67436353" TargetMode="External"/><Relationship Id="rId1946" Type="http://schemas.openxmlformats.org/officeDocument/2006/relationships/hyperlink" Target="https://www.daloopa.com/src/1676858" TargetMode="External"/><Relationship Id="rId8559" Type="http://schemas.openxmlformats.org/officeDocument/2006/relationships/hyperlink" Target="https://www.daloopa.com/src/48346660" TargetMode="External"/><Relationship Id="rId10489" Type="http://schemas.openxmlformats.org/officeDocument/2006/relationships/hyperlink" Target="https://www.daloopa.com/src/50179054" TargetMode="External"/><Relationship Id="rId14360" Type="http://schemas.openxmlformats.org/officeDocument/2006/relationships/hyperlink" Target="https://www.daloopa.com/src/45303698" TargetMode="External"/><Relationship Id="rId15411" Type="http://schemas.openxmlformats.org/officeDocument/2006/relationships/hyperlink" Target="https://www.daloopa.com/src/19187250" TargetMode="External"/><Relationship Id="rId18981" Type="http://schemas.openxmlformats.org/officeDocument/2006/relationships/hyperlink" Target="https://www.daloopa.com/src/48898891" TargetMode="External"/><Relationship Id="rId14013" Type="http://schemas.openxmlformats.org/officeDocument/2006/relationships/hyperlink" Target="https://www.daloopa.com/src/46503892" TargetMode="External"/><Relationship Id="rId17583" Type="http://schemas.openxmlformats.org/officeDocument/2006/relationships/hyperlink" Target="https://www.daloopa.com/src/62706198" TargetMode="External"/><Relationship Id="rId18634" Type="http://schemas.openxmlformats.org/officeDocument/2006/relationships/hyperlink" Target="https://marketplace.daloopa.com/text-fundamental?id=50393525&amp;value=11035&amp;id=50393522&amp;value=12191&amp;id=50393518&amp;value=13587&amp;id=50393514&amp;value=16125&amp;id=50393509&amp;value=17564&amp;id=50393506&amp;value=13841&amp;id=50393502&amp;value=14584&amp;id=50393472&amp;value=15577&amp;id=50393481&amp;value=15833&amp;id=50393484&amp;value=16533&amp;id=50393493&amp;value=19155&amp;id=50393448&amp;value=21490&amp;id=50393421&amp;value=22853&amp;id=50393416&amp;value=26984&amp;id=50393410&amp;value=32665&amp;id=50393402&amp;value=37965&amp;id=50393399&amp;value=41418&amp;id=50393393&amp;value=45185&amp;id=50393389&amp;value=39542&amp;id=50393382&amp;value=36047&amp;" TargetMode="External"/><Relationship Id="rId3021" Type="http://schemas.openxmlformats.org/officeDocument/2006/relationships/hyperlink" Target="https://www.daloopa.com/src/19136625" TargetMode="External"/><Relationship Id="rId6591" Type="http://schemas.openxmlformats.org/officeDocument/2006/relationships/hyperlink" Target="https://www.daloopa.com/src/1670399" TargetMode="External"/><Relationship Id="rId7642" Type="http://schemas.openxmlformats.org/officeDocument/2006/relationships/hyperlink" Target="https://www.daloopa.com/src/1668896" TargetMode="External"/><Relationship Id="rId10970" Type="http://schemas.openxmlformats.org/officeDocument/2006/relationships/hyperlink" Target="https://www.daloopa.com/src/50179108" TargetMode="External"/><Relationship Id="rId16185" Type="http://schemas.openxmlformats.org/officeDocument/2006/relationships/hyperlink" Target="https://www.daloopa.com/src/50458037" TargetMode="External"/><Relationship Id="rId17236" Type="http://schemas.openxmlformats.org/officeDocument/2006/relationships/hyperlink" Target="https://www.daloopa.com/src/48803283" TargetMode="External"/><Relationship Id="rId5193" Type="http://schemas.openxmlformats.org/officeDocument/2006/relationships/hyperlink" Target="https://www.daloopa.com/src/1670046" TargetMode="External"/><Relationship Id="rId6244" Type="http://schemas.openxmlformats.org/officeDocument/2006/relationships/hyperlink" Target="https://www.daloopa.com/src/14718076" TargetMode="External"/><Relationship Id="rId10623" Type="http://schemas.openxmlformats.org/officeDocument/2006/relationships/hyperlink" Target="https://www.daloopa.com/src/50179001" TargetMode="External"/><Relationship Id="rId9467" Type="http://schemas.openxmlformats.org/officeDocument/2006/relationships/hyperlink" Target="https://www.daloopa.com/document/21778939" TargetMode="External"/><Relationship Id="rId12795" Type="http://schemas.openxmlformats.org/officeDocument/2006/relationships/hyperlink" Target="https://www.daloopa.com/src/67437286" TargetMode="External"/><Relationship Id="rId13846" Type="http://schemas.openxmlformats.org/officeDocument/2006/relationships/hyperlink" Target="https://www.daloopa.com/src/19256354" TargetMode="External"/><Relationship Id="rId2854" Type="http://schemas.openxmlformats.org/officeDocument/2006/relationships/hyperlink" Target="https://marketplace.daloopa.com/text-fundamental?id=19135037&amp;value=8377&amp;id=19135023&amp;value=8953&amp;id=19134987&amp;value=8975&amp;id=45304494&amp;value=9926&amp;id=19136449&amp;value=36231&amp;id=19134947&amp;value=9597&amp;id=19134931&amp;value=10167&amp;id=19134892&amp;value=11032&amp;id=45304495&amp;value=12618&amp;id=19136507&amp;value=43414&amp;id=19134839&amp;value=12430&amp;id=19134827&amp;value=13129&amp;id=19134806&amp;value=13021&amp;id=45304496&amp;value=14462&amp;id=19136551&amp;value=53042&amp;id=19134691&amp;value=13080&amp;id=19134679&amp;value=11724&amp;id=19134570&amp;value=13674&amp;id=45304497&amp;value=16781&amp;id=19136562&amp;value=55259&amp;id=20860461&amp;value=16102&amp;id=32322507&amp;value=17659&amp;id=38227499&amp;value=19349&amp;id=46520642&amp;value=23211&amp;id=46504236&amp;value=76321&amp;id=53486185&amp;value=21628&amp;id=58704670&amp;value=22489&amp;id=62996709&amp;value=22093&amp;id=67160330&amp;value=24831&amp;id=67087449&amp;value=91041&amp;" TargetMode="External"/><Relationship Id="rId3905" Type="http://schemas.openxmlformats.org/officeDocument/2006/relationships/hyperlink" Target="https://www.daloopa.com/src/1668347" TargetMode="External"/><Relationship Id="rId8069" Type="http://schemas.openxmlformats.org/officeDocument/2006/relationships/hyperlink" Target="https://www.daloopa.com/src/20811508" TargetMode="External"/><Relationship Id="rId11397" Type="http://schemas.openxmlformats.org/officeDocument/2006/relationships/hyperlink" Target="https://www.daloopa.com/src/1678916" TargetMode="External"/><Relationship Id="rId12448" Type="http://schemas.openxmlformats.org/officeDocument/2006/relationships/hyperlink" Target="https://www.daloopa.com/src/38225421" TargetMode="External"/><Relationship Id="rId826" Type="http://schemas.openxmlformats.org/officeDocument/2006/relationships/hyperlink" Target="https://www.daloopa.com/src/15999014" TargetMode="External"/><Relationship Id="rId1109" Type="http://schemas.openxmlformats.org/officeDocument/2006/relationships/hyperlink" Target="https://www.daloopa.com/src/62949192" TargetMode="External"/><Relationship Id="rId1456" Type="http://schemas.openxmlformats.org/officeDocument/2006/relationships/hyperlink" Target="https://www.daloopa.com/src/1670761" TargetMode="External"/><Relationship Id="rId2507" Type="http://schemas.openxmlformats.org/officeDocument/2006/relationships/hyperlink" Target="https://www.daloopa.com/src/66331442" TargetMode="External"/><Relationship Id="rId18491" Type="http://schemas.openxmlformats.org/officeDocument/2006/relationships/hyperlink" Target="https://www.daloopa.com/src/62711911" TargetMode="External"/><Relationship Id="rId19542" Type="http://schemas.openxmlformats.org/officeDocument/2006/relationships/hyperlink" Target="https://www.daloopa.com/src/1678469" TargetMode="External"/><Relationship Id="rId4679" Type="http://schemas.openxmlformats.org/officeDocument/2006/relationships/hyperlink" Target="https://www.daloopa.com/src/1668284" TargetMode="External"/><Relationship Id="rId8550" Type="http://schemas.openxmlformats.org/officeDocument/2006/relationships/hyperlink" Target="https://www.daloopa.com/document/207170" TargetMode="External"/><Relationship Id="rId9601" Type="http://schemas.openxmlformats.org/officeDocument/2006/relationships/hyperlink" Target="https://www.daloopa.com/src/1671110" TargetMode="External"/><Relationship Id="rId10480" Type="http://schemas.openxmlformats.org/officeDocument/2006/relationships/hyperlink" Target="https://www.daloopa.com/src/50179517" TargetMode="External"/><Relationship Id="rId11531" Type="http://schemas.openxmlformats.org/officeDocument/2006/relationships/hyperlink" Target="https://www.daloopa.com/src/1684160" TargetMode="External"/><Relationship Id="rId17093" Type="http://schemas.openxmlformats.org/officeDocument/2006/relationships/hyperlink" Target="https://marketplace.daloopa.com/text-fundamental?id=48792224&amp;value=308&amp;id=48792253&amp;value=319&amp;id=48792281&amp;value=337&amp;id=48792302&amp;value=351&amp;id=48792330&amp;value=347&amp;id=48792356&amp;value=361&amp;id=48792401&amp;value=360&amp;id=48792418&amp;value=365&amp;id=48792437&amp;value=359&amp;id=48792504&amp;value=420&amp;id=48792544&amp;value=438&amp;id=48792649&amp;value=469&amp;id=48792700&amp;value=482&amp;id=48792772&amp;value=501&amp;id=48792835&amp;value=508&amp;id=48792891&amp;value=143&amp;id=48793037&amp;value=153&amp;id=48793064&amp;value=164&amp;id=48793110&amp;value=158&amp;id=48793139&amp;value=168&amp;id=48793210&amp;value=175&amp;id=48793381&amp;value=191&amp;id=48793420&amp;value=245&amp;id=48793481&amp;value=255&amp;id=48793521&amp;value=269&amp;id=48793554&amp;value=295&amp;id=48793616&amp;value=324&amp;id=48793668&amp;value=350&amp;id=48793713&amp;value=380&amp;id=48793784&amp;value=411&amp;id=48793850&amp;value=436&amp;id=48793859&amp;value=461&amp;id=48794025&amp;value=474&amp;id=48794051&amp;value=503&amp;id=48794064&amp;value=535&amp;id=48794136&amp;value=295&amp;id=53490088&amp;value=109&amp;id=58706522&amp;value=97&amp;id=62997115&amp;value=110&amp;id=67089785&amp;value=120&amp;" TargetMode="External"/><Relationship Id="rId18144" Type="http://schemas.openxmlformats.org/officeDocument/2006/relationships/hyperlink" Target="https://www.daloopa.com/src/62769701" TargetMode="External"/><Relationship Id="rId7152" Type="http://schemas.openxmlformats.org/officeDocument/2006/relationships/hyperlink" Target="https://www.daloopa.com/src/1669383" TargetMode="External"/><Relationship Id="rId8203" Type="http://schemas.openxmlformats.org/officeDocument/2006/relationships/hyperlink" Target="https://www.daloopa.com/src/46420414" TargetMode="External"/><Relationship Id="rId10133" Type="http://schemas.openxmlformats.org/officeDocument/2006/relationships/hyperlink" Target="https://www.daloopa.com/src/50180123" TargetMode="External"/><Relationship Id="rId3762" Type="http://schemas.openxmlformats.org/officeDocument/2006/relationships/hyperlink" Target="https://www.daloopa.com/src/19138108" TargetMode="External"/><Relationship Id="rId4813" Type="http://schemas.openxmlformats.org/officeDocument/2006/relationships/hyperlink" Target="https://www.daloopa.com/src/1677270" TargetMode="External"/><Relationship Id="rId13356" Type="http://schemas.openxmlformats.org/officeDocument/2006/relationships/hyperlink" Target="https://www.daloopa.com/src/46507379" TargetMode="External"/><Relationship Id="rId14754" Type="http://schemas.openxmlformats.org/officeDocument/2006/relationships/hyperlink" Target="https://www.daloopa.com/src/45303736" TargetMode="External"/><Relationship Id="rId15805" Type="http://schemas.openxmlformats.org/officeDocument/2006/relationships/hyperlink" Target="https://www.daloopa.com/src/50458026" TargetMode="External"/><Relationship Id="rId683" Type="http://schemas.openxmlformats.org/officeDocument/2006/relationships/hyperlink" Target="https://www.daloopa.com/src/19359985" TargetMode="External"/><Relationship Id="rId2364" Type="http://schemas.openxmlformats.org/officeDocument/2006/relationships/hyperlink" Target="https://www.daloopa.com/src/1679207" TargetMode="External"/><Relationship Id="rId3415" Type="http://schemas.openxmlformats.org/officeDocument/2006/relationships/hyperlink" Target="https://www.daloopa.com/src/19137763" TargetMode="External"/><Relationship Id="rId13009" Type="http://schemas.openxmlformats.org/officeDocument/2006/relationships/hyperlink" Target="https://www.daloopa.com/src/67439813" TargetMode="External"/><Relationship Id="rId14407" Type="http://schemas.openxmlformats.org/officeDocument/2006/relationships/hyperlink" Target="https://www.daloopa.com/document/27822" TargetMode="External"/><Relationship Id="rId17977" Type="http://schemas.openxmlformats.org/officeDocument/2006/relationships/hyperlink" Target="https://www.daloopa.com/src/62709290" TargetMode="External"/><Relationship Id="rId336" Type="http://schemas.openxmlformats.org/officeDocument/2006/relationships/hyperlink" Target="https://www.daloopa.com/src/1676949" TargetMode="External"/><Relationship Id="rId2017" Type="http://schemas.openxmlformats.org/officeDocument/2006/relationships/hyperlink" Target="https://www.daloopa.com/src/1676855" TargetMode="External"/><Relationship Id="rId5587" Type="http://schemas.openxmlformats.org/officeDocument/2006/relationships/hyperlink" Target="https://www.daloopa.com/src/2696965" TargetMode="External"/><Relationship Id="rId6985" Type="http://schemas.openxmlformats.org/officeDocument/2006/relationships/hyperlink" Target="https://www.daloopa.com/src/38123474" TargetMode="External"/><Relationship Id="rId16579" Type="http://schemas.openxmlformats.org/officeDocument/2006/relationships/hyperlink" Target="https://www.daloopa.com/src/19164948" TargetMode="External"/><Relationship Id="rId4189" Type="http://schemas.openxmlformats.org/officeDocument/2006/relationships/hyperlink" Target="https://www.daloopa.com/src/1668245" TargetMode="External"/><Relationship Id="rId6638" Type="http://schemas.openxmlformats.org/officeDocument/2006/relationships/hyperlink" Target="https://www.daloopa.com/document/23463508" TargetMode="External"/><Relationship Id="rId8060" Type="http://schemas.openxmlformats.org/officeDocument/2006/relationships/hyperlink" Target="https://www.daloopa.com/src/1668696" TargetMode="External"/><Relationship Id="rId9111" Type="http://schemas.openxmlformats.org/officeDocument/2006/relationships/hyperlink" Target="https://www.daloopa.com/src/1671494" TargetMode="External"/><Relationship Id="rId19052" Type="http://schemas.openxmlformats.org/officeDocument/2006/relationships/hyperlink" Target="https://www.daloopa.com/src/48906323" TargetMode="External"/><Relationship Id="rId11041" Type="http://schemas.openxmlformats.org/officeDocument/2006/relationships/hyperlink" Target="https://www.daloopa.com/src/50179348" TargetMode="External"/><Relationship Id="rId15662" Type="http://schemas.openxmlformats.org/officeDocument/2006/relationships/hyperlink" Target="https://www.daloopa.com/src/19187252" TargetMode="External"/><Relationship Id="rId16713" Type="http://schemas.openxmlformats.org/officeDocument/2006/relationships/hyperlink" Target="https://www.daloopa.com/src/67086671" TargetMode="External"/><Relationship Id="rId1100" Type="http://schemas.openxmlformats.org/officeDocument/2006/relationships/hyperlink" Target="https://marketplace.daloopa.com/text-fundamental?id=14718381&amp;value=52873&amp;id=48520375&amp;value=168635&amp;id=20810162&amp;value=51178&amp;id=32273418&amp;value=57067&amp;id=38123784&amp;value=59884&amp;id=46413142&amp;value=69400&amp;id=50192798&amp;value=237529&amp;id=53410452&amp;value=61472&amp;id=58652858&amp;value=62841&amp;id=62949192&amp;value=61377&amp;id=67045079&amp;value=67838&amp;id=67085583&amp;value=253528&amp;" TargetMode="External"/><Relationship Id="rId4670" Type="http://schemas.openxmlformats.org/officeDocument/2006/relationships/hyperlink" Target="https://www.daloopa.com/src/1668312" TargetMode="External"/><Relationship Id="rId5721" Type="http://schemas.openxmlformats.org/officeDocument/2006/relationships/hyperlink" Target="https://www.daloopa.com/src/1669674" TargetMode="External"/><Relationship Id="rId14264" Type="http://schemas.openxmlformats.org/officeDocument/2006/relationships/hyperlink" Target="https://www.daloopa.com/document/7714" TargetMode="External"/><Relationship Id="rId15315" Type="http://schemas.openxmlformats.org/officeDocument/2006/relationships/hyperlink" Target="https://www.daloopa.com/src/38229714" TargetMode="External"/><Relationship Id="rId3272" Type="http://schemas.openxmlformats.org/officeDocument/2006/relationships/hyperlink" Target="https://www.daloopa.com/src/19135761" TargetMode="External"/><Relationship Id="rId4323" Type="http://schemas.openxmlformats.org/officeDocument/2006/relationships/hyperlink" Target="https://www.daloopa.com/src/46595180" TargetMode="External"/><Relationship Id="rId7893" Type="http://schemas.openxmlformats.org/officeDocument/2006/relationships/hyperlink" Target="https://www.daloopa.com/src/1669213" TargetMode="External"/><Relationship Id="rId8944" Type="http://schemas.openxmlformats.org/officeDocument/2006/relationships/hyperlink" Target="https://www.daloopa.com/src/1684247" TargetMode="External"/><Relationship Id="rId17487" Type="http://schemas.openxmlformats.org/officeDocument/2006/relationships/hyperlink" Target="https://www.daloopa.com/src/62705950" TargetMode="External"/><Relationship Id="rId18538" Type="http://schemas.openxmlformats.org/officeDocument/2006/relationships/hyperlink" Target="https://www.daloopa.com/document/23465155" TargetMode="External"/><Relationship Id="rId18885" Type="http://schemas.openxmlformats.org/officeDocument/2006/relationships/hyperlink" Target="https://www.daloopa.com/src/48900075" TargetMode="External"/><Relationship Id="rId193" Type="http://schemas.openxmlformats.org/officeDocument/2006/relationships/hyperlink" Target="https://www.daloopa.com/src/62997632" TargetMode="External"/><Relationship Id="rId6495" Type="http://schemas.openxmlformats.org/officeDocument/2006/relationships/hyperlink" Target="https://www.daloopa.com/src/1669999" TargetMode="External"/><Relationship Id="rId7546" Type="http://schemas.openxmlformats.org/officeDocument/2006/relationships/hyperlink" Target="https://www.daloopa.com/src/1668620" TargetMode="External"/><Relationship Id="rId10874" Type="http://schemas.openxmlformats.org/officeDocument/2006/relationships/hyperlink" Target="https://www.daloopa.com/src/50179350" TargetMode="External"/><Relationship Id="rId11925" Type="http://schemas.openxmlformats.org/officeDocument/2006/relationships/hyperlink" Target="https://www.daloopa.com/src/1678228" TargetMode="External"/><Relationship Id="rId16089" Type="http://schemas.openxmlformats.org/officeDocument/2006/relationships/hyperlink" Target="https://www.daloopa.com/src/62996986" TargetMode="External"/><Relationship Id="rId5097" Type="http://schemas.openxmlformats.org/officeDocument/2006/relationships/hyperlink" Target="https://www.daloopa.com/src/1670081" TargetMode="External"/><Relationship Id="rId6148" Type="http://schemas.openxmlformats.org/officeDocument/2006/relationships/hyperlink" Target="https://www.daloopa.com/src/67044561" TargetMode="External"/><Relationship Id="rId10527" Type="http://schemas.openxmlformats.org/officeDocument/2006/relationships/hyperlink" Target="https://www.daloopa.com/src/50178746" TargetMode="External"/><Relationship Id="rId12699" Type="http://schemas.openxmlformats.org/officeDocument/2006/relationships/hyperlink" Target="https://www.daloopa.com/src/53483720" TargetMode="External"/><Relationship Id="rId13000" Type="http://schemas.openxmlformats.org/officeDocument/2006/relationships/hyperlink" Target="https://www.daloopa.com/src/67440958" TargetMode="External"/><Relationship Id="rId16570" Type="http://schemas.openxmlformats.org/officeDocument/2006/relationships/hyperlink" Target="https://www.daloopa.com/src/19196814" TargetMode="External"/><Relationship Id="rId17621" Type="http://schemas.openxmlformats.org/officeDocument/2006/relationships/hyperlink" Target="https://www.daloopa.com/src/62705902" TargetMode="External"/><Relationship Id="rId2758" Type="http://schemas.openxmlformats.org/officeDocument/2006/relationships/hyperlink" Target="https://www.daloopa.com/src/1679542" TargetMode="External"/><Relationship Id="rId3809" Type="http://schemas.openxmlformats.org/officeDocument/2006/relationships/hyperlink" Target="https://www.daloopa.com/src/53486194" TargetMode="External"/><Relationship Id="rId15172" Type="http://schemas.openxmlformats.org/officeDocument/2006/relationships/hyperlink" Target="https://www.daloopa.com/src/32324039" TargetMode="External"/><Relationship Id="rId16223" Type="http://schemas.openxmlformats.org/officeDocument/2006/relationships/hyperlink" Target="https://www.daloopa.com/src/62996988" TargetMode="External"/><Relationship Id="rId4180" Type="http://schemas.openxmlformats.org/officeDocument/2006/relationships/hyperlink" Target="https://www.daloopa.com/src/1668442" TargetMode="External"/><Relationship Id="rId5231" Type="http://schemas.openxmlformats.org/officeDocument/2006/relationships/hyperlink" Target="https://www.daloopa.com/src/1670010" TargetMode="External"/><Relationship Id="rId9852" Type="http://schemas.openxmlformats.org/officeDocument/2006/relationships/hyperlink" Target="https://www.daloopa.com/document/23463508" TargetMode="External"/><Relationship Id="rId11782" Type="http://schemas.openxmlformats.org/officeDocument/2006/relationships/hyperlink" Target="https://www.daloopa.com/src/1678686" TargetMode="External"/><Relationship Id="rId18395" Type="http://schemas.openxmlformats.org/officeDocument/2006/relationships/hyperlink" Target="https://www.daloopa.com/src/62711765" TargetMode="External"/><Relationship Id="rId19446" Type="http://schemas.openxmlformats.org/officeDocument/2006/relationships/hyperlink" Target="https://www.daloopa.com/src/49010194" TargetMode="External"/><Relationship Id="rId66" Type="http://schemas.openxmlformats.org/officeDocument/2006/relationships/hyperlink" Target="https://www.daloopa.com/document/599392" TargetMode="External"/><Relationship Id="rId1841" Type="http://schemas.openxmlformats.org/officeDocument/2006/relationships/hyperlink" Target="https://www.daloopa.com/src/49014239" TargetMode="External"/><Relationship Id="rId8454" Type="http://schemas.openxmlformats.org/officeDocument/2006/relationships/hyperlink" Target="https://www.daloopa.com/src/1669332" TargetMode="External"/><Relationship Id="rId9505" Type="http://schemas.openxmlformats.org/officeDocument/2006/relationships/hyperlink" Target="https://www.daloopa.com/src/67057798" TargetMode="External"/><Relationship Id="rId10384" Type="http://schemas.openxmlformats.org/officeDocument/2006/relationships/hyperlink" Target="https://www.daloopa.com/src/58653382" TargetMode="External"/><Relationship Id="rId11435" Type="http://schemas.openxmlformats.org/officeDocument/2006/relationships/hyperlink" Target="https://www.daloopa.com/document/6065396" TargetMode="External"/><Relationship Id="rId12833" Type="http://schemas.openxmlformats.org/officeDocument/2006/relationships/hyperlink" Target="https://www.daloopa.com/src/67437400" TargetMode="External"/><Relationship Id="rId18048" Type="http://schemas.openxmlformats.org/officeDocument/2006/relationships/hyperlink" Target="https://www.daloopa.com/src/19238160" TargetMode="External"/><Relationship Id="rId7056" Type="http://schemas.openxmlformats.org/officeDocument/2006/relationships/hyperlink" Target="https://www.daloopa.com/src/53410382" TargetMode="External"/><Relationship Id="rId8107" Type="http://schemas.openxmlformats.org/officeDocument/2006/relationships/hyperlink" Target="https://www.daloopa.com/src/1668871" TargetMode="External"/><Relationship Id="rId10037" Type="http://schemas.openxmlformats.org/officeDocument/2006/relationships/hyperlink" Target="https://www.daloopa.com/document/6065396" TargetMode="External"/><Relationship Id="rId3666" Type="http://schemas.openxmlformats.org/officeDocument/2006/relationships/hyperlink" Target="https://www.daloopa.com/document/23465155" TargetMode="External"/><Relationship Id="rId14658" Type="http://schemas.openxmlformats.org/officeDocument/2006/relationships/hyperlink" Target="https://www.daloopa.com/src/19184749" TargetMode="External"/><Relationship Id="rId15709" Type="http://schemas.openxmlformats.org/officeDocument/2006/relationships/hyperlink" Target="https://www.daloopa.com/src/19182268" TargetMode="External"/><Relationship Id="rId16080" Type="http://schemas.openxmlformats.org/officeDocument/2006/relationships/hyperlink" Target="https://www.daloopa.com/src/19193384" TargetMode="External"/><Relationship Id="rId587" Type="http://schemas.openxmlformats.org/officeDocument/2006/relationships/hyperlink" Target="https://www.daloopa.com/src/18919208" TargetMode="External"/><Relationship Id="rId2268" Type="http://schemas.openxmlformats.org/officeDocument/2006/relationships/hyperlink" Target="https://www.daloopa.com/src/53483886" TargetMode="External"/><Relationship Id="rId3319" Type="http://schemas.openxmlformats.org/officeDocument/2006/relationships/hyperlink" Target="https://www.daloopa.com/src/19135869" TargetMode="External"/><Relationship Id="rId4717" Type="http://schemas.openxmlformats.org/officeDocument/2006/relationships/hyperlink" Target="https://marketplace.daloopa.com/text-fundamental?id=66433299&amp;value=0&amp;id=1668368&amp;value=0&amp;id=1668341&amp;value=0&amp;id=1668314&amp;value=0&amp;id=46594922&amp;value=0&amp;" TargetMode="External"/><Relationship Id="rId17131" Type="http://schemas.openxmlformats.org/officeDocument/2006/relationships/hyperlink" Target="https://www.daloopa.com/src/53490088" TargetMode="External"/><Relationship Id="rId6889" Type="http://schemas.openxmlformats.org/officeDocument/2006/relationships/hyperlink" Target="https://www.daloopa.com/src/48345866" TargetMode="External"/><Relationship Id="rId12690" Type="http://schemas.openxmlformats.org/officeDocument/2006/relationships/hyperlink" Target="https://www.daloopa.com/src/2746393" TargetMode="External"/><Relationship Id="rId13741" Type="http://schemas.openxmlformats.org/officeDocument/2006/relationships/hyperlink" Target="https://www.daloopa.com/src/19147549" TargetMode="External"/><Relationship Id="rId3800" Type="http://schemas.openxmlformats.org/officeDocument/2006/relationships/hyperlink" Target="https://www.daloopa.com/src/19138086" TargetMode="External"/><Relationship Id="rId9362" Type="http://schemas.openxmlformats.org/officeDocument/2006/relationships/hyperlink" Target="https://www.daloopa.com/src/14718325" TargetMode="External"/><Relationship Id="rId11292" Type="http://schemas.openxmlformats.org/officeDocument/2006/relationships/hyperlink" Target="https://www.daloopa.com/src/1684269" TargetMode="External"/><Relationship Id="rId12343" Type="http://schemas.openxmlformats.org/officeDocument/2006/relationships/hyperlink" Target="https://www.daloopa.com/src/1679410" TargetMode="External"/><Relationship Id="rId721" Type="http://schemas.openxmlformats.org/officeDocument/2006/relationships/hyperlink" Target="https://www.daloopa.com/src/19359983" TargetMode="External"/><Relationship Id="rId1351" Type="http://schemas.openxmlformats.org/officeDocument/2006/relationships/hyperlink" Target="https://www.daloopa.com/src/58652864" TargetMode="External"/><Relationship Id="rId2402" Type="http://schemas.openxmlformats.org/officeDocument/2006/relationships/hyperlink" Target="https://www.daloopa.com/src/62996377" TargetMode="External"/><Relationship Id="rId5972" Type="http://schemas.openxmlformats.org/officeDocument/2006/relationships/hyperlink" Target="https://www.daloopa.com/src/1669850" TargetMode="External"/><Relationship Id="rId9015" Type="http://schemas.openxmlformats.org/officeDocument/2006/relationships/hyperlink" Target="https://www.daloopa.com/src/1671397" TargetMode="External"/><Relationship Id="rId15566" Type="http://schemas.openxmlformats.org/officeDocument/2006/relationships/hyperlink" Target="https://www.daloopa.com/src/19186445" TargetMode="External"/><Relationship Id="rId16964" Type="http://schemas.openxmlformats.org/officeDocument/2006/relationships/hyperlink" Target="https://www.daloopa.com/src/58706464" TargetMode="External"/><Relationship Id="rId1004" Type="http://schemas.openxmlformats.org/officeDocument/2006/relationships/hyperlink" Target="https://www.daloopa.com/src/32273599" TargetMode="External"/><Relationship Id="rId4574" Type="http://schemas.openxmlformats.org/officeDocument/2006/relationships/hyperlink" Target="https://www.daloopa.com/src/1668413" TargetMode="External"/><Relationship Id="rId5625" Type="http://schemas.openxmlformats.org/officeDocument/2006/relationships/hyperlink" Target="https://www.daloopa.com/src/20809862" TargetMode="External"/><Relationship Id="rId14168" Type="http://schemas.openxmlformats.org/officeDocument/2006/relationships/hyperlink" Target="https://www.daloopa.com/src/18894522" TargetMode="External"/><Relationship Id="rId15219" Type="http://schemas.openxmlformats.org/officeDocument/2006/relationships/hyperlink" Target="https://www.daloopa.com/src/19180076" TargetMode="External"/><Relationship Id="rId16617" Type="http://schemas.openxmlformats.org/officeDocument/2006/relationships/hyperlink" Target="https://www.daloopa.com/src/19164838" TargetMode="External"/><Relationship Id="rId3176" Type="http://schemas.openxmlformats.org/officeDocument/2006/relationships/hyperlink" Target="https://www.daloopa.com/src/62996739" TargetMode="External"/><Relationship Id="rId4227" Type="http://schemas.openxmlformats.org/officeDocument/2006/relationships/hyperlink" Target="https://www.daloopa.com/src/1668560" TargetMode="External"/><Relationship Id="rId7797" Type="http://schemas.openxmlformats.org/officeDocument/2006/relationships/hyperlink" Target="https://www.daloopa.com/src/1669573" TargetMode="External"/><Relationship Id="rId18789" Type="http://schemas.openxmlformats.org/officeDocument/2006/relationships/hyperlink" Target="https://www.daloopa.com/src/48899612" TargetMode="External"/><Relationship Id="rId6399" Type="http://schemas.openxmlformats.org/officeDocument/2006/relationships/hyperlink" Target="https://www.daloopa.com/src/1670247" TargetMode="External"/><Relationship Id="rId8848" Type="http://schemas.openxmlformats.org/officeDocument/2006/relationships/hyperlink" Target="https://www.daloopa.com/src/1679835" TargetMode="External"/><Relationship Id="rId10778" Type="http://schemas.openxmlformats.org/officeDocument/2006/relationships/hyperlink" Target="https://www.daloopa.com/src/50179514" TargetMode="External"/><Relationship Id="rId11829" Type="http://schemas.openxmlformats.org/officeDocument/2006/relationships/hyperlink" Target="https://www.daloopa.com/src/1678749" TargetMode="External"/><Relationship Id="rId15700" Type="http://schemas.openxmlformats.org/officeDocument/2006/relationships/hyperlink" Target="https://www.daloopa.com/src/19182669" TargetMode="External"/><Relationship Id="rId13251" Type="http://schemas.openxmlformats.org/officeDocument/2006/relationships/hyperlink" Target="https://www.daloopa.com/src/67440484" TargetMode="External"/><Relationship Id="rId14302" Type="http://schemas.openxmlformats.org/officeDocument/2006/relationships/hyperlink" Target="https://www.daloopa.com/src/48893260" TargetMode="External"/><Relationship Id="rId17872" Type="http://schemas.openxmlformats.org/officeDocument/2006/relationships/hyperlink" Target="https://www.daloopa.com/src/62762239" TargetMode="External"/><Relationship Id="rId18923" Type="http://schemas.openxmlformats.org/officeDocument/2006/relationships/hyperlink" Target="https://www.daloopa.com/src/48900284" TargetMode="External"/><Relationship Id="rId3310" Type="http://schemas.openxmlformats.org/officeDocument/2006/relationships/hyperlink" Target="https://www.daloopa.com/src/67087806" TargetMode="External"/><Relationship Id="rId6880" Type="http://schemas.openxmlformats.org/officeDocument/2006/relationships/hyperlink" Target="https://www.daloopa.com/src/32272398" TargetMode="External"/><Relationship Id="rId7931" Type="http://schemas.openxmlformats.org/officeDocument/2006/relationships/hyperlink" Target="https://www.daloopa.com/src/48346979" TargetMode="External"/><Relationship Id="rId16474" Type="http://schemas.openxmlformats.org/officeDocument/2006/relationships/hyperlink" Target="https://www.daloopa.com/src/19197029" TargetMode="External"/><Relationship Id="rId17525" Type="http://schemas.openxmlformats.org/officeDocument/2006/relationships/hyperlink" Target="https://www.daloopa.com/src/62706387" TargetMode="External"/><Relationship Id="rId231" Type="http://schemas.openxmlformats.org/officeDocument/2006/relationships/hyperlink" Target="https://www.daloopa.com/src/1676884" TargetMode="External"/><Relationship Id="rId5482" Type="http://schemas.openxmlformats.org/officeDocument/2006/relationships/hyperlink" Target="https://www.daloopa.com/src/1669980" TargetMode="External"/><Relationship Id="rId6533" Type="http://schemas.openxmlformats.org/officeDocument/2006/relationships/hyperlink" Target="https://marketplace.daloopa.com/text-fundamental?id=1670545&amp;value=23429&amp;id=1670508&amp;value=24334&amp;id=1670471&amp;value=25004&amp;id=1670434&amp;value=25922&amp;id=1670398&amp;value=26652&amp;id=1670360&amp;value=27111&amp;id=1670322&amp;value=27948&amp;id=1670284&amp;value=28767&amp;id=1670249&amp;value=29527&amp;id=1670214&amp;value=30722&amp;id=1670179&amp;value=31864&amp;id=1670144&amp;value=32982&amp;id=1670109&amp;value=33695&amp;id=1670073&amp;value=34293&amp;id=1670037&amp;value=35337&amp;id=1670000&amp;value=36307&amp;id=1669963&amp;value=37698&amp;id=1669929&amp;value=38509&amp;id=1669895&amp;value=39609&amp;id=1669861&amp;value=40247&amp;id=1669827&amp;value=41487&amp;id=1669792&amp;value=42243&amp;id=1669758&amp;value=43111&amp;id=1669724&amp;value=45049&amp;id=1669690&amp;value=46532&amp;id=1669654&amp;value=47937&amp;id=1669618&amp;value=49040&amp;id=2696984&amp;value=50552&amp;id=4681452&amp;value=53688&amp;id=7963214&amp;value=55937&amp;id=10332993&amp;value=57307&amp;id=14718077&amp;value=58510&amp;id=20809867&amp;value=59436&amp;id=32272331&amp;value=60436&amp;id=38123590&amp;value=61193&amp;id=46412946&amp;value=61774&amp;id=53410439&amp;value=62832&amp;id=58652768&amp;value=64402&amp;id=62949298&amp;value=66258&amp;id=67044553&amp;value=68184&amp;" TargetMode="External"/><Relationship Id="rId10912" Type="http://schemas.openxmlformats.org/officeDocument/2006/relationships/hyperlink" Target="https://www.daloopa.com/src/50179447" TargetMode="External"/><Relationship Id="rId15076" Type="http://schemas.openxmlformats.org/officeDocument/2006/relationships/hyperlink" Target="https://www.daloopa.com/src/19180095" TargetMode="External"/><Relationship Id="rId16127" Type="http://schemas.openxmlformats.org/officeDocument/2006/relationships/hyperlink" Target="https://www.daloopa.com/src/19192616" TargetMode="External"/><Relationship Id="rId19697" Type="http://schemas.openxmlformats.org/officeDocument/2006/relationships/hyperlink" Target="https://www.daloopa.com/src/1678622" TargetMode="External"/><Relationship Id="rId4084" Type="http://schemas.openxmlformats.org/officeDocument/2006/relationships/hyperlink" Target="https://www.daloopa.com/src/20811564" TargetMode="External"/><Relationship Id="rId5135" Type="http://schemas.openxmlformats.org/officeDocument/2006/relationships/hyperlink" Target="https://marketplace.daloopa.com/text-fundamental?id=1670518&amp;value=648&amp;id=1670481&amp;value=342&amp;id=1670444&amp;value=235&amp;id=1670407&amp;value=426&amp;id=1670369&amp;value=337&amp;id=1670331&amp;value=293&amp;id=1670293&amp;value=279&amp;id=1670011&amp;value=559&amp;id=1669974&amp;value=268&amp;id=1669939&amp;value=280&amp;id=1669905&amp;value=398&amp;id=1669871&amp;value=765&amp;id=1669837&amp;value=749&amp;id=1669802&amp;value=636&amp;id=1669768&amp;value=698&amp;id=1669734&amp;value=1212&amp;id=1669700&amp;value=1107&amp;id=1669664&amp;value=1053&amp;id=1669628&amp;value=964&amp;id=1669592&amp;value=1401&amp;id=2696958&amp;value=999&amp;id=4681426&amp;value=889&amp;id=7963188&amp;value=815&amp;id=10333001&amp;value=835&amp;id=14718093&amp;value=728&amp;id=20809883&amp;value=888&amp;id=32272347&amp;value=907&amp;id=38123601&amp;value=1278&amp;id=46412913&amp;value=1170&amp;id=53410425&amp;value=1369&amp;id=58652753&amp;value=1980&amp;id=62949304&amp;value=3156&amp;id=67044532&amp;value=2670&amp;" TargetMode="External"/><Relationship Id="rId9756" Type="http://schemas.openxmlformats.org/officeDocument/2006/relationships/hyperlink" Target="https://www.daloopa.com/src/45304271" TargetMode="External"/><Relationship Id="rId18299" Type="http://schemas.openxmlformats.org/officeDocument/2006/relationships/hyperlink" Target="https://www.daloopa.com/src/19233664" TargetMode="External"/><Relationship Id="rId8358" Type="http://schemas.openxmlformats.org/officeDocument/2006/relationships/hyperlink" Target="https://www.daloopa.com/src/1668983" TargetMode="External"/><Relationship Id="rId9409" Type="http://schemas.openxmlformats.org/officeDocument/2006/relationships/hyperlink" Target="https://www.daloopa.com/src/1671243" TargetMode="External"/><Relationship Id="rId10288" Type="http://schemas.openxmlformats.org/officeDocument/2006/relationships/hyperlink" Target="https://www.daloopa.com/src/50179542" TargetMode="External"/><Relationship Id="rId11686" Type="http://schemas.openxmlformats.org/officeDocument/2006/relationships/hyperlink" Target="https://www.daloopa.com/src/1682206" TargetMode="External"/><Relationship Id="rId12737" Type="http://schemas.openxmlformats.org/officeDocument/2006/relationships/hyperlink" Target="https://www.daloopa.com/src/20855856" TargetMode="External"/><Relationship Id="rId1745" Type="http://schemas.openxmlformats.org/officeDocument/2006/relationships/hyperlink" Target="https://www.daloopa.com/src/1670804" TargetMode="External"/><Relationship Id="rId11339" Type="http://schemas.openxmlformats.org/officeDocument/2006/relationships/hyperlink" Target="https://www.daloopa.com/src/1678907" TargetMode="External"/><Relationship Id="rId15210" Type="http://schemas.openxmlformats.org/officeDocument/2006/relationships/hyperlink" Target="https://www.daloopa.com/src/19180014" TargetMode="External"/><Relationship Id="rId18780" Type="http://schemas.openxmlformats.org/officeDocument/2006/relationships/hyperlink" Target="https://www.daloopa.com/src/48900022" TargetMode="External"/><Relationship Id="rId4968" Type="http://schemas.openxmlformats.org/officeDocument/2006/relationships/hyperlink" Target="https://www.daloopa.com/src/67044562" TargetMode="External"/><Relationship Id="rId11820" Type="http://schemas.openxmlformats.org/officeDocument/2006/relationships/hyperlink" Target="https://www.daloopa.com/document/6065409" TargetMode="External"/><Relationship Id="rId17382" Type="http://schemas.openxmlformats.org/officeDocument/2006/relationships/hyperlink" Target="https://www.daloopa.com/src/62865831" TargetMode="External"/><Relationship Id="rId18433" Type="http://schemas.openxmlformats.org/officeDocument/2006/relationships/hyperlink" Target="https://www.daloopa.com/document/21966482" TargetMode="External"/><Relationship Id="rId6390" Type="http://schemas.openxmlformats.org/officeDocument/2006/relationships/hyperlink" Target="https://www.daloopa.com/document/23463508" TargetMode="External"/><Relationship Id="rId7441" Type="http://schemas.openxmlformats.org/officeDocument/2006/relationships/hyperlink" Target="https://www.daloopa.com/src/1668651" TargetMode="External"/><Relationship Id="rId10422" Type="http://schemas.openxmlformats.org/officeDocument/2006/relationships/hyperlink" Target="https://www.daloopa.com/src/50179507" TargetMode="External"/><Relationship Id="rId13992" Type="http://schemas.openxmlformats.org/officeDocument/2006/relationships/hyperlink" Target="https://www.daloopa.com/src/66433343" TargetMode="External"/><Relationship Id="rId17035" Type="http://schemas.openxmlformats.org/officeDocument/2006/relationships/hyperlink" Target="https://www.daloopa.com/src/48793518" TargetMode="External"/><Relationship Id="rId6043" Type="http://schemas.openxmlformats.org/officeDocument/2006/relationships/hyperlink" Target="https://www.daloopa.com/src/1670275" TargetMode="External"/><Relationship Id="rId12594" Type="http://schemas.openxmlformats.org/officeDocument/2006/relationships/hyperlink" Target="https://www.daloopa.com/src/32323306" TargetMode="External"/><Relationship Id="rId13645" Type="http://schemas.openxmlformats.org/officeDocument/2006/relationships/hyperlink" Target="https://www.daloopa.com/src/58705491" TargetMode="External"/><Relationship Id="rId972" Type="http://schemas.openxmlformats.org/officeDocument/2006/relationships/hyperlink" Target="https://www.daloopa.com/src/7963876" TargetMode="External"/><Relationship Id="rId2653" Type="http://schemas.openxmlformats.org/officeDocument/2006/relationships/hyperlink" Target="https://marketplace.daloopa.com/text-fundamental?id=1679646&amp;value=21645&amp;id=1679638&amp;value=20980&amp;id=1679635&amp;value=22579&amp;id=1679622&amp;value=24004&amp;id=1679614&amp;value=27159&amp;id=1679606&amp;value=29435&amp;id=1679603&amp;value=32776&amp;id=1679594&amp;value=37355&amp;id=1679579&amp;value=40136&amp;id=1679576&amp;value=41379&amp;id=1679573&amp;value=42761&amp;id=1679570&amp;value=43686&amp;id=1679561&amp;value=44913&amp;id=1679558&amp;value=46142&amp;id=1679555&amp;value=46985&amp;id=1679552&amp;value=47383&amp;id=1679549&amp;value=48468&amp;id=1679546&amp;value=49908&amp;id=1679543&amp;value=53051&amp;id=1679540&amp;value=55113&amp;id=1679537&amp;value=62347&amp;id=1679534&amp;value=66460&amp;id=1679531&amp;value=69939&amp;id=1679528&amp;value=74882&amp;id=1679525&amp;value=81160&amp;id=1679522&amp;value=82904&amp;id=1679519&amp;value=87599&amp;id=2746585&amp;value=94907&amp;id=4718993&amp;value=96216&amp;id=7998992&amp;value=98209&amp;id=10354040&amp;value=101405&amp;id=14824678&amp;value=69315&amp;id=20856586&amp;value=71972&amp;id=32320935&amp;value=74993&amp;id=38225579&amp;value=77281&amp;id=46503303&amp;value=80207&amp;id=53484219&amp;value=85341&amp;id=58703631&amp;value=88044&amp;id=62996631&amp;value=91632&amp;id=67086613&amp;value=93565&amp;" TargetMode="External"/><Relationship Id="rId3704" Type="http://schemas.openxmlformats.org/officeDocument/2006/relationships/hyperlink" Target="https://www.daloopa.com/src/49892814" TargetMode="External"/><Relationship Id="rId9266" Type="http://schemas.openxmlformats.org/officeDocument/2006/relationships/hyperlink" Target="https://www.daloopa.com/src/1671350" TargetMode="External"/><Relationship Id="rId11196" Type="http://schemas.openxmlformats.org/officeDocument/2006/relationships/hyperlink" Target="https://www.daloopa.com/document/6065396" TargetMode="External"/><Relationship Id="rId12247" Type="http://schemas.openxmlformats.org/officeDocument/2006/relationships/hyperlink" Target="https://www.daloopa.com/src/1679503" TargetMode="External"/><Relationship Id="rId625" Type="http://schemas.openxmlformats.org/officeDocument/2006/relationships/hyperlink" Target="https://www.daloopa.com/src/18918901" TargetMode="External"/><Relationship Id="rId1255" Type="http://schemas.openxmlformats.org/officeDocument/2006/relationships/hyperlink" Target="https://www.daloopa.com/src/1670811" TargetMode="External"/><Relationship Id="rId2306" Type="http://schemas.openxmlformats.org/officeDocument/2006/relationships/hyperlink" Target="https://www.daloopa.com/src/1679301" TargetMode="External"/><Relationship Id="rId5876" Type="http://schemas.openxmlformats.org/officeDocument/2006/relationships/hyperlink" Target="https://www.daloopa.com/src/1670533" TargetMode="External"/><Relationship Id="rId16868" Type="http://schemas.openxmlformats.org/officeDocument/2006/relationships/hyperlink" Target="https://www.daloopa.com/src/67089741" TargetMode="External"/><Relationship Id="rId17919" Type="http://schemas.openxmlformats.org/officeDocument/2006/relationships/hyperlink" Target="https://www.daloopa.com/src/62709292" TargetMode="External"/><Relationship Id="rId18290" Type="http://schemas.openxmlformats.org/officeDocument/2006/relationships/hyperlink" Target="https://marketplace.daloopa.com/text-fundamental?id=19235251&amp;value=5828&amp;id=19235190&amp;value=7936&amp;id=19235144&amp;value=8271&amp;id=19234923&amp;value=12020&amp;id=19234876&amp;value=10700&amp;id=19234845&amp;value=15800&amp;id=19233798&amp;value=16426&amp;id=19233664&amp;value=37576&amp;id=46508911&amp;value=77016&amp;id=67089041&amp;value=61307&amp;" TargetMode="External"/><Relationship Id="rId4478" Type="http://schemas.openxmlformats.org/officeDocument/2006/relationships/hyperlink" Target="https://www.daloopa.com/document/206991" TargetMode="External"/><Relationship Id="rId5529" Type="http://schemas.openxmlformats.org/officeDocument/2006/relationships/hyperlink" Target="https://www.daloopa.com/src/38123607" TargetMode="External"/><Relationship Id="rId6927" Type="http://schemas.openxmlformats.org/officeDocument/2006/relationships/hyperlink" Target="https://www.daloopa.com/src/4681379" TargetMode="External"/><Relationship Id="rId9400" Type="http://schemas.openxmlformats.org/officeDocument/2006/relationships/hyperlink" Target="https://www.daloopa.com/src/45304325" TargetMode="External"/><Relationship Id="rId19341" Type="http://schemas.openxmlformats.org/officeDocument/2006/relationships/hyperlink" Target="https://www.daloopa.com/src/32273570" TargetMode="External"/><Relationship Id="rId8002" Type="http://schemas.openxmlformats.org/officeDocument/2006/relationships/hyperlink" Target="https://marketplace.daloopa.com/text-fundamental?id=1668941&amp;value=750&amp;id=1668905&amp;value=669&amp;id=1668869&amp;value=0&amp;id=1668833&amp;value=0&amp;id=48400744&amp;value=1419&amp;id=1668797&amp;value=0&amp;id=1668763&amp;value=0&amp;id=1668729&amp;value=0&amp;id=1668695&amp;value=0&amp;id=48610231&amp;value=0&amp;" TargetMode="External"/><Relationship Id="rId11330" Type="http://schemas.openxmlformats.org/officeDocument/2006/relationships/hyperlink" Target="https://www.daloopa.com/src/1678951" TargetMode="External"/><Relationship Id="rId15951" Type="http://schemas.openxmlformats.org/officeDocument/2006/relationships/hyperlink" Target="https://www.daloopa.com/src/19192952" TargetMode="External"/><Relationship Id="rId14553" Type="http://schemas.openxmlformats.org/officeDocument/2006/relationships/hyperlink" Target="https://www.daloopa.com/src/19184084" TargetMode="External"/><Relationship Id="rId15604" Type="http://schemas.openxmlformats.org/officeDocument/2006/relationships/hyperlink" Target="https://www.daloopa.com/src/19187193" TargetMode="External"/><Relationship Id="rId3561" Type="http://schemas.openxmlformats.org/officeDocument/2006/relationships/hyperlink" Target="https://www.daloopa.com/src/45304572" TargetMode="External"/><Relationship Id="rId4612" Type="http://schemas.openxmlformats.org/officeDocument/2006/relationships/hyperlink" Target="https://www.daloopa.com/src/32272258" TargetMode="External"/><Relationship Id="rId13155" Type="http://schemas.openxmlformats.org/officeDocument/2006/relationships/hyperlink" Target="https://www.daloopa.com/src/67441716" TargetMode="External"/><Relationship Id="rId14206" Type="http://schemas.openxmlformats.org/officeDocument/2006/relationships/hyperlink" Target="https://www.daloopa.com/src/18894376" TargetMode="External"/><Relationship Id="rId17776" Type="http://schemas.openxmlformats.org/officeDocument/2006/relationships/hyperlink" Target="https://www.daloopa.com/src/67091606" TargetMode="External"/><Relationship Id="rId482" Type="http://schemas.openxmlformats.org/officeDocument/2006/relationships/hyperlink" Target="https://www.daloopa.com/src/1677220" TargetMode="External"/><Relationship Id="rId2163" Type="http://schemas.openxmlformats.org/officeDocument/2006/relationships/hyperlink" Target="https://www.daloopa.com/src/18863047" TargetMode="External"/><Relationship Id="rId3214" Type="http://schemas.openxmlformats.org/officeDocument/2006/relationships/hyperlink" Target="https://www.daloopa.com/src/19136036" TargetMode="External"/><Relationship Id="rId6784" Type="http://schemas.openxmlformats.org/officeDocument/2006/relationships/hyperlink" Target="https://www.daloopa.com/src/1670288" TargetMode="External"/><Relationship Id="rId7835" Type="http://schemas.openxmlformats.org/officeDocument/2006/relationships/hyperlink" Target="https://www.daloopa.com/src/62949126" TargetMode="External"/><Relationship Id="rId16378" Type="http://schemas.openxmlformats.org/officeDocument/2006/relationships/hyperlink" Target="https://www.daloopa.com/src/19197370" TargetMode="External"/><Relationship Id="rId17429" Type="http://schemas.openxmlformats.org/officeDocument/2006/relationships/hyperlink" Target="https://www.daloopa.com/src/62995807" TargetMode="External"/><Relationship Id="rId18827" Type="http://schemas.openxmlformats.org/officeDocument/2006/relationships/hyperlink" Target="https://www.daloopa.com/src/48899966" TargetMode="External"/><Relationship Id="rId135" Type="http://schemas.openxmlformats.org/officeDocument/2006/relationships/hyperlink" Target="https://www.daloopa.com/document/10232731" TargetMode="External"/><Relationship Id="rId5386" Type="http://schemas.openxmlformats.org/officeDocument/2006/relationships/hyperlink" Target="https://www.daloopa.com/src/1670159" TargetMode="External"/><Relationship Id="rId6437" Type="http://schemas.openxmlformats.org/officeDocument/2006/relationships/hyperlink" Target="https://www.daloopa.com/src/2696981" TargetMode="External"/><Relationship Id="rId10816" Type="http://schemas.openxmlformats.org/officeDocument/2006/relationships/hyperlink" Target="https://www.daloopa.com/src/50178894" TargetMode="External"/><Relationship Id="rId5039" Type="http://schemas.openxmlformats.org/officeDocument/2006/relationships/hyperlink" Target="https://www.daloopa.com/src/1670291" TargetMode="External"/><Relationship Id="rId12988" Type="http://schemas.openxmlformats.org/officeDocument/2006/relationships/hyperlink" Target="https://www.daloopa.com/src/67436007" TargetMode="External"/><Relationship Id="rId17910" Type="http://schemas.openxmlformats.org/officeDocument/2006/relationships/hyperlink" Target="https://www.daloopa.com/src/62708741" TargetMode="External"/><Relationship Id="rId1996" Type="http://schemas.openxmlformats.org/officeDocument/2006/relationships/hyperlink" Target="https://www.daloopa.com/src/1680716" TargetMode="External"/><Relationship Id="rId15461" Type="http://schemas.openxmlformats.org/officeDocument/2006/relationships/hyperlink" Target="https://www.daloopa.com/document/27825" TargetMode="External"/><Relationship Id="rId16512" Type="http://schemas.openxmlformats.org/officeDocument/2006/relationships/hyperlink" Target="https://www.daloopa.com/src/19164660" TargetMode="External"/><Relationship Id="rId1649" Type="http://schemas.openxmlformats.org/officeDocument/2006/relationships/hyperlink" Target="https://www.daloopa.com/src/2697069" TargetMode="External"/><Relationship Id="rId3071" Type="http://schemas.openxmlformats.org/officeDocument/2006/relationships/hyperlink" Target="https://www.daloopa.com/src/67087725" TargetMode="External"/><Relationship Id="rId5520" Type="http://schemas.openxmlformats.org/officeDocument/2006/relationships/hyperlink" Target="https://www.daloopa.com/src/1669634" TargetMode="External"/><Relationship Id="rId14063" Type="http://schemas.openxmlformats.org/officeDocument/2006/relationships/hyperlink" Target="https://www.daloopa.com/src/66433348" TargetMode="External"/><Relationship Id="rId15114" Type="http://schemas.openxmlformats.org/officeDocument/2006/relationships/hyperlink" Target="https://www.daloopa.com/src/62996924" TargetMode="External"/><Relationship Id="rId18684" Type="http://schemas.openxmlformats.org/officeDocument/2006/relationships/hyperlink" Target="https://www.daloopa.com/src/48898889" TargetMode="External"/><Relationship Id="rId19735" Type="http://schemas.openxmlformats.org/officeDocument/2006/relationships/hyperlink" Target="https://www.daloopa.com/src/1678526" TargetMode="External"/><Relationship Id="rId4122" Type="http://schemas.openxmlformats.org/officeDocument/2006/relationships/hyperlink" Target="https://www.daloopa.com/document/23463508" TargetMode="External"/><Relationship Id="rId7692" Type="http://schemas.openxmlformats.org/officeDocument/2006/relationships/hyperlink" Target="https://www.daloopa.com/document/23463508" TargetMode="External"/><Relationship Id="rId8743" Type="http://schemas.openxmlformats.org/officeDocument/2006/relationships/hyperlink" Target="https://www.daloopa.com/src/1670559" TargetMode="External"/><Relationship Id="rId10673" Type="http://schemas.openxmlformats.org/officeDocument/2006/relationships/hyperlink" Target="https://www.daloopa.com/src/50179442" TargetMode="External"/><Relationship Id="rId11724" Type="http://schemas.openxmlformats.org/officeDocument/2006/relationships/hyperlink" Target="https://www.daloopa.com/src/1678715" TargetMode="External"/><Relationship Id="rId17286" Type="http://schemas.openxmlformats.org/officeDocument/2006/relationships/hyperlink" Target="https://www.daloopa.com/src/48799271" TargetMode="External"/><Relationship Id="rId18337" Type="http://schemas.openxmlformats.org/officeDocument/2006/relationships/hyperlink" Target="https://www.daloopa.com/src/62711643" TargetMode="External"/><Relationship Id="rId6294" Type="http://schemas.openxmlformats.org/officeDocument/2006/relationships/hyperlink" Target="https://www.daloopa.com/src/7963208" TargetMode="External"/><Relationship Id="rId7345" Type="http://schemas.openxmlformats.org/officeDocument/2006/relationships/hyperlink" Target="https://www.daloopa.com/src/20811536" TargetMode="External"/><Relationship Id="rId10326" Type="http://schemas.openxmlformats.org/officeDocument/2006/relationships/hyperlink" Target="https://www.daloopa.com/src/50179262" TargetMode="External"/><Relationship Id="rId12498" Type="http://schemas.openxmlformats.org/officeDocument/2006/relationships/hyperlink" Target="https://www.daloopa.com/src/1679518" TargetMode="External"/><Relationship Id="rId13896" Type="http://schemas.openxmlformats.org/officeDocument/2006/relationships/hyperlink" Target="https://www.daloopa.com/document/21966482" TargetMode="External"/><Relationship Id="rId14947" Type="http://schemas.openxmlformats.org/officeDocument/2006/relationships/hyperlink" Target="https://www.daloopa.com/src/19184850" TargetMode="External"/><Relationship Id="rId876" Type="http://schemas.openxmlformats.org/officeDocument/2006/relationships/hyperlink" Target="https://www.daloopa.com/src/53410665" TargetMode="External"/><Relationship Id="rId2557" Type="http://schemas.openxmlformats.org/officeDocument/2006/relationships/hyperlink" Target="https://www.daloopa.com/src/66332488" TargetMode="External"/><Relationship Id="rId3608" Type="http://schemas.openxmlformats.org/officeDocument/2006/relationships/hyperlink" Target="https://www.daloopa.com/src/53486600" TargetMode="External"/><Relationship Id="rId3955" Type="http://schemas.openxmlformats.org/officeDocument/2006/relationships/hyperlink" Target="https://www.daloopa.com/src/1668396" TargetMode="External"/><Relationship Id="rId13549" Type="http://schemas.openxmlformats.org/officeDocument/2006/relationships/hyperlink" Target="https://www.daloopa.com/src/67089894" TargetMode="External"/><Relationship Id="rId16022" Type="http://schemas.openxmlformats.org/officeDocument/2006/relationships/hyperlink" Target="https://www.daloopa.com/src/19193866" TargetMode="External"/><Relationship Id="rId17420" Type="http://schemas.openxmlformats.org/officeDocument/2006/relationships/hyperlink" Target="https://www.daloopa.com/src/62865845" TargetMode="External"/><Relationship Id="rId529" Type="http://schemas.openxmlformats.org/officeDocument/2006/relationships/hyperlink" Target="https://www.daloopa.com/src/19162996" TargetMode="External"/><Relationship Id="rId1159" Type="http://schemas.openxmlformats.org/officeDocument/2006/relationships/hyperlink" Target="https://www.daloopa.com/src/53410457" TargetMode="External"/><Relationship Id="rId5030" Type="http://schemas.openxmlformats.org/officeDocument/2006/relationships/hyperlink" Target="https://www.daloopa.com/src/67044563" TargetMode="External"/><Relationship Id="rId19592" Type="http://schemas.openxmlformats.org/officeDocument/2006/relationships/hyperlink" Target="https://www.daloopa.com/src/49010240" TargetMode="External"/><Relationship Id="rId9651" Type="http://schemas.openxmlformats.org/officeDocument/2006/relationships/hyperlink" Target="https://www.daloopa.com/src/45304365" TargetMode="External"/><Relationship Id="rId11581" Type="http://schemas.openxmlformats.org/officeDocument/2006/relationships/hyperlink" Target="https://marketplace.daloopa.com/text-fundamental?id=1679001&amp;value=5835&amp;id=1684167&amp;value=5917&amp;id=1684187&amp;value=6276&amp;id=1684208&amp;value=7269&amp;id=45304426&amp;value=25297&amp;" TargetMode="External"/><Relationship Id="rId12632" Type="http://schemas.openxmlformats.org/officeDocument/2006/relationships/hyperlink" Target="https://www.daloopa.com/src/50460506" TargetMode="External"/><Relationship Id="rId18194" Type="http://schemas.openxmlformats.org/officeDocument/2006/relationships/hyperlink" Target="https://www.daloopa.com/src/19253588" TargetMode="External"/><Relationship Id="rId19245" Type="http://schemas.openxmlformats.org/officeDocument/2006/relationships/hyperlink" Target="https://www.daloopa.com/src/49001597" TargetMode="External"/><Relationship Id="rId1640" Type="http://schemas.openxmlformats.org/officeDocument/2006/relationships/hyperlink" Target="https://www.daloopa.com/src/1670909" TargetMode="External"/><Relationship Id="rId8253" Type="http://schemas.openxmlformats.org/officeDocument/2006/relationships/hyperlink" Target="https://www.daloopa.com/src/47469224" TargetMode="External"/><Relationship Id="rId9304" Type="http://schemas.openxmlformats.org/officeDocument/2006/relationships/hyperlink" Target="https://www.daloopa.com/src/4681504" TargetMode="External"/><Relationship Id="rId10183" Type="http://schemas.openxmlformats.org/officeDocument/2006/relationships/hyperlink" Target="https://marketplace.daloopa.com/text-fundamental?id=50180229&amp;value=6240&amp;id=50180177&amp;value=6413&amp;id=50180142&amp;value=6843&amp;id=50180125&amp;value=7923&amp;id=50457864&amp;value=27419&amp;id=50179995&amp;value=7181&amp;id=50179966&amp;value=7709&amp;id=50179948&amp;value=7921&amp;id=50179875&amp;value=8568&amp;id=50457865&amp;value=31379&amp;id=50179837&amp;value=8195&amp;id=50179820&amp;value=8001&amp;id=50179763&amp;value=8135&amp;id=50179754&amp;value=9114&amp;id=50457866&amp;value=33445&amp;id=50179715&amp;value=8955&amp;id=50179689&amp;value=9551&amp;id=50179643&amp;value=9912&amp;id=50179567&amp;value=11286&amp;id=50457867&amp;value=39704&amp;" TargetMode="External"/><Relationship Id="rId11234" Type="http://schemas.openxmlformats.org/officeDocument/2006/relationships/hyperlink" Target="https://www.daloopa.com/src/1678828" TargetMode="External"/><Relationship Id="rId15855" Type="http://schemas.openxmlformats.org/officeDocument/2006/relationships/hyperlink" Target="https://www.daloopa.com/src/19193246" TargetMode="External"/><Relationship Id="rId4863" Type="http://schemas.openxmlformats.org/officeDocument/2006/relationships/hyperlink" Target="https://www.daloopa.com/src/1930200" TargetMode="External"/><Relationship Id="rId5914" Type="http://schemas.openxmlformats.org/officeDocument/2006/relationships/hyperlink" Target="https://www.daloopa.com/src/62949286" TargetMode="External"/><Relationship Id="rId14457" Type="http://schemas.openxmlformats.org/officeDocument/2006/relationships/hyperlink" Target="https://www.daloopa.com/src/50457967" TargetMode="External"/><Relationship Id="rId15508" Type="http://schemas.openxmlformats.org/officeDocument/2006/relationships/hyperlink" Target="https://www.daloopa.com/src/32324321" TargetMode="External"/><Relationship Id="rId16906" Type="http://schemas.openxmlformats.org/officeDocument/2006/relationships/hyperlink" Target="https://www.daloopa.com/src/48789092" TargetMode="External"/><Relationship Id="rId3465" Type="http://schemas.openxmlformats.org/officeDocument/2006/relationships/hyperlink" Target="https://www.daloopa.com/src/49892692" TargetMode="External"/><Relationship Id="rId4516" Type="http://schemas.openxmlformats.org/officeDocument/2006/relationships/hyperlink" Target="https://www.daloopa.com/src/1668544" TargetMode="External"/><Relationship Id="rId13059" Type="http://schemas.openxmlformats.org/officeDocument/2006/relationships/hyperlink" Target="https://www.daloopa.com/src/67439073" TargetMode="External"/><Relationship Id="rId386" Type="http://schemas.openxmlformats.org/officeDocument/2006/relationships/hyperlink" Target="https://www.daloopa.com/src/1676999" TargetMode="External"/><Relationship Id="rId2067" Type="http://schemas.openxmlformats.org/officeDocument/2006/relationships/hyperlink" Target="https://www.daloopa.com/src/1680790" TargetMode="External"/><Relationship Id="rId3118" Type="http://schemas.openxmlformats.org/officeDocument/2006/relationships/hyperlink" Target="https://www.daloopa.com/src/19136679" TargetMode="External"/><Relationship Id="rId6688" Type="http://schemas.openxmlformats.org/officeDocument/2006/relationships/hyperlink" Target="https://www.daloopa.com/src/67044554" TargetMode="External"/><Relationship Id="rId7739" Type="http://schemas.openxmlformats.org/officeDocument/2006/relationships/hyperlink" Target="https://www.daloopa.com/src/47469236" TargetMode="External"/><Relationship Id="rId9161" Type="http://schemas.openxmlformats.org/officeDocument/2006/relationships/hyperlink" Target="https://www.daloopa.com/src/1671318" TargetMode="External"/><Relationship Id="rId11091" Type="http://schemas.openxmlformats.org/officeDocument/2006/relationships/hyperlink" Target="https://www.daloopa.com/src/50178955" TargetMode="External"/><Relationship Id="rId13540" Type="http://schemas.openxmlformats.org/officeDocument/2006/relationships/hyperlink" Target="https://www.daloopa.com/src/19144321" TargetMode="External"/><Relationship Id="rId1150" Type="http://schemas.openxmlformats.org/officeDocument/2006/relationships/hyperlink" Target="https://www.daloopa.com/src/2697058" TargetMode="External"/><Relationship Id="rId12142" Type="http://schemas.openxmlformats.org/officeDocument/2006/relationships/hyperlink" Target="https://www.daloopa.com/src/1678306" TargetMode="External"/><Relationship Id="rId16763" Type="http://schemas.openxmlformats.org/officeDocument/2006/relationships/hyperlink" Target="https://www.daloopa.com/src/66377579" TargetMode="External"/><Relationship Id="rId17814" Type="http://schemas.openxmlformats.org/officeDocument/2006/relationships/hyperlink" Target="https://www.daloopa.com/src/62705740" TargetMode="External"/><Relationship Id="rId520" Type="http://schemas.openxmlformats.org/officeDocument/2006/relationships/hyperlink" Target="https://www.daloopa.com/src/1677131" TargetMode="External"/><Relationship Id="rId2201" Type="http://schemas.openxmlformats.org/officeDocument/2006/relationships/hyperlink" Target="https://www.daloopa.com/src/18865463" TargetMode="External"/><Relationship Id="rId5771" Type="http://schemas.openxmlformats.org/officeDocument/2006/relationships/hyperlink" Target="https://www.daloopa.com/src/1669744" TargetMode="External"/><Relationship Id="rId6822" Type="http://schemas.openxmlformats.org/officeDocument/2006/relationships/hyperlink" Target="https://www.daloopa.com/src/2696838" TargetMode="External"/><Relationship Id="rId15365" Type="http://schemas.openxmlformats.org/officeDocument/2006/relationships/hyperlink" Target="https://www.daloopa.com/src/19186692" TargetMode="External"/><Relationship Id="rId16416" Type="http://schemas.openxmlformats.org/officeDocument/2006/relationships/hyperlink" Target="https://www.daloopa.com/src/19197022" TargetMode="External"/><Relationship Id="rId4373" Type="http://schemas.openxmlformats.org/officeDocument/2006/relationships/hyperlink" Target="https://www.daloopa.com/src/46594908" TargetMode="External"/><Relationship Id="rId5424" Type="http://schemas.openxmlformats.org/officeDocument/2006/relationships/hyperlink" Target="https://www.daloopa.com/src/46412907" TargetMode="External"/><Relationship Id="rId8994" Type="http://schemas.openxmlformats.org/officeDocument/2006/relationships/hyperlink" Target="https://www.daloopa.com/src/1671396" TargetMode="External"/><Relationship Id="rId15018" Type="http://schemas.openxmlformats.org/officeDocument/2006/relationships/hyperlink" Target="https://www.daloopa.com/src/50457988" TargetMode="External"/><Relationship Id="rId18588" Type="http://schemas.openxmlformats.org/officeDocument/2006/relationships/hyperlink" Target="https://www.daloopa.com/src/62997591" TargetMode="External"/><Relationship Id="rId19639" Type="http://schemas.openxmlformats.org/officeDocument/2006/relationships/hyperlink" Target="https://www.daloopa.com/src/1678657" TargetMode="External"/><Relationship Id="rId4026" Type="http://schemas.openxmlformats.org/officeDocument/2006/relationships/hyperlink" Target="https://www.daloopa.com/src/1668073" TargetMode="External"/><Relationship Id="rId7596" Type="http://schemas.openxmlformats.org/officeDocument/2006/relationships/hyperlink" Target="https://www.daloopa.com/src/1668687" TargetMode="External"/><Relationship Id="rId8647" Type="http://schemas.openxmlformats.org/officeDocument/2006/relationships/hyperlink" Target="https://www.daloopa.com/src/20809933" TargetMode="External"/><Relationship Id="rId10577" Type="http://schemas.openxmlformats.org/officeDocument/2006/relationships/hyperlink" Target="https://www.daloopa.com/src/67050017" TargetMode="External"/><Relationship Id="rId11975" Type="http://schemas.openxmlformats.org/officeDocument/2006/relationships/hyperlink" Target="https://marketplace.daloopa.com/text-fundamental?id=1678793&amp;value=190&amp;" TargetMode="External"/><Relationship Id="rId6198" Type="http://schemas.openxmlformats.org/officeDocument/2006/relationships/hyperlink" Target="https://www.daloopa.com/src/58652773" TargetMode="External"/><Relationship Id="rId7249" Type="http://schemas.openxmlformats.org/officeDocument/2006/relationships/hyperlink" Target="https://marketplace.daloopa.com/text-fundamental?id=1669562&amp;value=-335&amp;id=1669527&amp;value=179&amp;id=1669492&amp;value=77&amp;id=1669457&amp;value=480&amp;id=48346968&amp;value=401&amp;id=1669422&amp;value=201&amp;id=1669385&amp;value=-263&amp;id=1669347&amp;value=413&amp;id=1669310&amp;value=-68&amp;id=48346633&amp;value=283&amp;id=1669274&amp;value=756&amp;id=1669238&amp;value=1123&amp;id=1669202&amp;value=-857&amp;id=1669164&amp;value=-1272&amp;id=48345878&amp;value=-179&amp;id=1669063&amp;value=271&amp;id=1669030&amp;value=1409&amp;id=1668996&amp;value=473&amp;id=1668961&amp;value=972&amp;id=48615959&amp;value=3125&amp;id=1668925&amp;value=510&amp;id=1668889&amp;value=-2289&amp;id=1668853&amp;value=914&amp;id=1668817&amp;value=9076&amp;id=48400752&amp;value=8211&amp;id=1668783&amp;value=782&amp;id=1668749&amp;value=-1438&amp;id=1668715&amp;value=-1235&amp;id=1668681&amp;value=-360&amp;id=48610217&amp;value=-2251&amp;id=1668648&amp;value=1068&amp;id=1668615&amp;value=-1043&amp;id=1668582&amp;value=185&amp;id=2696846&amp;value=-3338&amp;id=47469241&amp;value=-3128&amp;id=4681385&amp;value=-245&amp;id=7963145&amp;value=783&amp;id=10333071&amp;value=-69&amp;id=14718241&amp;value=740&amp;id=47468713&amp;value=1209&amp;id=20811527&amp;value=785&amp;id=32272385&amp;value=-1082&amp;id=38123492&amp;value=3041&amp;id=46414897&amp;value=-3369&amp;id=46420418&amp;value=-625&amp;id=53410394&amp;value=3820&amp;id=58652680&amp;value=-4073&amp;id=62949121&amp;value=-609&amp;id=67044674&amp;value=1446&amp;id=67054407&amp;value=584&amp;" TargetMode="External"/><Relationship Id="rId11628" Type="http://schemas.openxmlformats.org/officeDocument/2006/relationships/hyperlink" Target="https://www.daloopa.com/document/599392" TargetMode="External"/><Relationship Id="rId13050" Type="http://schemas.openxmlformats.org/officeDocument/2006/relationships/hyperlink" Target="https://www.daloopa.com/src/67439532" TargetMode="External"/><Relationship Id="rId14101" Type="http://schemas.openxmlformats.org/officeDocument/2006/relationships/hyperlink" Target="https://www.daloopa.com/document/23465155" TargetMode="External"/><Relationship Id="rId17671" Type="http://schemas.openxmlformats.org/officeDocument/2006/relationships/hyperlink" Target="https://www.daloopa.com/document/23465155" TargetMode="External"/><Relationship Id="rId18722" Type="http://schemas.openxmlformats.org/officeDocument/2006/relationships/hyperlink" Target="https://www.daloopa.com/src/48899984" TargetMode="External"/><Relationship Id="rId3859" Type="http://schemas.openxmlformats.org/officeDocument/2006/relationships/hyperlink" Target="https://www.daloopa.com/src/1668126" TargetMode="External"/><Relationship Id="rId5281" Type="http://schemas.openxmlformats.org/officeDocument/2006/relationships/hyperlink" Target="https://www.daloopa.com/src/1670191" TargetMode="External"/><Relationship Id="rId7730" Type="http://schemas.openxmlformats.org/officeDocument/2006/relationships/hyperlink" Target="https://www.daloopa.com/src/58652690" TargetMode="External"/><Relationship Id="rId10711" Type="http://schemas.openxmlformats.org/officeDocument/2006/relationships/hyperlink" Target="https://www.daloopa.com/src/50179091" TargetMode="External"/><Relationship Id="rId16273" Type="http://schemas.openxmlformats.org/officeDocument/2006/relationships/hyperlink" Target="https://www.daloopa.com/src/19141271" TargetMode="External"/><Relationship Id="rId17324" Type="http://schemas.openxmlformats.org/officeDocument/2006/relationships/hyperlink" Target="https://marketplace.daloopa.com/text-fundamental?id=48794379&amp;value=138&amp;id=53490190&amp;value=131&amp;id=58706534&amp;value=238&amp;id=62997156&amp;value=234&amp;id=67089805&amp;value=240&amp;" TargetMode="External"/><Relationship Id="rId6332" Type="http://schemas.openxmlformats.org/officeDocument/2006/relationships/hyperlink" Target="https://www.daloopa.com/src/1669996" TargetMode="External"/><Relationship Id="rId12883" Type="http://schemas.openxmlformats.org/officeDocument/2006/relationships/hyperlink" Target="https://www.daloopa.com/src/67436919" TargetMode="External"/><Relationship Id="rId13934" Type="http://schemas.openxmlformats.org/officeDocument/2006/relationships/hyperlink" Target="https://www.daloopa.com/src/48887326" TargetMode="External"/><Relationship Id="rId19496" Type="http://schemas.openxmlformats.org/officeDocument/2006/relationships/hyperlink" Target="https://www.daloopa.com/src/1678629" TargetMode="External"/><Relationship Id="rId1891" Type="http://schemas.openxmlformats.org/officeDocument/2006/relationships/hyperlink" Target="https://www.daloopa.com/src/1680713" TargetMode="External"/><Relationship Id="rId2942" Type="http://schemas.openxmlformats.org/officeDocument/2006/relationships/hyperlink" Target="https://www.daloopa.com/src/19135035" TargetMode="External"/><Relationship Id="rId9555" Type="http://schemas.openxmlformats.org/officeDocument/2006/relationships/hyperlink" Target="https://www.daloopa.com/src/58652918" TargetMode="External"/><Relationship Id="rId11485" Type="http://schemas.openxmlformats.org/officeDocument/2006/relationships/hyperlink" Target="https://www.daloopa.com/src/45304412" TargetMode="External"/><Relationship Id="rId12536" Type="http://schemas.openxmlformats.org/officeDocument/2006/relationships/hyperlink" Target="https://www.daloopa.com/src/62996617" TargetMode="External"/><Relationship Id="rId18098" Type="http://schemas.openxmlformats.org/officeDocument/2006/relationships/hyperlink" Target="https://www.daloopa.com/src/19237602" TargetMode="External"/><Relationship Id="rId19149" Type="http://schemas.openxmlformats.org/officeDocument/2006/relationships/hyperlink" Target="https://www.daloopa.com/src/49000093" TargetMode="External"/><Relationship Id="rId914" Type="http://schemas.openxmlformats.org/officeDocument/2006/relationships/hyperlink" Target="https://www.daloopa.com/document/17276180" TargetMode="External"/><Relationship Id="rId1544" Type="http://schemas.openxmlformats.org/officeDocument/2006/relationships/hyperlink" Target="https://www.daloopa.com/src/1670963" TargetMode="External"/><Relationship Id="rId8157" Type="http://schemas.openxmlformats.org/officeDocument/2006/relationships/hyperlink" Target="https://www.daloopa.com/document/8473" TargetMode="External"/><Relationship Id="rId9208" Type="http://schemas.openxmlformats.org/officeDocument/2006/relationships/hyperlink" Target="https://www.daloopa.com/src/20810582" TargetMode="External"/><Relationship Id="rId10087" Type="http://schemas.openxmlformats.org/officeDocument/2006/relationships/hyperlink" Target="https://www.daloopa.com/src/50179990" TargetMode="External"/><Relationship Id="rId11138" Type="http://schemas.openxmlformats.org/officeDocument/2006/relationships/hyperlink" Target="https://www.daloopa.com/src/50457960" TargetMode="External"/><Relationship Id="rId4767" Type="http://schemas.openxmlformats.org/officeDocument/2006/relationships/hyperlink" Target="https://www.daloopa.com/src/1668194" TargetMode="External"/><Relationship Id="rId5818" Type="http://schemas.openxmlformats.org/officeDocument/2006/relationships/hyperlink" Target="https://www.daloopa.com/src/1670420" TargetMode="External"/><Relationship Id="rId15759" Type="http://schemas.openxmlformats.org/officeDocument/2006/relationships/hyperlink" Target="https://www.daloopa.com/src/19182439" TargetMode="External"/><Relationship Id="rId17181" Type="http://schemas.openxmlformats.org/officeDocument/2006/relationships/hyperlink" Target="https://www.daloopa.com/src/48793852" TargetMode="External"/><Relationship Id="rId18232" Type="http://schemas.openxmlformats.org/officeDocument/2006/relationships/hyperlink" Target="https://www.daloopa.com/src/46509081" TargetMode="External"/><Relationship Id="rId19630" Type="http://schemas.openxmlformats.org/officeDocument/2006/relationships/hyperlink" Target="https://www.daloopa.com/src/15985452" TargetMode="External"/><Relationship Id="rId3369" Type="http://schemas.openxmlformats.org/officeDocument/2006/relationships/hyperlink" Target="https://www.daloopa.com/src/53486535" TargetMode="External"/><Relationship Id="rId7240" Type="http://schemas.openxmlformats.org/officeDocument/2006/relationships/hyperlink" Target="https://www.daloopa.com/src/48346646" TargetMode="External"/><Relationship Id="rId10221" Type="http://schemas.openxmlformats.org/officeDocument/2006/relationships/hyperlink" Target="https://www.daloopa.com/src/50179645" TargetMode="External"/><Relationship Id="rId13791" Type="http://schemas.openxmlformats.org/officeDocument/2006/relationships/hyperlink" Target="https://www.daloopa.com/document/8473" TargetMode="External"/><Relationship Id="rId14842" Type="http://schemas.openxmlformats.org/officeDocument/2006/relationships/hyperlink" Target="https://www.daloopa.com/src/19185077" TargetMode="External"/><Relationship Id="rId3850" Type="http://schemas.openxmlformats.org/officeDocument/2006/relationships/hyperlink" Target="https://www.daloopa.com/src/1668256" TargetMode="External"/><Relationship Id="rId4901" Type="http://schemas.openxmlformats.org/officeDocument/2006/relationships/hyperlink" Target="https://www.daloopa.com/src/45303687" TargetMode="External"/><Relationship Id="rId9065" Type="http://schemas.openxmlformats.org/officeDocument/2006/relationships/hyperlink" Target="https://www.daloopa.com/src/1671480" TargetMode="External"/><Relationship Id="rId12393" Type="http://schemas.openxmlformats.org/officeDocument/2006/relationships/hyperlink" Target="https://www.daloopa.com/src/1679347" TargetMode="External"/><Relationship Id="rId13444" Type="http://schemas.openxmlformats.org/officeDocument/2006/relationships/hyperlink" Target="https://www.daloopa.com/src/67089921" TargetMode="External"/><Relationship Id="rId771" Type="http://schemas.openxmlformats.org/officeDocument/2006/relationships/hyperlink" Target="https://www.daloopa.com/src/20859830" TargetMode="External"/><Relationship Id="rId2452" Type="http://schemas.openxmlformats.org/officeDocument/2006/relationships/hyperlink" Target="https://www.daloopa.com/src/1679258" TargetMode="External"/><Relationship Id="rId3503" Type="http://schemas.openxmlformats.org/officeDocument/2006/relationships/hyperlink" Target="https://www.daloopa.com/src/19138819" TargetMode="External"/><Relationship Id="rId12046" Type="http://schemas.openxmlformats.org/officeDocument/2006/relationships/hyperlink" Target="https://www.daloopa.com/src/45304460" TargetMode="External"/><Relationship Id="rId16667" Type="http://schemas.openxmlformats.org/officeDocument/2006/relationships/hyperlink" Target="https://www.daloopa.com/src/46503639" TargetMode="External"/><Relationship Id="rId17718" Type="http://schemas.openxmlformats.org/officeDocument/2006/relationships/hyperlink" Target="https://www.daloopa.com/src/62705715" TargetMode="External"/><Relationship Id="rId424" Type="http://schemas.openxmlformats.org/officeDocument/2006/relationships/hyperlink" Target="https://marketplace.daloopa.com/text-fundamental?id=1677259&amp;value=-0.03&amp;id=1677253&amp;value=0.1&amp;id=1677247&amp;value=0.07&amp;id=1677241&amp;value=0.22&amp;id=1677235&amp;value=-0.04&amp;id=1677229&amp;value=0.09&amp;id=1677223&amp;value=0.11&amp;id=1677217&amp;value=0.23&amp;id=1677209&amp;value=0.01&amp;id=1677200&amp;value=0.15&amp;id=1677194&amp;value=0.07&amp;id=1677169&amp;value=0.19&amp;id=1677148&amp;value=0.08&amp;id=1677128&amp;value=0.15&amp;id=1677124&amp;value=0.1&amp;id=1677105&amp;value=0.22&amp;id=1677101&amp;value=-0.09&amp;id=1677081&amp;value=0.06&amp;id=1677076&amp;value=0.01&amp;" TargetMode="External"/><Relationship Id="rId1054" Type="http://schemas.openxmlformats.org/officeDocument/2006/relationships/hyperlink" Target="https://www.daloopa.com/src/38124377" TargetMode="External"/><Relationship Id="rId2105" Type="http://schemas.openxmlformats.org/officeDocument/2006/relationships/hyperlink" Target="https://www.daloopa.com/src/4681534" TargetMode="External"/><Relationship Id="rId5675" Type="http://schemas.openxmlformats.org/officeDocument/2006/relationships/hyperlink" Target="https://www.daloopa.com/src/10333004" TargetMode="External"/><Relationship Id="rId6726" Type="http://schemas.openxmlformats.org/officeDocument/2006/relationships/hyperlink" Target="https://www.daloopa.com/src/46412949" TargetMode="External"/><Relationship Id="rId15269" Type="http://schemas.openxmlformats.org/officeDocument/2006/relationships/hyperlink" Target="https://www.daloopa.com/document/23465155" TargetMode="External"/><Relationship Id="rId19140" Type="http://schemas.openxmlformats.org/officeDocument/2006/relationships/hyperlink" Target="https://www.daloopa.com/document/23219921" TargetMode="External"/><Relationship Id="rId4277" Type="http://schemas.openxmlformats.org/officeDocument/2006/relationships/hyperlink" Target="https://marketplace.daloopa.com/text-fundamental?id=1668561&amp;value=3611&amp;id=1668537&amp;value=3370&amp;id=1668513&amp;value=3468&amp;id=1668489&amp;value=4047&amp;id=46594003&amp;value=14496&amp;id=1668465&amp;value=4472&amp;id=1668444&amp;value=4403&amp;id=1668423&amp;value=3857&amp;id=1668402&amp;value=4527&amp;id=46594120&amp;value=17259&amp;id=1668381&amp;value=4604&amp;id=1668354&amp;value=4956&amp;id=1668327&amp;value=4891&amp;id=1668300&amp;value=5200&amp;id=46594907&amp;value=19651&amp;id=1668281&amp;value=5129&amp;id=1668264&amp;value=6119&amp;id=1668247&amp;value=6045&amp;id=1668230&amp;value=6857&amp;id=46594992&amp;value=24150&amp;id=1668217&amp;value=6819&amp;id=1668204&amp;value=4377&amp;id=1668190&amp;value=7979&amp;id=1668176&amp;value=8018&amp;id=46595180&amp;value=27193&amp;id=1668162&amp;value=10543&amp;id=1668149&amp;value=4215&amp;id=1668135&amp;value=10083&amp;id=1668121&amp;value=10072&amp;id=46595292&amp;value=34913&amp;id=1668107&amp;value=8146&amp;id=1668093&amp;value=12147&amp;id=1668079&amp;value=8628&amp;id=2696815&amp;value=10704&amp;id=46595351&amp;value=39625&amp;id=4681366&amp;value=7757&amp;id=7963101&amp;value=8277&amp;id=10332898&amp;value=13359&amp;id=14718019&amp;value=18689&amp;id=46595419&amp;value=48082&amp;id=20811568&amp;value=21283&amp;id=32272255&amp;value=21985&amp;id=38123468&amp;value=23064&amp;id=46414791&amp;value=24402&amp;id=46414825&amp;value=90734&amp;id=53410363&amp;value=18934&amp;id=58652622&amp;value=19014&amp;id=62948874&amp;value=16233&amp;id=67044169&amp;value=17147&amp;id=67054333&amp;value=71328&amp;" TargetMode="External"/><Relationship Id="rId5328" Type="http://schemas.openxmlformats.org/officeDocument/2006/relationships/hyperlink" Target="https://www.daloopa.com/src/1670375" TargetMode="External"/><Relationship Id="rId8898" Type="http://schemas.openxmlformats.org/officeDocument/2006/relationships/hyperlink" Target="https://marketplace.daloopa.com/text-fundamental?id=1684216&amp;value=0&amp;" TargetMode="External"/><Relationship Id="rId9949" Type="http://schemas.openxmlformats.org/officeDocument/2006/relationships/hyperlink" Target="https://www.daloopa.com/src/45304296" TargetMode="External"/><Relationship Id="rId11879" Type="http://schemas.openxmlformats.org/officeDocument/2006/relationships/hyperlink" Target="https://www.daloopa.com/src/1678679" TargetMode="External"/><Relationship Id="rId15750" Type="http://schemas.openxmlformats.org/officeDocument/2006/relationships/hyperlink" Target="https://www.daloopa.com/src/19182953" TargetMode="External"/><Relationship Id="rId16801" Type="http://schemas.openxmlformats.org/officeDocument/2006/relationships/hyperlink" Target="https://www.daloopa.com/src/50203092" TargetMode="External"/><Relationship Id="rId1938" Type="http://schemas.openxmlformats.org/officeDocument/2006/relationships/hyperlink" Target="https://www.daloopa.com/src/45303476" TargetMode="External"/><Relationship Id="rId3360" Type="http://schemas.openxmlformats.org/officeDocument/2006/relationships/hyperlink" Target="https://www.daloopa.com/src/45304541" TargetMode="External"/><Relationship Id="rId14352" Type="http://schemas.openxmlformats.org/officeDocument/2006/relationships/hyperlink" Target="https://www.daloopa.com/document/23465155" TargetMode="External"/><Relationship Id="rId15403" Type="http://schemas.openxmlformats.org/officeDocument/2006/relationships/hyperlink" Target="https://www.daloopa.com/src/19186951" TargetMode="External"/><Relationship Id="rId18973" Type="http://schemas.openxmlformats.org/officeDocument/2006/relationships/hyperlink" Target="https://www.daloopa.com/src/50393391" TargetMode="External"/><Relationship Id="rId281" Type="http://schemas.openxmlformats.org/officeDocument/2006/relationships/hyperlink" Target="https://www.daloopa.com/src/1677002" TargetMode="External"/><Relationship Id="rId3013" Type="http://schemas.openxmlformats.org/officeDocument/2006/relationships/hyperlink" Target="https://www.daloopa.com/src/19135412" TargetMode="External"/><Relationship Id="rId4411" Type="http://schemas.openxmlformats.org/officeDocument/2006/relationships/hyperlink" Target="https://www.daloopa.com/src/1668303" TargetMode="External"/><Relationship Id="rId7981" Type="http://schemas.openxmlformats.org/officeDocument/2006/relationships/hyperlink" Target="https://www.daloopa.com/src/7963157" TargetMode="External"/><Relationship Id="rId10962" Type="http://schemas.openxmlformats.org/officeDocument/2006/relationships/hyperlink" Target="https://www.daloopa.com/src/50179526" TargetMode="External"/><Relationship Id="rId14005" Type="http://schemas.openxmlformats.org/officeDocument/2006/relationships/hyperlink" Target="https://www.daloopa.com/src/19157723" TargetMode="External"/><Relationship Id="rId17575" Type="http://schemas.openxmlformats.org/officeDocument/2006/relationships/hyperlink" Target="https://www.daloopa.com/src/62706856" TargetMode="External"/><Relationship Id="rId18626" Type="http://schemas.openxmlformats.org/officeDocument/2006/relationships/hyperlink" Target="https://www.daloopa.com/src/50393419" TargetMode="External"/><Relationship Id="rId6583" Type="http://schemas.openxmlformats.org/officeDocument/2006/relationships/hyperlink" Target="https://www.daloopa.com/src/46412946" TargetMode="External"/><Relationship Id="rId7634" Type="http://schemas.openxmlformats.org/officeDocument/2006/relationships/hyperlink" Target="https://www.daloopa.com/src/1669245" TargetMode="External"/><Relationship Id="rId10615" Type="http://schemas.openxmlformats.org/officeDocument/2006/relationships/hyperlink" Target="https://www.daloopa.com/src/50179428" TargetMode="External"/><Relationship Id="rId16177" Type="http://schemas.openxmlformats.org/officeDocument/2006/relationships/hyperlink" Target="https://www.daloopa.com/src/50458036" TargetMode="External"/><Relationship Id="rId17228" Type="http://schemas.openxmlformats.org/officeDocument/2006/relationships/hyperlink" Target="https://www.daloopa.com/src/48794382" TargetMode="External"/><Relationship Id="rId5185" Type="http://schemas.openxmlformats.org/officeDocument/2006/relationships/hyperlink" Target="https://www.daloopa.com/src/1670332" TargetMode="External"/><Relationship Id="rId6236" Type="http://schemas.openxmlformats.org/officeDocument/2006/relationships/hyperlink" Target="https://www.daloopa.com/src/1669718" TargetMode="External"/><Relationship Id="rId12787" Type="http://schemas.openxmlformats.org/officeDocument/2006/relationships/hyperlink" Target="https://www.daloopa.com/src/67437696" TargetMode="External"/><Relationship Id="rId1795" Type="http://schemas.openxmlformats.org/officeDocument/2006/relationships/hyperlink" Target="https://www.daloopa.com/src/49014228" TargetMode="External"/><Relationship Id="rId2846" Type="http://schemas.openxmlformats.org/officeDocument/2006/relationships/hyperlink" Target="https://www.daloopa.com/src/19134926" TargetMode="External"/><Relationship Id="rId9459" Type="http://schemas.openxmlformats.org/officeDocument/2006/relationships/hyperlink" Target="https://www.daloopa.com/src/1671189" TargetMode="External"/><Relationship Id="rId11389" Type="http://schemas.openxmlformats.org/officeDocument/2006/relationships/hyperlink" Target="https://www.daloopa.com/src/1687084" TargetMode="External"/><Relationship Id="rId13838" Type="http://schemas.openxmlformats.org/officeDocument/2006/relationships/hyperlink" Target="https://www.daloopa.com/src/66433331" TargetMode="External"/><Relationship Id="rId15260" Type="http://schemas.openxmlformats.org/officeDocument/2006/relationships/hyperlink" Target="https://www.daloopa.com/src/19181025" TargetMode="External"/><Relationship Id="rId16311" Type="http://schemas.openxmlformats.org/officeDocument/2006/relationships/hyperlink" Target="https://www.daloopa.com/src/67097406" TargetMode="External"/><Relationship Id="rId818" Type="http://schemas.openxmlformats.org/officeDocument/2006/relationships/hyperlink" Target="https://www.daloopa.com/src/62949261" TargetMode="External"/><Relationship Id="rId1448" Type="http://schemas.openxmlformats.org/officeDocument/2006/relationships/hyperlink" Target="https://www.daloopa.com/src/1670905" TargetMode="External"/><Relationship Id="rId7491" Type="http://schemas.openxmlformats.org/officeDocument/2006/relationships/hyperlink" Target="https://www.daloopa.com/src/1668719" TargetMode="External"/><Relationship Id="rId9940" Type="http://schemas.openxmlformats.org/officeDocument/2006/relationships/hyperlink" Target="https://www.daloopa.com/src/2697134" TargetMode="External"/><Relationship Id="rId11870" Type="http://schemas.openxmlformats.org/officeDocument/2006/relationships/hyperlink" Target="https://www.daloopa.com/src/1678738" TargetMode="External"/><Relationship Id="rId12921" Type="http://schemas.openxmlformats.org/officeDocument/2006/relationships/hyperlink" Target="https://www.daloopa.com/src/67437077" TargetMode="External"/><Relationship Id="rId17085" Type="http://schemas.openxmlformats.org/officeDocument/2006/relationships/hyperlink" Target="https://www.daloopa.com/src/48794022" TargetMode="External"/><Relationship Id="rId18483" Type="http://schemas.openxmlformats.org/officeDocument/2006/relationships/hyperlink" Target="https://www.daloopa.com/src/67090317" TargetMode="External"/><Relationship Id="rId19534" Type="http://schemas.openxmlformats.org/officeDocument/2006/relationships/hyperlink" Target="https://www.daloopa.com/src/1678654" TargetMode="External"/><Relationship Id="rId6093" Type="http://schemas.openxmlformats.org/officeDocument/2006/relationships/hyperlink" Target="https://www.daloopa.com/src/1670426" TargetMode="External"/><Relationship Id="rId7144" Type="http://schemas.openxmlformats.org/officeDocument/2006/relationships/hyperlink" Target="https://www.daloopa.com/src/67054403" TargetMode="External"/><Relationship Id="rId8542" Type="http://schemas.openxmlformats.org/officeDocument/2006/relationships/hyperlink" Target="https://www.daloopa.com/src/48615979" TargetMode="External"/><Relationship Id="rId10472" Type="http://schemas.openxmlformats.org/officeDocument/2006/relationships/hyperlink" Target="https://www.daloopa.com/src/53412522" TargetMode="External"/><Relationship Id="rId11523" Type="http://schemas.openxmlformats.org/officeDocument/2006/relationships/hyperlink" Target="https://www.daloopa.com/src/1678993" TargetMode="External"/><Relationship Id="rId18136" Type="http://schemas.openxmlformats.org/officeDocument/2006/relationships/hyperlink" Target="https://www.daloopa.com/src/62769759" TargetMode="External"/><Relationship Id="rId10125" Type="http://schemas.openxmlformats.org/officeDocument/2006/relationships/hyperlink" Target="https://marketplace.daloopa.com/text-fundamental?id=50180225&amp;value=0&amp;" TargetMode="External"/><Relationship Id="rId13695" Type="http://schemas.openxmlformats.org/officeDocument/2006/relationships/hyperlink" Target="https://www.daloopa.com/src/19144478" TargetMode="External"/><Relationship Id="rId14746" Type="http://schemas.openxmlformats.org/officeDocument/2006/relationships/hyperlink" Target="https://www.daloopa.com/src/19185701" TargetMode="External"/><Relationship Id="rId3754" Type="http://schemas.openxmlformats.org/officeDocument/2006/relationships/hyperlink" Target="https://www.daloopa.com/src/19138233" TargetMode="External"/><Relationship Id="rId4805" Type="http://schemas.openxmlformats.org/officeDocument/2006/relationships/hyperlink" Target="https://www.daloopa.com/src/1677301" TargetMode="External"/><Relationship Id="rId12297" Type="http://schemas.openxmlformats.org/officeDocument/2006/relationships/hyperlink" Target="https://www.daloopa.com/src/1679441" TargetMode="External"/><Relationship Id="rId13348" Type="http://schemas.openxmlformats.org/officeDocument/2006/relationships/hyperlink" Target="https://www.daloopa.com/src/19143670" TargetMode="External"/><Relationship Id="rId675" Type="http://schemas.openxmlformats.org/officeDocument/2006/relationships/hyperlink" Target="https://www.daloopa.com/src/19359449" TargetMode="External"/><Relationship Id="rId2356" Type="http://schemas.openxmlformats.org/officeDocument/2006/relationships/hyperlink" Target="https://www.daloopa.com/src/46503071" TargetMode="External"/><Relationship Id="rId3407" Type="http://schemas.openxmlformats.org/officeDocument/2006/relationships/hyperlink" Target="https://www.daloopa.com/src/19136764" TargetMode="External"/><Relationship Id="rId6977" Type="http://schemas.openxmlformats.org/officeDocument/2006/relationships/hyperlink" Target="https://www.daloopa.com/src/1668577" TargetMode="External"/><Relationship Id="rId17969" Type="http://schemas.openxmlformats.org/officeDocument/2006/relationships/hyperlink" Target="https://www.daloopa.com/src/67090267" TargetMode="External"/><Relationship Id="rId19391" Type="http://schemas.openxmlformats.org/officeDocument/2006/relationships/hyperlink" Target="https://www.daloopa.com/src/62950086" TargetMode="External"/><Relationship Id="rId328" Type="http://schemas.openxmlformats.org/officeDocument/2006/relationships/hyperlink" Target="https://www.daloopa.com/src/1677009" TargetMode="External"/><Relationship Id="rId2009" Type="http://schemas.openxmlformats.org/officeDocument/2006/relationships/hyperlink" Target="https://www.daloopa.com/src/45303489" TargetMode="External"/><Relationship Id="rId5579" Type="http://schemas.openxmlformats.org/officeDocument/2006/relationships/hyperlink" Target="https://www.daloopa.com/src/62949311" TargetMode="External"/><Relationship Id="rId9450" Type="http://schemas.openxmlformats.org/officeDocument/2006/relationships/hyperlink" Target="https://www.daloopa.com/src/67054085" TargetMode="External"/><Relationship Id="rId19044" Type="http://schemas.openxmlformats.org/officeDocument/2006/relationships/hyperlink" Target="https://www.daloopa.com/src/48905854" TargetMode="External"/><Relationship Id="rId8052" Type="http://schemas.openxmlformats.org/officeDocument/2006/relationships/hyperlink" Target="https://www.daloopa.com/src/1668977" TargetMode="External"/><Relationship Id="rId9103" Type="http://schemas.openxmlformats.org/officeDocument/2006/relationships/hyperlink" Target="https://www.daloopa.com/document/207123" TargetMode="External"/><Relationship Id="rId11033" Type="http://schemas.openxmlformats.org/officeDocument/2006/relationships/hyperlink" Target="https://www.daloopa.com/document/23463508" TargetMode="External"/><Relationship Id="rId11380" Type="http://schemas.openxmlformats.org/officeDocument/2006/relationships/hyperlink" Target="https://www.daloopa.com/src/1678976" TargetMode="External"/><Relationship Id="rId12431" Type="http://schemas.openxmlformats.org/officeDocument/2006/relationships/hyperlink" Target="https://www.daloopa.com/src/1679380" TargetMode="External"/><Relationship Id="rId15654" Type="http://schemas.openxmlformats.org/officeDocument/2006/relationships/hyperlink" Target="https://www.daloopa.com/src/38229708" TargetMode="External"/><Relationship Id="rId16705" Type="http://schemas.openxmlformats.org/officeDocument/2006/relationships/hyperlink" Target="https://www.daloopa.com/src/18842783" TargetMode="External"/><Relationship Id="rId4662" Type="http://schemas.openxmlformats.org/officeDocument/2006/relationships/hyperlink" Target="https://www.daloopa.com/src/1668338" TargetMode="External"/><Relationship Id="rId5713" Type="http://schemas.openxmlformats.org/officeDocument/2006/relationships/hyperlink" Target="https://www.daloopa.com/src/1669948" TargetMode="External"/><Relationship Id="rId14256" Type="http://schemas.openxmlformats.org/officeDocument/2006/relationships/hyperlink" Target="https://www.daloopa.com/src/19150915" TargetMode="External"/><Relationship Id="rId15307" Type="http://schemas.openxmlformats.org/officeDocument/2006/relationships/hyperlink" Target="https://www.daloopa.com/src/19187505" TargetMode="External"/><Relationship Id="rId18877" Type="http://schemas.openxmlformats.org/officeDocument/2006/relationships/hyperlink" Target="https://marketplace.daloopa.com/text-fundamental?id=48900282&amp;value=7559&amp;id=48900236&amp;value=8131&amp;id=48900199&amp;value=8525&amp;id=50393535&amp;value=5809&amp;id=48900147&amp;value=6043&amp;id=48900119&amp;value=6739&amp;id=48900075&amp;value=7983&amp;id=48900025&amp;value=8263&amp;id=48900001&amp;value=8272&amp;id=48899990&amp;value=8303&amp;id=48899963&amp;value=9511&amp;id=48899940&amp;value=9671&amp;id=48899879&amp;value=10970&amp;id=48899833&amp;value=11171&amp;id=48899791&amp;value=12605&amp;id=48899695&amp;value=11816&amp;id=48899616&amp;value=9678&amp;id=48899553&amp;value=7576&amp;id=48899355&amp;value=10925&amp;id=50369694&amp;value=11003&amp;" TargetMode="External"/><Relationship Id="rId185" Type="http://schemas.openxmlformats.org/officeDocument/2006/relationships/hyperlink" Target="https://www.daloopa.com/src/67085098" TargetMode="External"/><Relationship Id="rId3264" Type="http://schemas.openxmlformats.org/officeDocument/2006/relationships/hyperlink" Target="https://www.daloopa.com/src/19135933" TargetMode="External"/><Relationship Id="rId4315" Type="http://schemas.openxmlformats.org/officeDocument/2006/relationships/hyperlink" Target="https://www.daloopa.com/src/53410363" TargetMode="External"/><Relationship Id="rId7885" Type="http://schemas.openxmlformats.org/officeDocument/2006/relationships/hyperlink" Target="https://www.daloopa.com/src/1669504" TargetMode="External"/><Relationship Id="rId8936" Type="http://schemas.openxmlformats.org/officeDocument/2006/relationships/hyperlink" Target="https://www.daloopa.com/src/1684238" TargetMode="External"/><Relationship Id="rId10866" Type="http://schemas.openxmlformats.org/officeDocument/2006/relationships/hyperlink" Target="https://www.daloopa.com/src/50179692" TargetMode="External"/><Relationship Id="rId17479" Type="http://schemas.openxmlformats.org/officeDocument/2006/relationships/hyperlink" Target="https://www.daloopa.com/src/62706193" TargetMode="External"/><Relationship Id="rId6487" Type="http://schemas.openxmlformats.org/officeDocument/2006/relationships/hyperlink" Target="https://www.daloopa.com/src/1670283" TargetMode="External"/><Relationship Id="rId7538" Type="http://schemas.openxmlformats.org/officeDocument/2006/relationships/hyperlink" Target="https://www.daloopa.com/src/1668894" TargetMode="External"/><Relationship Id="rId10519" Type="http://schemas.openxmlformats.org/officeDocument/2006/relationships/hyperlink" Target="https://www.daloopa.com/src/50179162" TargetMode="External"/><Relationship Id="rId11917" Type="http://schemas.openxmlformats.org/officeDocument/2006/relationships/hyperlink" Target="https://www.daloopa.com/src/1678247" TargetMode="External"/><Relationship Id="rId5089" Type="http://schemas.openxmlformats.org/officeDocument/2006/relationships/hyperlink" Target="https://www.daloopa.com/src/1670368" TargetMode="External"/><Relationship Id="rId17960" Type="http://schemas.openxmlformats.org/officeDocument/2006/relationships/hyperlink" Target="https://www.daloopa.com/src/62708846" TargetMode="External"/><Relationship Id="rId1699" Type="http://schemas.openxmlformats.org/officeDocument/2006/relationships/hyperlink" Target="https://www.daloopa.com/src/1671060" TargetMode="External"/><Relationship Id="rId2000" Type="http://schemas.openxmlformats.org/officeDocument/2006/relationships/hyperlink" Target="https://www.daloopa.com/src/1680748" TargetMode="External"/><Relationship Id="rId5570" Type="http://schemas.openxmlformats.org/officeDocument/2006/relationships/hyperlink" Target="https://www.daloopa.com/src/7963195" TargetMode="External"/><Relationship Id="rId15164" Type="http://schemas.openxmlformats.org/officeDocument/2006/relationships/hyperlink" Target="https://www.daloopa.com/src/19179257" TargetMode="External"/><Relationship Id="rId16562" Type="http://schemas.openxmlformats.org/officeDocument/2006/relationships/hyperlink" Target="https://www.daloopa.com/src/19197157" TargetMode="External"/><Relationship Id="rId17613" Type="http://schemas.openxmlformats.org/officeDocument/2006/relationships/hyperlink" Target="https://www.daloopa.com/src/62706099" TargetMode="External"/><Relationship Id="rId4172" Type="http://schemas.openxmlformats.org/officeDocument/2006/relationships/hyperlink" Target="https://www.daloopa.com/src/67054328" TargetMode="External"/><Relationship Id="rId5223" Type="http://schemas.openxmlformats.org/officeDocument/2006/relationships/hyperlink" Target="https://www.daloopa.com/src/1670296" TargetMode="External"/><Relationship Id="rId6621" Type="http://schemas.openxmlformats.org/officeDocument/2006/relationships/hyperlink" Target="https://www.daloopa.com/src/38123587" TargetMode="External"/><Relationship Id="rId16215" Type="http://schemas.openxmlformats.org/officeDocument/2006/relationships/hyperlink" Target="https://www.daloopa.com/src/19192702" TargetMode="External"/><Relationship Id="rId8793" Type="http://schemas.openxmlformats.org/officeDocument/2006/relationships/hyperlink" Target="https://www.daloopa.com/src/45304178" TargetMode="External"/><Relationship Id="rId9844" Type="http://schemas.openxmlformats.org/officeDocument/2006/relationships/hyperlink" Target="https://www.daloopa.com/src/45304287" TargetMode="External"/><Relationship Id="rId11774" Type="http://schemas.openxmlformats.org/officeDocument/2006/relationships/hyperlink" Target="https://www.daloopa.com/src/1678748" TargetMode="External"/><Relationship Id="rId12825" Type="http://schemas.openxmlformats.org/officeDocument/2006/relationships/hyperlink" Target="https://marketplace.daloopa.com/text-fundamental?id=67437780&amp;value=62.531&amp;id=67437746&amp;value=62.531&amp;id=67437695&amp;value=62.531&amp;id=67437633&amp;value=62.531&amp;id=67437498&amp;value=56.507&amp;id=67437430&amp;value=56.507&amp;id=67437400&amp;value=56.507&amp;id=67437388&amp;value=56.507&amp;id=67437359&amp;value=53.213&amp;id=67437311&amp;value=53.213&amp;id=67437288&amp;value=53.213&amp;id=67437239&amp;value=53.213&amp;id=67437123&amp;value=50.295&amp;id=67437102&amp;value=50.295&amp;id=67437075&amp;value=50.295&amp;id=67437048&amp;value=50.295&amp;id=67437019&amp;value=47.437&amp;id=67436993&amp;value=47.437&amp;id=67436921&amp;value=47.437&amp;id=67436852&amp;value=47.437&amp;id=67436804&amp;value=46.972&amp;id=67436777&amp;value=46.972&amp;id=67436643&amp;value=46.972&amp;id=67436628&amp;value=46.972&amp;id=67436589&amp;value=46.636&amp;id=67436557&amp;value=46.636&amp;id=67436523&amp;value=46.636&amp;id=67436502&amp;value=46.636&amp;id=67436442&amp;value=46.441&amp;id=67436420&amp;value=46.441&amp;id=67436379&amp;value=46.441&amp;id=67436354&amp;value=46.441&amp;id=67436320&amp;value=45.843&amp;id=67436315&amp;value=45.843&amp;id=67436310&amp;value=45.843&amp;id=67436300&amp;value=45.843&amp;id=67436296&amp;value=44.665&amp;id=67436286&amp;value=893&amp;id=67436270&amp;value=893&amp;id=67436121&amp;value=893&amp;" TargetMode="External"/><Relationship Id="rId18387" Type="http://schemas.openxmlformats.org/officeDocument/2006/relationships/hyperlink" Target="https://www.daloopa.com/src/62711924" TargetMode="External"/><Relationship Id="rId19438" Type="http://schemas.openxmlformats.org/officeDocument/2006/relationships/hyperlink" Target="https://www.daloopa.com/src/15988298" TargetMode="External"/><Relationship Id="rId58" Type="http://schemas.openxmlformats.org/officeDocument/2006/relationships/hyperlink" Target="https://www.daloopa.com/document/207018" TargetMode="External"/><Relationship Id="rId1833" Type="http://schemas.openxmlformats.org/officeDocument/2006/relationships/hyperlink" Target="https://www.daloopa.com/src/4681494" TargetMode="External"/><Relationship Id="rId7048" Type="http://schemas.openxmlformats.org/officeDocument/2006/relationships/hyperlink" Target="https://www.daloopa.com/src/4681381" TargetMode="External"/><Relationship Id="rId7395" Type="http://schemas.openxmlformats.org/officeDocument/2006/relationships/hyperlink" Target="https://www.daloopa.com/src/10333069" TargetMode="External"/><Relationship Id="rId8446" Type="http://schemas.openxmlformats.org/officeDocument/2006/relationships/hyperlink" Target="https://www.daloopa.com/document/23463508" TargetMode="External"/><Relationship Id="rId10376" Type="http://schemas.openxmlformats.org/officeDocument/2006/relationships/hyperlink" Target="https://www.daloopa.com/src/50178884" TargetMode="External"/><Relationship Id="rId11427" Type="http://schemas.openxmlformats.org/officeDocument/2006/relationships/hyperlink" Target="https://marketplace.daloopa.com/text-fundamental?id=1678983&amp;value=178&amp;id=1678964&amp;value=176&amp;id=1687090&amp;value=173&amp;id=1678921&amp;value=175&amp;id=45304404&amp;value=702&amp;" TargetMode="External"/><Relationship Id="rId14997" Type="http://schemas.openxmlformats.org/officeDocument/2006/relationships/hyperlink" Target="https://www.daloopa.com/src/50457984" TargetMode="External"/><Relationship Id="rId10029" Type="http://schemas.openxmlformats.org/officeDocument/2006/relationships/hyperlink" Target="https://www.daloopa.com/src/50180182" TargetMode="External"/><Relationship Id="rId13599" Type="http://schemas.openxmlformats.org/officeDocument/2006/relationships/hyperlink" Target="https://www.daloopa.com/src/19145358" TargetMode="External"/><Relationship Id="rId17470" Type="http://schemas.openxmlformats.org/officeDocument/2006/relationships/hyperlink" Target="https://www.daloopa.com/src/62706884" TargetMode="External"/><Relationship Id="rId18521" Type="http://schemas.openxmlformats.org/officeDocument/2006/relationships/hyperlink" Target="https://www.daloopa.com/src/62711947" TargetMode="External"/><Relationship Id="rId3658" Type="http://schemas.openxmlformats.org/officeDocument/2006/relationships/hyperlink" Target="https://www.daloopa.com/src/19138414" TargetMode="External"/><Relationship Id="rId4709" Type="http://schemas.openxmlformats.org/officeDocument/2006/relationships/hyperlink" Target="https://www.daloopa.com/src/67054339" TargetMode="External"/><Relationship Id="rId16072" Type="http://schemas.openxmlformats.org/officeDocument/2006/relationships/hyperlink" Target="https://www.daloopa.com/src/19193961" TargetMode="External"/><Relationship Id="rId17123" Type="http://schemas.openxmlformats.org/officeDocument/2006/relationships/hyperlink" Target="https://www.daloopa.com/src/48793713" TargetMode="External"/><Relationship Id="rId579" Type="http://schemas.openxmlformats.org/officeDocument/2006/relationships/hyperlink" Target="https://www.daloopa.com/src/50430629" TargetMode="External"/><Relationship Id="rId5080" Type="http://schemas.openxmlformats.org/officeDocument/2006/relationships/hyperlink" Target="https://www.daloopa.com/src/14718097" TargetMode="External"/><Relationship Id="rId6131" Type="http://schemas.openxmlformats.org/officeDocument/2006/relationships/hyperlink" Target="https://www.daloopa.com/src/1669750" TargetMode="External"/><Relationship Id="rId10510" Type="http://schemas.openxmlformats.org/officeDocument/2006/relationships/hyperlink" Target="https://www.daloopa.com/document/23463508" TargetMode="External"/><Relationship Id="rId19295" Type="http://schemas.openxmlformats.org/officeDocument/2006/relationships/hyperlink" Target="https://www.daloopa.com/src/49028217" TargetMode="External"/><Relationship Id="rId9354" Type="http://schemas.openxmlformats.org/officeDocument/2006/relationships/hyperlink" Target="https://www.daloopa.com/src/1671157" TargetMode="External"/><Relationship Id="rId12682" Type="http://schemas.openxmlformats.org/officeDocument/2006/relationships/hyperlink" Target="https://www.daloopa.com/src/1679119" TargetMode="External"/><Relationship Id="rId13733" Type="http://schemas.openxmlformats.org/officeDocument/2006/relationships/hyperlink" Target="https://www.daloopa.com/document/23465155" TargetMode="External"/><Relationship Id="rId1690" Type="http://schemas.openxmlformats.org/officeDocument/2006/relationships/hyperlink" Target="https://www.daloopa.com/src/48527983" TargetMode="External"/><Relationship Id="rId2741" Type="http://schemas.openxmlformats.org/officeDocument/2006/relationships/hyperlink" Target="https://www.daloopa.com/src/1679637" TargetMode="External"/><Relationship Id="rId9007" Type="http://schemas.openxmlformats.org/officeDocument/2006/relationships/hyperlink" Target="https://www.daloopa.com/src/1671505" TargetMode="External"/><Relationship Id="rId11284" Type="http://schemas.openxmlformats.org/officeDocument/2006/relationships/hyperlink" Target="https://www.daloopa.com/src/1678854" TargetMode="External"/><Relationship Id="rId12335" Type="http://schemas.openxmlformats.org/officeDocument/2006/relationships/hyperlink" Target="https://www.daloopa.com/src/1679474" TargetMode="External"/><Relationship Id="rId16956" Type="http://schemas.openxmlformats.org/officeDocument/2006/relationships/hyperlink" Target="https://www.daloopa.com/src/53490016" TargetMode="External"/><Relationship Id="rId713" Type="http://schemas.openxmlformats.org/officeDocument/2006/relationships/hyperlink" Target="https://www.daloopa.com/src/19360371" TargetMode="External"/><Relationship Id="rId1343" Type="http://schemas.openxmlformats.org/officeDocument/2006/relationships/hyperlink" Target="https://marketplace.daloopa.com/text-fundamental?id=14718389&amp;value=-1036&amp;id=48520579&amp;value=-3299&amp;id=20810499&amp;value=-990&amp;id=32273456&amp;value=-993&amp;id=38123789&amp;value=-1010&amp;id=46413188&amp;value=-1768&amp;id=50192806&amp;value=-4761&amp;id=53410460&amp;value=-740&amp;id=58652864&amp;value=-773&amp;id=62949191&amp;value=-336&amp;id=67045073&amp;value=-830&amp;id=67085579&amp;value=-2679&amp;" TargetMode="External"/><Relationship Id="rId5964" Type="http://schemas.openxmlformats.org/officeDocument/2006/relationships/hyperlink" Target="https://www.daloopa.com/src/53410420" TargetMode="External"/><Relationship Id="rId15558" Type="http://schemas.openxmlformats.org/officeDocument/2006/relationships/hyperlink" Target="https://www.daloopa.com/src/19186875" TargetMode="External"/><Relationship Id="rId16609" Type="http://schemas.openxmlformats.org/officeDocument/2006/relationships/hyperlink" Target="https://www.daloopa.com/src/19196879" TargetMode="External"/><Relationship Id="rId4566" Type="http://schemas.openxmlformats.org/officeDocument/2006/relationships/hyperlink" Target="https://www.daloopa.com/document/23463508" TargetMode="External"/><Relationship Id="rId5617" Type="http://schemas.openxmlformats.org/officeDocument/2006/relationships/hyperlink" Target="https://www.daloopa.com/src/1669672" TargetMode="External"/><Relationship Id="rId18031" Type="http://schemas.openxmlformats.org/officeDocument/2006/relationships/hyperlink" Target="https://www.daloopa.com/src/19237996" TargetMode="External"/><Relationship Id="rId3168" Type="http://schemas.openxmlformats.org/officeDocument/2006/relationships/hyperlink" Target="https://www.daloopa.com/src/19135739" TargetMode="External"/><Relationship Id="rId4219" Type="http://schemas.openxmlformats.org/officeDocument/2006/relationships/hyperlink" Target="https://www.daloopa.com/src/46595181" TargetMode="External"/><Relationship Id="rId7789" Type="http://schemas.openxmlformats.org/officeDocument/2006/relationships/hyperlink" Target="https://www.daloopa.com/src/48400731" TargetMode="External"/><Relationship Id="rId10020" Type="http://schemas.openxmlformats.org/officeDocument/2006/relationships/hyperlink" Target="https://www.daloopa.com/document/6065396" TargetMode="External"/><Relationship Id="rId13590" Type="http://schemas.openxmlformats.org/officeDocument/2006/relationships/hyperlink" Target="https://www.daloopa.com/document/23465155" TargetMode="External"/><Relationship Id="rId12192" Type="http://schemas.openxmlformats.org/officeDocument/2006/relationships/hyperlink" Target="https://www.daloopa.com/src/1678369" TargetMode="External"/><Relationship Id="rId13243" Type="http://schemas.openxmlformats.org/officeDocument/2006/relationships/hyperlink" Target="https://www.daloopa.com/src/67440996" TargetMode="External"/><Relationship Id="rId14641" Type="http://schemas.openxmlformats.org/officeDocument/2006/relationships/hyperlink" Target="https://www.daloopa.com/src/62996933" TargetMode="External"/><Relationship Id="rId570" Type="http://schemas.openxmlformats.org/officeDocument/2006/relationships/hyperlink" Target="https://www.daloopa.com/src/50432755" TargetMode="External"/><Relationship Id="rId2251" Type="http://schemas.openxmlformats.org/officeDocument/2006/relationships/hyperlink" Target="https://www.daloopa.com/src/45303511" TargetMode="External"/><Relationship Id="rId3302" Type="http://schemas.openxmlformats.org/officeDocument/2006/relationships/hyperlink" Target="https://www.daloopa.com/src/19136308" TargetMode="External"/><Relationship Id="rId4700" Type="http://schemas.openxmlformats.org/officeDocument/2006/relationships/hyperlink" Target="https://www.daloopa.com/src/53410369" TargetMode="External"/><Relationship Id="rId17864" Type="http://schemas.openxmlformats.org/officeDocument/2006/relationships/hyperlink" Target="https://www.daloopa.com/src/62705819" TargetMode="External"/><Relationship Id="rId18915" Type="http://schemas.openxmlformats.org/officeDocument/2006/relationships/hyperlink" Target="https://www.daloopa.com/src/48899786" TargetMode="External"/><Relationship Id="rId223" Type="http://schemas.openxmlformats.org/officeDocument/2006/relationships/hyperlink" Target="https://www.daloopa.com/src/1676942" TargetMode="External"/><Relationship Id="rId6872" Type="http://schemas.openxmlformats.org/officeDocument/2006/relationships/hyperlink" Target="https://www.daloopa.com/src/1668608" TargetMode="External"/><Relationship Id="rId7923" Type="http://schemas.openxmlformats.org/officeDocument/2006/relationships/hyperlink" Target="https://www.daloopa.com/src/1669075" TargetMode="External"/><Relationship Id="rId10904" Type="http://schemas.openxmlformats.org/officeDocument/2006/relationships/hyperlink" Target="https://www.daloopa.com/src/67054987" TargetMode="External"/><Relationship Id="rId16466" Type="http://schemas.openxmlformats.org/officeDocument/2006/relationships/hyperlink" Target="https://www.daloopa.com/src/19164692" TargetMode="External"/><Relationship Id="rId17517" Type="http://schemas.openxmlformats.org/officeDocument/2006/relationships/hyperlink" Target="https://www.daloopa.com/src/62761301" TargetMode="External"/><Relationship Id="rId4076" Type="http://schemas.openxmlformats.org/officeDocument/2006/relationships/hyperlink" Target="https://www.daloopa.com/src/1668102" TargetMode="External"/><Relationship Id="rId5474" Type="http://schemas.openxmlformats.org/officeDocument/2006/relationships/hyperlink" Target="https://www.daloopa.com/src/1670265" TargetMode="External"/><Relationship Id="rId6525" Type="http://schemas.openxmlformats.org/officeDocument/2006/relationships/hyperlink" Target="https://www.daloopa.com/src/67044552" TargetMode="External"/><Relationship Id="rId15068" Type="http://schemas.openxmlformats.org/officeDocument/2006/relationships/hyperlink" Target="https://www.daloopa.com/src/19179748" TargetMode="External"/><Relationship Id="rId16119" Type="http://schemas.openxmlformats.org/officeDocument/2006/relationships/hyperlink" Target="https://www.daloopa.com/src/58705805" TargetMode="External"/><Relationship Id="rId19689" Type="http://schemas.openxmlformats.org/officeDocument/2006/relationships/hyperlink" Target="https://www.daloopa.com/src/49010201" TargetMode="External"/><Relationship Id="rId5127" Type="http://schemas.openxmlformats.org/officeDocument/2006/relationships/hyperlink" Target="https://www.daloopa.com/src/1670117" TargetMode="External"/><Relationship Id="rId8697" Type="http://schemas.openxmlformats.org/officeDocument/2006/relationships/hyperlink" Target="https://www.daloopa.com/src/10333084" TargetMode="External"/><Relationship Id="rId9748" Type="http://schemas.openxmlformats.org/officeDocument/2006/relationships/hyperlink" Target="https://www.daloopa.com/src/50174316" TargetMode="External"/><Relationship Id="rId11678" Type="http://schemas.openxmlformats.org/officeDocument/2006/relationships/hyperlink" Target="https://www.daloopa.com/document/599392" TargetMode="External"/><Relationship Id="rId12729" Type="http://schemas.openxmlformats.org/officeDocument/2006/relationships/hyperlink" Target="https://www.daloopa.com/src/1679105" TargetMode="External"/><Relationship Id="rId16600" Type="http://schemas.openxmlformats.org/officeDocument/2006/relationships/hyperlink" Target="https://marketplace.daloopa.com/text-fundamental?id=19197161&amp;value=1990&amp;id=19197373&amp;value=1990&amp;id=19197080&amp;value=2991&amp;id=19197044&amp;value=2991&amp;id=19197028&amp;value=2992&amp;id=19197432&amp;value=2992&amp;id=19196915&amp;value=2993&amp;id=19196879&amp;value=1994&amp;id=19196819&amp;value=1994&amp;id=19196683&amp;value=1995&amp;id=19165027&amp;value=3939&amp;id=19164978&amp;value=3941&amp;id=19164953&amp;value=3943&amp;id=19164894&amp;value=3944&amp;id=19164856&amp;value=3947&amp;id=19164838&amp;value=3948&amp;id=19164783&amp;value=3950&amp;id=19164747&amp;value=3952&amp;id=19164695&amp;value=3954&amp;id=19164662&amp;value=3956&amp;id=18842712&amp;value=3958&amp;id=18842964&amp;value=3960&amp;id=18843785&amp;value=2963&amp;" TargetMode="External"/><Relationship Id="rId1737" Type="http://schemas.openxmlformats.org/officeDocument/2006/relationships/hyperlink" Target="https://www.daloopa.com/src/1670949" TargetMode="External"/><Relationship Id="rId7299" Type="http://schemas.openxmlformats.org/officeDocument/2006/relationships/hyperlink" Target="https://www.daloopa.com/src/46420418" TargetMode="External"/><Relationship Id="rId14151" Type="http://schemas.openxmlformats.org/officeDocument/2006/relationships/hyperlink" Target="https://www.daloopa.com/src/19150914" TargetMode="External"/><Relationship Id="rId15202" Type="http://schemas.openxmlformats.org/officeDocument/2006/relationships/hyperlink" Target="https://www.daloopa.com/src/19180869" TargetMode="External"/><Relationship Id="rId4210" Type="http://schemas.openxmlformats.org/officeDocument/2006/relationships/hyperlink" Target="https://www.daloopa.com/src/46414800" TargetMode="External"/><Relationship Id="rId7780" Type="http://schemas.openxmlformats.org/officeDocument/2006/relationships/hyperlink" Target="https://www.daloopa.com/src/46414895" TargetMode="External"/><Relationship Id="rId17374" Type="http://schemas.openxmlformats.org/officeDocument/2006/relationships/hyperlink" Target="https://www.daloopa.com/document/23219921" TargetMode="External"/><Relationship Id="rId18772" Type="http://schemas.openxmlformats.org/officeDocument/2006/relationships/hyperlink" Target="https://www.daloopa.com/document/7678" TargetMode="External"/><Relationship Id="rId6382" Type="http://schemas.openxmlformats.org/officeDocument/2006/relationships/hyperlink" Target="https://www.daloopa.com/src/58652766" TargetMode="External"/><Relationship Id="rId7433" Type="http://schemas.openxmlformats.org/officeDocument/2006/relationships/hyperlink" Target="https://www.daloopa.com/src/1668928" TargetMode="External"/><Relationship Id="rId8831" Type="http://schemas.openxmlformats.org/officeDocument/2006/relationships/hyperlink" Target="https://www.daloopa.com/src/62955914" TargetMode="External"/><Relationship Id="rId10761" Type="http://schemas.openxmlformats.org/officeDocument/2006/relationships/hyperlink" Target="https://www.daloopa.com/src/50178737" TargetMode="External"/><Relationship Id="rId11812" Type="http://schemas.openxmlformats.org/officeDocument/2006/relationships/hyperlink" Target="https://www.daloopa.com/src/1678761" TargetMode="External"/><Relationship Id="rId17027" Type="http://schemas.openxmlformats.org/officeDocument/2006/relationships/hyperlink" Target="https://www.daloopa.com/src/48793035" TargetMode="External"/><Relationship Id="rId18425" Type="http://schemas.openxmlformats.org/officeDocument/2006/relationships/hyperlink" Target="https://www.daloopa.com/src/62711939" TargetMode="External"/><Relationship Id="rId6035" Type="http://schemas.openxmlformats.org/officeDocument/2006/relationships/hyperlink" Target="https://www.daloopa.com/src/32272338" TargetMode="External"/><Relationship Id="rId10414" Type="http://schemas.openxmlformats.org/officeDocument/2006/relationships/hyperlink" Target="https://www.daloopa.com/src/50178788" TargetMode="External"/><Relationship Id="rId13984" Type="http://schemas.openxmlformats.org/officeDocument/2006/relationships/hyperlink" Target="https://www.daloopa.com/src/18905562" TargetMode="External"/><Relationship Id="rId2992" Type="http://schemas.openxmlformats.org/officeDocument/2006/relationships/hyperlink" Target="https://www.daloopa.com/src/19136697" TargetMode="External"/><Relationship Id="rId9258" Type="http://schemas.openxmlformats.org/officeDocument/2006/relationships/hyperlink" Target="https://www.daloopa.com/src/45304312" TargetMode="External"/><Relationship Id="rId12586" Type="http://schemas.openxmlformats.org/officeDocument/2006/relationships/hyperlink" Target="https://www.daloopa.com/src/19140037" TargetMode="External"/><Relationship Id="rId13637" Type="http://schemas.openxmlformats.org/officeDocument/2006/relationships/hyperlink" Target="https://www.daloopa.com/src/19145513" TargetMode="External"/><Relationship Id="rId19199" Type="http://schemas.openxmlformats.org/officeDocument/2006/relationships/hyperlink" Target="https://www.daloopa.com/src/49001013" TargetMode="External"/><Relationship Id="rId964" Type="http://schemas.openxmlformats.org/officeDocument/2006/relationships/hyperlink" Target="https://marketplace.daloopa.com/text-fundamental?id=62755499&amp;value=89984&amp;id=62755506&amp;value=110378&amp;id=15999008&amp;value=38998&amp;id=48505912&amp;value=136224&amp;id=15998856&amp;value=36032&amp;id=15998731&amp;value=38674&amp;id=15998657&amp;value=40225&amp;id=2700706&amp;value=45812&amp;id=48507222&amp;value=160743&amp;id=4681652&amp;value=40975&amp;id=7963876&amp;value=37998&amp;id=10333289&amp;value=46017&amp;" TargetMode="External"/><Relationship Id="rId1594" Type="http://schemas.openxmlformats.org/officeDocument/2006/relationships/hyperlink" Target="https://www.daloopa.com/src/49016241" TargetMode="External"/><Relationship Id="rId2645" Type="http://schemas.openxmlformats.org/officeDocument/2006/relationships/hyperlink" Target="https://www.daloopa.com/src/66330928" TargetMode="External"/><Relationship Id="rId11188" Type="http://schemas.openxmlformats.org/officeDocument/2006/relationships/hyperlink" Target="https://marketplace.daloopa.com/text-fundamental?id=1678823&amp;value=1617&amp;id=1678842&amp;value=1766&amp;id=1684254&amp;value=1821&amp;id=1684276&amp;value=1933&amp;id=45304371&amp;value=7137&amp;" TargetMode="External"/><Relationship Id="rId12239" Type="http://schemas.openxmlformats.org/officeDocument/2006/relationships/hyperlink" Target="https://www.daloopa.com/src/46503147" TargetMode="External"/><Relationship Id="rId16110" Type="http://schemas.openxmlformats.org/officeDocument/2006/relationships/hyperlink" Target="https://www.daloopa.com/src/19192927" TargetMode="External"/><Relationship Id="rId19680" Type="http://schemas.openxmlformats.org/officeDocument/2006/relationships/hyperlink" Target="https://www.daloopa.com/src/15978694" TargetMode="External"/><Relationship Id="rId617" Type="http://schemas.openxmlformats.org/officeDocument/2006/relationships/hyperlink" Target="https://marketplace.daloopa.com/text-fundamental?id=50430630&amp;value=-0.1&amp;id=19358137&amp;value=-0.07&amp;id=19357512&amp;value=-0.13&amp;id=19357330&amp;value=-0.16&amp;id=19162997&amp;value=-0.16&amp;id=18919326&amp;value=-0.15&amp;id=18919248&amp;value=-0.12&amp;id=18919209&amp;value=-0.09&amp;id=18919054&amp;value=-0.13&amp;id=18919015&amp;value=-0.13&amp;id=18918901&amp;value=-0.21&amp;id=18918778&amp;value=-0.26&amp;id=18918695&amp;value=-0.21&amp;id=18918514&amp;value=-0.21&amp;id=18918329&amp;value=-0.19&amp;id=18918269&amp;value=-0.22&amp;id=18918204&amp;value=-0.28&amp;id=18918122&amp;value=-0.25&amp;id=19355347&amp;value=-0.19&amp;id=19354091&amp;value=-0.11&amp;id=19354033&amp;value=-0.02&amp;id=18917787&amp;value=-0.07&amp;id=18917511&amp;value=-0.04&amp;id=18917319&amp;value=-0.15&amp;id=18917307&amp;value=-0.15&amp;id=18919608&amp;value=-0.1&amp;id=20858263&amp;value=0.03&amp;id=32321949&amp;value=0.31&amp;id=38227184&amp;value=0.18&amp;id=46503954&amp;value=0.15&amp;id=53485553&amp;value=0.08&amp;id=62996041&amp;value=-0.05&amp;id=67084964&amp;value=-0.01&amp;" TargetMode="External"/><Relationship Id="rId1247" Type="http://schemas.openxmlformats.org/officeDocument/2006/relationships/hyperlink" Target="https://www.daloopa.com/src/1670956" TargetMode="External"/><Relationship Id="rId5868" Type="http://schemas.openxmlformats.org/officeDocument/2006/relationships/hyperlink" Target="https://www.daloopa.com/src/1669848" TargetMode="External"/><Relationship Id="rId6919" Type="http://schemas.openxmlformats.org/officeDocument/2006/relationships/hyperlink" Target="https://www.daloopa.com/src/1668777" TargetMode="External"/><Relationship Id="rId18282" Type="http://schemas.openxmlformats.org/officeDocument/2006/relationships/hyperlink" Target="https://www.daloopa.com/src/19275638" TargetMode="External"/><Relationship Id="rId19333" Type="http://schemas.openxmlformats.org/officeDocument/2006/relationships/hyperlink" Target="https://www.daloopa.com/src/1678464" TargetMode="External"/><Relationship Id="rId7290" Type="http://schemas.openxmlformats.org/officeDocument/2006/relationships/hyperlink" Target="https://www.daloopa.com/src/67044674" TargetMode="External"/><Relationship Id="rId8341" Type="http://schemas.openxmlformats.org/officeDocument/2006/relationships/hyperlink" Target="https://marketplace.daloopa.com/text-fundamental?id=1669582&amp;value=-517&amp;id=1669548&amp;value=-105&amp;id=1669513&amp;value=-267&amp;id=1669478&amp;value=32&amp;id=48347095&amp;value=-857&amp;id=1669442&amp;value=822&amp;id=1669406&amp;value=-1462&amp;id=1669368&amp;value=-455&amp;id=1669330&amp;value=-344&amp;id=48346656&amp;value=-1439&amp;id=1669293&amp;value=-391&amp;id=1669258&amp;value=-450&amp;id=1669222&amp;value=-471&amp;id=1669186&amp;value=-2365&amp;id=48345858&amp;value=-3677&amp;id=1669082&amp;value=-2911&amp;id=1669050&amp;value=-3440&amp;id=1669017&amp;value=-1089&amp;id=1668983&amp;value=-892&amp;id=48615973&amp;value=-8332&amp;id=1668948&amp;value=-1674&amp;id=1668912&amp;value=-2740&amp;id=1668876&amp;value=-706&amp;id=1668840&amp;value=-3178&amp;id=48400741&amp;value=-8298&amp;id=1668804&amp;value=-2018&amp;id=1668770&amp;value=-4937&amp;id=1668736&amp;value=-3478&amp;id=1668702&amp;value=-2746&amp;id=48610241&amp;value=-13179&amp;id=1668668&amp;value=-4183&amp;id=1668635&amp;value=-4746&amp;id=1668602&amp;value=-6954&amp;id=2696866&amp;value=-7326&amp;id=47469227&amp;value=-23209&amp;id=4681405&amp;value=-8186&amp;id=7963165&amp;value=-7498&amp;id=10333059&amp;value=546&amp;id=14718249&amp;value=-9270&amp;id=47468701&amp;value=-24408&amp;id=20811511&amp;value=-13606&amp;id=32272372&amp;value=-15991&amp;id=38123499&amp;value=-15254&amp;id=46414884&amp;value=-16511&amp;id=46420397&amp;value=-61362&amp;id=53410378&amp;value=-16214&amp;id=58652695&amp;value=-17817&amp;id=62949136&amp;value=-18097&amp;id=67044688&amp;value=-17629&amp;id=67054430&amp;value=-69757&amp;" TargetMode="External"/><Relationship Id="rId10271" Type="http://schemas.openxmlformats.org/officeDocument/2006/relationships/hyperlink" Target="https://www.daloopa.com/src/50457877" TargetMode="External"/><Relationship Id="rId11322" Type="http://schemas.openxmlformats.org/officeDocument/2006/relationships/hyperlink" Target="https://www.daloopa.com/src/1678969" TargetMode="External"/><Relationship Id="rId12720" Type="http://schemas.openxmlformats.org/officeDocument/2006/relationships/hyperlink" Target="https://www.daloopa.com/src/1679132" TargetMode="External"/><Relationship Id="rId14892" Type="http://schemas.openxmlformats.org/officeDocument/2006/relationships/hyperlink" Target="https://www.daloopa.com/document/23465155" TargetMode="External"/><Relationship Id="rId15943" Type="http://schemas.openxmlformats.org/officeDocument/2006/relationships/hyperlink" Target="https://www.daloopa.com/src/19193301" TargetMode="External"/><Relationship Id="rId4951" Type="http://schemas.openxmlformats.org/officeDocument/2006/relationships/hyperlink" Target="https://www.daloopa.com/src/1669729" TargetMode="External"/><Relationship Id="rId12096" Type="http://schemas.openxmlformats.org/officeDocument/2006/relationships/hyperlink" Target="https://www.daloopa.com/src/1678429" TargetMode="External"/><Relationship Id="rId13494" Type="http://schemas.openxmlformats.org/officeDocument/2006/relationships/hyperlink" Target="https://www.daloopa.com/src/32323498" TargetMode="External"/><Relationship Id="rId14545" Type="http://schemas.openxmlformats.org/officeDocument/2006/relationships/hyperlink" Target="https://www.daloopa.com/src/19184494" TargetMode="External"/><Relationship Id="rId474" Type="http://schemas.openxmlformats.org/officeDocument/2006/relationships/hyperlink" Target="https://www.daloopa.com/document/7383824" TargetMode="External"/><Relationship Id="rId2155" Type="http://schemas.openxmlformats.org/officeDocument/2006/relationships/hyperlink" Target="https://www.daloopa.com/src/62996220" TargetMode="External"/><Relationship Id="rId3553" Type="http://schemas.openxmlformats.org/officeDocument/2006/relationships/hyperlink" Target="https://www.daloopa.com/src/50457800" TargetMode="External"/><Relationship Id="rId4604" Type="http://schemas.openxmlformats.org/officeDocument/2006/relationships/hyperlink" Target="https://www.daloopa.com/src/1668414" TargetMode="External"/><Relationship Id="rId13147" Type="http://schemas.openxmlformats.org/officeDocument/2006/relationships/hyperlink" Target="https://www.daloopa.com/src/67438941" TargetMode="External"/><Relationship Id="rId17768" Type="http://schemas.openxmlformats.org/officeDocument/2006/relationships/hyperlink" Target="https://www.daloopa.com/src/62705717" TargetMode="External"/><Relationship Id="rId18819" Type="http://schemas.openxmlformats.org/officeDocument/2006/relationships/hyperlink" Target="https://www.daloopa.com/src/48900200" TargetMode="External"/><Relationship Id="rId127" Type="http://schemas.openxmlformats.org/officeDocument/2006/relationships/hyperlink" Target="https://www.daloopa.com/document/10232758" TargetMode="External"/><Relationship Id="rId3206" Type="http://schemas.openxmlformats.org/officeDocument/2006/relationships/hyperlink" Target="https://www.daloopa.com/src/19136281" TargetMode="External"/><Relationship Id="rId6776" Type="http://schemas.openxmlformats.org/officeDocument/2006/relationships/hyperlink" Target="https://www.daloopa.com/src/32272340" TargetMode="External"/><Relationship Id="rId7827" Type="http://schemas.openxmlformats.org/officeDocument/2006/relationships/hyperlink" Target="https://www.daloopa.com/src/10333053" TargetMode="External"/><Relationship Id="rId10808" Type="http://schemas.openxmlformats.org/officeDocument/2006/relationships/hyperlink" Target="https://www.daloopa.com/src/50179328" TargetMode="External"/><Relationship Id="rId19190" Type="http://schemas.openxmlformats.org/officeDocument/2006/relationships/hyperlink" Target="https://www.daloopa.com/src/49001093" TargetMode="External"/><Relationship Id="rId5378" Type="http://schemas.openxmlformats.org/officeDocument/2006/relationships/hyperlink" Target="https://www.daloopa.com/src/1670451" TargetMode="External"/><Relationship Id="rId6429" Type="http://schemas.openxmlformats.org/officeDocument/2006/relationships/hyperlink" Target="https://www.daloopa.com/src/62949296" TargetMode="External"/><Relationship Id="rId9999" Type="http://schemas.openxmlformats.org/officeDocument/2006/relationships/hyperlink" Target="https://www.daloopa.com/src/1671261" TargetMode="External"/><Relationship Id="rId12230" Type="http://schemas.openxmlformats.org/officeDocument/2006/relationships/hyperlink" Target="https://www.daloopa.com/src/1679303" TargetMode="External"/><Relationship Id="rId1988" Type="http://schemas.openxmlformats.org/officeDocument/2006/relationships/hyperlink" Target="https://www.daloopa.com/src/1676819" TargetMode="External"/><Relationship Id="rId15453" Type="http://schemas.openxmlformats.org/officeDocument/2006/relationships/hyperlink" Target="https://www.daloopa.com/src/45303780" TargetMode="External"/><Relationship Id="rId16851" Type="http://schemas.openxmlformats.org/officeDocument/2006/relationships/hyperlink" Target="https://www.daloopa.com/src/48791285" TargetMode="External"/><Relationship Id="rId17902" Type="http://schemas.openxmlformats.org/officeDocument/2006/relationships/hyperlink" Target="https://www.daloopa.com/src/62708688" TargetMode="External"/><Relationship Id="rId4461" Type="http://schemas.openxmlformats.org/officeDocument/2006/relationships/hyperlink" Target="https://www.daloopa.com/src/46595184" TargetMode="External"/><Relationship Id="rId5512" Type="http://schemas.openxmlformats.org/officeDocument/2006/relationships/hyperlink" Target="https://www.daloopa.com/src/1669705" TargetMode="External"/><Relationship Id="rId6910" Type="http://schemas.openxmlformats.org/officeDocument/2006/relationships/hyperlink" Target="https://www.daloopa.com/src/1669156" TargetMode="External"/><Relationship Id="rId14055" Type="http://schemas.openxmlformats.org/officeDocument/2006/relationships/hyperlink" Target="https://www.daloopa.com/src/19156832" TargetMode="External"/><Relationship Id="rId15106" Type="http://schemas.openxmlformats.org/officeDocument/2006/relationships/hyperlink" Target="https://www.daloopa.com/src/19178884" TargetMode="External"/><Relationship Id="rId16504" Type="http://schemas.openxmlformats.org/officeDocument/2006/relationships/hyperlink" Target="https://www.daloopa.com/src/19164980" TargetMode="External"/><Relationship Id="rId3063" Type="http://schemas.openxmlformats.org/officeDocument/2006/relationships/hyperlink" Target="https://www.daloopa.com/src/58704780" TargetMode="External"/><Relationship Id="rId4114" Type="http://schemas.openxmlformats.org/officeDocument/2006/relationships/hyperlink" Target="https://www.daloopa.com/src/4681362" TargetMode="External"/><Relationship Id="rId18676" Type="http://schemas.openxmlformats.org/officeDocument/2006/relationships/hyperlink" Target="https://www.daloopa.com/src/48899349" TargetMode="External"/><Relationship Id="rId19727" Type="http://schemas.openxmlformats.org/officeDocument/2006/relationships/hyperlink" Target="https://www.daloopa.com/src/1678612" TargetMode="External"/><Relationship Id="rId6286" Type="http://schemas.openxmlformats.org/officeDocument/2006/relationships/hyperlink" Target="https://www.daloopa.com/src/1669787" TargetMode="External"/><Relationship Id="rId7337" Type="http://schemas.openxmlformats.org/officeDocument/2006/relationships/hyperlink" Target="https://www.daloopa.com/src/1668649" TargetMode="External"/><Relationship Id="rId7684" Type="http://schemas.openxmlformats.org/officeDocument/2006/relationships/hyperlink" Target="https://www.daloopa.com/src/1668757" TargetMode="External"/><Relationship Id="rId8735" Type="http://schemas.openxmlformats.org/officeDocument/2006/relationships/hyperlink" Target="https://www.daloopa.com/src/1670583" TargetMode="External"/><Relationship Id="rId10665" Type="http://schemas.openxmlformats.org/officeDocument/2006/relationships/hyperlink" Target="https://www.daloopa.com/src/62951009" TargetMode="External"/><Relationship Id="rId11716" Type="http://schemas.openxmlformats.org/officeDocument/2006/relationships/hyperlink" Target="https://www.daloopa.com/src/1678681" TargetMode="External"/><Relationship Id="rId17278" Type="http://schemas.openxmlformats.org/officeDocument/2006/relationships/hyperlink" Target="https://www.daloopa.com/src/48803285" TargetMode="External"/><Relationship Id="rId18329" Type="http://schemas.openxmlformats.org/officeDocument/2006/relationships/hyperlink" Target="https://www.daloopa.com/src/62711971" TargetMode="External"/><Relationship Id="rId10318" Type="http://schemas.openxmlformats.org/officeDocument/2006/relationships/hyperlink" Target="https://marketplace.daloopa.com/text-fundamental?id=50179544&amp;value=444&amp;id=50179518&amp;value=396&amp;id=50179477&amp;value=-283&amp;id=50179441&amp;value=-562&amp;id=50457885&amp;value=-5&amp;id=50179379&amp;value=-1094&amp;id=50179335&amp;value=-721&amp;id=50179262&amp;value=123&amp;id=50179201&amp;value=367&amp;id=50457886&amp;value=-1325&amp;id=50179158&amp;value=762&amp;id=50179094&amp;value=816&amp;id=50179042&amp;value=456&amp;id=50179010&amp;value=363&amp;id=50457887&amp;value=2397&amp;id=50178949&amp;value=235&amp;id=50178888&amp;value=361&amp;id=50178830&amp;value=-250&amp;id=50178796&amp;value=-457&amp;id=50457888&amp;value=-111&amp;id=50178748&amp;value=-929&amp;id=50178679&amp;value=-1425&amp;id=50178591&amp;value=-490&amp;id=67051810&amp;value=3069&amp;id=67055898&amp;value=8979&amp;" TargetMode="External"/><Relationship Id="rId13888" Type="http://schemas.openxmlformats.org/officeDocument/2006/relationships/hyperlink" Target="https://www.daloopa.com/src/19256213" TargetMode="External"/><Relationship Id="rId14939" Type="http://schemas.openxmlformats.org/officeDocument/2006/relationships/hyperlink" Target="https://www.daloopa.com/src/19185398" TargetMode="External"/><Relationship Id="rId18810" Type="http://schemas.openxmlformats.org/officeDocument/2006/relationships/hyperlink" Target="https://www.daloopa.com/src/48899690" TargetMode="External"/><Relationship Id="rId2896" Type="http://schemas.openxmlformats.org/officeDocument/2006/relationships/hyperlink" Target="https://www.daloopa.com/src/19134840" TargetMode="External"/><Relationship Id="rId3947" Type="http://schemas.openxmlformats.org/officeDocument/2006/relationships/hyperlink" Target="https://www.daloopa.com/document/23463508" TargetMode="External"/><Relationship Id="rId16361" Type="http://schemas.openxmlformats.org/officeDocument/2006/relationships/hyperlink" Target="https://www.daloopa.com/src/58705056" TargetMode="External"/><Relationship Id="rId17412" Type="http://schemas.openxmlformats.org/officeDocument/2006/relationships/hyperlink" Target="https://www.daloopa.com/src/62865869" TargetMode="External"/><Relationship Id="rId868" Type="http://schemas.openxmlformats.org/officeDocument/2006/relationships/hyperlink" Target="https://www.daloopa.com/src/4681648" TargetMode="External"/><Relationship Id="rId1498" Type="http://schemas.openxmlformats.org/officeDocument/2006/relationships/hyperlink" Target="https://www.daloopa.com/src/48522585" TargetMode="External"/><Relationship Id="rId2549" Type="http://schemas.openxmlformats.org/officeDocument/2006/relationships/hyperlink" Target="https://www.daloopa.com/src/66331570" TargetMode="External"/><Relationship Id="rId6420" Type="http://schemas.openxmlformats.org/officeDocument/2006/relationships/hyperlink" Target="https://www.daloopa.com/src/7963211" TargetMode="External"/><Relationship Id="rId9990" Type="http://schemas.openxmlformats.org/officeDocument/2006/relationships/hyperlink" Target="https://www.daloopa.com/src/1671451" TargetMode="External"/><Relationship Id="rId16014" Type="http://schemas.openxmlformats.org/officeDocument/2006/relationships/hyperlink" Target="https://www.daloopa.com/document/27840" TargetMode="External"/><Relationship Id="rId19584" Type="http://schemas.openxmlformats.org/officeDocument/2006/relationships/hyperlink" Target="https://www.daloopa.com/src/45304221" TargetMode="External"/><Relationship Id="rId5022" Type="http://schemas.openxmlformats.org/officeDocument/2006/relationships/hyperlink" Target="https://www.daloopa.com/src/1670255" TargetMode="External"/><Relationship Id="rId8592" Type="http://schemas.openxmlformats.org/officeDocument/2006/relationships/hyperlink" Target="https://www.daloopa.com/src/7963169" TargetMode="External"/><Relationship Id="rId9643" Type="http://schemas.openxmlformats.org/officeDocument/2006/relationships/hyperlink" Target="https://www.daloopa.com/src/1671280" TargetMode="External"/><Relationship Id="rId12971" Type="http://schemas.openxmlformats.org/officeDocument/2006/relationships/hyperlink" Target="https://www.daloopa.com/src/67439411" TargetMode="External"/><Relationship Id="rId18186" Type="http://schemas.openxmlformats.org/officeDocument/2006/relationships/hyperlink" Target="https://www.daloopa.com/src/67089122" TargetMode="External"/><Relationship Id="rId19237" Type="http://schemas.openxmlformats.org/officeDocument/2006/relationships/hyperlink" Target="https://www.daloopa.com/src/49001596" TargetMode="External"/><Relationship Id="rId7194" Type="http://schemas.openxmlformats.org/officeDocument/2006/relationships/hyperlink" Target="https://www.daloopa.com/src/47468711" TargetMode="External"/><Relationship Id="rId8245" Type="http://schemas.openxmlformats.org/officeDocument/2006/relationships/hyperlink" Target="https://www.daloopa.com/src/62949131" TargetMode="External"/><Relationship Id="rId10175" Type="http://schemas.openxmlformats.org/officeDocument/2006/relationships/hyperlink" Target="https://marketplace.daloopa.com/text-fundamental?id=50179637&amp;value=0.05&amp;id=50179564&amp;value=0.07&amp;" TargetMode="External"/><Relationship Id="rId11573" Type="http://schemas.openxmlformats.org/officeDocument/2006/relationships/hyperlink" Target="https://www.daloopa.com/src/45304424" TargetMode="External"/><Relationship Id="rId12624" Type="http://schemas.openxmlformats.org/officeDocument/2006/relationships/hyperlink" Target="https://www.daloopa.com/src/50461032" TargetMode="External"/><Relationship Id="rId1632" Type="http://schemas.openxmlformats.org/officeDocument/2006/relationships/hyperlink" Target="https://www.daloopa.com/src/49014125" TargetMode="External"/><Relationship Id="rId11226" Type="http://schemas.openxmlformats.org/officeDocument/2006/relationships/hyperlink" Target="https://www.daloopa.com/src/1684281" TargetMode="External"/><Relationship Id="rId14796" Type="http://schemas.openxmlformats.org/officeDocument/2006/relationships/hyperlink" Target="https://www.daloopa.com/src/19185389" TargetMode="External"/><Relationship Id="rId15847" Type="http://schemas.openxmlformats.org/officeDocument/2006/relationships/hyperlink" Target="https://marketplace.daloopa.com/text-fundamental?id=19193530&amp;value=2107&amp;id=19193431&amp;value=2441&amp;id=19193381&amp;value=2533&amp;id=45303795&amp;value=2681&amp;id=19195286&amp;value=9762&amp;id=19193302&amp;value=2724&amp;id=19193272&amp;value=1770&amp;id=19193246&amp;value=3384&amp;id=45303796&amp;value=-1516&amp;id=19195403&amp;value=6362&amp;id=19193199&amp;value=4727&amp;id=19193045&amp;value=1608&amp;id=19193001&amp;value=4626&amp;id=45303797&amp;value=4503&amp;id=19195486&amp;value=15464&amp;id=19192949&amp;value=3346&amp;id=19192923&amp;value=4994&amp;id=19192871&amp;value=3534&amp;id=45303798&amp;value=5316&amp;id=19195588&amp;value=17190&amp;id=19192773&amp;value=3384&amp;id=19192729&amp;value=3431&amp;id=19192697&amp;value=5511&amp;id=45303799&amp;value=7478&amp;id=19192612&amp;value=19804&amp;id=20862986&amp;value=8698&amp;id=32324376&amp;value=8939&amp;id=38229757&amp;value=9097&amp;id=46520581&amp;value=9925&amp;id=46508807&amp;value=36659&amp;id=53488415&amp;value=7846&amp;id=58705801&amp;value=7592&amp;id=62996992&amp;value=6571&amp;id=67097401&amp;value=6373&amp;id=67088847&amp;value=28382&amp;" TargetMode="External"/><Relationship Id="rId4855" Type="http://schemas.openxmlformats.org/officeDocument/2006/relationships/hyperlink" Target="https://www.daloopa.com/src/1677278" TargetMode="External"/><Relationship Id="rId5906" Type="http://schemas.openxmlformats.org/officeDocument/2006/relationships/hyperlink" Target="https://www.daloopa.com/src/10333009" TargetMode="External"/><Relationship Id="rId13398" Type="http://schemas.openxmlformats.org/officeDocument/2006/relationships/hyperlink" Target="https://www.daloopa.com/src/19143109" TargetMode="External"/><Relationship Id="rId14449" Type="http://schemas.openxmlformats.org/officeDocument/2006/relationships/hyperlink" Target="https://www.daloopa.com/src/19181474" TargetMode="External"/><Relationship Id="rId18320" Type="http://schemas.openxmlformats.org/officeDocument/2006/relationships/hyperlink" Target="https://marketplace.daloopa.com/text-fundamental?id=62711641&amp;value=283&amp;id=62711767&amp;value=376&amp;id=62711793&amp;value=534&amp;id=62711831&amp;value=574&amp;id=62711861&amp;value=251&amp;id=62711921&amp;value=291&amp;id=62711935&amp;value=421&amp;id=62711971&amp;value=518&amp;" TargetMode="External"/><Relationship Id="rId3457" Type="http://schemas.openxmlformats.org/officeDocument/2006/relationships/hyperlink" Target="https://www.daloopa.com/src/19138618" TargetMode="External"/><Relationship Id="rId4508" Type="http://schemas.openxmlformats.org/officeDocument/2006/relationships/hyperlink" Target="https://www.daloopa.com/src/1668429" TargetMode="External"/><Relationship Id="rId378" Type="http://schemas.openxmlformats.org/officeDocument/2006/relationships/hyperlink" Target="https://marketplace.daloopa.com/text-fundamental?id=50420517&amp;value=0.24&amp;id=50420183&amp;value=0.23&amp;id=50420361&amp;value=0.23&amp;id=50420385&amp;value=0.23&amp;id=50420449&amp;value=0.22&amp;id=50420484&amp;value=0.226&amp;id=1677011&amp;value=0.22&amp;id=1677005&amp;value=0.21&amp;id=1676999&amp;value=0.21&amp;id=1676983&amp;value=0.21&amp;id=48497844&amp;value=0.213&amp;id=1676977&amp;value=0.21&amp;id=1676971&amp;value=0.21&amp;id=1676965&amp;value=0.21&amp;id=1676959&amp;value=0.22&amp;id=48498097&amp;value=0.212&amp;id=1676953&amp;value=0.22&amp;id=1676947&amp;value=0.22&amp;id=1676941&amp;value=0.23&amp;id=1676935&amp;value=0.24&amp;id=48498365&amp;value=0.22699999999999998&amp;id=1676924&amp;value=0.24&amp;id=1676918&amp;value=0.23&amp;id=1676912&amp;value=0.23&amp;id=1676906&amp;value=0.23&amp;id=48498640&amp;value=0.23&amp;id=1676900&amp;value=0.22&amp;id=1676889&amp;value=0.22&amp;id=1676883&amp;value=0.22&amp;id=48499405&amp;value=0.223&amp;" TargetMode="External"/><Relationship Id="rId2059" Type="http://schemas.openxmlformats.org/officeDocument/2006/relationships/hyperlink" Target="https://www.daloopa.com/src/1680726" TargetMode="External"/><Relationship Id="rId12481" Type="http://schemas.openxmlformats.org/officeDocument/2006/relationships/hyperlink" Target="https://www.daloopa.com/src/1679317" TargetMode="External"/><Relationship Id="rId13532" Type="http://schemas.openxmlformats.org/officeDocument/2006/relationships/hyperlink" Target="https://www.daloopa.com/src/19144889" TargetMode="External"/><Relationship Id="rId14930" Type="http://schemas.openxmlformats.org/officeDocument/2006/relationships/hyperlink" Target="https://www.daloopa.com/src/19186091" TargetMode="External"/><Relationship Id="rId19094" Type="http://schemas.openxmlformats.org/officeDocument/2006/relationships/hyperlink" Target="https://www.daloopa.com/src/48905856" TargetMode="External"/><Relationship Id="rId2540" Type="http://schemas.openxmlformats.org/officeDocument/2006/relationships/hyperlink" Target="https://www.daloopa.com/src/66332485" TargetMode="External"/><Relationship Id="rId9153" Type="http://schemas.openxmlformats.org/officeDocument/2006/relationships/hyperlink" Target="https://www.daloopa.com/src/1671386" TargetMode="External"/><Relationship Id="rId11083" Type="http://schemas.openxmlformats.org/officeDocument/2006/relationships/hyperlink" Target="https://www.daloopa.com/src/50179387" TargetMode="External"/><Relationship Id="rId12134" Type="http://schemas.openxmlformats.org/officeDocument/2006/relationships/hyperlink" Target="https://www.daloopa.com/src/1678367" TargetMode="External"/><Relationship Id="rId512" Type="http://schemas.openxmlformats.org/officeDocument/2006/relationships/hyperlink" Target="https://www.daloopa.com/src/1677126" TargetMode="External"/><Relationship Id="rId1142" Type="http://schemas.openxmlformats.org/officeDocument/2006/relationships/hyperlink" Target="https://www.daloopa.com/src/1670881" TargetMode="External"/><Relationship Id="rId16755" Type="http://schemas.openxmlformats.org/officeDocument/2006/relationships/hyperlink" Target="https://www.daloopa.com/src/66377577" TargetMode="External"/><Relationship Id="rId17806" Type="http://schemas.openxmlformats.org/officeDocument/2006/relationships/hyperlink" Target="https://www.daloopa.com/src/62705929" TargetMode="External"/><Relationship Id="rId4365" Type="http://schemas.openxmlformats.org/officeDocument/2006/relationships/hyperlink" Target="https://www.daloopa.com/src/38123464" TargetMode="External"/><Relationship Id="rId5763" Type="http://schemas.openxmlformats.org/officeDocument/2006/relationships/hyperlink" Target="https://www.daloopa.com/src/1670021" TargetMode="External"/><Relationship Id="rId6814" Type="http://schemas.openxmlformats.org/officeDocument/2006/relationships/hyperlink" Target="https://www.daloopa.com/src/1668809" TargetMode="External"/><Relationship Id="rId15357" Type="http://schemas.openxmlformats.org/officeDocument/2006/relationships/hyperlink" Target="https://www.daloopa.com/src/67088788" TargetMode="External"/><Relationship Id="rId16408" Type="http://schemas.openxmlformats.org/officeDocument/2006/relationships/hyperlink" Target="https://www.daloopa.com/src/19172018" TargetMode="External"/><Relationship Id="rId4018" Type="http://schemas.openxmlformats.org/officeDocument/2006/relationships/hyperlink" Target="https://www.daloopa.com/src/1668184" TargetMode="External"/><Relationship Id="rId5416" Type="http://schemas.openxmlformats.org/officeDocument/2006/relationships/hyperlink" Target="https://www.daloopa.com/src/1670414" TargetMode="External"/><Relationship Id="rId8986" Type="http://schemas.openxmlformats.org/officeDocument/2006/relationships/hyperlink" Target="https://www.daloopa.com/src/1671497" TargetMode="External"/><Relationship Id="rId11967" Type="http://schemas.openxmlformats.org/officeDocument/2006/relationships/hyperlink" Target="https://www.daloopa.com/src/45304452" TargetMode="External"/><Relationship Id="rId7588" Type="http://schemas.openxmlformats.org/officeDocument/2006/relationships/hyperlink" Target="https://www.daloopa.com/src/1668967" TargetMode="External"/><Relationship Id="rId8639" Type="http://schemas.openxmlformats.org/officeDocument/2006/relationships/hyperlink" Target="https://www.daloopa.com/src/1670557" TargetMode="External"/><Relationship Id="rId10569" Type="http://schemas.openxmlformats.org/officeDocument/2006/relationships/hyperlink" Target="https://www.daloopa.com/src/50178790" TargetMode="External"/><Relationship Id="rId14440" Type="http://schemas.openxmlformats.org/officeDocument/2006/relationships/hyperlink" Target="https://www.daloopa.com/src/58705721" TargetMode="External"/><Relationship Id="rId13042" Type="http://schemas.openxmlformats.org/officeDocument/2006/relationships/hyperlink" Target="https://www.daloopa.com/src/67440707" TargetMode="External"/><Relationship Id="rId17663" Type="http://schemas.openxmlformats.org/officeDocument/2006/relationships/hyperlink" Target="https://www.daloopa.com/src/62762202" TargetMode="External"/><Relationship Id="rId2050" Type="http://schemas.openxmlformats.org/officeDocument/2006/relationships/hyperlink" Target="https://www.daloopa.com/src/1676866" TargetMode="External"/><Relationship Id="rId3101" Type="http://schemas.openxmlformats.org/officeDocument/2006/relationships/hyperlink" Target="https://www.daloopa.com/src/19135545" TargetMode="External"/><Relationship Id="rId6671" Type="http://schemas.openxmlformats.org/officeDocument/2006/relationships/hyperlink" Target="https://www.daloopa.com/src/20809893" TargetMode="External"/><Relationship Id="rId7722" Type="http://schemas.openxmlformats.org/officeDocument/2006/relationships/hyperlink" Target="https://www.daloopa.com/src/7963153" TargetMode="External"/><Relationship Id="rId16265" Type="http://schemas.openxmlformats.org/officeDocument/2006/relationships/hyperlink" Target="https://www.daloopa.com/src/58705054" TargetMode="External"/><Relationship Id="rId17316" Type="http://schemas.openxmlformats.org/officeDocument/2006/relationships/hyperlink" Target="https://www.daloopa.com/src/67089801" TargetMode="External"/><Relationship Id="rId18714" Type="http://schemas.openxmlformats.org/officeDocument/2006/relationships/hyperlink" Target="https://www.daloopa.com/src/48899351" TargetMode="External"/><Relationship Id="rId5273" Type="http://schemas.openxmlformats.org/officeDocument/2006/relationships/hyperlink" Target="https://www.daloopa.com/src/1670485" TargetMode="External"/><Relationship Id="rId6324" Type="http://schemas.openxmlformats.org/officeDocument/2006/relationships/hyperlink" Target="https://www.daloopa.com/src/1670281" TargetMode="External"/><Relationship Id="rId10703" Type="http://schemas.openxmlformats.org/officeDocument/2006/relationships/hyperlink" Target="https://www.daloopa.com/src/50179502" TargetMode="External"/><Relationship Id="rId8496" Type="http://schemas.openxmlformats.org/officeDocument/2006/relationships/hyperlink" Target="https://www.daloopa.com/src/67054428" TargetMode="External"/><Relationship Id="rId9547" Type="http://schemas.openxmlformats.org/officeDocument/2006/relationships/hyperlink" Target="https://www.daloopa.com/src/7963278" TargetMode="External"/><Relationship Id="rId9894" Type="http://schemas.openxmlformats.org/officeDocument/2006/relationships/hyperlink" Target="https://www.daloopa.com/src/1671370" TargetMode="External"/><Relationship Id="rId12875" Type="http://schemas.openxmlformats.org/officeDocument/2006/relationships/hyperlink" Target="https://www.daloopa.com/src/67437287" TargetMode="External"/><Relationship Id="rId13926" Type="http://schemas.openxmlformats.org/officeDocument/2006/relationships/hyperlink" Target="https://www.daloopa.com/src/48815980" TargetMode="External"/><Relationship Id="rId19488" Type="http://schemas.openxmlformats.org/officeDocument/2006/relationships/hyperlink" Target="https://marketplace.daloopa.com/text-fundamental?id=49009430&amp;value=0.27&amp;id=49010203&amp;value=0.27&amp;id=49010244&amp;value=0.23&amp;id=49010257&amp;value=0.24&amp;id=1678653&amp;value=0.26&amp;id=1678641&amp;value=0.27&amp;id=1678629&amp;value=0.25&amp;id=1678617&amp;value=0.25&amp;id=1678605&amp;value=0.26&amp;id=1678592&amp;value=0.28&amp;id=1678580&amp;value=0.26&amp;id=1678568&amp;value=0.25&amp;id=1678559&amp;value=0.27&amp;id=1678550&amp;value=0.16&amp;id=1678541&amp;value=0.28&amp;id=1678532&amp;value=0.24&amp;id=1678522&amp;value=0.22&amp;id=1678512&amp;value=0.09&amp;id=1678502&amp;value=0.25&amp;id=1678492&amp;value=0.21&amp;id=1678482&amp;value=0.18&amp;id=1678468&amp;value=0.24&amp;id=1678458&amp;value=0.23&amp;id=2699042&amp;value=0.2&amp;id=15985447&amp;value=0.21&amp;id=4681601&amp;value=0.19&amp;id=7963661&amp;value=0.17&amp;id=10333275&amp;value=0.24&amp;id=14718179&amp;value=0.28&amp;id=15978691&amp;value=0.23&amp;id=20810967&amp;value=0.3&amp;id=32273572&amp;value=0.31&amp;id=38124360&amp;value=0.32&amp;id=46414351&amp;value=0.29&amp;id=46414401&amp;value=0.31&amp;id=53410624&amp;value=0.3&amp;id=58653144&amp;value=0.28&amp;id=62950084&amp;value=0.25&amp;" TargetMode="External"/><Relationship Id="rId1883" Type="http://schemas.openxmlformats.org/officeDocument/2006/relationships/hyperlink" Target="https://www.daloopa.com/src/1676816" TargetMode="External"/><Relationship Id="rId2934" Type="http://schemas.openxmlformats.org/officeDocument/2006/relationships/hyperlink" Target="https://www.daloopa.com/src/19136561" TargetMode="External"/><Relationship Id="rId7098" Type="http://schemas.openxmlformats.org/officeDocument/2006/relationships/hyperlink" Target="https://www.daloopa.com/src/48346971" TargetMode="External"/><Relationship Id="rId8149" Type="http://schemas.openxmlformats.org/officeDocument/2006/relationships/hyperlink" Target="https://www.daloopa.com/src/1669290" TargetMode="External"/><Relationship Id="rId11477" Type="http://schemas.openxmlformats.org/officeDocument/2006/relationships/hyperlink" Target="https://www.daloopa.com/document/6065100" TargetMode="External"/><Relationship Id="rId12528" Type="http://schemas.openxmlformats.org/officeDocument/2006/relationships/hyperlink" Target="https://www.daloopa.com/src/10353976" TargetMode="External"/><Relationship Id="rId906" Type="http://schemas.openxmlformats.org/officeDocument/2006/relationships/hyperlink" Target="https://www.daloopa.com/src/62755497" TargetMode="External"/><Relationship Id="rId1536" Type="http://schemas.openxmlformats.org/officeDocument/2006/relationships/hyperlink" Target="https://www.daloopa.com/src/49014055" TargetMode="External"/><Relationship Id="rId10079" Type="http://schemas.openxmlformats.org/officeDocument/2006/relationships/hyperlink" Target="https://www.daloopa.com/src/50180129" TargetMode="External"/><Relationship Id="rId15001" Type="http://schemas.openxmlformats.org/officeDocument/2006/relationships/hyperlink" Target="https://www.daloopa.com/src/50457985" TargetMode="External"/><Relationship Id="rId18571" Type="http://schemas.openxmlformats.org/officeDocument/2006/relationships/hyperlink" Target="https://www.daloopa.com/src/62711804" TargetMode="External"/><Relationship Id="rId19622" Type="http://schemas.openxmlformats.org/officeDocument/2006/relationships/hyperlink" Target="https://www.daloopa.com/src/53410618" TargetMode="External"/><Relationship Id="rId4759" Type="http://schemas.openxmlformats.org/officeDocument/2006/relationships/hyperlink" Target="https://www.daloopa.com/src/1668238" TargetMode="External"/><Relationship Id="rId8630" Type="http://schemas.openxmlformats.org/officeDocument/2006/relationships/hyperlink" Target="https://www.daloopa.com/src/1670584" TargetMode="External"/><Relationship Id="rId10560" Type="http://schemas.openxmlformats.org/officeDocument/2006/relationships/hyperlink" Target="https://www.daloopa.com/src/50179265" TargetMode="External"/><Relationship Id="rId11611" Type="http://schemas.openxmlformats.org/officeDocument/2006/relationships/hyperlink" Target="https://www.daloopa.com/src/1679005" TargetMode="External"/><Relationship Id="rId17173" Type="http://schemas.openxmlformats.org/officeDocument/2006/relationships/hyperlink" Target="https://www.daloopa.com/src/48793421" TargetMode="External"/><Relationship Id="rId18224" Type="http://schemas.openxmlformats.org/officeDocument/2006/relationships/hyperlink" Target="https://www.daloopa.com/document/8682270" TargetMode="External"/><Relationship Id="rId6181" Type="http://schemas.openxmlformats.org/officeDocument/2006/relationships/hyperlink" Target="https://www.daloopa.com/src/1669820" TargetMode="External"/><Relationship Id="rId7232" Type="http://schemas.openxmlformats.org/officeDocument/2006/relationships/hyperlink" Target="https://www.daloopa.com/src/32272374" TargetMode="External"/><Relationship Id="rId10213" Type="http://schemas.openxmlformats.org/officeDocument/2006/relationships/hyperlink" Target="https://www.daloopa.com/src/50179953" TargetMode="External"/><Relationship Id="rId2791" Type="http://schemas.openxmlformats.org/officeDocument/2006/relationships/hyperlink" Target="https://www.daloopa.com/src/19134804" TargetMode="External"/><Relationship Id="rId12385" Type="http://schemas.openxmlformats.org/officeDocument/2006/relationships/hyperlink" Target="https://www.daloopa.com/src/1679411" TargetMode="External"/><Relationship Id="rId13783" Type="http://schemas.openxmlformats.org/officeDocument/2006/relationships/hyperlink" Target="https://www.daloopa.com/src/53487685" TargetMode="External"/><Relationship Id="rId14834" Type="http://schemas.openxmlformats.org/officeDocument/2006/relationships/hyperlink" Target="https://www.daloopa.com/src/19185553" TargetMode="External"/><Relationship Id="rId763" Type="http://schemas.openxmlformats.org/officeDocument/2006/relationships/hyperlink" Target="https://www.daloopa.com/src/18922581" TargetMode="External"/><Relationship Id="rId1393" Type="http://schemas.openxmlformats.org/officeDocument/2006/relationships/hyperlink" Target="https://www.daloopa.com/src/49014111" TargetMode="External"/><Relationship Id="rId2444" Type="http://schemas.openxmlformats.org/officeDocument/2006/relationships/hyperlink" Target="https://www.daloopa.com/src/1679294" TargetMode="External"/><Relationship Id="rId3842" Type="http://schemas.openxmlformats.org/officeDocument/2006/relationships/hyperlink" Target="https://www.daloopa.com/src/1668436" TargetMode="External"/><Relationship Id="rId9057" Type="http://schemas.openxmlformats.org/officeDocument/2006/relationships/hyperlink" Target="https://www.daloopa.com/src/1671548" TargetMode="External"/><Relationship Id="rId12038" Type="http://schemas.openxmlformats.org/officeDocument/2006/relationships/hyperlink" Target="https://www.daloopa.com/src/1678372" TargetMode="External"/><Relationship Id="rId13436" Type="http://schemas.openxmlformats.org/officeDocument/2006/relationships/hyperlink" Target="https://www.daloopa.com/src/19143651" TargetMode="External"/><Relationship Id="rId416" Type="http://schemas.openxmlformats.org/officeDocument/2006/relationships/hyperlink" Target="https://www.daloopa.com/src/1677234" TargetMode="External"/><Relationship Id="rId1046" Type="http://schemas.openxmlformats.org/officeDocument/2006/relationships/hyperlink" Target="https://www.daloopa.com/src/15998658" TargetMode="External"/><Relationship Id="rId16659" Type="http://schemas.openxmlformats.org/officeDocument/2006/relationships/hyperlink" Target="https://www.daloopa.com/src/38226265" TargetMode="External"/><Relationship Id="rId5667" Type="http://schemas.openxmlformats.org/officeDocument/2006/relationships/hyperlink" Target="https://www.daloopa.com/src/1669742" TargetMode="External"/><Relationship Id="rId6718" Type="http://schemas.openxmlformats.org/officeDocument/2006/relationships/hyperlink" Target="https://www.daloopa.com/src/2696987" TargetMode="External"/><Relationship Id="rId18081" Type="http://schemas.openxmlformats.org/officeDocument/2006/relationships/hyperlink" Target="https://marketplace.daloopa.com/text-fundamental?id=19237954&amp;value=220&amp;id=19237927&amp;value=907&amp;id=19237895&amp;value=286&amp;id=19237604&amp;value=1552&amp;id=46508976&amp;value=2018&amp;id=67089097&amp;value=-8052&amp;" TargetMode="External"/><Relationship Id="rId19132" Type="http://schemas.openxmlformats.org/officeDocument/2006/relationships/hyperlink" Target="https://www.daloopa.com/src/49000118" TargetMode="External"/><Relationship Id="rId4269" Type="http://schemas.openxmlformats.org/officeDocument/2006/relationships/hyperlink" Target="https://www.daloopa.com/src/46594906" TargetMode="External"/><Relationship Id="rId8140" Type="http://schemas.openxmlformats.org/officeDocument/2006/relationships/hyperlink" Target="https://www.daloopa.com/document/207170" TargetMode="External"/><Relationship Id="rId10070" Type="http://schemas.openxmlformats.org/officeDocument/2006/relationships/hyperlink" Target="https://www.daloopa.com/src/50180184" TargetMode="External"/><Relationship Id="rId11121" Type="http://schemas.openxmlformats.org/officeDocument/2006/relationships/hyperlink" Target="https://www.daloopa.com/src/50179217" TargetMode="External"/><Relationship Id="rId14691" Type="http://schemas.openxmlformats.org/officeDocument/2006/relationships/hyperlink" Target="https://www.daloopa.com/src/19185793" TargetMode="External"/><Relationship Id="rId15742" Type="http://schemas.openxmlformats.org/officeDocument/2006/relationships/hyperlink" Target="https://www.daloopa.com/src/19183621" TargetMode="External"/><Relationship Id="rId4750" Type="http://schemas.openxmlformats.org/officeDocument/2006/relationships/hyperlink" Target="https://marketplace.daloopa.com/text-fundamental?id=66433304&amp;value=5.120000000000001&amp;id=1668372&amp;value=6.43&amp;id=1668345&amp;value=5.73&amp;id=1668318&amp;value=7.06&amp;id=46594928&amp;value=24.34&amp;id=66433305&amp;value=6.040000000000003&amp;id=1668272&amp;value=7&amp;id=1668255&amp;value=7.25&amp;id=1668238&amp;value=7.56&amp;id=46594988&amp;value=27.85&amp;" TargetMode="External"/><Relationship Id="rId5801" Type="http://schemas.openxmlformats.org/officeDocument/2006/relationships/hyperlink" Target="https://www.daloopa.com/src/1670531" TargetMode="External"/><Relationship Id="rId13293" Type="http://schemas.openxmlformats.org/officeDocument/2006/relationships/hyperlink" Target="https://marketplace.daloopa.com/text-fundamental?id=1677457&amp;value=5170&amp;" TargetMode="External"/><Relationship Id="rId14344" Type="http://schemas.openxmlformats.org/officeDocument/2006/relationships/hyperlink" Target="https://www.daloopa.com/src/45303695" TargetMode="External"/><Relationship Id="rId3352" Type="http://schemas.openxmlformats.org/officeDocument/2006/relationships/hyperlink" Target="https://www.daloopa.com/src/45304539" TargetMode="External"/><Relationship Id="rId4403" Type="http://schemas.openxmlformats.org/officeDocument/2006/relationships/hyperlink" Target="https://www.daloopa.com/src/1668492" TargetMode="External"/><Relationship Id="rId18965" Type="http://schemas.openxmlformats.org/officeDocument/2006/relationships/hyperlink" Target="https://www.daloopa.com/src/50393494" TargetMode="External"/><Relationship Id="rId273" Type="http://schemas.openxmlformats.org/officeDocument/2006/relationships/hyperlink" Target="https://www.daloopa.com/src/50422195" TargetMode="External"/><Relationship Id="rId3005" Type="http://schemas.openxmlformats.org/officeDocument/2006/relationships/hyperlink" Target="https://www.daloopa.com/src/19135499" TargetMode="External"/><Relationship Id="rId6575" Type="http://schemas.openxmlformats.org/officeDocument/2006/relationships/hyperlink" Target="https://www.daloopa.com/src/1670434" TargetMode="External"/><Relationship Id="rId7626" Type="http://schemas.openxmlformats.org/officeDocument/2006/relationships/hyperlink" Target="https://www.daloopa.com/src/1669535" TargetMode="External"/><Relationship Id="rId7973" Type="http://schemas.openxmlformats.org/officeDocument/2006/relationships/hyperlink" Target="https://www.daloopa.com/src/1668762" TargetMode="External"/><Relationship Id="rId10954" Type="http://schemas.openxmlformats.org/officeDocument/2006/relationships/hyperlink" Target="https://www.daloopa.com/src/50457948" TargetMode="External"/><Relationship Id="rId16169" Type="http://schemas.openxmlformats.org/officeDocument/2006/relationships/hyperlink" Target="https://www.daloopa.com/document/7696" TargetMode="External"/><Relationship Id="rId17567" Type="http://schemas.openxmlformats.org/officeDocument/2006/relationships/hyperlink" Target="https://www.daloopa.com/src/62761320" TargetMode="External"/><Relationship Id="rId18618" Type="http://schemas.openxmlformats.org/officeDocument/2006/relationships/hyperlink" Target="https://www.daloopa.com/src/50393508" TargetMode="External"/><Relationship Id="rId5177" Type="http://schemas.openxmlformats.org/officeDocument/2006/relationships/hyperlink" Target="https://www.daloopa.com/src/67044532" TargetMode="External"/><Relationship Id="rId6228" Type="http://schemas.openxmlformats.org/officeDocument/2006/relationships/hyperlink" Target="https://www.daloopa.com/src/1669994" TargetMode="External"/><Relationship Id="rId10607" Type="http://schemas.openxmlformats.org/officeDocument/2006/relationships/hyperlink" Target="https://www.daloopa.com/src/50178686" TargetMode="External"/><Relationship Id="rId9798" Type="http://schemas.openxmlformats.org/officeDocument/2006/relationships/hyperlink" Target="https://www.daloopa.com/src/4681520" TargetMode="External"/><Relationship Id="rId12779" Type="http://schemas.openxmlformats.org/officeDocument/2006/relationships/hyperlink" Target="https://www.daloopa.com/src/53483718" TargetMode="External"/><Relationship Id="rId16650" Type="http://schemas.openxmlformats.org/officeDocument/2006/relationships/hyperlink" Target="https://www.daloopa.com/src/18842707" TargetMode="External"/><Relationship Id="rId17701" Type="http://schemas.openxmlformats.org/officeDocument/2006/relationships/hyperlink" Target="https://www.daloopa.com/src/62761264" TargetMode="External"/><Relationship Id="rId1787" Type="http://schemas.openxmlformats.org/officeDocument/2006/relationships/hyperlink" Target="https://www.daloopa.com/src/48530007" TargetMode="External"/><Relationship Id="rId2838" Type="http://schemas.openxmlformats.org/officeDocument/2006/relationships/hyperlink" Target="https://www.daloopa.com/src/67087450" TargetMode="External"/><Relationship Id="rId15252" Type="http://schemas.openxmlformats.org/officeDocument/2006/relationships/hyperlink" Target="https://www.daloopa.com/src/38229595" TargetMode="External"/><Relationship Id="rId16303" Type="http://schemas.openxmlformats.org/officeDocument/2006/relationships/hyperlink" Target="https://www.daloopa.com/src/45303830" TargetMode="External"/><Relationship Id="rId4260" Type="http://schemas.openxmlformats.org/officeDocument/2006/relationships/hyperlink" Target="https://www.daloopa.com/src/32272257" TargetMode="External"/><Relationship Id="rId5311" Type="http://schemas.openxmlformats.org/officeDocument/2006/relationships/hyperlink" Target="https://www.daloopa.com/src/67044533" TargetMode="External"/><Relationship Id="rId8881" Type="http://schemas.openxmlformats.org/officeDocument/2006/relationships/hyperlink" Target="https://www.daloopa.com/src/62955932" TargetMode="External"/><Relationship Id="rId9932" Type="http://schemas.openxmlformats.org/officeDocument/2006/relationships/hyperlink" Target="https://www.daloopa.com/src/1671287" TargetMode="External"/><Relationship Id="rId18475" Type="http://schemas.openxmlformats.org/officeDocument/2006/relationships/hyperlink" Target="https://www.daloopa.com/src/62711776" TargetMode="External"/><Relationship Id="rId19526" Type="http://schemas.openxmlformats.org/officeDocument/2006/relationships/hyperlink" Target="https://www.daloopa.com/src/15978691" TargetMode="External"/><Relationship Id="rId7483" Type="http://schemas.openxmlformats.org/officeDocument/2006/relationships/hyperlink" Target="https://www.daloopa.com/src/1669000" TargetMode="External"/><Relationship Id="rId8534" Type="http://schemas.openxmlformats.org/officeDocument/2006/relationships/hyperlink" Target="https://www.daloopa.com/src/46414888" TargetMode="External"/><Relationship Id="rId10464" Type="http://schemas.openxmlformats.org/officeDocument/2006/relationships/hyperlink" Target="https://www.daloopa.com/src/50178956" TargetMode="External"/><Relationship Id="rId11862" Type="http://schemas.openxmlformats.org/officeDocument/2006/relationships/hyperlink" Target="https://www.daloopa.com/src/1678782" TargetMode="External"/><Relationship Id="rId12913" Type="http://schemas.openxmlformats.org/officeDocument/2006/relationships/hyperlink" Target="https://www.daloopa.com/src/67437397" TargetMode="External"/><Relationship Id="rId17077" Type="http://schemas.openxmlformats.org/officeDocument/2006/relationships/hyperlink" Target="https://www.daloopa.com/src/48793520" TargetMode="External"/><Relationship Id="rId18128" Type="http://schemas.openxmlformats.org/officeDocument/2006/relationships/hyperlink" Target="https://www.daloopa.com/src/62769807" TargetMode="External"/><Relationship Id="rId1921" Type="http://schemas.openxmlformats.org/officeDocument/2006/relationships/hyperlink" Target="https://www.daloopa.com/src/1680686" TargetMode="External"/><Relationship Id="rId6085" Type="http://schemas.openxmlformats.org/officeDocument/2006/relationships/hyperlink" Target="https://www.daloopa.com/src/14718090" TargetMode="External"/><Relationship Id="rId7136" Type="http://schemas.openxmlformats.org/officeDocument/2006/relationships/hyperlink" Target="https://www.daloopa.com/src/53410389" TargetMode="External"/><Relationship Id="rId10117" Type="http://schemas.openxmlformats.org/officeDocument/2006/relationships/hyperlink" Target="https://www.daloopa.com/src/50179710" TargetMode="External"/><Relationship Id="rId11515" Type="http://schemas.openxmlformats.org/officeDocument/2006/relationships/hyperlink" Target="https://www.daloopa.com/document/6065396" TargetMode="External"/><Relationship Id="rId13687" Type="http://schemas.openxmlformats.org/officeDocument/2006/relationships/hyperlink" Target="https://www.daloopa.com/src/19144534" TargetMode="External"/><Relationship Id="rId14738" Type="http://schemas.openxmlformats.org/officeDocument/2006/relationships/hyperlink" Target="https://www.daloopa.com/src/19185447" TargetMode="External"/><Relationship Id="rId1297" Type="http://schemas.openxmlformats.org/officeDocument/2006/relationships/hyperlink" Target="https://www.daloopa.com/src/67085581" TargetMode="External"/><Relationship Id="rId2695" Type="http://schemas.openxmlformats.org/officeDocument/2006/relationships/hyperlink" Target="https://marketplace.daloopa.com/text-fundamental?id=1679647&amp;value=12239&amp;id=1679639&amp;value=13341&amp;id=1679636&amp;value=13631&amp;id=1679623&amp;value=14030&amp;id=1679615&amp;value=14053&amp;id=1679607&amp;value=14268&amp;id=1679604&amp;value=12890&amp;id=1679595&amp;value=13093&amp;id=1679580&amp;value=12951&amp;id=1679577&amp;value=13264&amp;id=1679574&amp;value=13417&amp;id=1679571&amp;value=13661&amp;id=1679562&amp;value=13879&amp;id=1679559&amp;value=13912&amp;id=1679556&amp;value=14417&amp;id=1679553&amp;value=14706&amp;id=1679550&amp;value=15494&amp;id=1679547&amp;value=16327&amp;id=1679544&amp;value=17140&amp;id=1679541&amp;value=17874&amp;id=1679538&amp;value=20827&amp;id=1679535&amp;value=20993&amp;id=1679532&amp;value=21897&amp;id=1679529&amp;value=22234&amp;id=1679526&amp;value=25982&amp;id=1679523&amp;value=26760&amp;id=1679520&amp;value=27087&amp;id=2746586&amp;value=28424&amp;id=4718994&amp;value=30169&amp;id=7998993&amp;value=31214&amp;id=10354041&amp;value=33469&amp;id=14824677&amp;value=27645&amp;id=20856587&amp;value=28232&amp;id=32320936&amp;value=29682&amp;id=38225580&amp;value=30268&amp;id=46503304&amp;value=30351&amp;id=53484218&amp;value=31869&amp;id=58703630&amp;value=31577&amp;id=62996630&amp;value=30408&amp;id=67086612&amp;value=33484&amp;" TargetMode="External"/><Relationship Id="rId3746" Type="http://schemas.openxmlformats.org/officeDocument/2006/relationships/hyperlink" Target="https://www.daloopa.com/src/46504419" TargetMode="External"/><Relationship Id="rId12289" Type="http://schemas.openxmlformats.org/officeDocument/2006/relationships/hyperlink" Target="https://www.daloopa.com/src/1679505" TargetMode="External"/><Relationship Id="rId16160" Type="http://schemas.openxmlformats.org/officeDocument/2006/relationships/hyperlink" Target="https://www.daloopa.com/src/19195221" TargetMode="External"/><Relationship Id="rId17211" Type="http://schemas.openxmlformats.org/officeDocument/2006/relationships/hyperlink" Target="https://www.daloopa.com/src/48797973" TargetMode="External"/><Relationship Id="rId667" Type="http://schemas.openxmlformats.org/officeDocument/2006/relationships/hyperlink" Target="https://www.daloopa.com/src/45303312" TargetMode="External"/><Relationship Id="rId2348" Type="http://schemas.openxmlformats.org/officeDocument/2006/relationships/hyperlink" Target="https://www.daloopa.com/src/53483888" TargetMode="External"/><Relationship Id="rId6969" Type="http://schemas.openxmlformats.org/officeDocument/2006/relationships/hyperlink" Target="https://www.daloopa.com/src/1668848" TargetMode="External"/><Relationship Id="rId12770" Type="http://schemas.openxmlformats.org/officeDocument/2006/relationships/hyperlink" Target="https://www.daloopa.com/src/2746395" TargetMode="External"/><Relationship Id="rId13821" Type="http://schemas.openxmlformats.org/officeDocument/2006/relationships/hyperlink" Target="https://www.daloopa.com/src/19257588" TargetMode="External"/><Relationship Id="rId19383" Type="http://schemas.openxmlformats.org/officeDocument/2006/relationships/hyperlink" Target="https://www.daloopa.com/src/10333280" TargetMode="External"/><Relationship Id="rId8391" Type="http://schemas.openxmlformats.org/officeDocument/2006/relationships/hyperlink" Target="https://www.daloopa.com/src/46420397" TargetMode="External"/><Relationship Id="rId9442" Type="http://schemas.openxmlformats.org/officeDocument/2006/relationships/hyperlink" Target="https://www.daloopa.com/src/58652917" TargetMode="External"/><Relationship Id="rId11372" Type="http://schemas.openxmlformats.org/officeDocument/2006/relationships/hyperlink" Target="https://www.daloopa.com/src/1678912" TargetMode="External"/><Relationship Id="rId12423" Type="http://schemas.openxmlformats.org/officeDocument/2006/relationships/hyperlink" Target="https://www.daloopa.com/src/1679444" TargetMode="External"/><Relationship Id="rId19036" Type="http://schemas.openxmlformats.org/officeDocument/2006/relationships/hyperlink" Target="https://www.daloopa.com/src/53491363" TargetMode="External"/><Relationship Id="rId801" Type="http://schemas.openxmlformats.org/officeDocument/2006/relationships/hyperlink" Target="https://marketplace.daloopa.com/text-fundamental?id=15999012&amp;value=23320&amp;id=15998859&amp;value=22547&amp;id=15998727&amp;value=23642&amp;id=15998661&amp;value=24741&amp;id=2700699&amp;value=27185&amp;id=48507213&amp;value=98115&amp;id=4681645&amp;value=24502&amp;id=7963869&amp;value=21319&amp;id=10333287&amp;value=26338&amp;id=14718345&amp;value=31903&amp;id=48507384&amp;value=104062&amp;id=20811036&amp;value=31879&amp;id=32273597&amp;value=35845&amp;id=38124383&amp;value=37926&amp;id=46414552&amp;value=43301&amp;id=50174705&amp;value=148951&amp;id=53410664&amp;value=39618&amp;id=58653240&amp;value=40689&amp;id=62949261&amp;value=39539&amp;id=67045209&amp;value=42604&amp;id=67092376&amp;value=162450&amp;" TargetMode="External"/><Relationship Id="rId1431" Type="http://schemas.openxmlformats.org/officeDocument/2006/relationships/hyperlink" Target="https://www.daloopa.com/src/48520620" TargetMode="External"/><Relationship Id="rId8044" Type="http://schemas.openxmlformats.org/officeDocument/2006/relationships/hyperlink" Target="https://www.daloopa.com/src/1669325" TargetMode="External"/><Relationship Id="rId11025" Type="http://schemas.openxmlformats.org/officeDocument/2006/relationships/hyperlink" Target="https://www.daloopa.com/document/23463508" TargetMode="External"/><Relationship Id="rId14595" Type="http://schemas.openxmlformats.org/officeDocument/2006/relationships/hyperlink" Target="https://www.daloopa.com/src/19184117" TargetMode="External"/><Relationship Id="rId15993" Type="http://schemas.openxmlformats.org/officeDocument/2006/relationships/hyperlink" Target="https://www.daloopa.com/src/19193865" TargetMode="External"/><Relationship Id="rId4654" Type="http://schemas.openxmlformats.org/officeDocument/2006/relationships/hyperlink" Target="https://www.daloopa.com/src/1668364" TargetMode="External"/><Relationship Id="rId13197" Type="http://schemas.openxmlformats.org/officeDocument/2006/relationships/hyperlink" Target="https://www.daloopa.com/src/67441178" TargetMode="External"/><Relationship Id="rId14248" Type="http://schemas.openxmlformats.org/officeDocument/2006/relationships/hyperlink" Target="https://www.daloopa.com/src/62997365" TargetMode="External"/><Relationship Id="rId15646" Type="http://schemas.openxmlformats.org/officeDocument/2006/relationships/hyperlink" Target="https://www.daloopa.com/src/19186361" TargetMode="External"/><Relationship Id="rId3256" Type="http://schemas.openxmlformats.org/officeDocument/2006/relationships/hyperlink" Target="https://www.daloopa.com/src/67087804" TargetMode="External"/><Relationship Id="rId4307" Type="http://schemas.openxmlformats.org/officeDocument/2006/relationships/hyperlink" Target="https://www.daloopa.com/src/4681366" TargetMode="External"/><Relationship Id="rId5705" Type="http://schemas.openxmlformats.org/officeDocument/2006/relationships/hyperlink" Target="https://www.daloopa.com/src/1670233" TargetMode="External"/><Relationship Id="rId18869" Type="http://schemas.openxmlformats.org/officeDocument/2006/relationships/hyperlink" Target="https://www.daloopa.com/src/48898737" TargetMode="External"/><Relationship Id="rId177" Type="http://schemas.openxmlformats.org/officeDocument/2006/relationships/hyperlink" Target="https://www.daloopa.com/src/59874738" TargetMode="External"/><Relationship Id="rId7877" Type="http://schemas.openxmlformats.org/officeDocument/2006/relationships/hyperlink" Target="https://www.daloopa.com/src/47469243" TargetMode="External"/><Relationship Id="rId8928" Type="http://schemas.openxmlformats.org/officeDocument/2006/relationships/hyperlink" Target="https://www.daloopa.com/src/45304232" TargetMode="External"/><Relationship Id="rId10858" Type="http://schemas.openxmlformats.org/officeDocument/2006/relationships/hyperlink" Target="https://www.daloopa.com/src/67060000" TargetMode="External"/><Relationship Id="rId11909" Type="http://schemas.openxmlformats.org/officeDocument/2006/relationships/hyperlink" Target="https://www.daloopa.com/src/1678273" TargetMode="External"/><Relationship Id="rId6479" Type="http://schemas.openxmlformats.org/officeDocument/2006/relationships/hyperlink" Target="https://www.daloopa.com/document/23463508" TargetMode="External"/><Relationship Id="rId12280" Type="http://schemas.openxmlformats.org/officeDocument/2006/relationships/hyperlink" Target="https://www.daloopa.com/src/38225422" TargetMode="External"/><Relationship Id="rId13331" Type="http://schemas.openxmlformats.org/officeDocument/2006/relationships/hyperlink" Target="https://www.daloopa.com/src/32271897" TargetMode="External"/><Relationship Id="rId17952" Type="http://schemas.openxmlformats.org/officeDocument/2006/relationships/hyperlink" Target="https://www.daloopa.com/src/62708640" TargetMode="External"/><Relationship Id="rId6960" Type="http://schemas.openxmlformats.org/officeDocument/2006/relationships/hyperlink" Target="https://www.daloopa.com/src/1669231" TargetMode="External"/><Relationship Id="rId16554" Type="http://schemas.openxmlformats.org/officeDocument/2006/relationships/hyperlink" Target="https://www.daloopa.com/src/53484693" TargetMode="External"/><Relationship Id="rId17605" Type="http://schemas.openxmlformats.org/officeDocument/2006/relationships/hyperlink" Target="https://www.daloopa.com/src/62706368" TargetMode="External"/><Relationship Id="rId311" Type="http://schemas.openxmlformats.org/officeDocument/2006/relationships/hyperlink" Target="https://www.daloopa.com/src/67044383" TargetMode="External"/><Relationship Id="rId5562" Type="http://schemas.openxmlformats.org/officeDocument/2006/relationships/hyperlink" Target="https://www.daloopa.com/src/1669774" TargetMode="External"/><Relationship Id="rId6613" Type="http://schemas.openxmlformats.org/officeDocument/2006/relationships/hyperlink" Target="https://www.daloopa.com/src/1669619" TargetMode="External"/><Relationship Id="rId15156" Type="http://schemas.openxmlformats.org/officeDocument/2006/relationships/hyperlink" Target="https://www.daloopa.com/src/19179574" TargetMode="External"/><Relationship Id="rId16207" Type="http://schemas.openxmlformats.org/officeDocument/2006/relationships/hyperlink" Target="https://www.daloopa.com/src/19193003" TargetMode="External"/><Relationship Id="rId4164" Type="http://schemas.openxmlformats.org/officeDocument/2006/relationships/hyperlink" Target="https://www.daloopa.com/src/46594125" TargetMode="External"/><Relationship Id="rId5215" Type="http://schemas.openxmlformats.org/officeDocument/2006/relationships/hyperlink" Target="https://marketplace.daloopa.com/text-fundamental?id=1670521&amp;value=358&amp;id=1670484&amp;value=72&amp;id=1670447&amp;value=571&amp;id=1670410&amp;value=408&amp;id=1670372&amp;value=544&amp;id=1670334&amp;value=1118&amp;id=1670296&amp;value=957&amp;id=1670260&amp;value=1298&amp;id=1670225&amp;value=901&amp;id=1670190&amp;value=0&amp;id=1670155&amp;value=287&amp;id=1670119&amp;value=1903&amp;id=1670083&amp;value=1804&amp;id=1670047&amp;value=576&amp;id=1670010&amp;value=416&amp;id=1669973&amp;value=95&amp;id=1669938&amp;value=56&amp;id=1669904&amp;value=874&amp;id=1669870&amp;value=282&amp;id=1669836&amp;value=369&amp;id=1669801&amp;value=37&amp;id=1669767&amp;value=201&amp;id=1669733&amp;value=170&amp;id=1669699&amp;value=355&amp;id=1669663&amp;value=111&amp;id=1669627&amp;value=352&amp;id=1669591&amp;value=192&amp;id=2696957&amp;value=2166&amp;id=4681425&amp;value=1910&amp;id=7963187&amp;value=394&amp;id=10332996&amp;value=588&amp;id=14718092&amp;value=454&amp;id=20809880&amp;value=493&amp;id=32272346&amp;value=884&amp;id=38123600&amp;value=753&amp;id=46412914&amp;value=966&amp;id=53410428&amp;value=919&amp;id=58652751&amp;value=1366&amp;id=62949302&amp;value=1479&amp;" TargetMode="External"/><Relationship Id="rId8785" Type="http://schemas.openxmlformats.org/officeDocument/2006/relationships/hyperlink" Target="https://www.daloopa.com/src/1925330" TargetMode="External"/><Relationship Id="rId9836" Type="http://schemas.openxmlformats.org/officeDocument/2006/relationships/hyperlink" Target="https://www.daloopa.com/src/38123893" TargetMode="External"/><Relationship Id="rId18379" Type="http://schemas.openxmlformats.org/officeDocument/2006/relationships/hyperlink" Target="https://www.daloopa.com/document/27825" TargetMode="External"/><Relationship Id="rId7387" Type="http://schemas.openxmlformats.org/officeDocument/2006/relationships/hyperlink" Target="https://www.daloopa.com/src/1668717" TargetMode="External"/><Relationship Id="rId8438" Type="http://schemas.openxmlformats.org/officeDocument/2006/relationships/hyperlink" Target="https://www.daloopa.com/src/48615969" TargetMode="External"/><Relationship Id="rId11766" Type="http://schemas.openxmlformats.org/officeDocument/2006/relationships/hyperlink" Target="https://www.daloopa.com/src/1678757" TargetMode="External"/><Relationship Id="rId12817" Type="http://schemas.openxmlformats.org/officeDocument/2006/relationships/hyperlink" Target="https://www.daloopa.com/src/67436319" TargetMode="External"/><Relationship Id="rId1825" Type="http://schemas.openxmlformats.org/officeDocument/2006/relationships/hyperlink" Target="https://marketplace.daloopa.com/text-fundamental?id=49016435&amp;value=247&amp;id=49014238&amp;value=2&amp;id=49016427&amp;value=53&amp;id=1671064&amp;value=21&amp;id=48530009&amp;value=21&amp;id=1670997&amp;value=4&amp;id=1670974&amp;value=0&amp;id=48529939&amp;value=4&amp;id=1670915&amp;value=0&amp;id=2697075&amp;value=57&amp;id=48529783&amp;value=57&amp;id=4681494&amp;value=3&amp;" TargetMode="External"/><Relationship Id="rId10368" Type="http://schemas.openxmlformats.org/officeDocument/2006/relationships/hyperlink" Target="https://www.daloopa.com/src/50179330" TargetMode="External"/><Relationship Id="rId11419" Type="http://schemas.openxmlformats.org/officeDocument/2006/relationships/hyperlink" Target="https://www.daloopa.com/src/45304402" TargetMode="External"/><Relationship Id="rId14989" Type="http://schemas.openxmlformats.org/officeDocument/2006/relationships/hyperlink" Target="https://www.daloopa.com/src/19185705" TargetMode="External"/><Relationship Id="rId18860" Type="http://schemas.openxmlformats.org/officeDocument/2006/relationships/hyperlink" Target="https://www.daloopa.com/src/48899197" TargetMode="External"/><Relationship Id="rId3997" Type="http://schemas.openxmlformats.org/officeDocument/2006/relationships/hyperlink" Target="https://www.daloopa.com/src/67054327" TargetMode="External"/><Relationship Id="rId11900" Type="http://schemas.openxmlformats.org/officeDocument/2006/relationships/hyperlink" Target="https://marketplace.daloopa.com/text-fundamental?id=1678785&amp;value=-95&amp;id=1678226&amp;value=163&amp;id=1678234&amp;value=231&amp;id=1678240&amp;value=252&amp;id=1678246&amp;value=241&amp;id=1678259&amp;value=255&amp;id=1678267&amp;value=325&amp;id=1678273&amp;value=336&amp;id=45304446&amp;value=1157&amp;" TargetMode="External"/><Relationship Id="rId17462" Type="http://schemas.openxmlformats.org/officeDocument/2006/relationships/hyperlink" Target="https://www.daloopa.com/src/62761326" TargetMode="External"/><Relationship Id="rId18513" Type="http://schemas.openxmlformats.org/officeDocument/2006/relationships/hyperlink" Target="https://www.daloopa.com/src/62711796" TargetMode="External"/><Relationship Id="rId2599" Type="http://schemas.openxmlformats.org/officeDocument/2006/relationships/hyperlink" Target="https://www.daloopa.com/src/66331444" TargetMode="External"/><Relationship Id="rId6470" Type="http://schemas.openxmlformats.org/officeDocument/2006/relationships/hyperlink" Target="https://www.daloopa.com/src/67044555" TargetMode="External"/><Relationship Id="rId7521" Type="http://schemas.openxmlformats.org/officeDocument/2006/relationships/hyperlink" Target="https://www.daloopa.com/src/1669568" TargetMode="External"/><Relationship Id="rId10502" Type="http://schemas.openxmlformats.org/officeDocument/2006/relationships/hyperlink" Target="https://www.daloopa.com/src/67050010" TargetMode="External"/><Relationship Id="rId16064" Type="http://schemas.openxmlformats.org/officeDocument/2006/relationships/hyperlink" Target="https://www.daloopa.com/src/19195405" TargetMode="External"/><Relationship Id="rId17115" Type="http://schemas.openxmlformats.org/officeDocument/2006/relationships/hyperlink" Target="https://www.daloopa.com/src/48793210" TargetMode="External"/><Relationship Id="rId5072" Type="http://schemas.openxmlformats.org/officeDocument/2006/relationships/hyperlink" Target="https://www.daloopa.com/src/67044564" TargetMode="External"/><Relationship Id="rId6123" Type="http://schemas.openxmlformats.org/officeDocument/2006/relationships/hyperlink" Target="https://www.daloopa.com/src/1670029" TargetMode="External"/><Relationship Id="rId9693" Type="http://schemas.openxmlformats.org/officeDocument/2006/relationships/hyperlink" Target="https://marketplace.daloopa.com/text-fundamental?id=1671366&amp;value=-0.12&amp;id=1671338&amp;value=0.11&amp;id=1671310&amp;value=0.08&amp;id=1671282&amp;value=0.23&amp;id=1671254&amp;value=-0.09&amp;id=1671226&amp;value=0.11&amp;id=1671198&amp;value=0.03&amp;id=1671170&amp;value=0.22&amp;id=1671142&amp;value=-0.13&amp;id=1671114&amp;value=0.14&amp;id=1671086&amp;value=0.07&amp;id=2697128&amp;value=0.19&amp;id=4681517&amp;value=-0.19&amp;id=7963283&amp;value=-0.06&amp;id=10333157&amp;value=0.27&amp;id=14718309&amp;value=0.29&amp;id=20810583&amp;value=-0.07&amp;id=32273761&amp;value=0.16&amp;id=38123908&amp;value=0.08&amp;id=50174361&amp;value=0.24&amp;id=53410553&amp;value=-0.13&amp;id=58652931&amp;value=0.1&amp;id=62949541&amp;value=-0.01&amp;id=67057857&amp;value=0.16&amp;" TargetMode="External"/><Relationship Id="rId12674" Type="http://schemas.openxmlformats.org/officeDocument/2006/relationships/hyperlink" Target="https://www.daloopa.com/src/1679143" TargetMode="External"/><Relationship Id="rId19287" Type="http://schemas.openxmlformats.org/officeDocument/2006/relationships/hyperlink" Target="https://www.daloopa.com/src/49028216" TargetMode="External"/><Relationship Id="rId1682" Type="http://schemas.openxmlformats.org/officeDocument/2006/relationships/hyperlink" Target="https://www.daloopa.com/src/2697070" TargetMode="External"/><Relationship Id="rId2733" Type="http://schemas.openxmlformats.org/officeDocument/2006/relationships/hyperlink" Target="https://www.daloopa.com/src/53484218" TargetMode="External"/><Relationship Id="rId8295" Type="http://schemas.openxmlformats.org/officeDocument/2006/relationships/hyperlink" Target="https://www.daloopa.com/src/53410380" TargetMode="External"/><Relationship Id="rId9346" Type="http://schemas.openxmlformats.org/officeDocument/2006/relationships/hyperlink" Target="https://www.daloopa.com/document/22810043" TargetMode="External"/><Relationship Id="rId11276" Type="http://schemas.openxmlformats.org/officeDocument/2006/relationships/hyperlink" Target="https://www.daloopa.com/src/1678834" TargetMode="External"/><Relationship Id="rId12327" Type="http://schemas.openxmlformats.org/officeDocument/2006/relationships/hyperlink" Target="https://www.daloopa.com/src/67086549" TargetMode="External"/><Relationship Id="rId13725" Type="http://schemas.openxmlformats.org/officeDocument/2006/relationships/hyperlink" Target="https://www.daloopa.com/src/32323723" TargetMode="External"/><Relationship Id="rId705" Type="http://schemas.openxmlformats.org/officeDocument/2006/relationships/hyperlink" Target="https://www.daloopa.com/src/19360026" TargetMode="External"/><Relationship Id="rId1335" Type="http://schemas.openxmlformats.org/officeDocument/2006/relationships/hyperlink" Target="https://www.daloopa.com/src/48521743" TargetMode="External"/><Relationship Id="rId15897" Type="http://schemas.openxmlformats.org/officeDocument/2006/relationships/hyperlink" Target="https://www.daloopa.com/src/62996985" TargetMode="External"/><Relationship Id="rId16948" Type="http://schemas.openxmlformats.org/officeDocument/2006/relationships/hyperlink" Target="https://www.daloopa.com/src/48789093" TargetMode="External"/><Relationship Id="rId5956" Type="http://schemas.openxmlformats.org/officeDocument/2006/relationships/hyperlink" Target="https://www.daloopa.com/src/4681440" TargetMode="External"/><Relationship Id="rId14499" Type="http://schemas.openxmlformats.org/officeDocument/2006/relationships/hyperlink" Target="https://www.daloopa.com/src/19177402" TargetMode="External"/><Relationship Id="rId18370" Type="http://schemas.openxmlformats.org/officeDocument/2006/relationships/hyperlink" Target="https://www.daloopa.com/src/62711802" TargetMode="External"/><Relationship Id="rId19421" Type="http://schemas.openxmlformats.org/officeDocument/2006/relationships/hyperlink" Target="https://www.daloopa.com/src/1678500" TargetMode="External"/><Relationship Id="rId41" Type="http://schemas.openxmlformats.org/officeDocument/2006/relationships/hyperlink" Target="https://www.daloopa.com/document/7696" TargetMode="External"/><Relationship Id="rId4558" Type="http://schemas.openxmlformats.org/officeDocument/2006/relationships/hyperlink" Target="https://www.daloopa.com/src/1668475" TargetMode="External"/><Relationship Id="rId5609" Type="http://schemas.openxmlformats.org/officeDocument/2006/relationships/hyperlink" Target="https://www.daloopa.com/src/1669947" TargetMode="External"/><Relationship Id="rId7031" Type="http://schemas.openxmlformats.org/officeDocument/2006/relationships/hyperlink" Target="https://www.daloopa.com/src/1669159" TargetMode="External"/><Relationship Id="rId11410" Type="http://schemas.openxmlformats.org/officeDocument/2006/relationships/hyperlink" Target="https://www.daloopa.com/src/1687087" TargetMode="External"/><Relationship Id="rId14980" Type="http://schemas.openxmlformats.org/officeDocument/2006/relationships/hyperlink" Target="https://www.daloopa.com/src/50457981" TargetMode="External"/><Relationship Id="rId18023" Type="http://schemas.openxmlformats.org/officeDocument/2006/relationships/hyperlink" Target="https://www.daloopa.com/src/62708639" TargetMode="External"/><Relationship Id="rId10012" Type="http://schemas.openxmlformats.org/officeDocument/2006/relationships/hyperlink" Target="https://www.daloopa.com/src/32273767" TargetMode="External"/><Relationship Id="rId13582" Type="http://schemas.openxmlformats.org/officeDocument/2006/relationships/hyperlink" Target="https://www.daloopa.com/document/23465155" TargetMode="External"/><Relationship Id="rId14633" Type="http://schemas.openxmlformats.org/officeDocument/2006/relationships/hyperlink" Target="https://www.daloopa.com/src/19184087" TargetMode="External"/><Relationship Id="rId2590" Type="http://schemas.openxmlformats.org/officeDocument/2006/relationships/hyperlink" Target="https://www.daloopa.com/src/66331382" TargetMode="External"/><Relationship Id="rId3641" Type="http://schemas.openxmlformats.org/officeDocument/2006/relationships/hyperlink" Target="https://www.daloopa.com/src/19138011" TargetMode="External"/><Relationship Id="rId12184" Type="http://schemas.openxmlformats.org/officeDocument/2006/relationships/hyperlink" Target="https://www.daloopa.com/src/1678287" TargetMode="External"/><Relationship Id="rId13235" Type="http://schemas.openxmlformats.org/officeDocument/2006/relationships/hyperlink" Target="https://www.daloopa.com/src/67441717" TargetMode="External"/><Relationship Id="rId562" Type="http://schemas.openxmlformats.org/officeDocument/2006/relationships/hyperlink" Target="https://www.daloopa.com/src/18918698" TargetMode="External"/><Relationship Id="rId1192" Type="http://schemas.openxmlformats.org/officeDocument/2006/relationships/hyperlink" Target="https://marketplace.daloopa.com/text-fundamental?id=49016197&amp;value=55519&amp;id=49013855&amp;value=18103&amp;id=49016187&amp;value=66001&amp;id=49013844&amp;value=17258&amp;id=49013834&amp;value=17727&amp;id=49013832&amp;value=18675&amp;id=1671045&amp;value=21329&amp;id=48511405&amp;value=74989&amp;id=1671023&amp;value=20257&amp;id=1671001&amp;value=21500&amp;id=1670978&amp;value=22451&amp;id=1670955&amp;value=26064&amp;id=48511328&amp;value=90272&amp;id=1670937&amp;value=24750&amp;id=1670919&amp;value=26010&amp;id=1670900&amp;value=27772&amp;id=1670882&amp;value=32323&amp;id=48511216&amp;value=110855&amp;id=1670864&amp;value=31146&amp;id=1670846&amp;value=32657&amp;id=1670828&amp;value=33740&amp;id=1670810&amp;value=39276&amp;id=48520226&amp;value=136819&amp;id=1670792&amp;value=36339&amp;id=1670774&amp;value=38944&amp;id=1670756&amp;value=40499&amp;id=2697060&amp;value=46075&amp;id=48520310&amp;value=161857&amp;id=4681479&amp;value=41159&amp;id=7963240&amp;value=38297&amp;id=10333103&amp;value=46173&amp;id=14718383&amp;value=56898&amp;id=48520379&amp;value=182527&amp;id=20810476&amp;value=55314&amp;id=32273445&amp;value=61880&amp;id=38123785&amp;value=65118&amp;id=46413141&amp;value=75325&amp;id=50192803&amp;value=257637&amp;id=53410451&amp;value=68011&amp;id=58652857&amp;value=69685&amp;id=62949193&amp;value=69092&amp;id=67045077&amp;value=76048&amp;id=67085582&amp;value=282836&amp;" TargetMode="External"/><Relationship Id="rId2243" Type="http://schemas.openxmlformats.org/officeDocument/2006/relationships/hyperlink" Target="https://www.daloopa.com/src/45303509" TargetMode="External"/><Relationship Id="rId6864" Type="http://schemas.openxmlformats.org/officeDocument/2006/relationships/hyperlink" Target="https://www.daloopa.com/src/1668882" TargetMode="External"/><Relationship Id="rId7915" Type="http://schemas.openxmlformats.org/officeDocument/2006/relationships/hyperlink" Target="https://www.daloopa.com/src/1669435" TargetMode="External"/><Relationship Id="rId16458" Type="http://schemas.openxmlformats.org/officeDocument/2006/relationships/hyperlink" Target="https://www.daloopa.com/src/19165023" TargetMode="External"/><Relationship Id="rId17856" Type="http://schemas.openxmlformats.org/officeDocument/2006/relationships/hyperlink" Target="https://www.daloopa.com/src/62705997" TargetMode="External"/><Relationship Id="rId18907" Type="http://schemas.openxmlformats.org/officeDocument/2006/relationships/hyperlink" Target="https://www.daloopa.com/src/48900077" TargetMode="External"/><Relationship Id="rId215" Type="http://schemas.openxmlformats.org/officeDocument/2006/relationships/hyperlink" Target="https://www.daloopa.com/src/1677000" TargetMode="External"/><Relationship Id="rId5466" Type="http://schemas.openxmlformats.org/officeDocument/2006/relationships/hyperlink" Target="https://www.daloopa.com/document/23463508" TargetMode="External"/><Relationship Id="rId6517" Type="http://schemas.openxmlformats.org/officeDocument/2006/relationships/hyperlink" Target="https://www.daloopa.com/src/1670433" TargetMode="External"/><Relationship Id="rId17509" Type="http://schemas.openxmlformats.org/officeDocument/2006/relationships/hyperlink" Target="https://www.daloopa.com/src/62762151" TargetMode="External"/><Relationship Id="rId4068" Type="http://schemas.openxmlformats.org/officeDocument/2006/relationships/hyperlink" Target="https://www.daloopa.com/src/1668213" TargetMode="External"/><Relationship Id="rId5119" Type="http://schemas.openxmlformats.org/officeDocument/2006/relationships/hyperlink" Target="https://www.daloopa.com/src/38123598" TargetMode="External"/><Relationship Id="rId8689" Type="http://schemas.openxmlformats.org/officeDocument/2006/relationships/hyperlink" Target="https://www.daloopa.com/src/1670564" TargetMode="External"/><Relationship Id="rId14490" Type="http://schemas.openxmlformats.org/officeDocument/2006/relationships/hyperlink" Target="https://www.daloopa.com/src/50457973" TargetMode="External"/><Relationship Id="rId15541" Type="http://schemas.openxmlformats.org/officeDocument/2006/relationships/hyperlink" Target="https://www.daloopa.com/src/32324325" TargetMode="External"/><Relationship Id="rId1729" Type="http://schemas.openxmlformats.org/officeDocument/2006/relationships/hyperlink" Target="https://www.daloopa.com/src/49014138" TargetMode="External"/><Relationship Id="rId5600" Type="http://schemas.openxmlformats.org/officeDocument/2006/relationships/hyperlink" Target="https://www.daloopa.com/src/1670267" TargetMode="External"/><Relationship Id="rId13092" Type="http://schemas.openxmlformats.org/officeDocument/2006/relationships/hyperlink" Target="https://www.daloopa.com/src/67439531" TargetMode="External"/><Relationship Id="rId14143" Type="http://schemas.openxmlformats.org/officeDocument/2006/relationships/hyperlink" Target="https://www.daloopa.com/src/19345493" TargetMode="External"/><Relationship Id="rId18764" Type="http://schemas.openxmlformats.org/officeDocument/2006/relationships/hyperlink" Target="https://www.daloopa.com/src/48898426" TargetMode="External"/><Relationship Id="rId3151" Type="http://schemas.openxmlformats.org/officeDocument/2006/relationships/hyperlink" Target="https://www.daloopa.com/src/67087728" TargetMode="External"/><Relationship Id="rId4202" Type="http://schemas.openxmlformats.org/officeDocument/2006/relationships/hyperlink" Target="https://www.daloopa.com/src/2696813" TargetMode="External"/><Relationship Id="rId7772" Type="http://schemas.openxmlformats.org/officeDocument/2006/relationships/hyperlink" Target="https://www.daloopa.com/src/2696855" TargetMode="External"/><Relationship Id="rId8823" Type="http://schemas.openxmlformats.org/officeDocument/2006/relationships/hyperlink" Target="https://www.daloopa.com/src/45304186" TargetMode="External"/><Relationship Id="rId10753" Type="http://schemas.openxmlformats.org/officeDocument/2006/relationships/hyperlink" Target="https://www.daloopa.com/src/50179178" TargetMode="External"/><Relationship Id="rId17366" Type="http://schemas.openxmlformats.org/officeDocument/2006/relationships/hyperlink" Target="https://www.daloopa.com/src/48796128" TargetMode="External"/><Relationship Id="rId18417" Type="http://schemas.openxmlformats.org/officeDocument/2006/relationships/hyperlink" Target="https://www.daloopa.com/document/8682270" TargetMode="External"/><Relationship Id="rId6374" Type="http://schemas.openxmlformats.org/officeDocument/2006/relationships/hyperlink" Target="https://www.daloopa.com/src/7963210" TargetMode="External"/><Relationship Id="rId7425" Type="http://schemas.openxmlformats.org/officeDocument/2006/relationships/hyperlink" Target="https://www.daloopa.com/src/1669277" TargetMode="External"/><Relationship Id="rId10406" Type="http://schemas.openxmlformats.org/officeDocument/2006/relationships/hyperlink" Target="https://www.daloopa.com/src/50457897" TargetMode="External"/><Relationship Id="rId11804" Type="http://schemas.openxmlformats.org/officeDocument/2006/relationships/hyperlink" Target="https://www.daloopa.com/src/1678687" TargetMode="External"/><Relationship Id="rId17019" Type="http://schemas.openxmlformats.org/officeDocument/2006/relationships/hyperlink" Target="https://www.daloopa.com/src/48792440" TargetMode="External"/><Relationship Id="rId6027" Type="http://schemas.openxmlformats.org/officeDocument/2006/relationships/hyperlink" Target="https://www.daloopa.com/src/1669643" TargetMode="External"/><Relationship Id="rId9597" Type="http://schemas.openxmlformats.org/officeDocument/2006/relationships/hyperlink" Target="https://www.daloopa.com/src/1671222" TargetMode="External"/><Relationship Id="rId13976" Type="http://schemas.openxmlformats.org/officeDocument/2006/relationships/hyperlink" Target="https://www.daloopa.com/src/19156958" TargetMode="External"/><Relationship Id="rId1586" Type="http://schemas.openxmlformats.org/officeDocument/2006/relationships/hyperlink" Target="https://www.daloopa.com/src/49013954" TargetMode="External"/><Relationship Id="rId2984" Type="http://schemas.openxmlformats.org/officeDocument/2006/relationships/hyperlink" Target="https://www.daloopa.com/src/20860673" TargetMode="External"/><Relationship Id="rId8199" Type="http://schemas.openxmlformats.org/officeDocument/2006/relationships/hyperlink" Target="https://www.daloopa.com/src/48400735" TargetMode="External"/><Relationship Id="rId12578" Type="http://schemas.openxmlformats.org/officeDocument/2006/relationships/hyperlink" Target="https://www.daloopa.com/src/19140190" TargetMode="External"/><Relationship Id="rId13629" Type="http://schemas.openxmlformats.org/officeDocument/2006/relationships/hyperlink" Target="https://www.daloopa.com/src/19145379" TargetMode="External"/><Relationship Id="rId15051" Type="http://schemas.openxmlformats.org/officeDocument/2006/relationships/hyperlink" Target="https://www.daloopa.com/src/19186014" TargetMode="External"/><Relationship Id="rId17500" Type="http://schemas.openxmlformats.org/officeDocument/2006/relationships/hyperlink" Target="https://www.daloopa.com/src/67046097" TargetMode="External"/><Relationship Id="rId609" Type="http://schemas.openxmlformats.org/officeDocument/2006/relationships/hyperlink" Target="https://www.daloopa.com/src/18919324" TargetMode="External"/><Relationship Id="rId956" Type="http://schemas.openxmlformats.org/officeDocument/2006/relationships/hyperlink" Target="https://www.daloopa.com/src/46414555" TargetMode="External"/><Relationship Id="rId1239" Type="http://schemas.openxmlformats.org/officeDocument/2006/relationships/hyperlink" Target="https://www.daloopa.com/src/49014113" TargetMode="External"/><Relationship Id="rId2637" Type="http://schemas.openxmlformats.org/officeDocument/2006/relationships/hyperlink" Target="https://www.daloopa.com/src/66330864" TargetMode="External"/><Relationship Id="rId5110" Type="http://schemas.openxmlformats.org/officeDocument/2006/relationships/hyperlink" Target="https://www.daloopa.com/src/1669626" TargetMode="External"/><Relationship Id="rId16102" Type="http://schemas.openxmlformats.org/officeDocument/2006/relationships/hyperlink" Target="https://www.daloopa.com/src/19193385" TargetMode="External"/><Relationship Id="rId19672" Type="http://schemas.openxmlformats.org/officeDocument/2006/relationships/hyperlink" Target="https://www.daloopa.com/src/20810970" TargetMode="External"/><Relationship Id="rId8680" Type="http://schemas.openxmlformats.org/officeDocument/2006/relationships/hyperlink" Target="https://www.daloopa.com/src/1670591" TargetMode="External"/><Relationship Id="rId9731" Type="http://schemas.openxmlformats.org/officeDocument/2006/relationships/hyperlink" Target="https://www.daloopa.com/src/1671311" TargetMode="External"/><Relationship Id="rId11661" Type="http://schemas.openxmlformats.org/officeDocument/2006/relationships/hyperlink" Target="https://www.daloopa.com/src/1682528" TargetMode="External"/><Relationship Id="rId12712" Type="http://schemas.openxmlformats.org/officeDocument/2006/relationships/hyperlink" Target="https://www.daloopa.com/src/1679156" TargetMode="External"/><Relationship Id="rId18274" Type="http://schemas.openxmlformats.org/officeDocument/2006/relationships/hyperlink" Target="https://www.daloopa.com/src/53502849" TargetMode="External"/><Relationship Id="rId19325" Type="http://schemas.openxmlformats.org/officeDocument/2006/relationships/hyperlink" Target="https://www.daloopa.com/src/1678546" TargetMode="External"/><Relationship Id="rId1720" Type="http://schemas.openxmlformats.org/officeDocument/2006/relationships/hyperlink" Target="https://www.daloopa.com/src/49016393" TargetMode="External"/><Relationship Id="rId7282" Type="http://schemas.openxmlformats.org/officeDocument/2006/relationships/hyperlink" Target="https://www.daloopa.com/src/14718241" TargetMode="External"/><Relationship Id="rId8333" Type="http://schemas.openxmlformats.org/officeDocument/2006/relationships/hyperlink" Target="https://www.daloopa.com/src/62949133" TargetMode="External"/><Relationship Id="rId10263" Type="http://schemas.openxmlformats.org/officeDocument/2006/relationships/hyperlink" Target="https://www.daloopa.com/src/50179815" TargetMode="External"/><Relationship Id="rId11314" Type="http://schemas.openxmlformats.org/officeDocument/2006/relationships/hyperlink" Target="https://www.daloopa.com/src/1684294" TargetMode="External"/><Relationship Id="rId14884" Type="http://schemas.openxmlformats.org/officeDocument/2006/relationships/hyperlink" Target="https://www.daloopa.com/src/19185072" TargetMode="External"/><Relationship Id="rId3892" Type="http://schemas.openxmlformats.org/officeDocument/2006/relationships/hyperlink" Target="https://www.daloopa.com/src/1668482" TargetMode="External"/><Relationship Id="rId4943" Type="http://schemas.openxmlformats.org/officeDocument/2006/relationships/hyperlink" Target="https://www.daloopa.com/src/1670005" TargetMode="External"/><Relationship Id="rId13486" Type="http://schemas.openxmlformats.org/officeDocument/2006/relationships/hyperlink" Target="https://www.daloopa.com/src/19143906" TargetMode="External"/><Relationship Id="rId14537" Type="http://schemas.openxmlformats.org/officeDocument/2006/relationships/hyperlink" Target="https://www.daloopa.com/src/19184894" TargetMode="External"/><Relationship Id="rId15935" Type="http://schemas.openxmlformats.org/officeDocument/2006/relationships/hyperlink" Target="https://www.daloopa.com/src/46508806" TargetMode="External"/><Relationship Id="rId2494" Type="http://schemas.openxmlformats.org/officeDocument/2006/relationships/hyperlink" Target="https://www.daloopa.com/src/66332527" TargetMode="External"/><Relationship Id="rId3545" Type="http://schemas.openxmlformats.org/officeDocument/2006/relationships/hyperlink" Target="https://www.daloopa.com/src/49006100" TargetMode="External"/><Relationship Id="rId12088" Type="http://schemas.openxmlformats.org/officeDocument/2006/relationships/hyperlink" Target="https://www.daloopa.com/src/1678294" TargetMode="External"/><Relationship Id="rId13139" Type="http://schemas.openxmlformats.org/officeDocument/2006/relationships/hyperlink" Target="https://www.daloopa.com/src/67439254" TargetMode="External"/><Relationship Id="rId17010" Type="http://schemas.openxmlformats.org/officeDocument/2006/relationships/hyperlink" Target="https://www.daloopa.com/document/23465155" TargetMode="External"/><Relationship Id="rId466" Type="http://schemas.openxmlformats.org/officeDocument/2006/relationships/hyperlink" Target="https://www.daloopa.com/src/1677231" TargetMode="External"/><Relationship Id="rId1096" Type="http://schemas.openxmlformats.org/officeDocument/2006/relationships/hyperlink" Target="https://www.daloopa.com/src/48511329" TargetMode="External"/><Relationship Id="rId2147" Type="http://schemas.openxmlformats.org/officeDocument/2006/relationships/hyperlink" Target="https://www.daloopa.com/document/23465155" TargetMode="External"/><Relationship Id="rId19182" Type="http://schemas.openxmlformats.org/officeDocument/2006/relationships/hyperlink" Target="https://www.daloopa.com/src/49001095" TargetMode="External"/><Relationship Id="rId119" Type="http://schemas.openxmlformats.org/officeDocument/2006/relationships/hyperlink" Target="https://www.daloopa.com/document/10232715" TargetMode="External"/><Relationship Id="rId6768" Type="http://schemas.openxmlformats.org/officeDocument/2006/relationships/hyperlink" Target="https://www.daloopa.com/src/1669658" TargetMode="External"/><Relationship Id="rId7819" Type="http://schemas.openxmlformats.org/officeDocument/2006/relationships/hyperlink" Target="https://www.daloopa.com/src/1668726" TargetMode="External"/><Relationship Id="rId8190" Type="http://schemas.openxmlformats.org/officeDocument/2006/relationships/hyperlink" Target="https://www.daloopa.com/src/32272373" TargetMode="External"/><Relationship Id="rId9241" Type="http://schemas.openxmlformats.org/officeDocument/2006/relationships/hyperlink" Target="https://www.daloopa.com/src/1671153" TargetMode="External"/><Relationship Id="rId13620" Type="http://schemas.openxmlformats.org/officeDocument/2006/relationships/hyperlink" Target="https://marketplace.daloopa.com/text-fundamental?id=19144627&amp;value=1500&amp;id=19145350&amp;value=1084&amp;id=19145334&amp;value=1905&amp;id=19145359&amp;value=634&amp;id=19145367&amp;value=882&amp;id=19144577&amp;value=1231&amp;id=19145372&amp;value=1071&amp;id=19145379&amp;value=681&amp;id=19145384&amp;value=657&amp;id=19144532&amp;value=859&amp;id=19145431&amp;value=689&amp;id=19145490&amp;value=1049&amp;id=19145498&amp;value=1068&amp;id=19144528&amp;value=1626&amp;id=19145505&amp;value=1701&amp;id=19145513&amp;value=1526&amp;id=19145561&amp;value=1592&amp;id=19144480&amp;value=1640&amp;id=20862184&amp;value=1701&amp;id=32323608&amp;value=1918&amp;id=38229431&amp;value=1648&amp;id=46507669&amp;value=1682&amp;id=53487574&amp;value=1473&amp;id=58705491&amp;value=61872&amp;id=62996051&amp;value=47653&amp;id=67088213&amp;value=57342&amp;" TargetMode="External"/><Relationship Id="rId11171" Type="http://schemas.openxmlformats.org/officeDocument/2006/relationships/hyperlink" Target="https://www.daloopa.com/src/50457964" TargetMode="External"/><Relationship Id="rId12222" Type="http://schemas.openxmlformats.org/officeDocument/2006/relationships/hyperlink" Target="https://www.daloopa.com/src/1679367" TargetMode="External"/><Relationship Id="rId15792" Type="http://schemas.openxmlformats.org/officeDocument/2006/relationships/hyperlink" Target="https://www.daloopa.com/src/19183622" TargetMode="External"/><Relationship Id="rId16843" Type="http://schemas.openxmlformats.org/officeDocument/2006/relationships/hyperlink" Target="https://www.daloopa.com/src/48791508" TargetMode="External"/><Relationship Id="rId600" Type="http://schemas.openxmlformats.org/officeDocument/2006/relationships/hyperlink" Target="https://www.daloopa.com/src/18917308" TargetMode="External"/><Relationship Id="rId1230" Type="http://schemas.openxmlformats.org/officeDocument/2006/relationships/hyperlink" Target="https://www.daloopa.com/src/48511328" TargetMode="External"/><Relationship Id="rId5851" Type="http://schemas.openxmlformats.org/officeDocument/2006/relationships/hyperlink" Target="https://www.daloopa.com/src/2696970" TargetMode="External"/><Relationship Id="rId6902" Type="http://schemas.openxmlformats.org/officeDocument/2006/relationships/hyperlink" Target="https://www.daloopa.com/src/1669450" TargetMode="External"/><Relationship Id="rId14394" Type="http://schemas.openxmlformats.org/officeDocument/2006/relationships/hyperlink" Target="https://www.daloopa.com/src/19178087" TargetMode="External"/><Relationship Id="rId15445" Type="http://schemas.openxmlformats.org/officeDocument/2006/relationships/hyperlink" Target="https://www.daloopa.com/src/19187174" TargetMode="External"/><Relationship Id="rId4453" Type="http://schemas.openxmlformats.org/officeDocument/2006/relationships/hyperlink" Target="https://www.daloopa.com/src/53410362" TargetMode="External"/><Relationship Id="rId5504" Type="http://schemas.openxmlformats.org/officeDocument/2006/relationships/hyperlink" Target="https://www.daloopa.com/src/58652763" TargetMode="External"/><Relationship Id="rId14047" Type="http://schemas.openxmlformats.org/officeDocument/2006/relationships/hyperlink" Target="https://www.daloopa.com/src/18897854" TargetMode="External"/><Relationship Id="rId18668" Type="http://schemas.openxmlformats.org/officeDocument/2006/relationships/hyperlink" Target="https://www.daloopa.com/src/48899961" TargetMode="External"/><Relationship Id="rId3055" Type="http://schemas.openxmlformats.org/officeDocument/2006/relationships/hyperlink" Target="https://www.daloopa.com/src/19135413" TargetMode="External"/><Relationship Id="rId4106" Type="http://schemas.openxmlformats.org/officeDocument/2006/relationships/hyperlink" Target="https://www.daloopa.com/src/1668172" TargetMode="External"/><Relationship Id="rId7676" Type="http://schemas.openxmlformats.org/officeDocument/2006/relationships/hyperlink" Target="https://www.daloopa.com/document/599392" TargetMode="External"/><Relationship Id="rId8727" Type="http://schemas.openxmlformats.org/officeDocument/2006/relationships/hyperlink" Target="https://www.daloopa.com/src/1670607" TargetMode="External"/><Relationship Id="rId19719" Type="http://schemas.openxmlformats.org/officeDocument/2006/relationships/hyperlink" Target="https://marketplace.daloopa.com/text-fundamental?id=49009432&amp;value=685212&amp;id=49010246&amp;value=688215&amp;id=49010259&amp;value=688491&amp;id=1678660&amp;value=689498&amp;id=1678636&amp;value=694319&amp;id=1678624&amp;value=697025&amp;id=1678612&amp;value=699311&amp;id=1678600&amp;value=696847&amp;id=1678587&amp;value=698440&amp;id=1678575&amp;value=700221&amp;id=1678562&amp;value=702036&amp;id=1678553&amp;value=703503&amp;id=1678544&amp;value=703716&amp;id=1678535&amp;value=694604&amp;id=1678526&amp;value=705134&amp;id=1678516&amp;value=703247&amp;id=1678506&amp;value=703859&amp;id=1678496&amp;value=700899&amp;id=1678486&amp;value=700879&amp;id=1678476&amp;value=699954&amp;id=1678462&amp;value=698199&amp;" TargetMode="External"/><Relationship Id="rId6278" Type="http://schemas.openxmlformats.org/officeDocument/2006/relationships/hyperlink" Target="https://www.daloopa.com/src/1670068" TargetMode="External"/><Relationship Id="rId7329" Type="http://schemas.openxmlformats.org/officeDocument/2006/relationships/hyperlink" Target="https://www.daloopa.com/src/1668926" TargetMode="External"/><Relationship Id="rId10657" Type="http://schemas.openxmlformats.org/officeDocument/2006/relationships/hyperlink" Target="https://www.daloopa.com/src/50178842" TargetMode="External"/><Relationship Id="rId11708" Type="http://schemas.openxmlformats.org/officeDocument/2006/relationships/hyperlink" Target="https://www.daloopa.com/src/1682537" TargetMode="External"/><Relationship Id="rId13130" Type="http://schemas.openxmlformats.org/officeDocument/2006/relationships/hyperlink" Target="https://www.daloopa.com/src/67440199" TargetMode="External"/><Relationship Id="rId17751" Type="http://schemas.openxmlformats.org/officeDocument/2006/relationships/hyperlink" Target="https://www.daloopa.com/document/23465155" TargetMode="External"/><Relationship Id="rId18802" Type="http://schemas.openxmlformats.org/officeDocument/2006/relationships/hyperlink" Target="https://www.daloopa.com/src/48900023" TargetMode="External"/><Relationship Id="rId110" Type="http://schemas.openxmlformats.org/officeDocument/2006/relationships/hyperlink" Target="https://www.daloopa.com/document/10232734" TargetMode="External"/><Relationship Id="rId2888" Type="http://schemas.openxmlformats.org/officeDocument/2006/relationships/hyperlink" Target="https://www.daloopa.com/src/19135040" TargetMode="External"/><Relationship Id="rId3939" Type="http://schemas.openxmlformats.org/officeDocument/2006/relationships/hyperlink" Target="https://www.daloopa.com/src/46594994" TargetMode="External"/><Relationship Id="rId7810" Type="http://schemas.openxmlformats.org/officeDocument/2006/relationships/hyperlink" Target="https://www.daloopa.com/src/1669040" TargetMode="External"/><Relationship Id="rId16353" Type="http://schemas.openxmlformats.org/officeDocument/2006/relationships/hyperlink" Target="https://www.daloopa.com/src/19139946" TargetMode="External"/><Relationship Id="rId17404" Type="http://schemas.openxmlformats.org/officeDocument/2006/relationships/hyperlink" Target="https://www.daloopa.com/src/62995429" TargetMode="External"/><Relationship Id="rId5361" Type="http://schemas.openxmlformats.org/officeDocument/2006/relationships/hyperlink" Target="https://www.daloopa.com/src/58652759" TargetMode="External"/><Relationship Id="rId6412" Type="http://schemas.openxmlformats.org/officeDocument/2006/relationships/hyperlink" Target="https://www.daloopa.com/src/1669789" TargetMode="External"/><Relationship Id="rId9982" Type="http://schemas.openxmlformats.org/officeDocument/2006/relationships/hyperlink" Target="https://marketplace.daloopa.com/text-fundamental?id=67057800&amp;value=-0.02&amp;" TargetMode="External"/><Relationship Id="rId12963" Type="http://schemas.openxmlformats.org/officeDocument/2006/relationships/hyperlink" Target="https://www.daloopa.com/src/67440632" TargetMode="External"/><Relationship Id="rId16006" Type="http://schemas.openxmlformats.org/officeDocument/2006/relationships/hyperlink" Target="https://www.daloopa.com/src/45303814" TargetMode="External"/><Relationship Id="rId19576" Type="http://schemas.openxmlformats.org/officeDocument/2006/relationships/hyperlink" Target="https://www.daloopa.com/src/14718180" TargetMode="External"/><Relationship Id="rId1971" Type="http://schemas.openxmlformats.org/officeDocument/2006/relationships/hyperlink" Target="https://www.daloopa.com/src/48540606" TargetMode="External"/><Relationship Id="rId5014" Type="http://schemas.openxmlformats.org/officeDocument/2006/relationships/hyperlink" Target="https://www.daloopa.com/src/32272342" TargetMode="External"/><Relationship Id="rId8584" Type="http://schemas.openxmlformats.org/officeDocument/2006/relationships/hyperlink" Target="https://www.daloopa.com/src/1668774" TargetMode="External"/><Relationship Id="rId9635" Type="http://schemas.openxmlformats.org/officeDocument/2006/relationships/hyperlink" Target="https://www.daloopa.com/src/45304364" TargetMode="External"/><Relationship Id="rId11565" Type="http://schemas.openxmlformats.org/officeDocument/2006/relationships/hyperlink" Target="https://www.daloopa.com/src/1684205" TargetMode="External"/><Relationship Id="rId12616" Type="http://schemas.openxmlformats.org/officeDocument/2006/relationships/hyperlink" Target="https://www.daloopa.com/src/50460907" TargetMode="External"/><Relationship Id="rId18178" Type="http://schemas.openxmlformats.org/officeDocument/2006/relationships/hyperlink" Target="https://www.daloopa.com/src/19275716" TargetMode="External"/><Relationship Id="rId19229" Type="http://schemas.openxmlformats.org/officeDocument/2006/relationships/hyperlink" Target="https://www.daloopa.com/src/49001592" TargetMode="External"/><Relationship Id="rId1624" Type="http://schemas.openxmlformats.org/officeDocument/2006/relationships/hyperlink" Target="https://www.daloopa.com/src/49016239" TargetMode="External"/><Relationship Id="rId7186" Type="http://schemas.openxmlformats.org/officeDocument/2006/relationships/hyperlink" Target="https://www.daloopa.com/src/67044666" TargetMode="External"/><Relationship Id="rId8237" Type="http://schemas.openxmlformats.org/officeDocument/2006/relationships/hyperlink" Target="https://www.daloopa.com/src/10333050" TargetMode="External"/><Relationship Id="rId10167" Type="http://schemas.openxmlformats.org/officeDocument/2006/relationships/hyperlink" Target="https://www.daloopa.com/src/50457860" TargetMode="External"/><Relationship Id="rId11218" Type="http://schemas.openxmlformats.org/officeDocument/2006/relationships/hyperlink" Target="https://www.daloopa.com/src/1678827" TargetMode="External"/><Relationship Id="rId3796" Type="http://schemas.openxmlformats.org/officeDocument/2006/relationships/hyperlink" Target="https://www.daloopa.com/src/19138138" TargetMode="External"/><Relationship Id="rId14788" Type="http://schemas.openxmlformats.org/officeDocument/2006/relationships/hyperlink" Target="https://www.daloopa.com/src/19185704" TargetMode="External"/><Relationship Id="rId15839" Type="http://schemas.openxmlformats.org/officeDocument/2006/relationships/hyperlink" Target="https://www.daloopa.com/src/19183623" TargetMode="External"/><Relationship Id="rId17261" Type="http://schemas.openxmlformats.org/officeDocument/2006/relationships/hyperlink" Target="https://www.daloopa.com/src/48796638" TargetMode="External"/><Relationship Id="rId19710" Type="http://schemas.openxmlformats.org/officeDocument/2006/relationships/hyperlink" Target="https://www.daloopa.com/src/49010241" TargetMode="External"/><Relationship Id="rId2398" Type="http://schemas.openxmlformats.org/officeDocument/2006/relationships/hyperlink" Target="https://www.daloopa.com/src/38224901" TargetMode="External"/><Relationship Id="rId3449" Type="http://schemas.openxmlformats.org/officeDocument/2006/relationships/hyperlink" Target="https://www.daloopa.com/src/49892693" TargetMode="External"/><Relationship Id="rId4847" Type="http://schemas.openxmlformats.org/officeDocument/2006/relationships/hyperlink" Target="https://www.daloopa.com/src/1930224" TargetMode="External"/><Relationship Id="rId7320" Type="http://schemas.openxmlformats.org/officeDocument/2006/relationships/hyperlink" Target="https://www.daloopa.com/src/1669311" TargetMode="External"/><Relationship Id="rId18312" Type="http://schemas.openxmlformats.org/officeDocument/2006/relationships/hyperlink" Target="https://www.daloopa.com/src/46508913" TargetMode="External"/><Relationship Id="rId10301" Type="http://schemas.openxmlformats.org/officeDocument/2006/relationships/hyperlink" Target="https://www.daloopa.com/src/50178902" TargetMode="External"/><Relationship Id="rId13871" Type="http://schemas.openxmlformats.org/officeDocument/2006/relationships/hyperlink" Target="https://www.daloopa.com/src/19259508" TargetMode="External"/><Relationship Id="rId14922" Type="http://schemas.openxmlformats.org/officeDocument/2006/relationships/hyperlink" Target="https://www.daloopa.com/src/62996929" TargetMode="External"/><Relationship Id="rId3930" Type="http://schemas.openxmlformats.org/officeDocument/2006/relationships/hyperlink" Target="https://www.daloopa.com/src/38123456" TargetMode="External"/><Relationship Id="rId8094" Type="http://schemas.openxmlformats.org/officeDocument/2006/relationships/hyperlink" Target="https://www.daloopa.com/src/1669402" TargetMode="External"/><Relationship Id="rId9492" Type="http://schemas.openxmlformats.org/officeDocument/2006/relationships/hyperlink" Target="https://www.daloopa.com/src/7963276" TargetMode="External"/><Relationship Id="rId12473" Type="http://schemas.openxmlformats.org/officeDocument/2006/relationships/hyperlink" Target="https://www.daloopa.com/src/1679381" TargetMode="External"/><Relationship Id="rId13524" Type="http://schemas.openxmlformats.org/officeDocument/2006/relationships/hyperlink" Target="https://www.daloopa.com/src/46507541" TargetMode="External"/><Relationship Id="rId19086" Type="http://schemas.openxmlformats.org/officeDocument/2006/relationships/hyperlink" Target="https://www.daloopa.com/src/53491557" TargetMode="External"/><Relationship Id="rId851" Type="http://schemas.openxmlformats.org/officeDocument/2006/relationships/hyperlink" Target="https://www.daloopa.com/src/15998730" TargetMode="External"/><Relationship Id="rId1481" Type="http://schemas.openxmlformats.org/officeDocument/2006/relationships/hyperlink" Target="https://www.daloopa.com/src/1670906" TargetMode="External"/><Relationship Id="rId2532" Type="http://schemas.openxmlformats.org/officeDocument/2006/relationships/hyperlink" Target="https://www.daloopa.com/src/66330848" TargetMode="External"/><Relationship Id="rId9145" Type="http://schemas.openxmlformats.org/officeDocument/2006/relationships/hyperlink" Target="https://www.daloopa.com/src/45304267" TargetMode="External"/><Relationship Id="rId11075" Type="http://schemas.openxmlformats.org/officeDocument/2006/relationships/hyperlink" Target="https://www.daloopa.com/src/50179708" TargetMode="External"/><Relationship Id="rId12126" Type="http://schemas.openxmlformats.org/officeDocument/2006/relationships/hyperlink" Target="https://www.daloopa.com/src/1678382" TargetMode="External"/><Relationship Id="rId15696" Type="http://schemas.openxmlformats.org/officeDocument/2006/relationships/hyperlink" Target="https://www.daloopa.com/src/19182882" TargetMode="External"/><Relationship Id="rId16747" Type="http://schemas.openxmlformats.org/officeDocument/2006/relationships/hyperlink" Target="https://www.daloopa.com/src/62705737" TargetMode="External"/><Relationship Id="rId504" Type="http://schemas.openxmlformats.org/officeDocument/2006/relationships/hyperlink" Target="https://www.daloopa.com/src/1677213" TargetMode="External"/><Relationship Id="rId1134" Type="http://schemas.openxmlformats.org/officeDocument/2006/relationships/hyperlink" Target="https://www.daloopa.com/src/1671044" TargetMode="External"/><Relationship Id="rId5755" Type="http://schemas.openxmlformats.org/officeDocument/2006/relationships/hyperlink" Target="https://www.daloopa.com/src/1670306" TargetMode="External"/><Relationship Id="rId6806" Type="http://schemas.openxmlformats.org/officeDocument/2006/relationships/hyperlink" Target="https://www.daloopa.com/src/1669154" TargetMode="External"/><Relationship Id="rId14298" Type="http://schemas.openxmlformats.org/officeDocument/2006/relationships/hyperlink" Target="https://www.daloopa.com/src/48892946" TargetMode="External"/><Relationship Id="rId15349" Type="http://schemas.openxmlformats.org/officeDocument/2006/relationships/hyperlink" Target="https://www.daloopa.com/src/62996959" TargetMode="External"/><Relationship Id="rId19220" Type="http://schemas.openxmlformats.org/officeDocument/2006/relationships/hyperlink" Target="https://www.daloopa.com/src/49001611" TargetMode="External"/><Relationship Id="rId4357" Type="http://schemas.openxmlformats.org/officeDocument/2006/relationships/hyperlink" Target="https://www.daloopa.com/src/1668080" TargetMode="External"/><Relationship Id="rId5408" Type="http://schemas.openxmlformats.org/officeDocument/2006/relationships/hyperlink" Target="https://www.daloopa.com/src/20809873" TargetMode="External"/><Relationship Id="rId8978" Type="http://schemas.openxmlformats.org/officeDocument/2006/relationships/hyperlink" Target="https://marketplace.daloopa.com/text-fundamental?id=1671545&amp;value=28&amp;id=1671536&amp;value=31&amp;id=1671528&amp;value=-13&amp;id=1671520&amp;value=-56&amp;id=45304240&amp;value=-10&amp;id=1671512&amp;value=-36&amp;id=1671504&amp;value=-16&amp;id=1671497&amp;value=-9&amp;id=1671489&amp;value=78&amp;id=45304241&amp;value=17&amp;id=1671477&amp;value=62&amp;id=1671465&amp;value=30&amp;id=1671453&amp;value=-39&amp;id=1671441&amp;value=44&amp;id=45304242&amp;value=97&amp;id=1671429&amp;value=93&amp;id=1671417&amp;value=-21&amp;id=1671396&amp;value=153&amp;id=1671375&amp;value=87&amp;id=45304243&amp;value=312&amp;" TargetMode="External"/><Relationship Id="rId11959" Type="http://schemas.openxmlformats.org/officeDocument/2006/relationships/hyperlink" Target="https://www.daloopa.com/src/1678238" TargetMode="External"/><Relationship Id="rId15830" Type="http://schemas.openxmlformats.org/officeDocument/2006/relationships/hyperlink" Target="https://www.daloopa.com/src/20862736" TargetMode="External"/><Relationship Id="rId13381" Type="http://schemas.openxmlformats.org/officeDocument/2006/relationships/hyperlink" Target="https://www.daloopa.com/src/20861994" TargetMode="External"/><Relationship Id="rId14432" Type="http://schemas.openxmlformats.org/officeDocument/2006/relationships/hyperlink" Target="https://www.daloopa.com/src/19177158" TargetMode="External"/><Relationship Id="rId361" Type="http://schemas.openxmlformats.org/officeDocument/2006/relationships/hyperlink" Target="https://www.daloopa.com/src/1676969" TargetMode="External"/><Relationship Id="rId2042" Type="http://schemas.openxmlformats.org/officeDocument/2006/relationships/hyperlink" Target="https://www.daloopa.com/src/48540630" TargetMode="External"/><Relationship Id="rId3440" Type="http://schemas.openxmlformats.org/officeDocument/2006/relationships/hyperlink" Target="https://www.daloopa.com/src/19138655" TargetMode="External"/><Relationship Id="rId13034" Type="http://schemas.openxmlformats.org/officeDocument/2006/relationships/hyperlink" Target="https://www.daloopa.com/src/67441160" TargetMode="External"/><Relationship Id="rId17655" Type="http://schemas.openxmlformats.org/officeDocument/2006/relationships/hyperlink" Target="https://www.daloopa.com/src/62706323" TargetMode="External"/><Relationship Id="rId18706" Type="http://schemas.openxmlformats.org/officeDocument/2006/relationships/hyperlink" Target="https://www.daloopa.com/src/48899932" TargetMode="External"/><Relationship Id="rId6663" Type="http://schemas.openxmlformats.org/officeDocument/2006/relationships/hyperlink" Target="https://www.daloopa.com/src/1669692" TargetMode="External"/><Relationship Id="rId7714" Type="http://schemas.openxmlformats.org/officeDocument/2006/relationships/hyperlink" Target="https://www.daloopa.com/src/1668758" TargetMode="External"/><Relationship Id="rId16257" Type="http://schemas.openxmlformats.org/officeDocument/2006/relationships/hyperlink" Target="https://www.daloopa.com/src/19139945" TargetMode="External"/><Relationship Id="rId17308" Type="http://schemas.openxmlformats.org/officeDocument/2006/relationships/hyperlink" Target="https://www.daloopa.com/src/48796233" TargetMode="External"/><Relationship Id="rId5265" Type="http://schemas.openxmlformats.org/officeDocument/2006/relationships/hyperlink" Target="https://marketplace.daloopa.com/text-fundamental?id=1670374&amp;value=3873&amp;id=1670336&amp;value=3668&amp;id=1670298&amp;value=3588&amp;" TargetMode="External"/><Relationship Id="rId6316" Type="http://schemas.openxmlformats.org/officeDocument/2006/relationships/hyperlink" Target="https://www.daloopa.com/document/23463508" TargetMode="External"/><Relationship Id="rId9886" Type="http://schemas.openxmlformats.org/officeDocument/2006/relationships/hyperlink" Target="https://www.daloopa.com/src/1671485" TargetMode="External"/><Relationship Id="rId1875" Type="http://schemas.openxmlformats.org/officeDocument/2006/relationships/hyperlink" Target="https://www.daloopa.com/src/1676861" TargetMode="External"/><Relationship Id="rId8488" Type="http://schemas.openxmlformats.org/officeDocument/2006/relationships/hyperlink" Target="https://www.daloopa.com/src/48346658" TargetMode="External"/><Relationship Id="rId9539" Type="http://schemas.openxmlformats.org/officeDocument/2006/relationships/hyperlink" Target="https://www.daloopa.com/src/1671220" TargetMode="External"/><Relationship Id="rId11469" Type="http://schemas.openxmlformats.org/officeDocument/2006/relationships/hyperlink" Target="https://www.daloopa.com/src/1679070" TargetMode="External"/><Relationship Id="rId12867" Type="http://schemas.openxmlformats.org/officeDocument/2006/relationships/hyperlink" Target="https://marketplace.daloopa.com/text-fundamental?id=67437497&amp;value=335.832&amp;id=67437429&amp;value=335.832&amp;id=67437398&amp;value=335.832&amp;id=67437387&amp;value=335.832&amp;id=67437358&amp;value=340.399&amp;id=67437313&amp;value=340.399&amp;id=67437287&amp;value=340.399&amp;id=67437240&amp;value=340.399&amp;id=67437122&amp;value=344.756&amp;id=67437101&amp;value=344.756&amp;id=67437074&amp;value=344.756&amp;id=67437049&amp;value=344.756&amp;id=67437016&amp;value=346.864&amp;id=67436992&amp;value=346.864&amp;id=67436919&amp;value=346.864&amp;id=67436850&amp;value=346.864&amp;id=67436805&amp;value=349.341&amp;id=67436778&amp;value=349.341&amp;id=67436644&amp;value=349.341&amp;id=67436629&amp;value=349.341&amp;id=67436590&amp;value=349.678&amp;id=67436555&amp;value=349.678&amp;id=67436521&amp;value=349.678&amp;id=67436501&amp;value=349.678&amp;id=67436441&amp;value=342.066&amp;id=67436421&amp;value=342.066&amp;id=67436378&amp;value=342.066&amp;id=67436355&amp;value=342.066&amp;id=67436317&amp;value=328.649&amp;id=67436316&amp;value=328.649&amp;id=67436309&amp;value=328.649&amp;id=67436301&amp;value=328.649&amp;id=67436297&amp;value=316.719&amp;id=67436287&amp;value=6334&amp;id=67436269&amp;value=6334&amp;id=67436122&amp;value=6334&amp;" TargetMode="External"/><Relationship Id="rId13918" Type="http://schemas.openxmlformats.org/officeDocument/2006/relationships/hyperlink" Target="https://www.daloopa.com/src/58705983" TargetMode="External"/><Relationship Id="rId15340" Type="http://schemas.openxmlformats.org/officeDocument/2006/relationships/hyperlink" Target="https://www.daloopa.com/src/19186316" TargetMode="External"/><Relationship Id="rId1528" Type="http://schemas.openxmlformats.org/officeDocument/2006/relationships/hyperlink" Target="https://www.daloopa.com/src/49016277" TargetMode="External"/><Relationship Id="rId2926" Type="http://schemas.openxmlformats.org/officeDocument/2006/relationships/hyperlink" Target="https://www.daloopa.com/src/32322509" TargetMode="External"/><Relationship Id="rId4001" Type="http://schemas.openxmlformats.org/officeDocument/2006/relationships/hyperlink" Target="https://www.daloopa.com/src/1668532" TargetMode="External"/><Relationship Id="rId11950" Type="http://schemas.openxmlformats.org/officeDocument/2006/relationships/hyperlink" Target="https://www.daloopa.com/src/1678801" TargetMode="External"/><Relationship Id="rId18563" Type="http://schemas.openxmlformats.org/officeDocument/2006/relationships/hyperlink" Target="https://www.daloopa.com/src/62711933" TargetMode="External"/><Relationship Id="rId19614" Type="http://schemas.openxmlformats.org/officeDocument/2006/relationships/hyperlink" Target="https://www.daloopa.com/src/4681605" TargetMode="External"/><Relationship Id="rId6173" Type="http://schemas.openxmlformats.org/officeDocument/2006/relationships/hyperlink" Target="https://www.daloopa.com/src/1670102" TargetMode="External"/><Relationship Id="rId7571" Type="http://schemas.openxmlformats.org/officeDocument/2006/relationships/hyperlink" Target="https://marketplace.daloopa.com/text-fundamental?id=1669569&amp;value=3633&amp;id=1669534&amp;value=4705&amp;id=1669499&amp;value=5083&amp;id=1669464&amp;value=5238&amp;id=48346975&amp;value=18659&amp;id=1669429&amp;value=4391&amp;id=1669392&amp;value=5627&amp;id=1669354&amp;value=5994&amp;id=1669316&amp;value=6364&amp;id=48346645&amp;value=22376&amp;id=1669280&amp;value=6617&amp;id=1669244&amp;value=6985&amp;id=1669208&amp;value=6007&amp;id=1669170&amp;value=6415&amp;id=48345870&amp;value=26024&amp;id=1669069&amp;value=7658&amp;id=1669036&amp;value=9120&amp;id=1669002&amp;value=9845&amp;id=1668967&amp;value=9413&amp;id=48615982&amp;value=36036&amp;id=1668931&amp;value=9548&amp;id=1668895&amp;value=7403&amp;id=1668859&amp;value=9872&amp;id=1668823&amp;value=10268&amp;id=48400734&amp;value=37091&amp;id=1668789&amp;value=11642&amp;id=1668755&amp;value=10132&amp;id=1668721&amp;value=13210&amp;id=1668687&amp;value=12987&amp;id=48610234&amp;value=47971&amp;id=1668654&amp;value=12000&amp;id=1668621&amp;value=12627&amp;id=1668588&amp;value=15466&amp;id=2696852&amp;value=14427&amp;id=47469238&amp;value=54520&amp;id=4681391&amp;value=11451&amp;id=7963151&amp;value=13993&amp;id=10333041&amp;value=17003&amp;id=14718220&amp;value=22677&amp;id=47468687&amp;value=65124&amp;id=20811529&amp;value=19289&amp;id=32272375&amp;value=21890&amp;id=38123483&amp;value=25539&amp;id=46414894&amp;value=24934&amp;id=46420399&amp;value=91652&amp;id=53410384&amp;value=25106&amp;id=58652675&amp;value=19422&amp;id=62949111&amp;value=23353&amp;id=67044667&amp;value=23614&amp;id=67054413&amp;value=91495&amp;" TargetMode="External"/><Relationship Id="rId8622" Type="http://schemas.openxmlformats.org/officeDocument/2006/relationships/hyperlink" Target="https://www.daloopa.com/src/1670608" TargetMode="External"/><Relationship Id="rId10552" Type="http://schemas.openxmlformats.org/officeDocument/2006/relationships/hyperlink" Target="https://marketplace.daloopa.com/text-fundamental?id=50179535&amp;value=3497&amp;id=50179511&amp;value=3695&amp;id=50179482&amp;value=4271&amp;id=50179438&amp;value=4755&amp;id=50457912&amp;value=16218&amp;id=50179374&amp;value=4621&amp;id=50179331&amp;value=4999&amp;id=50179265&amp;value=5495&amp;id=50179198&amp;value=6177&amp;id=50457913&amp;value=21292&amp;id=50179175&amp;value=6295&amp;id=50179106&amp;value=6753&amp;id=50179056&amp;value=6831&amp;id=50179003&amp;value=7437&amp;id=50457914&amp;value=27316&amp;id=50178945&amp;value=7299&amp;id=50178879&amp;value=7050&amp;id=50178848&amp;value=8459&amp;id=50178790&amp;value=9753&amp;id=50457915&amp;value=32561&amp;id=50178727&amp;value=10092&amp;id=50178685&amp;value=10881&amp;id=50178569&amp;value=11697&amp;id=50174934&amp;value=12996&amp;id=50457916&amp;value=45666&amp;id=53412512&amp;value=12440&amp;id=58653384&amp;value=12466&amp;id=62950997&amp;value=12604&amp;id=67050017&amp;value=13429&amp;id=67054989&amp;value=50939&amp;" TargetMode="External"/><Relationship Id="rId11603" Type="http://schemas.openxmlformats.org/officeDocument/2006/relationships/hyperlink" Target="https://www.daloopa.com/document/6065396" TargetMode="External"/><Relationship Id="rId17165" Type="http://schemas.openxmlformats.org/officeDocument/2006/relationships/hyperlink" Target="https://www.daloopa.com/src/48792834" TargetMode="External"/><Relationship Id="rId18216" Type="http://schemas.openxmlformats.org/officeDocument/2006/relationships/hyperlink" Target="https://www.daloopa.com/src/19253696" TargetMode="External"/><Relationship Id="rId7224" Type="http://schemas.openxmlformats.org/officeDocument/2006/relationships/hyperlink" Target="https://www.daloopa.com/src/1668614" TargetMode="External"/><Relationship Id="rId10205" Type="http://schemas.openxmlformats.org/officeDocument/2006/relationships/hyperlink" Target="https://marketplace.daloopa.com/text-fundamental?id=50180226&amp;value=126&amp;id=50180175&amp;value=179&amp;id=50180143&amp;value=136&amp;id=50180126&amp;value=172&amp;id=50457868&amp;value=613&amp;id=50179996&amp;value=234&amp;id=50179965&amp;value=4&amp;id=50179953&amp;value=15&amp;id=50179874&amp;value=604&amp;id=50457869&amp;value=857&amp;id=50179838&amp;value=990&amp;id=50179819&amp;value=1407&amp;id=50179770&amp;value=1432&amp;id=50179753&amp;value=1223&amp;id=50457870&amp;value=5052&amp;id=50179716&amp;value=633&amp;id=50179684&amp;value=42&amp;id=50179645&amp;value=-81&amp;id=50179573&amp;value=-147&amp;id=50457871&amp;value=447&amp;" TargetMode="External"/><Relationship Id="rId13775" Type="http://schemas.openxmlformats.org/officeDocument/2006/relationships/hyperlink" Target="https://www.daloopa.com/src/19147253" TargetMode="External"/><Relationship Id="rId14826" Type="http://schemas.openxmlformats.org/officeDocument/2006/relationships/hyperlink" Target="https://www.daloopa.com/src/19186016" TargetMode="External"/><Relationship Id="rId2783" Type="http://schemas.openxmlformats.org/officeDocument/2006/relationships/hyperlink" Target="https://www.daloopa.com/src/19134988" TargetMode="External"/><Relationship Id="rId3834" Type="http://schemas.openxmlformats.org/officeDocument/2006/relationships/hyperlink" Target="https://www.daloopa.com/src/46593997" TargetMode="External"/><Relationship Id="rId9396" Type="http://schemas.openxmlformats.org/officeDocument/2006/relationships/hyperlink" Target="https://www.daloopa.com/src/32273757" TargetMode="External"/><Relationship Id="rId12377" Type="http://schemas.openxmlformats.org/officeDocument/2006/relationships/hyperlink" Target="https://www.daloopa.com/src/1679475" TargetMode="External"/><Relationship Id="rId13428" Type="http://schemas.openxmlformats.org/officeDocument/2006/relationships/hyperlink" Target="https://www.daloopa.com/src/19143691" TargetMode="External"/><Relationship Id="rId755" Type="http://schemas.openxmlformats.org/officeDocument/2006/relationships/hyperlink" Target="https://www.daloopa.com/src/18922205" TargetMode="External"/><Relationship Id="rId1385" Type="http://schemas.openxmlformats.org/officeDocument/2006/relationships/hyperlink" Target="https://www.daloopa.com/src/48521742" TargetMode="External"/><Relationship Id="rId2436" Type="http://schemas.openxmlformats.org/officeDocument/2006/relationships/hyperlink" Target="https://www.daloopa.com/src/2746479" TargetMode="External"/><Relationship Id="rId9049" Type="http://schemas.openxmlformats.org/officeDocument/2006/relationships/hyperlink" Target="https://www.daloopa.com/src/1671400" TargetMode="External"/><Relationship Id="rId16998" Type="http://schemas.openxmlformats.org/officeDocument/2006/relationships/hyperlink" Target="https://www.daloopa.com/src/48791023" TargetMode="External"/><Relationship Id="rId19471" Type="http://schemas.openxmlformats.org/officeDocument/2006/relationships/hyperlink" Target="https://www.daloopa.com/src/10333274" TargetMode="External"/><Relationship Id="rId91" Type="http://schemas.openxmlformats.org/officeDocument/2006/relationships/hyperlink" Target="https://www.daloopa.com/document/10232746" TargetMode="External"/><Relationship Id="rId408" Type="http://schemas.openxmlformats.org/officeDocument/2006/relationships/hyperlink" Target="https://www.daloopa.com/src/48498640" TargetMode="External"/><Relationship Id="rId1038" Type="http://schemas.openxmlformats.org/officeDocument/2006/relationships/hyperlink" Target="https://www.daloopa.com/src/48507379" TargetMode="External"/><Relationship Id="rId5659" Type="http://schemas.openxmlformats.org/officeDocument/2006/relationships/hyperlink" Target="https://www.daloopa.com/src/1670014" TargetMode="External"/><Relationship Id="rId9530" Type="http://schemas.openxmlformats.org/officeDocument/2006/relationships/hyperlink" Target="https://www.daloopa.com/src/62949539" TargetMode="External"/><Relationship Id="rId18073" Type="http://schemas.openxmlformats.org/officeDocument/2006/relationships/hyperlink" Target="https://www.daloopa.com/src/19238107" TargetMode="External"/><Relationship Id="rId19124" Type="http://schemas.openxmlformats.org/officeDocument/2006/relationships/hyperlink" Target="https://marketplace.daloopa.com/text-fundamental?id=49000976&amp;value=4161&amp;id=49000227&amp;value=4417&amp;id=49000215&amp;value=2955&amp;id=49000200&amp;value=4242&amp;id=50215181&amp;value=5900&amp;id=49000128&amp;value=7908&amp;id=49000118&amp;value=12384&amp;id=49000108&amp;value=12938&amp;id=49000091&amp;value=14148&amp;id=49000075&amp;value=16023&amp;id=53492406&amp;value=14468&amp;id=58707077&amp;value=13741&amp;id=62997276&amp;value=13208&amp;" TargetMode="External"/><Relationship Id="rId7081" Type="http://schemas.openxmlformats.org/officeDocument/2006/relationships/hyperlink" Target="https://www.daloopa.com/document/6065430" TargetMode="External"/><Relationship Id="rId8132" Type="http://schemas.openxmlformats.org/officeDocument/2006/relationships/hyperlink" Target="https://www.daloopa.com/src/48615972" TargetMode="External"/><Relationship Id="rId11460" Type="http://schemas.openxmlformats.org/officeDocument/2006/relationships/hyperlink" Target="https://www.daloopa.com/src/1678925" TargetMode="External"/><Relationship Id="rId12511" Type="http://schemas.openxmlformats.org/officeDocument/2006/relationships/hyperlink" Target="https://www.daloopa.com/src/1679414" TargetMode="External"/><Relationship Id="rId10062" Type="http://schemas.openxmlformats.org/officeDocument/2006/relationships/hyperlink" Target="https://www.daloopa.com/src/50180128" TargetMode="External"/><Relationship Id="rId11113" Type="http://schemas.openxmlformats.org/officeDocument/2006/relationships/hyperlink" Target="https://www.daloopa.com/src/50179576" TargetMode="External"/><Relationship Id="rId14683" Type="http://schemas.openxmlformats.org/officeDocument/2006/relationships/hyperlink" Target="https://www.daloopa.com/src/19186066" TargetMode="External"/><Relationship Id="rId15734" Type="http://schemas.openxmlformats.org/officeDocument/2006/relationships/hyperlink" Target="https://www.daloopa.com/src/19183198" TargetMode="External"/><Relationship Id="rId3691" Type="http://schemas.openxmlformats.org/officeDocument/2006/relationships/hyperlink" Target="https://www.daloopa.com/src/19138485" TargetMode="External"/><Relationship Id="rId4742" Type="http://schemas.openxmlformats.org/officeDocument/2006/relationships/hyperlink" Target="https://www.daloopa.com/src/46594929" TargetMode="External"/><Relationship Id="rId13285" Type="http://schemas.openxmlformats.org/officeDocument/2006/relationships/hyperlink" Target="https://www.daloopa.com/document/6065158" TargetMode="External"/><Relationship Id="rId14336" Type="http://schemas.openxmlformats.org/officeDocument/2006/relationships/hyperlink" Target="https://www.daloopa.com/src/19182014" TargetMode="External"/><Relationship Id="rId18957" Type="http://schemas.openxmlformats.org/officeDocument/2006/relationships/hyperlink" Target="https://www.daloopa.com/src/50393519" TargetMode="External"/><Relationship Id="rId2293" Type="http://schemas.openxmlformats.org/officeDocument/2006/relationships/hyperlink" Target="https://www.daloopa.com/src/1679264" TargetMode="External"/><Relationship Id="rId3344" Type="http://schemas.openxmlformats.org/officeDocument/2006/relationships/hyperlink" Target="https://www.daloopa.com/src/49028218" TargetMode="External"/><Relationship Id="rId7965" Type="http://schemas.openxmlformats.org/officeDocument/2006/relationships/hyperlink" Target="https://www.daloopa.com/src/1669043" TargetMode="External"/><Relationship Id="rId17559" Type="http://schemas.openxmlformats.org/officeDocument/2006/relationships/hyperlink" Target="https://www.daloopa.com/src/62762177" TargetMode="External"/><Relationship Id="rId265" Type="http://schemas.openxmlformats.org/officeDocument/2006/relationships/hyperlink" Target="https://www.daloopa.com/src/50420486" TargetMode="External"/><Relationship Id="rId6567" Type="http://schemas.openxmlformats.org/officeDocument/2006/relationships/hyperlink" Target="https://www.daloopa.com/src/20809867" TargetMode="External"/><Relationship Id="rId7618" Type="http://schemas.openxmlformats.org/officeDocument/2006/relationships/hyperlink" Target="https://www.daloopa.com/src/48610234" TargetMode="External"/><Relationship Id="rId10946" Type="http://schemas.openxmlformats.org/officeDocument/2006/relationships/hyperlink" Target="https://www.daloopa.com/src/50178701" TargetMode="External"/><Relationship Id="rId5169" Type="http://schemas.openxmlformats.org/officeDocument/2006/relationships/hyperlink" Target="https://www.daloopa.com/src/67044532" TargetMode="External"/><Relationship Id="rId9040" Type="http://schemas.openxmlformats.org/officeDocument/2006/relationships/hyperlink" Target="https://www.daloopa.com/src/45304249" TargetMode="External"/><Relationship Id="rId12021" Type="http://schemas.openxmlformats.org/officeDocument/2006/relationships/hyperlink" Target="https://www.daloopa.com/src/1678299" TargetMode="External"/><Relationship Id="rId15591" Type="http://schemas.openxmlformats.org/officeDocument/2006/relationships/hyperlink" Target="https://www.daloopa.com/src/19187115" TargetMode="External"/><Relationship Id="rId16642" Type="http://schemas.openxmlformats.org/officeDocument/2006/relationships/hyperlink" Target="https://www.daloopa.com/src/19164745" TargetMode="External"/><Relationship Id="rId1779" Type="http://schemas.openxmlformats.org/officeDocument/2006/relationships/hyperlink" Target="https://www.daloopa.com/src/1670787" TargetMode="External"/><Relationship Id="rId4252" Type="http://schemas.openxmlformats.org/officeDocument/2006/relationships/hyperlink" Target="https://www.daloopa.com/src/1668092" TargetMode="External"/><Relationship Id="rId5650" Type="http://schemas.openxmlformats.org/officeDocument/2006/relationships/hyperlink" Target="https://www.daloopa.com/src/1670338" TargetMode="External"/><Relationship Id="rId6701" Type="http://schemas.openxmlformats.org/officeDocument/2006/relationships/hyperlink" Target="https://www.daloopa.com/src/1670182" TargetMode="External"/><Relationship Id="rId14193" Type="http://schemas.openxmlformats.org/officeDocument/2006/relationships/hyperlink" Target="https://www.daloopa.com/src/46503804" TargetMode="External"/><Relationship Id="rId15244" Type="http://schemas.openxmlformats.org/officeDocument/2006/relationships/hyperlink" Target="https://www.daloopa.com/src/19178980" TargetMode="External"/><Relationship Id="rId5303" Type="http://schemas.openxmlformats.org/officeDocument/2006/relationships/hyperlink" Target="https://www.daloopa.com/src/14718096" TargetMode="External"/><Relationship Id="rId8873" Type="http://schemas.openxmlformats.org/officeDocument/2006/relationships/hyperlink" Target="https://www.daloopa.com/src/62955928" TargetMode="External"/><Relationship Id="rId9924" Type="http://schemas.openxmlformats.org/officeDocument/2006/relationships/hyperlink" Target="https://www.daloopa.com/src/1671450" TargetMode="External"/><Relationship Id="rId11854" Type="http://schemas.openxmlformats.org/officeDocument/2006/relationships/hyperlink" Target="https://www.daloopa.com/src/1678734" TargetMode="External"/><Relationship Id="rId12905" Type="http://schemas.openxmlformats.org/officeDocument/2006/relationships/hyperlink" Target="https://marketplace.daloopa.com/text-fundamental?id=67437779&amp;value=329.979&amp;id=67437747&amp;value=329.979&amp;id=67437697&amp;value=329.979&amp;id=67437635&amp;value=329.979&amp;id=67437496&amp;value=671.664&amp;id=67437428&amp;value=671.664&amp;id=67437397&amp;value=671.664&amp;id=67437386&amp;value=671.664&amp;id=67437357&amp;value=680.172&amp;id=67437310&amp;value=680.172&amp;id=67437285&amp;value=680.172&amp;id=67437238&amp;value=680.172&amp;id=67437121&amp;value=687.348&amp;id=67437103&amp;value=687.348&amp;id=67437077&amp;value=687.348&amp;id=67437046&amp;value=687.348&amp;id=67437017&amp;value=691.293&amp;id=67436994&amp;value=691.293&amp;id=67436922&amp;value=691.293&amp;id=67436853&amp;value=691.293&amp;id=67436806&amp;value=694.783&amp;id=67436779&amp;value=694.783&amp;id=67436645&amp;value=694.783&amp;id=67436631&amp;value=694.783&amp;id=67436591&amp;value=695.556&amp;id=67436556&amp;value=695.556&amp;id=67436524&amp;value=695.556&amp;id=67436503&amp;value=695.556&amp;id=67436444&amp;value=688.335&amp;id=67436423&amp;value=688.335&amp;id=67436381&amp;value=688.335&amp;id=67436353&amp;value=688.335&amp;id=67436318&amp;value=675.222&amp;id=67436313&amp;value=675.222&amp;id=67436312&amp;value=675.222&amp;id=67436299&amp;value=675.222&amp;id=67436295&amp;value=662.121&amp;id=67436284&amp;value=13242&amp;id=67436267&amp;value=13242&amp;id=67436120&amp;value=13242&amp;" TargetMode="External"/><Relationship Id="rId18467" Type="http://schemas.openxmlformats.org/officeDocument/2006/relationships/hyperlink" Target="https://www.daloopa.com/src/62711909" TargetMode="External"/><Relationship Id="rId19518" Type="http://schemas.openxmlformats.org/officeDocument/2006/relationships/hyperlink" Target="https://www.daloopa.com/src/20810967" TargetMode="External"/><Relationship Id="rId1913" Type="http://schemas.openxmlformats.org/officeDocument/2006/relationships/hyperlink" Target="https://www.daloopa.com/src/1676847" TargetMode="External"/><Relationship Id="rId7475" Type="http://schemas.openxmlformats.org/officeDocument/2006/relationships/hyperlink" Target="https://www.daloopa.com/src/1669352" TargetMode="External"/><Relationship Id="rId8526" Type="http://schemas.openxmlformats.org/officeDocument/2006/relationships/hyperlink" Target="https://www.daloopa.com/src/2696869" TargetMode="External"/><Relationship Id="rId10456" Type="http://schemas.openxmlformats.org/officeDocument/2006/relationships/hyperlink" Target="https://www.daloopa.com/src/50179367" TargetMode="External"/><Relationship Id="rId11507" Type="http://schemas.openxmlformats.org/officeDocument/2006/relationships/hyperlink" Target="https://marketplace.daloopa.com/text-fundamental?id=1678991&amp;value=1586&amp;id=1684157&amp;value=1735&amp;id=1684176&amp;value=1806&amp;id=1684197&amp;value=2126&amp;id=45304416&amp;value=7253&amp;" TargetMode="External"/><Relationship Id="rId17069" Type="http://schemas.openxmlformats.org/officeDocument/2006/relationships/hyperlink" Target="https://www.daloopa.com/src/48793036" TargetMode="External"/><Relationship Id="rId6077" Type="http://schemas.openxmlformats.org/officeDocument/2006/relationships/hyperlink" Target="https://www.daloopa.com/src/1669715" TargetMode="External"/><Relationship Id="rId7128" Type="http://schemas.openxmlformats.org/officeDocument/2006/relationships/hyperlink" Target="https://www.daloopa.com/src/4681382" TargetMode="External"/><Relationship Id="rId10109" Type="http://schemas.openxmlformats.org/officeDocument/2006/relationships/hyperlink" Target="https://www.daloopa.com/src/50179991" TargetMode="External"/><Relationship Id="rId13679" Type="http://schemas.openxmlformats.org/officeDocument/2006/relationships/hyperlink" Target="https://www.daloopa.com/src/19145352" TargetMode="External"/><Relationship Id="rId17550" Type="http://schemas.openxmlformats.org/officeDocument/2006/relationships/hyperlink" Target="https://www.daloopa.com/src/62705685" TargetMode="External"/><Relationship Id="rId2687" Type="http://schemas.openxmlformats.org/officeDocument/2006/relationships/hyperlink" Target="https://www.daloopa.com/src/20856586" TargetMode="External"/><Relationship Id="rId3738" Type="http://schemas.openxmlformats.org/officeDocument/2006/relationships/hyperlink" Target="https://www.daloopa.com/src/49006028" TargetMode="External"/><Relationship Id="rId16152" Type="http://schemas.openxmlformats.org/officeDocument/2006/relationships/hyperlink" Target="https://www.daloopa.com/src/19192700" TargetMode="External"/><Relationship Id="rId17203" Type="http://schemas.openxmlformats.org/officeDocument/2006/relationships/hyperlink" Target="https://www.daloopa.com/src/48799221" TargetMode="External"/><Relationship Id="rId18601" Type="http://schemas.openxmlformats.org/officeDocument/2006/relationships/hyperlink" Target="https://www.daloopa.com/src/50393483" TargetMode="External"/><Relationship Id="rId659" Type="http://schemas.openxmlformats.org/officeDocument/2006/relationships/hyperlink" Target="https://www.daloopa.com/src/45303310" TargetMode="External"/><Relationship Id="rId1289" Type="http://schemas.openxmlformats.org/officeDocument/2006/relationships/hyperlink" Target="https://www.daloopa.com/src/38123787" TargetMode="External"/><Relationship Id="rId5160" Type="http://schemas.openxmlformats.org/officeDocument/2006/relationships/hyperlink" Target="https://www.daloopa.com/src/10333001" TargetMode="External"/><Relationship Id="rId6211" Type="http://schemas.openxmlformats.org/officeDocument/2006/relationships/hyperlink" Target="https://marketplace.daloopa.com/text-fundamental?id=1670540&amp;value=79&amp;id=1670503&amp;value=132&amp;id=1670466&amp;value=125&amp;id=1670429&amp;value=139&amp;id=1670393&amp;value=103&amp;id=1670355&amp;value=93&amp;id=1670317&amp;value=154&amp;id=1670279&amp;value=104&amp;id=1670244&amp;value=93&amp;id=1670209&amp;value=108&amp;id=1670174&amp;value=133&amp;id=1670139&amp;value=151&amp;id=1670103&amp;value=131&amp;id=1670067&amp;value=151&amp;id=1670031&amp;value=169&amp;id=1669994&amp;value=202&amp;id=1669957&amp;value=323&amp;id=1669923&amp;value=345&amp;id=1669889&amp;value=346&amp;id=1669855&amp;value=340&amp;id=1669821&amp;value=315&amp;id=1669786&amp;value=358&amp;id=1669752&amp;value=317&amp;id=1669718&amp;value=396&amp;id=1669683&amp;value=391&amp;id=1669647&amp;value=387&amp;id=1669611&amp;value=364&amp;id=2696977&amp;value=358&amp;id=4681445&amp;value=350&amp;id=7963207&amp;value=397&amp;id=10332989&amp;value=454&amp;id=14718076&amp;value=481&amp;id=20809888&amp;value=530&amp;id=32272334&amp;value=510&amp;id=38123583&amp;value=510&amp;id=46412937&amp;value=535&amp;id=53410432&amp;value=499&amp;id=58652764&amp;value=472&amp;id=62949292&amp;value=594&amp;id=67044550&amp;value=599&amp;" TargetMode="External"/><Relationship Id="rId8383" Type="http://schemas.openxmlformats.org/officeDocument/2006/relationships/hyperlink" Target="https://www.daloopa.com/src/48347095" TargetMode="External"/><Relationship Id="rId9781" Type="http://schemas.openxmlformats.org/officeDocument/2006/relationships/hyperlink" Target="https://www.daloopa.com/src/7963285" TargetMode="External"/><Relationship Id="rId12762" Type="http://schemas.openxmlformats.org/officeDocument/2006/relationships/hyperlink" Target="https://www.daloopa.com/src/1679121" TargetMode="External"/><Relationship Id="rId13813" Type="http://schemas.openxmlformats.org/officeDocument/2006/relationships/hyperlink" Target="https://www.daloopa.com/src/19259506" TargetMode="External"/><Relationship Id="rId19375" Type="http://schemas.openxmlformats.org/officeDocument/2006/relationships/hyperlink" Target="https://www.daloopa.com/src/1678499" TargetMode="External"/><Relationship Id="rId1770" Type="http://schemas.openxmlformats.org/officeDocument/2006/relationships/hyperlink" Target="https://www.daloopa.com/src/1670950" TargetMode="External"/><Relationship Id="rId2821" Type="http://schemas.openxmlformats.org/officeDocument/2006/relationships/hyperlink" Target="https://www.daloopa.com/src/19134837" TargetMode="External"/><Relationship Id="rId8036" Type="http://schemas.openxmlformats.org/officeDocument/2006/relationships/hyperlink" Target="https://www.daloopa.com/document/23463508" TargetMode="External"/><Relationship Id="rId9434" Type="http://schemas.openxmlformats.org/officeDocument/2006/relationships/hyperlink" Target="https://www.daloopa.com/src/7963274" TargetMode="External"/><Relationship Id="rId11364" Type="http://schemas.openxmlformats.org/officeDocument/2006/relationships/hyperlink" Target="https://www.daloopa.com/src/1678975" TargetMode="External"/><Relationship Id="rId12415" Type="http://schemas.openxmlformats.org/officeDocument/2006/relationships/hyperlink" Target="https://www.daloopa.com/src/1679508" TargetMode="External"/><Relationship Id="rId15985" Type="http://schemas.openxmlformats.org/officeDocument/2006/relationships/hyperlink" Target="https://www.daloopa.com/src/19193659" TargetMode="External"/><Relationship Id="rId19028" Type="http://schemas.openxmlformats.org/officeDocument/2006/relationships/hyperlink" Target="https://www.daloopa.com/src/48903512" TargetMode="External"/><Relationship Id="rId1423" Type="http://schemas.openxmlformats.org/officeDocument/2006/relationships/hyperlink" Target="https://www.daloopa.com/src/62949196" TargetMode="External"/><Relationship Id="rId4993" Type="http://schemas.openxmlformats.org/officeDocument/2006/relationships/hyperlink" Target="https://www.daloopa.com/src/1670079" TargetMode="External"/><Relationship Id="rId11017" Type="http://schemas.openxmlformats.org/officeDocument/2006/relationships/hyperlink" Target="https://www.daloopa.com/document/23463508" TargetMode="External"/><Relationship Id="rId14587" Type="http://schemas.openxmlformats.org/officeDocument/2006/relationships/hyperlink" Target="https://www.daloopa.com/src/19184555" TargetMode="External"/><Relationship Id="rId15638" Type="http://schemas.openxmlformats.org/officeDocument/2006/relationships/hyperlink" Target="https://www.daloopa.com/src/19186606" TargetMode="External"/><Relationship Id="rId3595" Type="http://schemas.openxmlformats.org/officeDocument/2006/relationships/hyperlink" Target="https://www.daloopa.com/src/19138884" TargetMode="External"/><Relationship Id="rId4646" Type="http://schemas.openxmlformats.org/officeDocument/2006/relationships/hyperlink" Target="https://www.daloopa.com/src/1668269" TargetMode="External"/><Relationship Id="rId13189" Type="http://schemas.openxmlformats.org/officeDocument/2006/relationships/hyperlink" Target="https://www.daloopa.com/src/67438940" TargetMode="External"/><Relationship Id="rId17060" Type="http://schemas.openxmlformats.org/officeDocument/2006/relationships/hyperlink" Target="https://www.daloopa.com/src/48792419" TargetMode="External"/><Relationship Id="rId18111" Type="http://schemas.openxmlformats.org/officeDocument/2006/relationships/hyperlink" Target="https://www.daloopa.com/src/46508971" TargetMode="External"/><Relationship Id="rId2197" Type="http://schemas.openxmlformats.org/officeDocument/2006/relationships/hyperlink" Target="https://www.daloopa.com/src/19161489" TargetMode="External"/><Relationship Id="rId3248" Type="http://schemas.openxmlformats.org/officeDocument/2006/relationships/hyperlink" Target="https://www.daloopa.com/src/58704832" TargetMode="External"/><Relationship Id="rId7869" Type="http://schemas.openxmlformats.org/officeDocument/2006/relationships/hyperlink" Target="https://www.daloopa.com/src/46414900" TargetMode="External"/><Relationship Id="rId10100" Type="http://schemas.openxmlformats.org/officeDocument/2006/relationships/hyperlink" Target="https://www.daloopa.com/src/50457849" TargetMode="External"/><Relationship Id="rId169" Type="http://schemas.openxmlformats.org/officeDocument/2006/relationships/hyperlink" Target="https://www.daloopa.com/src/67160319" TargetMode="External"/><Relationship Id="rId9291" Type="http://schemas.openxmlformats.org/officeDocument/2006/relationships/hyperlink" Target="https://www.daloopa.com/document/23463508" TargetMode="External"/><Relationship Id="rId13670" Type="http://schemas.openxmlformats.org/officeDocument/2006/relationships/hyperlink" Target="https://www.daloopa.com/src/38229430" TargetMode="External"/><Relationship Id="rId14721" Type="http://schemas.openxmlformats.org/officeDocument/2006/relationships/hyperlink" Target="https://marketplace.daloopa.com/text-fundamental?id=19185386&amp;value=-3&amp;id=19185262&amp;value=-3&amp;id=45303731&amp;value=-14&amp;id=19185866&amp;value=-20&amp;id=19185173&amp;value=-8&amp;id=19185103&amp;value=-7&amp;id=19185071&amp;value=-10&amp;id=45303732&amp;value=-14&amp;id=19185912&amp;value=-39&amp;" TargetMode="External"/><Relationship Id="rId650" Type="http://schemas.openxmlformats.org/officeDocument/2006/relationships/hyperlink" Target="https://www.daloopa.com/src/46503954" TargetMode="External"/><Relationship Id="rId1280" Type="http://schemas.openxmlformats.org/officeDocument/2006/relationships/hyperlink" Target="https://www.daloopa.com/src/67045076" TargetMode="External"/><Relationship Id="rId2331" Type="http://schemas.openxmlformats.org/officeDocument/2006/relationships/hyperlink" Target="https://www.daloopa.com/src/45303523" TargetMode="External"/><Relationship Id="rId12272" Type="http://schemas.openxmlformats.org/officeDocument/2006/relationships/hyperlink" Target="https://www.daloopa.com/src/1679304" TargetMode="External"/><Relationship Id="rId13323" Type="http://schemas.openxmlformats.org/officeDocument/2006/relationships/hyperlink" Target="https://www.daloopa.com/src/1677340" TargetMode="External"/><Relationship Id="rId16893" Type="http://schemas.openxmlformats.org/officeDocument/2006/relationships/hyperlink" Target="https://www.daloopa.com/src/48791284" TargetMode="External"/><Relationship Id="rId17944" Type="http://schemas.openxmlformats.org/officeDocument/2006/relationships/hyperlink" Target="https://www.daloopa.com/src/62708895" TargetMode="External"/><Relationship Id="rId303" Type="http://schemas.openxmlformats.org/officeDocument/2006/relationships/hyperlink" Target="https://www.daloopa.com/src/14718333" TargetMode="External"/><Relationship Id="rId6952" Type="http://schemas.openxmlformats.org/officeDocument/2006/relationships/hyperlink" Target="https://www.daloopa.com/src/1669521" TargetMode="External"/><Relationship Id="rId15495" Type="http://schemas.openxmlformats.org/officeDocument/2006/relationships/hyperlink" Target="https://www.daloopa.com/src/19186730" TargetMode="External"/><Relationship Id="rId16546" Type="http://schemas.openxmlformats.org/officeDocument/2006/relationships/hyperlink" Target="https://marketplace.daloopa.com/text-fundamental?id=18837796&amp;value=15196&amp;id=18842782&amp;value=15201&amp;id=20857133&amp;value=15142&amp;id=32321280&amp;value=14608&amp;id=38226267&amp;value=14696&amp;id=46503640&amp;value=15086&amp;id=53484693&amp;value=15125&amp;id=58703876&amp;value=14966&amp;id=62996645&amp;value=15213&amp;id=67086670&amp;value=15142&amp;" TargetMode="External"/><Relationship Id="rId5554" Type="http://schemas.openxmlformats.org/officeDocument/2006/relationships/hyperlink" Target="https://www.daloopa.com/src/1670054" TargetMode="External"/><Relationship Id="rId6605" Type="http://schemas.openxmlformats.org/officeDocument/2006/relationships/hyperlink" Target="https://www.daloopa.com/src/1669896" TargetMode="External"/><Relationship Id="rId14097" Type="http://schemas.openxmlformats.org/officeDocument/2006/relationships/hyperlink" Target="https://www.daloopa.com/src/18901644" TargetMode="External"/><Relationship Id="rId15148" Type="http://schemas.openxmlformats.org/officeDocument/2006/relationships/hyperlink" Target="https://www.daloopa.com/src/19180073" TargetMode="External"/><Relationship Id="rId4156" Type="http://schemas.openxmlformats.org/officeDocument/2006/relationships/hyperlink" Target="https://www.daloopa.com/src/32272251" TargetMode="External"/><Relationship Id="rId5207" Type="http://schemas.openxmlformats.org/officeDocument/2006/relationships/hyperlink" Target="https://www.daloopa.com/src/1670333" TargetMode="External"/><Relationship Id="rId8777" Type="http://schemas.openxmlformats.org/officeDocument/2006/relationships/hyperlink" Target="https://www.daloopa.com/src/1925252" TargetMode="External"/><Relationship Id="rId9828" Type="http://schemas.openxmlformats.org/officeDocument/2006/relationships/hyperlink" Target="https://www.daloopa.com/src/1671089" TargetMode="External"/><Relationship Id="rId11758" Type="http://schemas.openxmlformats.org/officeDocument/2006/relationships/hyperlink" Target="https://www.daloopa.com/src/1678708" TargetMode="External"/><Relationship Id="rId1817" Type="http://schemas.openxmlformats.org/officeDocument/2006/relationships/hyperlink" Target="https://www.daloopa.com/src/10333115" TargetMode="External"/><Relationship Id="rId7379" Type="http://schemas.openxmlformats.org/officeDocument/2006/relationships/hyperlink" Target="https://www.daloopa.com/src/1668998" TargetMode="External"/><Relationship Id="rId12809" Type="http://schemas.openxmlformats.org/officeDocument/2006/relationships/hyperlink" Target="https://www.daloopa.com/src/67436592" TargetMode="External"/><Relationship Id="rId13180" Type="http://schemas.openxmlformats.org/officeDocument/2006/relationships/hyperlink" Target="https://www.daloopa.com/src/67439264" TargetMode="External"/><Relationship Id="rId14231" Type="http://schemas.openxmlformats.org/officeDocument/2006/relationships/hyperlink" Target="https://www.daloopa.com/src/38226787" TargetMode="External"/><Relationship Id="rId18852" Type="http://schemas.openxmlformats.org/officeDocument/2006/relationships/hyperlink" Target="https://www.daloopa.com/src/48898288" TargetMode="External"/><Relationship Id="rId160" Type="http://schemas.openxmlformats.org/officeDocument/2006/relationships/hyperlink" Target="https://www.daloopa.com/src/62707752" TargetMode="External"/><Relationship Id="rId3989" Type="http://schemas.openxmlformats.org/officeDocument/2006/relationships/hyperlink" Target="https://www.daloopa.com/src/46594123" TargetMode="External"/><Relationship Id="rId6462" Type="http://schemas.openxmlformats.org/officeDocument/2006/relationships/hyperlink" Target="https://www.daloopa.com/src/14718080" TargetMode="External"/><Relationship Id="rId7860" Type="http://schemas.openxmlformats.org/officeDocument/2006/relationships/hyperlink" Target="https://www.daloopa.com/src/1668593" TargetMode="External"/><Relationship Id="rId8911" Type="http://schemas.openxmlformats.org/officeDocument/2006/relationships/hyperlink" Target="https://www.daloopa.com/src/1684227" TargetMode="External"/><Relationship Id="rId10841" Type="http://schemas.openxmlformats.org/officeDocument/2006/relationships/hyperlink" Target="https://www.daloopa.com/src/50179207" TargetMode="External"/><Relationship Id="rId16056" Type="http://schemas.openxmlformats.org/officeDocument/2006/relationships/hyperlink" Target="https://www.daloopa.com/src/32324381" TargetMode="External"/><Relationship Id="rId17454" Type="http://schemas.openxmlformats.org/officeDocument/2006/relationships/hyperlink" Target="https://www.daloopa.com/src/62705638" TargetMode="External"/><Relationship Id="rId18505" Type="http://schemas.openxmlformats.org/officeDocument/2006/relationships/hyperlink" Target="https://www.daloopa.com/document/27825" TargetMode="External"/><Relationship Id="rId5064" Type="http://schemas.openxmlformats.org/officeDocument/2006/relationships/hyperlink" Target="https://www.daloopa.com/src/14718097" TargetMode="External"/><Relationship Id="rId6115" Type="http://schemas.openxmlformats.org/officeDocument/2006/relationships/hyperlink" Target="https://www.daloopa.com/src/1670315" TargetMode="External"/><Relationship Id="rId7513" Type="http://schemas.openxmlformats.org/officeDocument/2006/relationships/hyperlink" Target="https://www.daloopa.com/src/48400727" TargetMode="External"/><Relationship Id="rId17107" Type="http://schemas.openxmlformats.org/officeDocument/2006/relationships/hyperlink" Target="https://www.daloopa.com/src/48792700" TargetMode="External"/><Relationship Id="rId9685" Type="http://schemas.openxmlformats.org/officeDocument/2006/relationships/hyperlink" Target="https://www.daloopa.com/src/50174360" TargetMode="External"/><Relationship Id="rId12666" Type="http://schemas.openxmlformats.org/officeDocument/2006/relationships/hyperlink" Target="https://www.daloopa.com/src/1679167" TargetMode="External"/><Relationship Id="rId13717" Type="http://schemas.openxmlformats.org/officeDocument/2006/relationships/hyperlink" Target="https://www.daloopa.com/src/19147440" TargetMode="External"/><Relationship Id="rId19279" Type="http://schemas.openxmlformats.org/officeDocument/2006/relationships/hyperlink" Target="https://www.daloopa.com/src/49028215" TargetMode="External"/><Relationship Id="rId1674" Type="http://schemas.openxmlformats.org/officeDocument/2006/relationships/hyperlink" Target="https://www.daloopa.com/src/1670892" TargetMode="External"/><Relationship Id="rId2725" Type="http://schemas.openxmlformats.org/officeDocument/2006/relationships/hyperlink" Target="https://www.daloopa.com/src/4718994" TargetMode="External"/><Relationship Id="rId8287" Type="http://schemas.openxmlformats.org/officeDocument/2006/relationships/hyperlink" Target="https://www.daloopa.com/src/4681403" TargetMode="External"/><Relationship Id="rId9338" Type="http://schemas.openxmlformats.org/officeDocument/2006/relationships/hyperlink" Target="https://www.daloopa.com/src/32273770" TargetMode="External"/><Relationship Id="rId11268" Type="http://schemas.openxmlformats.org/officeDocument/2006/relationships/hyperlink" Target="https://www.daloopa.com/document/6065396" TargetMode="External"/><Relationship Id="rId12319" Type="http://schemas.openxmlformats.org/officeDocument/2006/relationships/hyperlink" Target="https://www.daloopa.com/src/14823752" TargetMode="External"/><Relationship Id="rId15889" Type="http://schemas.openxmlformats.org/officeDocument/2006/relationships/hyperlink" Target="https://www.daloopa.com/src/19195288" TargetMode="External"/><Relationship Id="rId1327" Type="http://schemas.openxmlformats.org/officeDocument/2006/relationships/hyperlink" Target="https://www.daloopa.com/src/38123788" TargetMode="External"/><Relationship Id="rId4897" Type="http://schemas.openxmlformats.org/officeDocument/2006/relationships/hyperlink" Target="https://www.daloopa.com/src/45303686" TargetMode="External"/><Relationship Id="rId5948" Type="http://schemas.openxmlformats.org/officeDocument/2006/relationships/hyperlink" Target="https://www.daloopa.com/src/1669816" TargetMode="External"/><Relationship Id="rId18362" Type="http://schemas.openxmlformats.org/officeDocument/2006/relationships/hyperlink" Target="https://www.daloopa.com/src/62711919" TargetMode="External"/><Relationship Id="rId19413" Type="http://schemas.openxmlformats.org/officeDocument/2006/relationships/hyperlink" Target="https://www.daloopa.com/src/1678578" TargetMode="External"/><Relationship Id="rId33" Type="http://schemas.openxmlformats.org/officeDocument/2006/relationships/hyperlink" Target="https://www.daloopa.com/document/19978203" TargetMode="External"/><Relationship Id="rId3499" Type="http://schemas.openxmlformats.org/officeDocument/2006/relationships/hyperlink" Target="https://www.daloopa.com/src/19138676" TargetMode="External"/><Relationship Id="rId7370" Type="http://schemas.openxmlformats.org/officeDocument/2006/relationships/hyperlink" Target="https://www.daloopa.com/src/1669388" TargetMode="External"/><Relationship Id="rId8421" Type="http://schemas.openxmlformats.org/officeDocument/2006/relationships/hyperlink" Target="https://www.daloopa.com/src/1668603" TargetMode="External"/><Relationship Id="rId12800" Type="http://schemas.openxmlformats.org/officeDocument/2006/relationships/hyperlink" Target="https://www.daloopa.com/src/67437047" TargetMode="External"/><Relationship Id="rId18015" Type="http://schemas.openxmlformats.org/officeDocument/2006/relationships/hyperlink" Target="https://www.daloopa.com/src/62708897" TargetMode="External"/><Relationship Id="rId7023" Type="http://schemas.openxmlformats.org/officeDocument/2006/relationships/hyperlink" Target="https://www.daloopa.com/src/1669453" TargetMode="External"/><Relationship Id="rId10351" Type="http://schemas.openxmlformats.org/officeDocument/2006/relationships/hyperlink" Target="https://www.daloopa.com/src/50179380" TargetMode="External"/><Relationship Id="rId11402" Type="http://schemas.openxmlformats.org/officeDocument/2006/relationships/hyperlink" Target="https://www.daloopa.com/src/1678960" TargetMode="External"/><Relationship Id="rId14972" Type="http://schemas.openxmlformats.org/officeDocument/2006/relationships/hyperlink" Target="https://www.daloopa.com/src/19186095" TargetMode="External"/><Relationship Id="rId3980" Type="http://schemas.openxmlformats.org/officeDocument/2006/relationships/hyperlink" Target="https://www.daloopa.com/src/20811562" TargetMode="External"/><Relationship Id="rId9195" Type="http://schemas.openxmlformats.org/officeDocument/2006/relationships/hyperlink" Target="https://www.daloopa.com/src/1671263" TargetMode="External"/><Relationship Id="rId10004" Type="http://schemas.openxmlformats.org/officeDocument/2006/relationships/hyperlink" Target="https://www.daloopa.com/src/1671121" TargetMode="External"/><Relationship Id="rId13574" Type="http://schemas.openxmlformats.org/officeDocument/2006/relationships/hyperlink" Target="https://marketplace.daloopa.com/text-fundamental?id=46509799&amp;value=2812.76&amp;id=53489704&amp;value=2758.2&amp;id=58705402&amp;value=124.95&amp;id=62996147&amp;value=112.62&amp;id=67089924&amp;value=98.92&amp;" TargetMode="External"/><Relationship Id="rId14625" Type="http://schemas.openxmlformats.org/officeDocument/2006/relationships/hyperlink" Target="https://www.daloopa.com/src/19184490" TargetMode="External"/><Relationship Id="rId1184" Type="http://schemas.openxmlformats.org/officeDocument/2006/relationships/hyperlink" Target="https://www.daloopa.com/src/53410458" TargetMode="External"/><Relationship Id="rId2582" Type="http://schemas.openxmlformats.org/officeDocument/2006/relationships/hyperlink" Target="https://www.daloopa.com/src/66330940" TargetMode="External"/><Relationship Id="rId3633" Type="http://schemas.openxmlformats.org/officeDocument/2006/relationships/hyperlink" Target="https://www.daloopa.com/src/19138105" TargetMode="External"/><Relationship Id="rId12176" Type="http://schemas.openxmlformats.org/officeDocument/2006/relationships/hyperlink" Target="https://www.daloopa.com/src/1678353" TargetMode="External"/><Relationship Id="rId13227" Type="http://schemas.openxmlformats.org/officeDocument/2006/relationships/hyperlink" Target="https://www.daloopa.com/src/67438942" TargetMode="External"/><Relationship Id="rId16797" Type="http://schemas.openxmlformats.org/officeDocument/2006/relationships/hyperlink" Target="https://www.daloopa.com/src/48906733" TargetMode="External"/><Relationship Id="rId17848" Type="http://schemas.openxmlformats.org/officeDocument/2006/relationships/hyperlink" Target="https://www.daloopa.com/src/62706233" TargetMode="External"/><Relationship Id="rId554" Type="http://schemas.openxmlformats.org/officeDocument/2006/relationships/hyperlink" Target="https://www.daloopa.com/src/19162994" TargetMode="External"/><Relationship Id="rId2235" Type="http://schemas.openxmlformats.org/officeDocument/2006/relationships/hyperlink" Target="https://www.daloopa.com/src/45303507" TargetMode="External"/><Relationship Id="rId6856" Type="http://schemas.openxmlformats.org/officeDocument/2006/relationships/hyperlink" Target="https://www.daloopa.com/src/1669229" TargetMode="External"/><Relationship Id="rId7907" Type="http://schemas.openxmlformats.org/officeDocument/2006/relationships/hyperlink" Target="https://www.daloopa.com/src/48400747" TargetMode="External"/><Relationship Id="rId15399" Type="http://schemas.openxmlformats.org/officeDocument/2006/relationships/hyperlink" Target="https://www.daloopa.com/src/19187039" TargetMode="External"/><Relationship Id="rId19270" Type="http://schemas.openxmlformats.org/officeDocument/2006/relationships/hyperlink" Target="https://www.daloopa.com/src/49002496" TargetMode="External"/><Relationship Id="rId207" Type="http://schemas.openxmlformats.org/officeDocument/2006/relationships/hyperlink" Target="https://www.daloopa.com/src/67085177" TargetMode="External"/><Relationship Id="rId5458" Type="http://schemas.openxmlformats.org/officeDocument/2006/relationships/hyperlink" Target="https://www.daloopa.com/src/1669979" TargetMode="External"/><Relationship Id="rId6509" Type="http://schemas.openxmlformats.org/officeDocument/2006/relationships/hyperlink" Target="https://www.daloopa.com/src/7963213" TargetMode="External"/><Relationship Id="rId12310" Type="http://schemas.openxmlformats.org/officeDocument/2006/relationships/hyperlink" Target="https://www.daloopa.com/src/1679337" TargetMode="External"/><Relationship Id="rId15880" Type="http://schemas.openxmlformats.org/officeDocument/2006/relationships/hyperlink" Target="https://www.daloopa.com/src/19195588" TargetMode="External"/><Relationship Id="rId16931" Type="http://schemas.openxmlformats.org/officeDocument/2006/relationships/hyperlink" Target="https://www.daloopa.com/src/48791468" TargetMode="External"/><Relationship Id="rId3490" Type="http://schemas.openxmlformats.org/officeDocument/2006/relationships/hyperlink" Target="https://www.daloopa.com/src/45304549" TargetMode="External"/><Relationship Id="rId4541" Type="http://schemas.openxmlformats.org/officeDocument/2006/relationships/hyperlink" Target="https://www.daloopa.com/src/1668570" TargetMode="External"/><Relationship Id="rId13084" Type="http://schemas.openxmlformats.org/officeDocument/2006/relationships/hyperlink" Target="https://www.daloopa.com/src/67440706" TargetMode="External"/><Relationship Id="rId14135" Type="http://schemas.openxmlformats.org/officeDocument/2006/relationships/hyperlink" Target="https://www.daloopa.com/src/38227053" TargetMode="External"/><Relationship Id="rId14482" Type="http://schemas.openxmlformats.org/officeDocument/2006/relationships/hyperlink" Target="https://www.daloopa.com/document/23465155" TargetMode="External"/><Relationship Id="rId15533" Type="http://schemas.openxmlformats.org/officeDocument/2006/relationships/hyperlink" Target="https://www.daloopa.com/src/38229707" TargetMode="External"/><Relationship Id="rId2092" Type="http://schemas.openxmlformats.org/officeDocument/2006/relationships/hyperlink" Target="https://www.daloopa.com/document/17276180" TargetMode="External"/><Relationship Id="rId3143" Type="http://schemas.openxmlformats.org/officeDocument/2006/relationships/hyperlink" Target="https://www.daloopa.com/src/53486189" TargetMode="External"/><Relationship Id="rId18756" Type="http://schemas.openxmlformats.org/officeDocument/2006/relationships/hyperlink" Target="https://www.daloopa.com/src/48899003" TargetMode="External"/><Relationship Id="rId7764" Type="http://schemas.openxmlformats.org/officeDocument/2006/relationships/hyperlink" Target="https://www.daloopa.com/src/1668827" TargetMode="External"/><Relationship Id="rId8815" Type="http://schemas.openxmlformats.org/officeDocument/2006/relationships/hyperlink" Target="https://www.daloopa.com/src/1925300" TargetMode="External"/><Relationship Id="rId10745" Type="http://schemas.openxmlformats.org/officeDocument/2006/relationships/hyperlink" Target="https://www.daloopa.com/src/50179551" TargetMode="External"/><Relationship Id="rId17358" Type="http://schemas.openxmlformats.org/officeDocument/2006/relationships/hyperlink" Target="https://www.daloopa.com/src/48796704" TargetMode="External"/><Relationship Id="rId18409" Type="http://schemas.openxmlformats.org/officeDocument/2006/relationships/hyperlink" Target="https://www.daloopa.com/src/62711830" TargetMode="External"/><Relationship Id="rId6366" Type="http://schemas.openxmlformats.org/officeDocument/2006/relationships/hyperlink" Target="https://www.daloopa.com/src/67044556" TargetMode="External"/><Relationship Id="rId7417" Type="http://schemas.openxmlformats.org/officeDocument/2006/relationships/hyperlink" Target="https://www.daloopa.com/src/1669566" TargetMode="External"/><Relationship Id="rId13968" Type="http://schemas.openxmlformats.org/officeDocument/2006/relationships/hyperlink" Target="https://www.daloopa.com/src/19339568" TargetMode="External"/><Relationship Id="rId2976" Type="http://schemas.openxmlformats.org/officeDocument/2006/relationships/hyperlink" Target="https://www.daloopa.com/src/19135457" TargetMode="External"/><Relationship Id="rId6019" Type="http://schemas.openxmlformats.org/officeDocument/2006/relationships/hyperlink" Target="https://www.daloopa.com/src/1669919" TargetMode="External"/><Relationship Id="rId9589" Type="http://schemas.openxmlformats.org/officeDocument/2006/relationships/hyperlink" Target="https://www.daloopa.com/src/45304357" TargetMode="External"/><Relationship Id="rId15390" Type="http://schemas.openxmlformats.org/officeDocument/2006/relationships/hyperlink" Target="https://www.daloopa.com/src/19187646" TargetMode="External"/><Relationship Id="rId16441" Type="http://schemas.openxmlformats.org/officeDocument/2006/relationships/hyperlink" Target="https://www.daloopa.com/src/19197226" TargetMode="External"/><Relationship Id="rId948" Type="http://schemas.openxmlformats.org/officeDocument/2006/relationships/hyperlink" Target="https://www.daloopa.com/src/50174702" TargetMode="External"/><Relationship Id="rId1578" Type="http://schemas.openxmlformats.org/officeDocument/2006/relationships/hyperlink" Target="https://www.daloopa.com/src/49016251" TargetMode="External"/><Relationship Id="rId2629" Type="http://schemas.openxmlformats.org/officeDocument/2006/relationships/hyperlink" Target="https://www.daloopa.com/src/66331148" TargetMode="External"/><Relationship Id="rId6500" Type="http://schemas.openxmlformats.org/officeDocument/2006/relationships/hyperlink" Target="https://www.daloopa.com/src/1669826" TargetMode="External"/><Relationship Id="rId15043" Type="http://schemas.openxmlformats.org/officeDocument/2006/relationships/hyperlink" Target="https://www.daloopa.com/src/53488232" TargetMode="External"/><Relationship Id="rId4051" Type="http://schemas.openxmlformats.org/officeDocument/2006/relationships/hyperlink" Target="https://www.daloopa.com/document/23463508" TargetMode="External"/><Relationship Id="rId5102" Type="http://schemas.openxmlformats.org/officeDocument/2006/relationships/hyperlink" Target="https://www.daloopa.com/src/1669903" TargetMode="External"/><Relationship Id="rId8672" Type="http://schemas.openxmlformats.org/officeDocument/2006/relationships/hyperlink" Target="https://www.daloopa.com/src/1670615" TargetMode="External"/><Relationship Id="rId18266" Type="http://schemas.openxmlformats.org/officeDocument/2006/relationships/hyperlink" Target="https://www.daloopa.com/src/62769758" TargetMode="External"/><Relationship Id="rId19664" Type="http://schemas.openxmlformats.org/officeDocument/2006/relationships/hyperlink" Target="https://www.daloopa.com/src/1678485" TargetMode="External"/><Relationship Id="rId7274" Type="http://schemas.openxmlformats.org/officeDocument/2006/relationships/hyperlink" Target="https://www.daloopa.com/src/1668681" TargetMode="External"/><Relationship Id="rId8325" Type="http://schemas.openxmlformats.org/officeDocument/2006/relationships/hyperlink" Target="https://www.daloopa.com/src/10333058" TargetMode="External"/><Relationship Id="rId9723" Type="http://schemas.openxmlformats.org/officeDocument/2006/relationships/hyperlink" Target="https://www.daloopa.com/src/1671460" TargetMode="External"/><Relationship Id="rId11653" Type="http://schemas.openxmlformats.org/officeDocument/2006/relationships/hyperlink" Target="https://marketplace.daloopa.com/text-fundamental?id=1682526&amp;value=11038&amp;" TargetMode="External"/><Relationship Id="rId12704" Type="http://schemas.openxmlformats.org/officeDocument/2006/relationships/hyperlink" Target="https://www.daloopa.com/document/23465155" TargetMode="External"/><Relationship Id="rId19317" Type="http://schemas.openxmlformats.org/officeDocument/2006/relationships/hyperlink" Target="https://www.daloopa.com/src/1678637" TargetMode="External"/><Relationship Id="rId1712" Type="http://schemas.openxmlformats.org/officeDocument/2006/relationships/hyperlink" Target="https://www.daloopa.com/src/1670803" TargetMode="External"/><Relationship Id="rId10255" Type="http://schemas.openxmlformats.org/officeDocument/2006/relationships/hyperlink" Target="https://www.daloopa.com/src/50180170" TargetMode="External"/><Relationship Id="rId11306" Type="http://schemas.openxmlformats.org/officeDocument/2006/relationships/hyperlink" Target="https://www.daloopa.com/src/1684271" TargetMode="External"/><Relationship Id="rId14876" Type="http://schemas.openxmlformats.org/officeDocument/2006/relationships/hyperlink" Target="https://www.daloopa.com/src/19185548" TargetMode="External"/><Relationship Id="rId15927" Type="http://schemas.openxmlformats.org/officeDocument/2006/relationships/hyperlink" Target="https://www.daloopa.com/src/58705802" TargetMode="External"/><Relationship Id="rId3884" Type="http://schemas.openxmlformats.org/officeDocument/2006/relationships/hyperlink" Target="https://www.daloopa.com/src/46595423" TargetMode="External"/><Relationship Id="rId4935" Type="http://schemas.openxmlformats.org/officeDocument/2006/relationships/hyperlink" Target="https://www.daloopa.com/src/1670289" TargetMode="External"/><Relationship Id="rId9099" Type="http://schemas.openxmlformats.org/officeDocument/2006/relationships/hyperlink" Target="https://www.daloopa.com/src/45304257" TargetMode="External"/><Relationship Id="rId13478" Type="http://schemas.openxmlformats.org/officeDocument/2006/relationships/hyperlink" Target="https://www.daloopa.com/src/19144833" TargetMode="External"/><Relationship Id="rId14529" Type="http://schemas.openxmlformats.org/officeDocument/2006/relationships/hyperlink" Target="https://www.daloopa.com/src/19181489" TargetMode="External"/><Relationship Id="rId18400" Type="http://schemas.openxmlformats.org/officeDocument/2006/relationships/hyperlink" Target="https://www.daloopa.com/src/62711937" TargetMode="External"/><Relationship Id="rId2486" Type="http://schemas.openxmlformats.org/officeDocument/2006/relationships/hyperlink" Target="https://www.daloopa.com/src/1679219" TargetMode="External"/><Relationship Id="rId3537" Type="http://schemas.openxmlformats.org/officeDocument/2006/relationships/hyperlink" Target="https://www.daloopa.com/src/19138930" TargetMode="External"/><Relationship Id="rId17002" Type="http://schemas.openxmlformats.org/officeDocument/2006/relationships/hyperlink" Target="https://www.daloopa.com/src/48790775" TargetMode="External"/><Relationship Id="rId458" Type="http://schemas.openxmlformats.org/officeDocument/2006/relationships/hyperlink" Target="https://www.daloopa.com/src/1677170" TargetMode="External"/><Relationship Id="rId1088" Type="http://schemas.openxmlformats.org/officeDocument/2006/relationships/hyperlink" Target="https://www.daloopa.com/src/1670754" TargetMode="External"/><Relationship Id="rId2139" Type="http://schemas.openxmlformats.org/officeDocument/2006/relationships/hyperlink" Target="https://www.daloopa.com/src/32321196" TargetMode="External"/><Relationship Id="rId6010" Type="http://schemas.openxmlformats.org/officeDocument/2006/relationships/hyperlink" Target="https://www.daloopa.com/src/1670240" TargetMode="External"/><Relationship Id="rId9580" Type="http://schemas.openxmlformats.org/officeDocument/2006/relationships/hyperlink" Target="https://www.daloopa.com/src/10333153" TargetMode="External"/><Relationship Id="rId19174" Type="http://schemas.openxmlformats.org/officeDocument/2006/relationships/hyperlink" Target="https://www.daloopa.com/src/49001094" TargetMode="External"/><Relationship Id="rId2620" Type="http://schemas.openxmlformats.org/officeDocument/2006/relationships/hyperlink" Target="https://www.daloopa.com/src/66330849" TargetMode="External"/><Relationship Id="rId8182" Type="http://schemas.openxmlformats.org/officeDocument/2006/relationships/hyperlink" Target="https://www.daloopa.com/src/1668631" TargetMode="External"/><Relationship Id="rId9233" Type="http://schemas.openxmlformats.org/officeDocument/2006/relationships/hyperlink" Target="https://www.daloopa.com/document/22810043" TargetMode="External"/><Relationship Id="rId11163" Type="http://schemas.openxmlformats.org/officeDocument/2006/relationships/hyperlink" Target="https://www.daloopa.com/src/50178824" TargetMode="External"/><Relationship Id="rId12214" Type="http://schemas.openxmlformats.org/officeDocument/2006/relationships/hyperlink" Target="https://www.daloopa.com/src/1679431" TargetMode="External"/><Relationship Id="rId12561" Type="http://schemas.openxmlformats.org/officeDocument/2006/relationships/hyperlink" Target="https://www.daloopa.com/src/58706287" TargetMode="External"/><Relationship Id="rId13612" Type="http://schemas.openxmlformats.org/officeDocument/2006/relationships/hyperlink" Target="https://www.daloopa.com/src/20862185" TargetMode="External"/><Relationship Id="rId1222" Type="http://schemas.openxmlformats.org/officeDocument/2006/relationships/hyperlink" Target="https://www.daloopa.com/src/46413141" TargetMode="External"/><Relationship Id="rId15784" Type="http://schemas.openxmlformats.org/officeDocument/2006/relationships/hyperlink" Target="https://www.daloopa.com/src/19183408" TargetMode="External"/><Relationship Id="rId16835" Type="http://schemas.openxmlformats.org/officeDocument/2006/relationships/hyperlink" Target="https://www.daloopa.com/src/48791819" TargetMode="External"/><Relationship Id="rId3394" Type="http://schemas.openxmlformats.org/officeDocument/2006/relationships/hyperlink" Target="https://www.daloopa.com/src/19137069" TargetMode="External"/><Relationship Id="rId4792" Type="http://schemas.openxmlformats.org/officeDocument/2006/relationships/hyperlink" Target="https://www.daloopa.com/src/46595417" TargetMode="External"/><Relationship Id="rId5843" Type="http://schemas.openxmlformats.org/officeDocument/2006/relationships/hyperlink" Target="https://www.daloopa.com/src/1669848" TargetMode="External"/><Relationship Id="rId14386" Type="http://schemas.openxmlformats.org/officeDocument/2006/relationships/hyperlink" Target="https://www.daloopa.com/src/46508244" TargetMode="External"/><Relationship Id="rId15437" Type="http://schemas.openxmlformats.org/officeDocument/2006/relationships/hyperlink" Target="https://www.daloopa.com/src/19186998" TargetMode="External"/><Relationship Id="rId3047" Type="http://schemas.openxmlformats.org/officeDocument/2006/relationships/hyperlink" Target="https://www.daloopa.com/src/19135498" TargetMode="External"/><Relationship Id="rId4445" Type="http://schemas.openxmlformats.org/officeDocument/2006/relationships/hyperlink" Target="https://www.daloopa.com/src/4681368" TargetMode="External"/><Relationship Id="rId10996" Type="http://schemas.openxmlformats.org/officeDocument/2006/relationships/hyperlink" Target="https://www.daloopa.com/src/62951003" TargetMode="External"/><Relationship Id="rId14039" Type="http://schemas.openxmlformats.org/officeDocument/2006/relationships/hyperlink" Target="https://www.daloopa.com/src/18897383" TargetMode="External"/><Relationship Id="rId7668" Type="http://schemas.openxmlformats.org/officeDocument/2006/relationships/hyperlink" Target="https://www.daloopa.com/src/48615974" TargetMode="External"/><Relationship Id="rId8719" Type="http://schemas.openxmlformats.org/officeDocument/2006/relationships/hyperlink" Target="https://www.daloopa.com/src/1670631" TargetMode="External"/><Relationship Id="rId10649" Type="http://schemas.openxmlformats.org/officeDocument/2006/relationships/hyperlink" Target="https://www.daloopa.com/src/50179268" TargetMode="External"/><Relationship Id="rId14520" Type="http://schemas.openxmlformats.org/officeDocument/2006/relationships/hyperlink" Target="https://www.daloopa.com/src/58705722" TargetMode="External"/><Relationship Id="rId9090" Type="http://schemas.openxmlformats.org/officeDocument/2006/relationships/hyperlink" Target="https://www.daloopa.com/src/1671481" TargetMode="External"/><Relationship Id="rId12071" Type="http://schemas.openxmlformats.org/officeDocument/2006/relationships/hyperlink" Target="https://www.daloopa.com/src/1678375" TargetMode="External"/><Relationship Id="rId13122" Type="http://schemas.openxmlformats.org/officeDocument/2006/relationships/hyperlink" Target="https://www.daloopa.com/src/67440981" TargetMode="External"/><Relationship Id="rId2130" Type="http://schemas.openxmlformats.org/officeDocument/2006/relationships/hyperlink" Target="https://www.daloopa.com/src/18859261" TargetMode="External"/><Relationship Id="rId6751" Type="http://schemas.openxmlformats.org/officeDocument/2006/relationships/hyperlink" Target="https://www.daloopa.com/src/1670253" TargetMode="External"/><Relationship Id="rId15294" Type="http://schemas.openxmlformats.org/officeDocument/2006/relationships/hyperlink" Target="https://www.daloopa.com/src/53488341" TargetMode="External"/><Relationship Id="rId16345" Type="http://schemas.openxmlformats.org/officeDocument/2006/relationships/hyperlink" Target="https://www.daloopa.com/src/19140051" TargetMode="External"/><Relationship Id="rId16692" Type="http://schemas.openxmlformats.org/officeDocument/2006/relationships/hyperlink" Target="https://www.daloopa.com/src/19164982" TargetMode="External"/><Relationship Id="rId17743" Type="http://schemas.openxmlformats.org/officeDocument/2006/relationships/hyperlink" Target="https://www.daloopa.com/src/62705684" TargetMode="External"/><Relationship Id="rId102" Type="http://schemas.openxmlformats.org/officeDocument/2006/relationships/hyperlink" Target="https://www.daloopa.com/document/10389360" TargetMode="External"/><Relationship Id="rId5353" Type="http://schemas.openxmlformats.org/officeDocument/2006/relationships/hyperlink" Target="https://www.daloopa.com/src/7963190" TargetMode="External"/><Relationship Id="rId6404" Type="http://schemas.openxmlformats.org/officeDocument/2006/relationships/hyperlink" Target="https://www.daloopa.com/src/1670070" TargetMode="External"/><Relationship Id="rId7802" Type="http://schemas.openxmlformats.org/officeDocument/2006/relationships/hyperlink" Target="https://www.daloopa.com/src/1669396" TargetMode="External"/><Relationship Id="rId5006" Type="http://schemas.openxmlformats.org/officeDocument/2006/relationships/hyperlink" Target="https://www.daloopa.com/src/1669624" TargetMode="External"/><Relationship Id="rId9974" Type="http://schemas.openxmlformats.org/officeDocument/2006/relationships/hyperlink" Target="https://www.daloopa.com/src/20810579" TargetMode="External"/><Relationship Id="rId12955" Type="http://schemas.openxmlformats.org/officeDocument/2006/relationships/hyperlink" Target="https://www.daloopa.com/src/67441131" TargetMode="External"/><Relationship Id="rId19568" Type="http://schemas.openxmlformats.org/officeDocument/2006/relationships/hyperlink" Target="https://www.daloopa.com/src/1678493" TargetMode="External"/><Relationship Id="rId1963" Type="http://schemas.openxmlformats.org/officeDocument/2006/relationships/hyperlink" Target="https://www.daloopa.com/src/1680731" TargetMode="External"/><Relationship Id="rId7178" Type="http://schemas.openxmlformats.org/officeDocument/2006/relationships/hyperlink" Target="https://www.daloopa.com/src/14718240" TargetMode="External"/><Relationship Id="rId8576" Type="http://schemas.openxmlformats.org/officeDocument/2006/relationships/hyperlink" Target="https://www.daloopa.com/src/1669054" TargetMode="External"/><Relationship Id="rId9627" Type="http://schemas.openxmlformats.org/officeDocument/2006/relationships/hyperlink" Target="https://www.daloopa.com/src/50174320" TargetMode="External"/><Relationship Id="rId11557" Type="http://schemas.openxmlformats.org/officeDocument/2006/relationships/hyperlink" Target="https://www.daloopa.com/src/1684183" TargetMode="External"/><Relationship Id="rId12608" Type="http://schemas.openxmlformats.org/officeDocument/2006/relationships/hyperlink" Target="https://www.daloopa.com/src/67096973" TargetMode="External"/><Relationship Id="rId1616" Type="http://schemas.openxmlformats.org/officeDocument/2006/relationships/hyperlink" Target="https://www.daloopa.com/src/49013955" TargetMode="External"/><Relationship Id="rId8229" Type="http://schemas.openxmlformats.org/officeDocument/2006/relationships/hyperlink" Target="https://www.daloopa.com/src/1668733" TargetMode="External"/><Relationship Id="rId10159" Type="http://schemas.openxmlformats.org/officeDocument/2006/relationships/hyperlink" Target="https://www.daloopa.com/src/50179836" TargetMode="External"/><Relationship Id="rId14030" Type="http://schemas.openxmlformats.org/officeDocument/2006/relationships/hyperlink" Target="https://www.daloopa.com/src/18906900" TargetMode="External"/><Relationship Id="rId18651" Type="http://schemas.openxmlformats.org/officeDocument/2006/relationships/hyperlink" Target="https://www.daloopa.com/src/50393402" TargetMode="External"/><Relationship Id="rId19702" Type="http://schemas.openxmlformats.org/officeDocument/2006/relationships/hyperlink" Target="https://www.daloopa.com/document/10375903" TargetMode="External"/><Relationship Id="rId3788" Type="http://schemas.openxmlformats.org/officeDocument/2006/relationships/hyperlink" Target="https://marketplace.daloopa.com/text-fundamental?id=49006011&amp;value=0.2&amp;id=19138245&amp;value=0.18&amp;id=19138232&amp;value=0.21&amp;id=19138343&amp;value=0.2&amp;id=19138204&amp;value=0.23&amp;id=19138185&amp;value=0.25&amp;id=19138160&amp;value=0.23&amp;id=19138350&amp;value=0.24&amp;id=19138154&amp;value=0.24&amp;id=19138138&amp;value=0.23&amp;id=19138129&amp;value=0.24&amp;id=19138382&amp;value=0.24&amp;id=19138113&amp;value=0.23&amp;id=19138107&amp;value=0.23&amp;id=19138086&amp;value=0.22&amp;id=19138393&amp;value=0.22&amp;id=19138073&amp;value=0.19&amp;id=19138047&amp;value=0.22&amp;id=19138035&amp;value=0.22&amp;id=19138413&amp;value=0.2&amp;id=19138025&amp;value=0.15&amp;id=19137991&amp;value=0.15&amp;id=19138483&amp;value=0.14&amp;id=20860915&amp;value=0.32&amp;id=32322894&amp;value=0.57&amp;id=38227640&amp;value=0.39&amp;id=46541973&amp;value=0.39&amp;id=53486194&amp;value=0.26&amp;id=58704679&amp;value=0.16&amp;id=62996728&amp;value=0.11&amp;id=67087929&amp;value=0.14&amp;" TargetMode="External"/><Relationship Id="rId4839" Type="http://schemas.openxmlformats.org/officeDocument/2006/relationships/hyperlink" Target="https://www.daloopa.com/src/45303676" TargetMode="External"/><Relationship Id="rId8710" Type="http://schemas.openxmlformats.org/officeDocument/2006/relationships/hyperlink" Target="https://www.daloopa.com/src/45304165" TargetMode="External"/><Relationship Id="rId17253" Type="http://schemas.openxmlformats.org/officeDocument/2006/relationships/hyperlink" Target="https://www.daloopa.com/src/48797975" TargetMode="External"/><Relationship Id="rId18304" Type="http://schemas.openxmlformats.org/officeDocument/2006/relationships/hyperlink" Target="https://www.daloopa.com/src/19235252" TargetMode="External"/><Relationship Id="rId6261" Type="http://schemas.openxmlformats.org/officeDocument/2006/relationships/hyperlink" Target="https://www.daloopa.com/src/46412937" TargetMode="External"/><Relationship Id="rId7312" Type="http://schemas.openxmlformats.org/officeDocument/2006/relationships/hyperlink" Target="https://www.daloopa.com/document/23463508" TargetMode="External"/><Relationship Id="rId10640" Type="http://schemas.openxmlformats.org/officeDocument/2006/relationships/hyperlink" Target="https://www.daloopa.com/src/67059490" TargetMode="External"/><Relationship Id="rId9484" Type="http://schemas.openxmlformats.org/officeDocument/2006/relationships/hyperlink" Target="https://www.daloopa.com/src/1671218" TargetMode="External"/><Relationship Id="rId13863" Type="http://schemas.openxmlformats.org/officeDocument/2006/relationships/hyperlink" Target="https://www.daloopa.com/document/23465155" TargetMode="External"/><Relationship Id="rId14914" Type="http://schemas.openxmlformats.org/officeDocument/2006/relationships/hyperlink" Target="https://www.daloopa.com/src/19184173" TargetMode="External"/><Relationship Id="rId19078" Type="http://schemas.openxmlformats.org/officeDocument/2006/relationships/hyperlink" Target="https://www.daloopa.com/src/48905949" TargetMode="External"/><Relationship Id="rId1473" Type="http://schemas.openxmlformats.org/officeDocument/2006/relationships/hyperlink" Target="https://www.daloopa.com/src/49014016" TargetMode="External"/><Relationship Id="rId2871" Type="http://schemas.openxmlformats.org/officeDocument/2006/relationships/hyperlink" Target="https://www.daloopa.com/src/45304497" TargetMode="External"/><Relationship Id="rId3922" Type="http://schemas.openxmlformats.org/officeDocument/2006/relationships/hyperlink" Target="https://www.daloopa.com/src/1668071" TargetMode="External"/><Relationship Id="rId8086" Type="http://schemas.openxmlformats.org/officeDocument/2006/relationships/hyperlink" Target="https://www.daloopa.com/src/67054422" TargetMode="External"/><Relationship Id="rId9137" Type="http://schemas.openxmlformats.org/officeDocument/2006/relationships/hyperlink" Target="https://www.daloopa.com/src/1671447" TargetMode="External"/><Relationship Id="rId12465" Type="http://schemas.openxmlformats.org/officeDocument/2006/relationships/hyperlink" Target="https://www.daloopa.com/src/1679445" TargetMode="External"/><Relationship Id="rId13516" Type="http://schemas.openxmlformats.org/officeDocument/2006/relationships/hyperlink" Target="https://www.daloopa.com/src/19144330" TargetMode="External"/><Relationship Id="rId843" Type="http://schemas.openxmlformats.org/officeDocument/2006/relationships/hyperlink" Target="https://www.daloopa.com/src/48507223" TargetMode="External"/><Relationship Id="rId1126" Type="http://schemas.openxmlformats.org/officeDocument/2006/relationships/hyperlink" Target="https://www.daloopa.com/src/50192797" TargetMode="External"/><Relationship Id="rId2524" Type="http://schemas.openxmlformats.org/officeDocument/2006/relationships/hyperlink" Target="https://www.daloopa.com/src/66332504" TargetMode="External"/><Relationship Id="rId11067" Type="http://schemas.openxmlformats.org/officeDocument/2006/relationships/hyperlink" Target="https://www.daloopa.com/src/67059483" TargetMode="External"/><Relationship Id="rId12118" Type="http://schemas.openxmlformats.org/officeDocument/2006/relationships/hyperlink" Target="https://marketplace.daloopa.com/text-fundamental?id=1678380&amp;value=1012&amp;" TargetMode="External"/><Relationship Id="rId15688" Type="http://schemas.openxmlformats.org/officeDocument/2006/relationships/hyperlink" Target="https://www.daloopa.com/src/19183443" TargetMode="External"/><Relationship Id="rId16739" Type="http://schemas.openxmlformats.org/officeDocument/2006/relationships/hyperlink" Target="https://marketplace.daloopa.com/text-fundamental?id=62705940&amp;value=11868&amp;id=62705736&amp;value=10621&amp;id=67090205&amp;value=9447&amp;" TargetMode="External"/><Relationship Id="rId4696" Type="http://schemas.openxmlformats.org/officeDocument/2006/relationships/hyperlink" Target="https://www.daloopa.com/src/20811558" TargetMode="External"/><Relationship Id="rId5747" Type="http://schemas.openxmlformats.org/officeDocument/2006/relationships/hyperlink" Target="https://marketplace.daloopa.com/text-fundamental?id=1670530&amp;value=2094&amp;id=1670493&amp;value=1758&amp;id=1670456&amp;value=2124&amp;id=1670419&amp;value=2453&amp;id=1670382&amp;value=1623&amp;id=1670344&amp;value=1345&amp;id=1670306&amp;value=1368&amp;id=1670269&amp;value=1715&amp;id=1670234&amp;value=1688&amp;id=1670199&amp;value=1315&amp;id=1670164&amp;value=1549&amp;id=1670129&amp;value=1931&amp;id=1670093&amp;value=1667&amp;id=1670057&amp;value=1716&amp;id=1670021&amp;value=2175&amp;id=1669984&amp;value=2041&amp;id=1669949&amp;value=2306&amp;id=1669915&amp;value=2488&amp;id=1669881&amp;value=2674&amp;id=1669847&amp;value=3137&amp;id=1669812&amp;value=3526&amp;id=1669778&amp;value=3369&amp;id=1669744&amp;value=3789&amp;id=1669710&amp;value=4378&amp;id=1669675&amp;value=3710&amp;id=1669639&amp;value=3925&amp;id=1669603&amp;value=4142&amp;id=2696969&amp;value=5561&amp;id=4681437&amp;value=4099&amp;id=7963199&amp;value=4064&amp;id=10333006&amp;value=4391&amp;id=14718082&amp;value=5589&amp;id=20809885&amp;value=4801&amp;id=32272321&amp;value=4708&amp;id=38123582&amp;value=4616&amp;id=46412950&amp;value=6037&amp;id=53410414&amp;value=3436&amp;id=58652776&amp;value=4409&amp;id=62949305&amp;value=6303&amp;id=67044544&amp;value=5128&amp;" TargetMode="External"/><Relationship Id="rId18161" Type="http://schemas.openxmlformats.org/officeDocument/2006/relationships/hyperlink" Target="https://www.daloopa.com/src/19237898" TargetMode="External"/><Relationship Id="rId19212" Type="http://schemas.openxmlformats.org/officeDocument/2006/relationships/hyperlink" Target="https://www.daloopa.com/src/49001612" TargetMode="External"/><Relationship Id="rId3298" Type="http://schemas.openxmlformats.org/officeDocument/2006/relationships/hyperlink" Target="https://www.daloopa.com/src/38227598" TargetMode="External"/><Relationship Id="rId4349" Type="http://schemas.openxmlformats.org/officeDocument/2006/relationships/hyperlink" Target="https://www.daloopa.com/src/1668191" TargetMode="External"/><Relationship Id="rId8220" Type="http://schemas.openxmlformats.org/officeDocument/2006/relationships/hyperlink" Target="https://www.daloopa.com/src/1669048" TargetMode="External"/><Relationship Id="rId10150" Type="http://schemas.openxmlformats.org/officeDocument/2006/relationships/hyperlink" Target="https://www.daloopa.com/document/207123" TargetMode="External"/><Relationship Id="rId11201" Type="http://schemas.openxmlformats.org/officeDocument/2006/relationships/hyperlink" Target="https://www.daloopa.com/src/45304372" TargetMode="External"/><Relationship Id="rId4830" Type="http://schemas.openxmlformats.org/officeDocument/2006/relationships/hyperlink" Target="https://www.daloopa.com/src/1677296" TargetMode="External"/><Relationship Id="rId13373" Type="http://schemas.openxmlformats.org/officeDocument/2006/relationships/hyperlink" Target="https://www.daloopa.com/src/19143068" TargetMode="External"/><Relationship Id="rId14424" Type="http://schemas.openxmlformats.org/officeDocument/2006/relationships/hyperlink" Target="https://www.daloopa.com/src/19177403" TargetMode="External"/><Relationship Id="rId14771" Type="http://schemas.openxmlformats.org/officeDocument/2006/relationships/hyperlink" Target="https://www.daloopa.com/src/19185703" TargetMode="External"/><Relationship Id="rId15822" Type="http://schemas.openxmlformats.org/officeDocument/2006/relationships/hyperlink" Target="https://www.daloopa.com/src/19182346" TargetMode="External"/><Relationship Id="rId2381" Type="http://schemas.openxmlformats.org/officeDocument/2006/relationships/hyperlink" Target="https://www.daloopa.com/src/58703334" TargetMode="External"/><Relationship Id="rId3432" Type="http://schemas.openxmlformats.org/officeDocument/2006/relationships/hyperlink" Target="https://www.daloopa.com/src/50507989" TargetMode="External"/><Relationship Id="rId13026" Type="http://schemas.openxmlformats.org/officeDocument/2006/relationships/hyperlink" Target="https://www.daloopa.com/src/67438874" TargetMode="External"/><Relationship Id="rId17994" Type="http://schemas.openxmlformats.org/officeDocument/2006/relationships/hyperlink" Target="https://www.daloopa.com/src/62708690" TargetMode="External"/><Relationship Id="rId353" Type="http://schemas.openxmlformats.org/officeDocument/2006/relationships/hyperlink" Target="https://www.daloopa.com/src/50420360" TargetMode="External"/><Relationship Id="rId2034" Type="http://schemas.openxmlformats.org/officeDocument/2006/relationships/hyperlink" Target="https://www.daloopa.com/src/1680741" TargetMode="External"/><Relationship Id="rId15198" Type="http://schemas.openxmlformats.org/officeDocument/2006/relationships/hyperlink" Target="https://www.daloopa.com/src/19179749" TargetMode="External"/><Relationship Id="rId16596" Type="http://schemas.openxmlformats.org/officeDocument/2006/relationships/hyperlink" Target="https://www.daloopa.com/src/53484697" TargetMode="External"/><Relationship Id="rId17647" Type="http://schemas.openxmlformats.org/officeDocument/2006/relationships/hyperlink" Target="https://www.daloopa.com/src/62706910" TargetMode="External"/><Relationship Id="rId5257" Type="http://schemas.openxmlformats.org/officeDocument/2006/relationships/hyperlink" Target="https://www.daloopa.com/src/1670260" TargetMode="External"/><Relationship Id="rId6655" Type="http://schemas.openxmlformats.org/officeDocument/2006/relationships/hyperlink" Target="https://www.daloopa.com/src/1669965" TargetMode="External"/><Relationship Id="rId7706" Type="http://schemas.openxmlformats.org/officeDocument/2006/relationships/hyperlink" Target="https://www.daloopa.com/src/1669038" TargetMode="External"/><Relationship Id="rId16249" Type="http://schemas.openxmlformats.org/officeDocument/2006/relationships/hyperlink" Target="https://www.daloopa.com/src/19140054" TargetMode="External"/><Relationship Id="rId6308" Type="http://schemas.openxmlformats.org/officeDocument/2006/relationships/hyperlink" Target="https://www.daloopa.com/src/1669995" TargetMode="External"/><Relationship Id="rId9878" Type="http://schemas.openxmlformats.org/officeDocument/2006/relationships/hyperlink" Target="https://www.daloopa.com/src/62949535" TargetMode="External"/><Relationship Id="rId12859" Type="http://schemas.openxmlformats.org/officeDocument/2006/relationships/hyperlink" Target="https://www.daloopa.com/src/67436320" TargetMode="External"/><Relationship Id="rId16730" Type="http://schemas.openxmlformats.org/officeDocument/2006/relationships/hyperlink" Target="https://www.daloopa.com/document/23465155" TargetMode="External"/><Relationship Id="rId1867" Type="http://schemas.openxmlformats.org/officeDocument/2006/relationships/hyperlink" Target="https://www.daloopa.com/src/48530008" TargetMode="External"/><Relationship Id="rId2918" Type="http://schemas.openxmlformats.org/officeDocument/2006/relationships/hyperlink" Target="https://www.daloopa.com/src/19134889" TargetMode="External"/><Relationship Id="rId14281" Type="http://schemas.openxmlformats.org/officeDocument/2006/relationships/hyperlink" Target="https://www.daloopa.com/src/19150416" TargetMode="External"/><Relationship Id="rId15332" Type="http://schemas.openxmlformats.org/officeDocument/2006/relationships/hyperlink" Target="https://www.daloopa.com/src/19186518" TargetMode="External"/><Relationship Id="rId4340" Type="http://schemas.openxmlformats.org/officeDocument/2006/relationships/hyperlink" Target="https://www.daloopa.com/src/1668355" TargetMode="External"/><Relationship Id="rId8961" Type="http://schemas.openxmlformats.org/officeDocument/2006/relationships/hyperlink" Target="https://www.daloopa.com/src/1671496" TargetMode="External"/><Relationship Id="rId18555" Type="http://schemas.openxmlformats.org/officeDocument/2006/relationships/hyperlink" Target="https://marketplace.daloopa.com/text-fundamental?id=62711662&amp;value=-2424&amp;id=62711759&amp;value=-2643&amp;id=62711808&amp;value=-6076&amp;id=62711835&amp;value=-7073&amp;id=62711857&amp;value=-1705&amp;id=62711915&amp;value=-3491&amp;id=62711933&amp;value=-5710&amp;id=62711964&amp;value=-9217&amp;id=62712014&amp;value=-11640&amp;id=67090323&amp;value=-12551&amp;" TargetMode="External"/><Relationship Id="rId7563" Type="http://schemas.openxmlformats.org/officeDocument/2006/relationships/hyperlink" Target="https://www.daloopa.com/src/48345875" TargetMode="External"/><Relationship Id="rId8614" Type="http://schemas.openxmlformats.org/officeDocument/2006/relationships/hyperlink" Target="https://www.daloopa.com/document/22810043" TargetMode="External"/><Relationship Id="rId10891" Type="http://schemas.openxmlformats.org/officeDocument/2006/relationships/hyperlink" Target="https://www.daloopa.com/src/62951000" TargetMode="External"/><Relationship Id="rId11942" Type="http://schemas.openxmlformats.org/officeDocument/2006/relationships/hyperlink" Target="https://www.daloopa.com/src/1678276" TargetMode="External"/><Relationship Id="rId17157" Type="http://schemas.openxmlformats.org/officeDocument/2006/relationships/hyperlink" Target="https://www.daloopa.com/src/48792402" TargetMode="External"/><Relationship Id="rId18208" Type="http://schemas.openxmlformats.org/officeDocument/2006/relationships/hyperlink" Target="https://www.daloopa.com/document/23465155" TargetMode="External"/><Relationship Id="rId19606" Type="http://schemas.openxmlformats.org/officeDocument/2006/relationships/hyperlink" Target="https://www.daloopa.com/src/1678524" TargetMode="External"/><Relationship Id="rId6165" Type="http://schemas.openxmlformats.org/officeDocument/2006/relationships/hyperlink" Target="https://www.daloopa.com/src/1670392" TargetMode="External"/><Relationship Id="rId7216" Type="http://schemas.openxmlformats.org/officeDocument/2006/relationships/hyperlink" Target="https://www.daloopa.com/src/1668888" TargetMode="External"/><Relationship Id="rId10544" Type="http://schemas.openxmlformats.org/officeDocument/2006/relationships/hyperlink" Target="https://www.daloopa.com/src/50179258" TargetMode="External"/><Relationship Id="rId9388" Type="http://schemas.openxmlformats.org/officeDocument/2006/relationships/hyperlink" Target="https://www.daloopa.com/src/1671102" TargetMode="External"/><Relationship Id="rId13767" Type="http://schemas.openxmlformats.org/officeDocument/2006/relationships/hyperlink" Target="https://www.daloopa.com/src/19147554" TargetMode="External"/><Relationship Id="rId14818" Type="http://schemas.openxmlformats.org/officeDocument/2006/relationships/hyperlink" Target="https://www.daloopa.com/src/38229699" TargetMode="External"/><Relationship Id="rId2775" Type="http://schemas.openxmlformats.org/officeDocument/2006/relationships/hyperlink" Target="https://www.daloopa.com/src/53484220" TargetMode="External"/><Relationship Id="rId3826" Type="http://schemas.openxmlformats.org/officeDocument/2006/relationships/hyperlink" Target="https://www.daloopa.com/src/1668478" TargetMode="External"/><Relationship Id="rId12369" Type="http://schemas.openxmlformats.org/officeDocument/2006/relationships/hyperlink" Target="https://www.daloopa.com/src/67086551" TargetMode="External"/><Relationship Id="rId16240" Type="http://schemas.openxmlformats.org/officeDocument/2006/relationships/hyperlink" Target="https://www.daloopa.com/src/19140187" TargetMode="External"/><Relationship Id="rId747" Type="http://schemas.openxmlformats.org/officeDocument/2006/relationships/hyperlink" Target="https://www.daloopa.com/src/18920662" TargetMode="External"/><Relationship Id="rId1377" Type="http://schemas.openxmlformats.org/officeDocument/2006/relationships/hyperlink" Target="https://www.daloopa.com/src/1670777" TargetMode="External"/><Relationship Id="rId2428" Type="http://schemas.openxmlformats.org/officeDocument/2006/relationships/hyperlink" Target="https://www.daloopa.com/src/38224902" TargetMode="External"/><Relationship Id="rId5998" Type="http://schemas.openxmlformats.org/officeDocument/2006/relationships/hyperlink" Target="https://www.daloopa.com/src/1670134" TargetMode="External"/><Relationship Id="rId19463" Type="http://schemas.openxmlformats.org/officeDocument/2006/relationships/hyperlink" Target="https://www.daloopa.com/src/1678501" TargetMode="External"/><Relationship Id="rId83" Type="http://schemas.openxmlformats.org/officeDocument/2006/relationships/hyperlink" Target="https://www.daloopa.com/document/10232768" TargetMode="External"/><Relationship Id="rId8471" Type="http://schemas.openxmlformats.org/officeDocument/2006/relationships/hyperlink" Target="https://www.daloopa.com/src/1668670" TargetMode="External"/><Relationship Id="rId9522" Type="http://schemas.openxmlformats.org/officeDocument/2006/relationships/hyperlink" Target="https://www.daloopa.com/src/10333161" TargetMode="External"/><Relationship Id="rId11452" Type="http://schemas.openxmlformats.org/officeDocument/2006/relationships/hyperlink" Target="https://www.daloopa.com/src/1687093" TargetMode="External"/><Relationship Id="rId12503" Type="http://schemas.openxmlformats.org/officeDocument/2006/relationships/hyperlink" Target="https://www.daloopa.com/src/1679478" TargetMode="External"/><Relationship Id="rId12850" Type="http://schemas.openxmlformats.org/officeDocument/2006/relationships/hyperlink" Target="https://www.daloopa.com/src/67436628" TargetMode="External"/><Relationship Id="rId13901" Type="http://schemas.openxmlformats.org/officeDocument/2006/relationships/hyperlink" Target="https://marketplace.daloopa.com/text-fundamental?id=19255989&amp;value=318&amp;" TargetMode="External"/><Relationship Id="rId18065" Type="http://schemas.openxmlformats.org/officeDocument/2006/relationships/hyperlink" Target="https://www.daloopa.com/src/19237926" TargetMode="External"/><Relationship Id="rId19116" Type="http://schemas.openxmlformats.org/officeDocument/2006/relationships/hyperlink" Target="https://www.daloopa.com/src/49000129" TargetMode="External"/><Relationship Id="rId1511" Type="http://schemas.openxmlformats.org/officeDocument/2006/relationships/hyperlink" Target="https://www.daloopa.com/src/1670962" TargetMode="External"/><Relationship Id="rId7073" Type="http://schemas.openxmlformats.org/officeDocument/2006/relationships/hyperlink" Target="https://www.daloopa.com/src/1669381" TargetMode="External"/><Relationship Id="rId8124" Type="http://schemas.openxmlformats.org/officeDocument/2006/relationships/hyperlink" Target="https://www.daloopa.com/src/46414890" TargetMode="External"/><Relationship Id="rId10054" Type="http://schemas.openxmlformats.org/officeDocument/2006/relationships/hyperlink" Target="https://www.daloopa.com/src/50180147" TargetMode="External"/><Relationship Id="rId11105" Type="http://schemas.openxmlformats.org/officeDocument/2006/relationships/hyperlink" Target="https://www.daloopa.com/document/21778939" TargetMode="External"/><Relationship Id="rId3683" Type="http://schemas.openxmlformats.org/officeDocument/2006/relationships/hyperlink" Target="https://www.daloopa.com/src/32322892" TargetMode="External"/><Relationship Id="rId14675" Type="http://schemas.openxmlformats.org/officeDocument/2006/relationships/hyperlink" Target="https://www.daloopa.com/src/46520558" TargetMode="External"/><Relationship Id="rId15726" Type="http://schemas.openxmlformats.org/officeDocument/2006/relationships/hyperlink" Target="https://www.daloopa.com/src/19183864" TargetMode="External"/><Relationship Id="rId2285" Type="http://schemas.openxmlformats.org/officeDocument/2006/relationships/hyperlink" Target="https://www.daloopa.com/src/1679296" TargetMode="External"/><Relationship Id="rId3336" Type="http://schemas.openxmlformats.org/officeDocument/2006/relationships/hyperlink" Target="https://www.daloopa.com/src/67087805" TargetMode="External"/><Relationship Id="rId4734" Type="http://schemas.openxmlformats.org/officeDocument/2006/relationships/hyperlink" Target="https://www.daloopa.com/src/46594921" TargetMode="External"/><Relationship Id="rId13277" Type="http://schemas.openxmlformats.org/officeDocument/2006/relationships/hyperlink" Target="https://www.daloopa.com/src/1677455" TargetMode="External"/><Relationship Id="rId14328" Type="http://schemas.openxmlformats.org/officeDocument/2006/relationships/hyperlink" Target="https://www.daloopa.com/src/19178089" TargetMode="External"/><Relationship Id="rId17898" Type="http://schemas.openxmlformats.org/officeDocument/2006/relationships/hyperlink" Target="https://www.daloopa.com/src/62708773" TargetMode="External"/><Relationship Id="rId18949" Type="http://schemas.openxmlformats.org/officeDocument/2006/relationships/hyperlink" Target="https://www.daloopa.com/src/48899265" TargetMode="External"/><Relationship Id="rId257" Type="http://schemas.openxmlformats.org/officeDocument/2006/relationships/hyperlink" Target="https://www.daloopa.com/src/1676921" TargetMode="External"/><Relationship Id="rId7957" Type="http://schemas.openxmlformats.org/officeDocument/2006/relationships/hyperlink" Target="https://www.daloopa.com/src/1669400" TargetMode="External"/><Relationship Id="rId10938" Type="http://schemas.openxmlformats.org/officeDocument/2006/relationships/hyperlink" Target="https://marketplace.daloopa.com/text-fundamental?id=50178991&amp;value=91&amp;id=50457947&amp;value=91&amp;id=50178953&amp;value=49&amp;id=50178900&amp;value=151&amp;id=50178835&amp;value=-22&amp;id=50178784&amp;value=-2&amp;id=50457948&amp;value=176&amp;id=50178741&amp;value=-109&amp;id=50178701&amp;value=-7&amp;id=50178590&amp;value=62&amp;id=50174938&amp;value=203&amp;id=67061202&amp;value=149&amp;id=53412516&amp;value=278&amp;id=58653388&amp;value=375&amp;id=62951001&amp;value=638&amp;id=67050013&amp;value=669&amp;id=67054985&amp;value=1960&amp;" TargetMode="External"/><Relationship Id="rId6559" Type="http://schemas.openxmlformats.org/officeDocument/2006/relationships/hyperlink" Target="https://www.daloopa.com/src/1669690" TargetMode="External"/><Relationship Id="rId12360" Type="http://schemas.openxmlformats.org/officeDocument/2006/relationships/hyperlink" Target="https://www.daloopa.com/src/10353974" TargetMode="External"/><Relationship Id="rId13411" Type="http://schemas.openxmlformats.org/officeDocument/2006/relationships/hyperlink" Target="https://www.daloopa.com/src/38233732" TargetMode="External"/><Relationship Id="rId9032" Type="http://schemas.openxmlformats.org/officeDocument/2006/relationships/hyperlink" Target="https://www.daloopa.com/src/1671467" TargetMode="External"/><Relationship Id="rId12013" Type="http://schemas.openxmlformats.org/officeDocument/2006/relationships/hyperlink" Target="https://www.daloopa.com/src/1678266" TargetMode="External"/><Relationship Id="rId15583" Type="http://schemas.openxmlformats.org/officeDocument/2006/relationships/hyperlink" Target="https://www.daloopa.com/src/19187622" TargetMode="External"/><Relationship Id="rId16634" Type="http://schemas.openxmlformats.org/officeDocument/2006/relationships/hyperlink" Target="https://www.daloopa.com/src/19196876" TargetMode="External"/><Relationship Id="rId16981" Type="http://schemas.openxmlformats.org/officeDocument/2006/relationships/hyperlink" Target="https://www.daloopa.com/src/48791532" TargetMode="External"/><Relationship Id="rId1021" Type="http://schemas.openxmlformats.org/officeDocument/2006/relationships/hyperlink" Target="https://www.daloopa.com/src/15998854" TargetMode="External"/><Relationship Id="rId4591" Type="http://schemas.openxmlformats.org/officeDocument/2006/relationships/hyperlink" Target="https://www.daloopa.com/src/46595356" TargetMode="External"/><Relationship Id="rId5642" Type="http://schemas.openxmlformats.org/officeDocument/2006/relationships/hyperlink" Target="https://www.daloopa.com/src/67044540" TargetMode="External"/><Relationship Id="rId14185" Type="http://schemas.openxmlformats.org/officeDocument/2006/relationships/hyperlink" Target="https://marketplace.daloopa.com/text-fundamental?id=18907225&amp;value=887&amp;id=38226788&amp;value=179&amp;id=46503804&amp;value=664&amp;id=53485133&amp;value=292&amp;id=58704069&amp;value=309&amp;id=62997364&amp;value=385&amp;id=67097382&amp;value=114&amp;id=67086768&amp;value=1100&amp;" TargetMode="External"/><Relationship Id="rId15236" Type="http://schemas.openxmlformats.org/officeDocument/2006/relationships/hyperlink" Target="https://www.daloopa.com/src/19179359" TargetMode="External"/><Relationship Id="rId3193" Type="http://schemas.openxmlformats.org/officeDocument/2006/relationships/hyperlink" Target="https://www.daloopa.com/src/45304525" TargetMode="External"/><Relationship Id="rId4244" Type="http://schemas.openxmlformats.org/officeDocument/2006/relationships/hyperlink" Target="https://www.daloopa.com/src/1668203" TargetMode="External"/><Relationship Id="rId7467" Type="http://schemas.openxmlformats.org/officeDocument/2006/relationships/hyperlink" Target="https://marketplace.daloopa.com/text-fundamental?id=1669567&amp;value=-27&amp;id=1669532&amp;value=35&amp;id=1669497&amp;value=0&amp;id=1669462&amp;value=246&amp;id=48346978&amp;value=254&amp;id=1669427&amp;value=-70&amp;id=1669390&amp;value=2&amp;id=1669352&amp;value=104&amp;id=1669314&amp;value=209&amp;id=48346629&amp;value=245&amp;id=1669278&amp;value=-205&amp;id=1669242&amp;value=84&amp;id=1669206&amp;value=52&amp;id=1669168&amp;value=408&amp;id=48345868&amp;value=339&amp;id=1669067&amp;value=-131&amp;id=1669034&amp;value=83&amp;id=1669000&amp;value=186&amp;id=1668965&amp;value=455&amp;id=48615955&amp;value=593&amp;id=1668929&amp;value=-74&amp;id=1668893&amp;value=80&amp;id=1668857&amp;value=176&amp;id=1668821&amp;value=773&amp;id=48400727&amp;value=955&amp;id=1668787&amp;value=-286&amp;id=1668753&amp;value=-17&amp;id=1668719&amp;value=107&amp;id=1668685&amp;value=679&amp;id=48610229&amp;value=483&amp;id=1668652&amp;value=-147&amp;id=1668619&amp;value=87&amp;id=1668586&amp;value=261&amp;id=2696850&amp;value=1072&amp;id=47469232&amp;value=1273&amp;id=4681389&amp;value=-871&amp;id=7963149&amp;value=179&amp;id=10333039&amp;value=969&amp;id=14718234&amp;value=1362&amp;id=47468694&amp;value=1639&amp;id=20811525&amp;value=-444&amp;id=32272388&amp;value=473&amp;id=38123489&amp;value=357&amp;id=46414906&amp;value=1296&amp;id=46420402&amp;value=1682&amp;id=53410392&amp;value=-828&amp;id=58652671&amp;value=-114&amp;id=62949125&amp;value=-80&amp;id=67044690&amp;value=577&amp;id=67054406&amp;value=-445&amp;" TargetMode="External"/><Relationship Id="rId8865" Type="http://schemas.openxmlformats.org/officeDocument/2006/relationships/hyperlink" Target="https://www.daloopa.com/src/45304207" TargetMode="External"/><Relationship Id="rId9916" Type="http://schemas.openxmlformats.org/officeDocument/2006/relationships/hyperlink" Target="https://www.daloopa.com/src/45304292" TargetMode="External"/><Relationship Id="rId10795" Type="http://schemas.openxmlformats.org/officeDocument/2006/relationships/hyperlink" Target="https://www.daloopa.com/src/50178834" TargetMode="External"/><Relationship Id="rId11846" Type="http://schemas.openxmlformats.org/officeDocument/2006/relationships/hyperlink" Target="https://www.daloopa.com/src/1678732" TargetMode="External"/><Relationship Id="rId18459" Type="http://schemas.openxmlformats.org/officeDocument/2006/relationships/hyperlink" Target="https://www.daloopa.com/src/67090318" TargetMode="External"/><Relationship Id="rId1905" Type="http://schemas.openxmlformats.org/officeDocument/2006/relationships/hyperlink" Target="https://www.daloopa.com/src/45303472" TargetMode="External"/><Relationship Id="rId6069" Type="http://schemas.openxmlformats.org/officeDocument/2006/relationships/hyperlink" Target="https://www.daloopa.com/src/1669991" TargetMode="External"/><Relationship Id="rId8518" Type="http://schemas.openxmlformats.org/officeDocument/2006/relationships/hyperlink" Target="https://www.daloopa.com/src/1668843" TargetMode="External"/><Relationship Id="rId10448" Type="http://schemas.openxmlformats.org/officeDocument/2006/relationships/hyperlink" Target="https://www.daloopa.com/src/67059479" TargetMode="External"/><Relationship Id="rId18940" Type="http://schemas.openxmlformats.org/officeDocument/2006/relationships/hyperlink" Target="https://www.daloopa.com/src/48899547" TargetMode="External"/><Relationship Id="rId16491" Type="http://schemas.openxmlformats.org/officeDocument/2006/relationships/hyperlink" Target="https://www.daloopa.com/src/19164780" TargetMode="External"/><Relationship Id="rId17542" Type="http://schemas.openxmlformats.org/officeDocument/2006/relationships/hyperlink" Target="https://www.daloopa.com/src/62705901" TargetMode="External"/><Relationship Id="rId998" Type="http://schemas.openxmlformats.org/officeDocument/2006/relationships/hyperlink" Target="https://www.daloopa.com/src/2700707" TargetMode="External"/><Relationship Id="rId2679" Type="http://schemas.openxmlformats.org/officeDocument/2006/relationships/hyperlink" Target="https://www.daloopa.com/src/1679525" TargetMode="External"/><Relationship Id="rId6550" Type="http://schemas.openxmlformats.org/officeDocument/2006/relationships/hyperlink" Target="https://www.daloopa.com/src/1670000" TargetMode="External"/><Relationship Id="rId7601" Type="http://schemas.openxmlformats.org/officeDocument/2006/relationships/hyperlink" Target="https://www.daloopa.com/src/4681391" TargetMode="External"/><Relationship Id="rId15093" Type="http://schemas.openxmlformats.org/officeDocument/2006/relationships/hyperlink" Target="https://www.daloopa.com/src/19179397" TargetMode="External"/><Relationship Id="rId16144" Type="http://schemas.openxmlformats.org/officeDocument/2006/relationships/hyperlink" Target="https://www.daloopa.com/src/19193202" TargetMode="External"/><Relationship Id="rId5152" Type="http://schemas.openxmlformats.org/officeDocument/2006/relationships/hyperlink" Target="https://www.daloopa.com/src/1669734" TargetMode="External"/><Relationship Id="rId6203" Type="http://schemas.openxmlformats.org/officeDocument/2006/relationships/hyperlink" Target="https://www.daloopa.com/src/1670138" TargetMode="External"/><Relationship Id="rId9773" Type="http://schemas.openxmlformats.org/officeDocument/2006/relationships/hyperlink" Target="https://www.daloopa.com/src/1671228" TargetMode="External"/><Relationship Id="rId19367" Type="http://schemas.openxmlformats.org/officeDocument/2006/relationships/hyperlink" Target="https://www.daloopa.com/src/1678577" TargetMode="External"/><Relationship Id="rId1762" Type="http://schemas.openxmlformats.org/officeDocument/2006/relationships/hyperlink" Target="https://www.daloopa.com/src/49014227" TargetMode="External"/><Relationship Id="rId8375" Type="http://schemas.openxmlformats.org/officeDocument/2006/relationships/hyperlink" Target="https://www.daloopa.com/src/20811511" TargetMode="External"/><Relationship Id="rId9426" Type="http://schemas.openxmlformats.org/officeDocument/2006/relationships/hyperlink" Target="https://www.daloopa.com/src/1671216" TargetMode="External"/><Relationship Id="rId12754" Type="http://schemas.openxmlformats.org/officeDocument/2006/relationships/hyperlink" Target="https://www.daloopa.com/src/1679145" TargetMode="External"/><Relationship Id="rId13805" Type="http://schemas.openxmlformats.org/officeDocument/2006/relationships/hyperlink" Target="https://www.daloopa.com/src/19256916" TargetMode="External"/><Relationship Id="rId1415" Type="http://schemas.openxmlformats.org/officeDocument/2006/relationships/hyperlink" Target="https://www.daloopa.com/src/10333102" TargetMode="External"/><Relationship Id="rId2813" Type="http://schemas.openxmlformats.org/officeDocument/2006/relationships/hyperlink" Target="https://www.daloopa.com/src/19135036" TargetMode="External"/><Relationship Id="rId8028" Type="http://schemas.openxmlformats.org/officeDocument/2006/relationships/hyperlink" Target="https://www.daloopa.com/src/58652685" TargetMode="External"/><Relationship Id="rId11009" Type="http://schemas.openxmlformats.org/officeDocument/2006/relationships/hyperlink" Target="https://www.daloopa.com/document/23463508" TargetMode="External"/><Relationship Id="rId11356" Type="http://schemas.openxmlformats.org/officeDocument/2006/relationships/hyperlink" Target="https://www.daloopa.com/document/6065396" TargetMode="External"/><Relationship Id="rId12407" Type="http://schemas.openxmlformats.org/officeDocument/2006/relationships/hyperlink" Target="https://www.daloopa.com/src/46503146" TargetMode="External"/><Relationship Id="rId15977" Type="http://schemas.openxmlformats.org/officeDocument/2006/relationships/hyperlink" Target="https://www.daloopa.com/src/19195212" TargetMode="External"/><Relationship Id="rId4985" Type="http://schemas.openxmlformats.org/officeDocument/2006/relationships/hyperlink" Target="https://www.daloopa.com/src/1670366" TargetMode="External"/><Relationship Id="rId14579" Type="http://schemas.openxmlformats.org/officeDocument/2006/relationships/hyperlink" Target="https://www.daloopa.com/src/19184984" TargetMode="External"/><Relationship Id="rId18450" Type="http://schemas.openxmlformats.org/officeDocument/2006/relationships/hyperlink" Target="https://www.daloopa.com/src/62711655" TargetMode="External"/><Relationship Id="rId19501" Type="http://schemas.openxmlformats.org/officeDocument/2006/relationships/hyperlink" Target="https://www.daloopa.com/src/1678568" TargetMode="External"/><Relationship Id="rId2189" Type="http://schemas.openxmlformats.org/officeDocument/2006/relationships/hyperlink" Target="https://www.daloopa.com/document/23465155" TargetMode="External"/><Relationship Id="rId3587" Type="http://schemas.openxmlformats.org/officeDocument/2006/relationships/hyperlink" Target="https://www.daloopa.com/src/19138985" TargetMode="External"/><Relationship Id="rId4638" Type="http://schemas.openxmlformats.org/officeDocument/2006/relationships/hyperlink" Target="https://www.daloopa.com/src/46594919" TargetMode="External"/><Relationship Id="rId6060" Type="http://schemas.openxmlformats.org/officeDocument/2006/relationships/hyperlink" Target="https://www.daloopa.com/src/1670313" TargetMode="External"/><Relationship Id="rId17052" Type="http://schemas.openxmlformats.org/officeDocument/2006/relationships/hyperlink" Target="https://www.daloopa.com/document/23465155" TargetMode="External"/><Relationship Id="rId18103" Type="http://schemas.openxmlformats.org/officeDocument/2006/relationships/hyperlink" Target="https://www.daloopa.com/src/19238166" TargetMode="External"/><Relationship Id="rId7111" Type="http://schemas.openxmlformats.org/officeDocument/2006/relationships/hyperlink" Target="https://www.daloopa.com/src/1668922" TargetMode="External"/><Relationship Id="rId13662" Type="http://schemas.openxmlformats.org/officeDocument/2006/relationships/hyperlink" Target="https://www.daloopa.com/src/19145499" TargetMode="External"/><Relationship Id="rId14713" Type="http://schemas.openxmlformats.org/officeDocument/2006/relationships/hyperlink" Target="https://www.daloopa.com/src/45303729" TargetMode="External"/><Relationship Id="rId2670" Type="http://schemas.openxmlformats.org/officeDocument/2006/relationships/hyperlink" Target="https://www.daloopa.com/src/1679552" TargetMode="External"/><Relationship Id="rId3721" Type="http://schemas.openxmlformats.org/officeDocument/2006/relationships/hyperlink" Target="https://www.daloopa.com/src/45304582" TargetMode="External"/><Relationship Id="rId9283" Type="http://schemas.openxmlformats.org/officeDocument/2006/relationships/hyperlink" Target="https://www.daloopa.com/src/7963269" TargetMode="External"/><Relationship Id="rId12264" Type="http://schemas.openxmlformats.org/officeDocument/2006/relationships/hyperlink" Target="https://www.daloopa.com/src/1679368" TargetMode="External"/><Relationship Id="rId13315" Type="http://schemas.openxmlformats.org/officeDocument/2006/relationships/hyperlink" Target="https://www.daloopa.com/src/1677353" TargetMode="External"/><Relationship Id="rId642" Type="http://schemas.openxmlformats.org/officeDocument/2006/relationships/hyperlink" Target="https://www.daloopa.com/src/50430630" TargetMode="External"/><Relationship Id="rId1272" Type="http://schemas.openxmlformats.org/officeDocument/2006/relationships/hyperlink" Target="https://www.daloopa.com/src/14718387" TargetMode="External"/><Relationship Id="rId2323" Type="http://schemas.openxmlformats.org/officeDocument/2006/relationships/hyperlink" Target="https://www.daloopa.com/src/1679273" TargetMode="External"/><Relationship Id="rId5893" Type="http://schemas.openxmlformats.org/officeDocument/2006/relationships/hyperlink" Target="https://www.daloopa.com/src/1669917" TargetMode="External"/><Relationship Id="rId15487" Type="http://schemas.openxmlformats.org/officeDocument/2006/relationships/hyperlink" Target="https://www.daloopa.com/src/19186981" TargetMode="External"/><Relationship Id="rId16885" Type="http://schemas.openxmlformats.org/officeDocument/2006/relationships/hyperlink" Target="https://www.daloopa.com/src/48791506" TargetMode="External"/><Relationship Id="rId17936" Type="http://schemas.openxmlformats.org/officeDocument/2006/relationships/hyperlink" Target="https://www.daloopa.com/src/62708685" TargetMode="External"/><Relationship Id="rId4495" Type="http://schemas.openxmlformats.org/officeDocument/2006/relationships/hyperlink" Target="https://www.daloopa.com/src/1668428" TargetMode="External"/><Relationship Id="rId5546" Type="http://schemas.openxmlformats.org/officeDocument/2006/relationships/hyperlink" Target="https://www.daloopa.com/src/1670341" TargetMode="External"/><Relationship Id="rId6944" Type="http://schemas.openxmlformats.org/officeDocument/2006/relationships/hyperlink" Target="https://www.daloopa.com/src/48610230" TargetMode="External"/><Relationship Id="rId14089" Type="http://schemas.openxmlformats.org/officeDocument/2006/relationships/hyperlink" Target="https://www.daloopa.com/src/18903926" TargetMode="External"/><Relationship Id="rId16538" Type="http://schemas.openxmlformats.org/officeDocument/2006/relationships/hyperlink" Target="https://www.daloopa.com/src/20857129" TargetMode="External"/><Relationship Id="rId19011" Type="http://schemas.openxmlformats.org/officeDocument/2006/relationships/hyperlink" Target="https://www.daloopa.com/src/48903999" TargetMode="External"/><Relationship Id="rId3097" Type="http://schemas.openxmlformats.org/officeDocument/2006/relationships/hyperlink" Target="https://marketplace.daloopa.com/text-fundamental?id=19135593&amp;value=0.29&amp;id=19135577&amp;value=0.28&amp;id=19135545&amp;value=0.29&amp;id=19136692&amp;value=0.29&amp;id=19135506&amp;value=0.33&amp;id=19135500&amp;value=0.36&amp;id=19135481&amp;value=0.29&amp;id=19136679&amp;value=0.32&amp;id=19135454&amp;value=0.27&amp;id=19135447&amp;value=0.29&amp;id=19135436&amp;value=0.26&amp;id=19136627&amp;value=0.26&amp;id=19135423&amp;value=0.19&amp;id=19135416&amp;value=0.06&amp;id=19135395&amp;value=0.24&amp;id=19136619&amp;value=0.21&amp;id=20860671&amp;value=0.44&amp;id=32322693&amp;value=0.62&amp;id=38227518&amp;value=0.38&amp;id=46541975&amp;value=0.42&amp;id=53486188&amp;value=0.13&amp;id=58704673&amp;value=0.04&amp;id=62996730&amp;value=-0.02&amp;id=67087580&amp;value=0.02&amp;" TargetMode="External"/><Relationship Id="rId4148" Type="http://schemas.openxmlformats.org/officeDocument/2006/relationships/hyperlink" Target="https://www.daloopa.com/src/1668090" TargetMode="External"/><Relationship Id="rId8769" Type="http://schemas.openxmlformats.org/officeDocument/2006/relationships/hyperlink" Target="https://marketplace.daloopa.com/text-fundamental?id=1925228&amp;value=385&amp;id=1925230&amp;value=411&amp;id=1925234&amp;value=508&amp;id=1679833&amp;value=628&amp;id=45304178&amp;value=1932&amp;id=1925242&amp;value=353&amp;id=1925243&amp;value=1313&amp;id=1925252&amp;value=716&amp;id=1679817&amp;value=437&amp;id=45304179&amp;value=2819&amp;id=1925256&amp;value=98&amp;id=1925288&amp;value=136&amp;id=1925299&amp;value=2083&amp;id=1679806&amp;value=1021&amp;id=45304180&amp;value=3338&amp;id=1925302&amp;value=166&amp;id=1925323&amp;value=-190&amp;id=1925330&amp;value=958&amp;id=1679795&amp;value=709&amp;id=45304181&amp;value=1643&amp;id=1679724&amp;value=6191&amp;id=45304182&amp;value=6191&amp;id=1679657&amp;value=5671&amp;id=45304183&amp;value=5671&amp;id=2746615&amp;value=8203&amp;id=45304184&amp;value=8203&amp;id=14824387&amp;value=4990&amp;id=45304185&amp;value=4990&amp;id=46503469&amp;value=13412&amp;id=46520542&amp;value=13412&amp;id=67085647&amp;value=18892&amp;id=67097367&amp;value=18892&amp;" TargetMode="External"/><Relationship Id="rId10699" Type="http://schemas.openxmlformats.org/officeDocument/2006/relationships/hyperlink" Target="https://www.daloopa.com/src/67054983" TargetMode="External"/><Relationship Id="rId11000" Type="http://schemas.openxmlformats.org/officeDocument/2006/relationships/hyperlink" Target="https://marketplace.daloopa.com/text-fundamental?id=50174941&amp;value=273&amp;id=53412519&amp;value=1991&amp;id=58653391&amp;value=2682&amp;id=62951004&amp;value=3918&amp;id=67051809&amp;value=4733&amp;id=67055897&amp;value=13324&amp;" TargetMode="External"/><Relationship Id="rId14570" Type="http://schemas.openxmlformats.org/officeDocument/2006/relationships/hyperlink" Target="https://marketplace.daloopa.com/text-fundamental?id=19185947&amp;value=-9&amp;" TargetMode="External"/><Relationship Id="rId15621" Type="http://schemas.openxmlformats.org/officeDocument/2006/relationships/hyperlink" Target="https://www.daloopa.com/src/19187096" TargetMode="External"/><Relationship Id="rId1809" Type="http://schemas.openxmlformats.org/officeDocument/2006/relationships/hyperlink" Target="https://www.daloopa.com/src/1670842" TargetMode="External"/><Relationship Id="rId13172" Type="http://schemas.openxmlformats.org/officeDocument/2006/relationships/hyperlink" Target="https://www.daloopa.com/src/67440201" TargetMode="External"/><Relationship Id="rId14223" Type="http://schemas.openxmlformats.org/officeDocument/2006/relationships/hyperlink" Target="https://www.daloopa.com/src/18880567" TargetMode="External"/><Relationship Id="rId17793" Type="http://schemas.openxmlformats.org/officeDocument/2006/relationships/hyperlink" Target="https://www.daloopa.com/src/62706342" TargetMode="External"/><Relationship Id="rId18844" Type="http://schemas.openxmlformats.org/officeDocument/2006/relationships/hyperlink" Target="https://www.daloopa.com/src/48898872" TargetMode="External"/><Relationship Id="rId2180" Type="http://schemas.openxmlformats.org/officeDocument/2006/relationships/hyperlink" Target="https://www.daloopa.com/src/20856842" TargetMode="External"/><Relationship Id="rId3231" Type="http://schemas.openxmlformats.org/officeDocument/2006/relationships/hyperlink" Target="https://www.daloopa.com/src/19135995" TargetMode="External"/><Relationship Id="rId7852" Type="http://schemas.openxmlformats.org/officeDocument/2006/relationships/hyperlink" Target="https://www.daloopa.com/src/1668865" TargetMode="External"/><Relationship Id="rId8903" Type="http://schemas.openxmlformats.org/officeDocument/2006/relationships/hyperlink" Target="https://www.daloopa.com/src/1684217" TargetMode="External"/><Relationship Id="rId16395" Type="http://schemas.openxmlformats.org/officeDocument/2006/relationships/hyperlink" Target="https://www.daloopa.com/src/19197021" TargetMode="External"/><Relationship Id="rId17446" Type="http://schemas.openxmlformats.org/officeDocument/2006/relationships/hyperlink" Target="https://www.daloopa.com/document/23465155" TargetMode="External"/><Relationship Id="rId152" Type="http://schemas.openxmlformats.org/officeDocument/2006/relationships/hyperlink" Target="https://www.daloopa.com/document/23463508" TargetMode="External"/><Relationship Id="rId6454" Type="http://schemas.openxmlformats.org/officeDocument/2006/relationships/hyperlink" Target="https://www.daloopa.com/src/1669722" TargetMode="External"/><Relationship Id="rId7505" Type="http://schemas.openxmlformats.org/officeDocument/2006/relationships/hyperlink" Target="https://www.daloopa.com/src/53410392" TargetMode="External"/><Relationship Id="rId10833" Type="http://schemas.openxmlformats.org/officeDocument/2006/relationships/hyperlink" Target="https://www.daloopa.com/document/23463508" TargetMode="External"/><Relationship Id="rId16048" Type="http://schemas.openxmlformats.org/officeDocument/2006/relationships/hyperlink" Target="https://www.daloopa.com/src/19193007" TargetMode="External"/><Relationship Id="rId5056" Type="http://schemas.openxmlformats.org/officeDocument/2006/relationships/hyperlink" Target="https://www.daloopa.com/src/1669697" TargetMode="External"/><Relationship Id="rId6107" Type="http://schemas.openxmlformats.org/officeDocument/2006/relationships/hyperlink" Target="https://marketplace.daloopa.com/text-fundamental?id=1670538&amp;value=13252&amp;id=1670501&amp;value=15329&amp;id=1670464&amp;value=14475&amp;id=1670427&amp;value=15908&amp;id=1670391&amp;value=16270&amp;id=1670353&amp;value=17097&amp;id=1670315&amp;value=17920&amp;id=1670277&amp;value=16805&amp;id=1670242&amp;value=14336&amp;id=1670207&amp;value=17362&amp;id=1670172&amp;value=18457&amp;id=1670137&amp;value=19310&amp;id=1670101&amp;value=17684&amp;id=1670065&amp;value=17341&amp;id=1670029&amp;value=14323&amp;id=1669992&amp;value=16756&amp;id=1669955&amp;value=15256&amp;id=1669921&amp;value=18685&amp;id=1669887&amp;value=20693&amp;id=1669853&amp;value=24183&amp;id=1669819&amp;value=25394&amp;id=1669784&amp;value=29903&amp;id=1669750&amp;value=31301&amp;id=1669716&amp;value=34620&amp;id=1669681&amp;value=34910&amp;id=1669645&amp;value=37000&amp;id=1669609&amp;value=39224&amp;id=2696975&amp;value=45221&amp;id=4681443&amp;value=40189&amp;id=7963205&amp;value=43658&amp;id=10332983&amp;value=48200&amp;id=14718089&amp;value=56834&amp;id=20809861&amp;value=55453&amp;id=32272337&amp;value=55741&amp;id=38123578&amp;value=61782&amp;id=46412938&amp;value=64254&amp;id=53410430&amp;value=61948&amp;id=58652772&amp;value=61354&amp;id=62949289&amp;value=65979&amp;id=67044561&amp;value=69300&amp;" TargetMode="External"/><Relationship Id="rId9677" Type="http://schemas.openxmlformats.org/officeDocument/2006/relationships/hyperlink" Target="https://www.daloopa.com/src/2697127" TargetMode="External"/><Relationship Id="rId8279" Type="http://schemas.openxmlformats.org/officeDocument/2006/relationships/hyperlink" Target="https://www.daloopa.com/src/1668802" TargetMode="External"/><Relationship Id="rId12658" Type="http://schemas.openxmlformats.org/officeDocument/2006/relationships/hyperlink" Target="https://www.daloopa.com/src/50460348" TargetMode="External"/><Relationship Id="rId13709" Type="http://schemas.openxmlformats.org/officeDocument/2006/relationships/hyperlink" Target="https://www.daloopa.com/src/19147630" TargetMode="External"/><Relationship Id="rId1666" Type="http://schemas.openxmlformats.org/officeDocument/2006/relationships/hyperlink" Target="https://www.daloopa.com/src/1671059" TargetMode="External"/><Relationship Id="rId2717" Type="http://schemas.openxmlformats.org/officeDocument/2006/relationships/hyperlink" Target="https://www.daloopa.com/src/1679538" TargetMode="External"/><Relationship Id="rId14080" Type="http://schemas.openxmlformats.org/officeDocument/2006/relationships/hyperlink" Target="https://www.daloopa.com/src/19156521" TargetMode="External"/><Relationship Id="rId15131" Type="http://schemas.openxmlformats.org/officeDocument/2006/relationships/hyperlink" Target="https://www.daloopa.com/src/19179955" TargetMode="External"/><Relationship Id="rId19752" Type="http://schemas.openxmlformats.org/officeDocument/2006/relationships/hyperlink" Target="https://www.daloopa.com/src/1678487" TargetMode="External"/><Relationship Id="rId1319" Type="http://schemas.openxmlformats.org/officeDocument/2006/relationships/hyperlink" Target="https://www.daloopa.com/src/1670758" TargetMode="External"/><Relationship Id="rId4889" Type="http://schemas.openxmlformats.org/officeDocument/2006/relationships/hyperlink" Target="https://www.daloopa.com/src/1930286" TargetMode="External"/><Relationship Id="rId8760" Type="http://schemas.openxmlformats.org/officeDocument/2006/relationships/hyperlink" Target="https://www.daloopa.com/src/45304171" TargetMode="External"/><Relationship Id="rId9811" Type="http://schemas.openxmlformats.org/officeDocument/2006/relationships/hyperlink" Target="https://www.daloopa.com/src/45304275" TargetMode="External"/><Relationship Id="rId10690" Type="http://schemas.openxmlformats.org/officeDocument/2006/relationships/hyperlink" Target="https://www.daloopa.com/src/53412513" TargetMode="External"/><Relationship Id="rId11741" Type="http://schemas.openxmlformats.org/officeDocument/2006/relationships/hyperlink" Target="https://www.daloopa.com/src/45304435" TargetMode="External"/><Relationship Id="rId18354" Type="http://schemas.openxmlformats.org/officeDocument/2006/relationships/hyperlink" Target="https://www.daloopa.com/src/62711797" TargetMode="External"/><Relationship Id="rId19405" Type="http://schemas.openxmlformats.org/officeDocument/2006/relationships/hyperlink" Target="https://www.daloopa.com/src/1678639" TargetMode="External"/><Relationship Id="rId25" Type="http://schemas.openxmlformats.org/officeDocument/2006/relationships/hyperlink" Target="https://www.daloopa.com/document/1652598" TargetMode="External"/><Relationship Id="rId1800" Type="http://schemas.openxmlformats.org/officeDocument/2006/relationships/hyperlink" Target="https://www.daloopa.com/src/1671019" TargetMode="External"/><Relationship Id="rId7362" Type="http://schemas.openxmlformats.org/officeDocument/2006/relationships/hyperlink" Target="https://www.daloopa.com/src/67054405" TargetMode="External"/><Relationship Id="rId8413" Type="http://schemas.openxmlformats.org/officeDocument/2006/relationships/hyperlink" Target="https://www.daloopa.com/src/1668877" TargetMode="External"/><Relationship Id="rId10343" Type="http://schemas.openxmlformats.org/officeDocument/2006/relationships/hyperlink" Target="https://www.daloopa.com/src/50457888" TargetMode="External"/><Relationship Id="rId18007" Type="http://schemas.openxmlformats.org/officeDocument/2006/relationships/hyperlink" Target="https://www.daloopa.com/src/62709238" TargetMode="External"/><Relationship Id="rId3972" Type="http://schemas.openxmlformats.org/officeDocument/2006/relationships/hyperlink" Target="https://www.daloopa.com/src/1668100" TargetMode="External"/><Relationship Id="rId7015" Type="http://schemas.openxmlformats.org/officeDocument/2006/relationships/hyperlink" Target="https://www.daloopa.com/src/48346965" TargetMode="External"/><Relationship Id="rId14964" Type="http://schemas.openxmlformats.org/officeDocument/2006/relationships/hyperlink" Target="https://www.daloopa.com/src/62996930" TargetMode="External"/><Relationship Id="rId893" Type="http://schemas.openxmlformats.org/officeDocument/2006/relationships/hyperlink" Target="https://www.daloopa.com/src/2700703" TargetMode="External"/><Relationship Id="rId2574" Type="http://schemas.openxmlformats.org/officeDocument/2006/relationships/hyperlink" Target="https://www.daloopa.com/src/66331438" TargetMode="External"/><Relationship Id="rId3625" Type="http://schemas.openxmlformats.org/officeDocument/2006/relationships/hyperlink" Target="https://www.daloopa.com/src/19138182" TargetMode="External"/><Relationship Id="rId9187" Type="http://schemas.openxmlformats.org/officeDocument/2006/relationships/hyperlink" Target="https://www.daloopa.com/src/45304304" TargetMode="External"/><Relationship Id="rId12168" Type="http://schemas.openxmlformats.org/officeDocument/2006/relationships/hyperlink" Target="https://www.daloopa.com/src/66433323" TargetMode="External"/><Relationship Id="rId13219" Type="http://schemas.openxmlformats.org/officeDocument/2006/relationships/hyperlink" Target="https://www.daloopa.com/src/67439253" TargetMode="External"/><Relationship Id="rId13566" Type="http://schemas.openxmlformats.org/officeDocument/2006/relationships/hyperlink" Target="https://marketplace.daloopa.com/text-fundamental?id=38228855&amp;value=525&amp;id=46509755&amp;value=665&amp;id=53489618&amp;value=245&amp;id=58705349&amp;value=16307&amp;id=62996128&amp;value=24539&amp;id=67089897&amp;value=15240&amp;" TargetMode="External"/><Relationship Id="rId14617" Type="http://schemas.openxmlformats.org/officeDocument/2006/relationships/hyperlink" Target="https://www.daloopa.com/src/19184890" TargetMode="External"/><Relationship Id="rId546" Type="http://schemas.openxmlformats.org/officeDocument/2006/relationships/hyperlink" Target="https://www.daloopa.com/src/50432756" TargetMode="External"/><Relationship Id="rId1176" Type="http://schemas.openxmlformats.org/officeDocument/2006/relationships/hyperlink" Target="https://www.daloopa.com/src/4681478" TargetMode="External"/><Relationship Id="rId2227" Type="http://schemas.openxmlformats.org/officeDocument/2006/relationships/hyperlink" Target="https://www.daloopa.com/src/58703809" TargetMode="External"/><Relationship Id="rId16789" Type="http://schemas.openxmlformats.org/officeDocument/2006/relationships/hyperlink" Target="https://www.daloopa.com/src/50202996" TargetMode="External"/><Relationship Id="rId4399" Type="http://schemas.openxmlformats.org/officeDocument/2006/relationships/hyperlink" Target="https://www.daloopa.com/document/207170" TargetMode="External"/><Relationship Id="rId5797" Type="http://schemas.openxmlformats.org/officeDocument/2006/relationships/hyperlink" Target="https://www.daloopa.com/src/46412950" TargetMode="External"/><Relationship Id="rId6848" Type="http://schemas.openxmlformats.org/officeDocument/2006/relationships/hyperlink" Target="https://www.daloopa.com/src/1669519" TargetMode="External"/><Relationship Id="rId8270" Type="http://schemas.openxmlformats.org/officeDocument/2006/relationships/hyperlink" Target="https://www.daloopa.com/src/1669185" TargetMode="External"/><Relationship Id="rId13700" Type="http://schemas.openxmlformats.org/officeDocument/2006/relationships/hyperlink" Target="https://www.daloopa.com/src/53487573" TargetMode="External"/><Relationship Id="rId19262" Type="http://schemas.openxmlformats.org/officeDocument/2006/relationships/hyperlink" Target="https://www.daloopa.com/src/49002500" TargetMode="External"/><Relationship Id="rId9321" Type="http://schemas.openxmlformats.org/officeDocument/2006/relationships/hyperlink" Target="https://www.daloopa.com/src/1671352" TargetMode="External"/><Relationship Id="rId11251" Type="http://schemas.openxmlformats.org/officeDocument/2006/relationships/hyperlink" Target="https://www.daloopa.com/src/1684285" TargetMode="External"/><Relationship Id="rId12302" Type="http://schemas.openxmlformats.org/officeDocument/2006/relationships/hyperlink" Target="https://www.daloopa.com/src/1679401" TargetMode="External"/><Relationship Id="rId15872" Type="http://schemas.openxmlformats.org/officeDocument/2006/relationships/hyperlink" Target="https://www.daloopa.com/src/46520581" TargetMode="External"/><Relationship Id="rId16923" Type="http://schemas.openxmlformats.org/officeDocument/2006/relationships/hyperlink" Target="https://www.daloopa.com/src/48791711" TargetMode="External"/><Relationship Id="rId1310" Type="http://schemas.openxmlformats.org/officeDocument/2006/relationships/hyperlink" Target="https://www.daloopa.com/src/1670921" TargetMode="External"/><Relationship Id="rId4880" Type="http://schemas.openxmlformats.org/officeDocument/2006/relationships/hyperlink" Target="https://www.daloopa.com/src/1677315" TargetMode="External"/><Relationship Id="rId5931" Type="http://schemas.openxmlformats.org/officeDocument/2006/relationships/hyperlink" Target="https://www.daloopa.com/src/1670423" TargetMode="External"/><Relationship Id="rId14474" Type="http://schemas.openxmlformats.org/officeDocument/2006/relationships/hyperlink" Target="https://www.daloopa.com/src/50457970" TargetMode="External"/><Relationship Id="rId15525" Type="http://schemas.openxmlformats.org/officeDocument/2006/relationships/hyperlink" Target="https://www.daloopa.com/src/19187114" TargetMode="External"/><Relationship Id="rId3482" Type="http://schemas.openxmlformats.org/officeDocument/2006/relationships/hyperlink" Target="https://www.daloopa.com/document/8473" TargetMode="External"/><Relationship Id="rId4533" Type="http://schemas.openxmlformats.org/officeDocument/2006/relationships/hyperlink" Target="https://www.daloopa.com/src/1668452" TargetMode="External"/><Relationship Id="rId13076" Type="http://schemas.openxmlformats.org/officeDocument/2006/relationships/hyperlink" Target="https://www.daloopa.com/src/67441163" TargetMode="External"/><Relationship Id="rId14127" Type="http://schemas.openxmlformats.org/officeDocument/2006/relationships/hyperlink" Target="https://www.daloopa.com/src/48890367" TargetMode="External"/><Relationship Id="rId17697" Type="http://schemas.openxmlformats.org/officeDocument/2006/relationships/hyperlink" Target="https://marketplace.daloopa.com/text-fundamental?id=62761302&amp;value=103&amp;id=62761281&amp;value=23&amp;id=62761264&amp;value=0&amp;id=62762235&amp;value=126&amp;id=62706125&amp;value=3031&amp;id=62706097&amp;value=1062&amp;id=62706060&amp;value=1382&amp;id=62706048&amp;value=-15&amp;id=62762188&amp;value=5460&amp;id=62706016&amp;value=1083&amp;id=62705999&amp;value=2699&amp;id=62705942&amp;value=-1528&amp;id=62705928&amp;value=395&amp;id=62762178&amp;value=2649&amp;id=62705919&amp;value=-814&amp;id=62705898&amp;value=1455&amp;id=62705891&amp;value=1899&amp;id=62705865&amp;value=3052&amp;id=62762167&amp;value=5592&amp;id=62705852&amp;value=4837&amp;id=62705815&amp;value=2772&amp;id=62705804&amp;value=2121&amp;id=62705743&amp;value=2650&amp;id=62762146&amp;value=12380&amp;id=62705715&amp;value=-1070&amp;id=62705689&amp;value=-251&amp;id=62950375&amp;value=-647&amp;id=67046101&amp;value=-1487&amp;id=67091609&amp;value=-3455&amp;" TargetMode="External"/><Relationship Id="rId2084" Type="http://schemas.openxmlformats.org/officeDocument/2006/relationships/hyperlink" Target="https://www.daloopa.com/src/2697953" TargetMode="External"/><Relationship Id="rId3135" Type="http://schemas.openxmlformats.org/officeDocument/2006/relationships/hyperlink" Target="https://www.daloopa.com/src/19135445" TargetMode="External"/><Relationship Id="rId7756" Type="http://schemas.openxmlformats.org/officeDocument/2006/relationships/hyperlink" Target="https://www.daloopa.com/src/1669173" TargetMode="External"/><Relationship Id="rId16299" Type="http://schemas.openxmlformats.org/officeDocument/2006/relationships/hyperlink" Target="https://www.daloopa.com/src/45303829" TargetMode="External"/><Relationship Id="rId18748" Type="http://schemas.openxmlformats.org/officeDocument/2006/relationships/hyperlink" Target="https://www.daloopa.com/src/48899354" TargetMode="External"/><Relationship Id="rId6358" Type="http://schemas.openxmlformats.org/officeDocument/2006/relationships/hyperlink" Target="https://www.daloopa.com/src/1670281" TargetMode="External"/><Relationship Id="rId7409" Type="http://schemas.openxmlformats.org/officeDocument/2006/relationships/hyperlink" Target="https://www.daloopa.com/src/48400760" TargetMode="External"/><Relationship Id="rId8807" Type="http://schemas.openxmlformats.org/officeDocument/2006/relationships/hyperlink" Target="https://www.daloopa.com/src/1925235" TargetMode="External"/><Relationship Id="rId10737" Type="http://schemas.openxmlformats.org/officeDocument/2006/relationships/hyperlink" Target="https://www.daloopa.com/src/50179170" TargetMode="External"/><Relationship Id="rId13210" Type="http://schemas.openxmlformats.org/officeDocument/2006/relationships/hyperlink" Target="https://www.daloopa.com/src/67440198" TargetMode="External"/><Relationship Id="rId16780" Type="http://schemas.openxmlformats.org/officeDocument/2006/relationships/hyperlink" Target="https://www.daloopa.com/src/67090489" TargetMode="External"/><Relationship Id="rId17831" Type="http://schemas.openxmlformats.org/officeDocument/2006/relationships/hyperlink" Target="https://www.daloopa.com/src/62761333" TargetMode="External"/><Relationship Id="rId2968" Type="http://schemas.openxmlformats.org/officeDocument/2006/relationships/hyperlink" Target="https://www.daloopa.com/src/19135596" TargetMode="External"/><Relationship Id="rId15382" Type="http://schemas.openxmlformats.org/officeDocument/2006/relationships/hyperlink" Target="https://www.daloopa.com/src/38229715" TargetMode="External"/><Relationship Id="rId16433" Type="http://schemas.openxmlformats.org/officeDocument/2006/relationships/hyperlink" Target="https://www.daloopa.com/src/19197371" TargetMode="External"/><Relationship Id="rId4390" Type="http://schemas.openxmlformats.org/officeDocument/2006/relationships/hyperlink" Target="https://www.daloopa.com/src/1668404" TargetMode="External"/><Relationship Id="rId5441" Type="http://schemas.openxmlformats.org/officeDocument/2006/relationships/hyperlink" Target="https://www.daloopa.com/src/1669668" TargetMode="External"/><Relationship Id="rId15035" Type="http://schemas.openxmlformats.org/officeDocument/2006/relationships/hyperlink" Target="https://www.daloopa.com/src/19184176" TargetMode="External"/><Relationship Id="rId19656" Type="http://schemas.openxmlformats.org/officeDocument/2006/relationships/hyperlink" Target="https://www.daloopa.com/src/1678561" TargetMode="External"/><Relationship Id="rId4043" Type="http://schemas.openxmlformats.org/officeDocument/2006/relationships/hyperlink" Target="https://www.daloopa.com/src/46594991" TargetMode="External"/><Relationship Id="rId8664" Type="http://schemas.openxmlformats.org/officeDocument/2006/relationships/hyperlink" Target="https://www.daloopa.com/src/67054079" TargetMode="External"/><Relationship Id="rId9715" Type="http://schemas.openxmlformats.org/officeDocument/2006/relationships/hyperlink" Target="https://www.daloopa.com/src/53410553" TargetMode="External"/><Relationship Id="rId10594" Type="http://schemas.openxmlformats.org/officeDocument/2006/relationships/hyperlink" Target="https://www.daloopa.com/src/50179179" TargetMode="External"/><Relationship Id="rId11992" Type="http://schemas.openxmlformats.org/officeDocument/2006/relationships/hyperlink" Target="https://www.daloopa.com/src/1678221" TargetMode="External"/><Relationship Id="rId18258" Type="http://schemas.openxmlformats.org/officeDocument/2006/relationships/hyperlink" Target="https://www.daloopa.com/src/62769823" TargetMode="External"/><Relationship Id="rId19309" Type="http://schemas.openxmlformats.org/officeDocument/2006/relationships/hyperlink" Target="https://www.daloopa.com/src/49002471" TargetMode="External"/><Relationship Id="rId1704" Type="http://schemas.openxmlformats.org/officeDocument/2006/relationships/hyperlink" Target="https://www.daloopa.com/src/1670948" TargetMode="External"/><Relationship Id="rId7266" Type="http://schemas.openxmlformats.org/officeDocument/2006/relationships/hyperlink" Target="https://www.daloopa.com/src/1668961" TargetMode="External"/><Relationship Id="rId8317" Type="http://schemas.openxmlformats.org/officeDocument/2006/relationships/hyperlink" Target="https://www.daloopa.com/src/1668735" TargetMode="External"/><Relationship Id="rId10247" Type="http://schemas.openxmlformats.org/officeDocument/2006/relationships/hyperlink" Target="https://www.daloopa.com/src/50179574" TargetMode="External"/><Relationship Id="rId11645" Type="http://schemas.openxmlformats.org/officeDocument/2006/relationships/hyperlink" Target="https://marketplace.daloopa.com/text-fundamental?id=1682202&amp;value=0.09&amp;id=1677332&amp;value=0.18&amp;" TargetMode="External"/><Relationship Id="rId14868" Type="http://schemas.openxmlformats.org/officeDocument/2006/relationships/hyperlink" Target="https://www.daloopa.com/src/19186017" TargetMode="External"/><Relationship Id="rId15919" Type="http://schemas.openxmlformats.org/officeDocument/2006/relationships/hyperlink" Target="https://www.daloopa.com/src/19192732" TargetMode="External"/><Relationship Id="rId797" Type="http://schemas.openxmlformats.org/officeDocument/2006/relationships/hyperlink" Target="https://www.daloopa.com/src/19619078" TargetMode="External"/><Relationship Id="rId2478" Type="http://schemas.openxmlformats.org/officeDocument/2006/relationships/hyperlink" Target="https://www.daloopa.com/src/53483890" TargetMode="External"/><Relationship Id="rId3876" Type="http://schemas.openxmlformats.org/officeDocument/2006/relationships/hyperlink" Target="https://www.daloopa.com/src/67044167" TargetMode="External"/><Relationship Id="rId4927" Type="http://schemas.openxmlformats.org/officeDocument/2006/relationships/hyperlink" Target="https://marketplace.daloopa.com/text-fundamental?id=1670514&amp;value=15375&amp;id=1670477&amp;value=16164&amp;id=1670440&amp;value=15242&amp;id=1670403&amp;value=18898&amp;id=1670365&amp;value=16639&amp;id=1670327&amp;value=19620&amp;id=1670289&amp;value=15605&amp;id=1670254&amp;value=18347&amp;id=1670219&amp;value=16976&amp;id=1670184&amp;value=18453&amp;id=1670149&amp;value=18068&amp;id=1670114&amp;value=16549&amp;id=1670078&amp;value=15111&amp;id=1670042&amp;value=13627&amp;id=1670005&amp;value=9406&amp;id=1669968&amp;value=12918&amp;id=1669934&amp;value=18132&amp;id=1669900&amp;value=15711&amp;id=1669866&amp;value=10581&amp;id=1669832&amp;value=10715&amp;id=1669797&amp;value=12658&amp;id=1669763&amp;value=14148&amp;id=1669729&amp;value=13443&amp;id=1669695&amp;value=16701&amp;id=1669659&amp;value=19148&amp;id=1669623&amp;value=16587&amp;id=1669587&amp;value=16032&amp;id=2696953&amp;value=18498&amp;id=4681421&amp;value=19644&amp;id=7963183&amp;value=17742&amp;id=10332995&amp;value=20129&amp;id=14718099&amp;value=26465&amp;id=20809866&amp;value=26622&amp;id=32272344&amp;value=23630&amp;id=38123597&amp;value=23719&amp;id=46412904&amp;value=20945&amp;id=53410422&amp;value=20886&amp;id=58652749&amp;value=17936&amp;id=62949300&amp;value=21984&amp;id=67044562&amp;value=21879&amp;" TargetMode="External"/><Relationship Id="rId16290" Type="http://schemas.openxmlformats.org/officeDocument/2006/relationships/hyperlink" Target="https://www.daloopa.com/src/19140082" TargetMode="External"/><Relationship Id="rId17341" Type="http://schemas.openxmlformats.org/officeDocument/2006/relationships/hyperlink" Target="https://www.daloopa.com/src/48799275" TargetMode="External"/><Relationship Id="rId3529" Type="http://schemas.openxmlformats.org/officeDocument/2006/relationships/hyperlink" Target="https://www.daloopa.com/src/49006112" TargetMode="External"/><Relationship Id="rId6002" Type="http://schemas.openxmlformats.org/officeDocument/2006/relationships/hyperlink" Target="https://www.daloopa.com/src/1670536" TargetMode="External"/><Relationship Id="rId7400" Type="http://schemas.openxmlformats.org/officeDocument/2006/relationships/hyperlink" Target="https://www.daloopa.com/src/46414909" TargetMode="External"/><Relationship Id="rId13951" Type="http://schemas.openxmlformats.org/officeDocument/2006/relationships/hyperlink" Target="https://www.daloopa.com/src/48888231" TargetMode="External"/><Relationship Id="rId9572" Type="http://schemas.openxmlformats.org/officeDocument/2006/relationships/hyperlink" Target="https://www.daloopa.com/src/1671193" TargetMode="External"/><Relationship Id="rId12553" Type="http://schemas.openxmlformats.org/officeDocument/2006/relationships/hyperlink" Target="https://www.daloopa.com/src/50508241" TargetMode="External"/><Relationship Id="rId13604" Type="http://schemas.openxmlformats.org/officeDocument/2006/relationships/hyperlink" Target="https://www.daloopa.com/src/19145432" TargetMode="External"/><Relationship Id="rId19166" Type="http://schemas.openxmlformats.org/officeDocument/2006/relationships/hyperlink" Target="https://www.daloopa.com/src/49001091" TargetMode="External"/><Relationship Id="rId931" Type="http://schemas.openxmlformats.org/officeDocument/2006/relationships/hyperlink" Target="https://www.daloopa.com/src/4681651" TargetMode="External"/><Relationship Id="rId1561" Type="http://schemas.openxmlformats.org/officeDocument/2006/relationships/hyperlink" Target="https://www.daloopa.com/src/49016278" TargetMode="External"/><Relationship Id="rId2612" Type="http://schemas.openxmlformats.org/officeDocument/2006/relationships/hyperlink" Target="https://www.daloopa.com/src/66330858" TargetMode="External"/><Relationship Id="rId8174" Type="http://schemas.openxmlformats.org/officeDocument/2006/relationships/hyperlink" Target="https://www.daloopa.com/src/1668908" TargetMode="External"/><Relationship Id="rId9225" Type="http://schemas.openxmlformats.org/officeDocument/2006/relationships/hyperlink" Target="https://www.daloopa.com/src/1671152" TargetMode="External"/><Relationship Id="rId11155" Type="http://schemas.openxmlformats.org/officeDocument/2006/relationships/hyperlink" Target="https://www.daloopa.com/src/50179272" TargetMode="External"/><Relationship Id="rId12206" Type="http://schemas.openxmlformats.org/officeDocument/2006/relationships/hyperlink" Target="https://www.daloopa.com/src/1679496" TargetMode="External"/><Relationship Id="rId15776" Type="http://schemas.openxmlformats.org/officeDocument/2006/relationships/hyperlink" Target="https://www.daloopa.com/src/19183829" TargetMode="External"/><Relationship Id="rId1214" Type="http://schemas.openxmlformats.org/officeDocument/2006/relationships/hyperlink" Target="https://www.daloopa.com/src/2697060" TargetMode="External"/><Relationship Id="rId4784" Type="http://schemas.openxmlformats.org/officeDocument/2006/relationships/hyperlink" Target="https://www.daloopa.com/src/46414804" TargetMode="External"/><Relationship Id="rId5835" Type="http://schemas.openxmlformats.org/officeDocument/2006/relationships/hyperlink" Target="https://www.daloopa.com/src/1670131" TargetMode="External"/><Relationship Id="rId14378" Type="http://schemas.openxmlformats.org/officeDocument/2006/relationships/hyperlink" Target="https://www.daloopa.com/src/58705723" TargetMode="External"/><Relationship Id="rId15429" Type="http://schemas.openxmlformats.org/officeDocument/2006/relationships/hyperlink" Target="https://www.daloopa.com/src/19187186" TargetMode="External"/><Relationship Id="rId16827" Type="http://schemas.openxmlformats.org/officeDocument/2006/relationships/hyperlink" Target="https://marketplace.daloopa.com/text-fundamental?id=48792065&amp;value=7449&amp;id=48792030&amp;value=7216&amp;id=48791880&amp;value=7211&amp;id=48791853&amp;value=7282&amp;id=48791844&amp;value=6825&amp;id=48791832&amp;value=6976&amp;id=48791819&amp;value=6515&amp;id=48791788&amp;value=6547&amp;id=48791761&amp;value=6510&amp;id=48791744&amp;value=6571&amp;id=48791709&amp;value=6595&amp;id=48791679&amp;value=6592&amp;id=48791529&amp;value=6599&amp;id=48791516&amp;value=6597&amp;id=48791508&amp;value=6641&amp;id=48791491&amp;value=5542&amp;id=48791484&amp;value=5481&amp;id=48791473&amp;value=5330&amp;id=48791467&amp;value=5312&amp;id=48791432&amp;value=5260&amp;id=48791401&amp;value=5315&amp;id=48791291&amp;value=5331&amp;id=48791285&amp;value=5190&amp;id=48791278&amp;value=5125&amp;id=48791181&amp;value=5093&amp;id=48791174&amp;value=4832&amp;id=48791161&amp;value=4826&amp;id=48791145&amp;value=4972&amp;id=48791057&amp;value=4691&amp;id=48791020&amp;value=4724&amp;id=48791007&amp;value=4612&amp;id=48790967&amp;value=4639&amp;id=48790802&amp;value=4811&amp;id=48790773&amp;value=4824&amp;id=48789242&amp;value=4818&amp;id=48789095&amp;value=4786&amp;id=53490019&amp;value=4613&amp;id=58706461&amp;value=962&amp;id=62997078&amp;value=1364&amp;id=67089741&amp;value=1164&amp;" TargetMode="External"/><Relationship Id="rId19300" Type="http://schemas.openxmlformats.org/officeDocument/2006/relationships/hyperlink" Target="https://www.daloopa.com/src/49002551" TargetMode="External"/><Relationship Id="rId3386" Type="http://schemas.openxmlformats.org/officeDocument/2006/relationships/hyperlink" Target="https://marketplace.daloopa.com/text-fundamental?id=67087846&amp;value=134814&amp;" TargetMode="External"/><Relationship Id="rId4437" Type="http://schemas.openxmlformats.org/officeDocument/2006/relationships/hyperlink" Target="https://www.daloopa.com/src/1668164" TargetMode="External"/><Relationship Id="rId18999" Type="http://schemas.openxmlformats.org/officeDocument/2006/relationships/hyperlink" Target="https://www.daloopa.com/src/48903460" TargetMode="External"/><Relationship Id="rId3039" Type="http://schemas.openxmlformats.org/officeDocument/2006/relationships/hyperlink" Target="https://www.daloopa.com/src/19136682" TargetMode="External"/><Relationship Id="rId10988" Type="http://schemas.openxmlformats.org/officeDocument/2006/relationships/hyperlink" Target="https://www.daloopa.com/src/50457953" TargetMode="External"/><Relationship Id="rId15910" Type="http://schemas.openxmlformats.org/officeDocument/2006/relationships/hyperlink" Target="https://www.daloopa.com/src/19193201" TargetMode="External"/><Relationship Id="rId9082" Type="http://schemas.openxmlformats.org/officeDocument/2006/relationships/hyperlink" Target="https://www.daloopa.com/src/1671550" TargetMode="External"/><Relationship Id="rId13461" Type="http://schemas.openxmlformats.org/officeDocument/2006/relationships/hyperlink" Target="https://www.daloopa.com/src/19143890" TargetMode="External"/><Relationship Id="rId14512" Type="http://schemas.openxmlformats.org/officeDocument/2006/relationships/hyperlink" Target="https://www.daloopa.com/src/19177114" TargetMode="External"/><Relationship Id="rId3520" Type="http://schemas.openxmlformats.org/officeDocument/2006/relationships/hyperlink" Target="https://www.daloopa.com/src/50457799" TargetMode="External"/><Relationship Id="rId12063" Type="http://schemas.openxmlformats.org/officeDocument/2006/relationships/hyperlink" Target="https://www.daloopa.com/src/1678326" TargetMode="External"/><Relationship Id="rId13114" Type="http://schemas.openxmlformats.org/officeDocument/2006/relationships/hyperlink" Target="https://www.daloopa.com/src/67441705" TargetMode="External"/><Relationship Id="rId16684" Type="http://schemas.openxmlformats.org/officeDocument/2006/relationships/hyperlink" Target="https://www.daloopa.com/src/19196820" TargetMode="External"/><Relationship Id="rId17735" Type="http://schemas.openxmlformats.org/officeDocument/2006/relationships/hyperlink" Target="https://www.daloopa.com/src/62705904" TargetMode="External"/><Relationship Id="rId441" Type="http://schemas.openxmlformats.org/officeDocument/2006/relationships/hyperlink" Target="https://www.daloopa.com/src/1677105" TargetMode="External"/><Relationship Id="rId1071" Type="http://schemas.openxmlformats.org/officeDocument/2006/relationships/hyperlink" Target="https://www.daloopa.com/src/49013835" TargetMode="External"/><Relationship Id="rId2122" Type="http://schemas.openxmlformats.org/officeDocument/2006/relationships/hyperlink" Target="https://www.daloopa.com/src/18862447" TargetMode="External"/><Relationship Id="rId5692" Type="http://schemas.openxmlformats.org/officeDocument/2006/relationships/hyperlink" Target="https://www.daloopa.com/src/14718106" TargetMode="External"/><Relationship Id="rId6743" Type="http://schemas.openxmlformats.org/officeDocument/2006/relationships/hyperlink" Target="https://www.daloopa.com/src/1670550" TargetMode="External"/><Relationship Id="rId15286" Type="http://schemas.openxmlformats.org/officeDocument/2006/relationships/hyperlink" Target="https://www.daloopa.com/src/19186336" TargetMode="External"/><Relationship Id="rId16337" Type="http://schemas.openxmlformats.org/officeDocument/2006/relationships/hyperlink" Target="https://www.daloopa.com/src/19140162" TargetMode="External"/><Relationship Id="rId4294" Type="http://schemas.openxmlformats.org/officeDocument/2006/relationships/hyperlink" Target="https://www.daloopa.com/src/1668230" TargetMode="External"/><Relationship Id="rId5345" Type="http://schemas.openxmlformats.org/officeDocument/2006/relationships/hyperlink" Target="https://www.daloopa.com/src/1669770" TargetMode="External"/><Relationship Id="rId9966" Type="http://schemas.openxmlformats.org/officeDocument/2006/relationships/hyperlink" Target="https://www.daloopa.com/src/1671148" TargetMode="External"/><Relationship Id="rId8568" Type="http://schemas.openxmlformats.org/officeDocument/2006/relationships/hyperlink" Target="https://www.daloopa.com/src/1669411" TargetMode="External"/><Relationship Id="rId9619" Type="http://schemas.openxmlformats.org/officeDocument/2006/relationships/hyperlink" Target="https://www.daloopa.com/src/2697125" TargetMode="External"/><Relationship Id="rId11896" Type="http://schemas.openxmlformats.org/officeDocument/2006/relationships/hyperlink" Target="https://www.daloopa.com/src/1678680" TargetMode="External"/><Relationship Id="rId12947" Type="http://schemas.openxmlformats.org/officeDocument/2006/relationships/hyperlink" Target="https://marketplace.daloopa.com/text-fundamental?id=67441732&amp;value=9000.0&amp;id=67441692&amp;value=9000.0&amp;id=67441674&amp;value=9000.0&amp;id=67441322&amp;value=9000.0&amp;id=67441198&amp;value=9000.0&amp;id=67441162&amp;value=9000.0&amp;id=67441131&amp;value=9000.0&amp;id=67441061&amp;value=9000.0&amp;id=67441022&amp;value=9000.0&amp;id=67440959&amp;value=9000.0&amp;id=67440945&amp;value=9000.0&amp;id=67440887&amp;value=9000.0&amp;id=67440713&amp;value=9000.0&amp;id=67440705&amp;value=9000.0&amp;id=67440632&amp;value=9000.0&amp;id=67440588&amp;value=9000.0&amp;id=67440460&amp;value=9000.0&amp;id=67440435&amp;value=9000.0&amp;id=67439814&amp;value=9000.0&amp;id=67439734&amp;value=9000.0&amp;id=67439581&amp;value=9000.0&amp;id=67439529&amp;value=9000.0&amp;id=67439411&amp;value=9000.0&amp;id=67439366&amp;value=9000.0&amp;id=67439278&amp;value=9000.0&amp;id=67439268&amp;value=9000.0&amp;id=67439245&amp;value=9000.0&amp;id=67439233&amp;value=9000.0&amp;id=67439118&amp;value=9000.0&amp;id=67439113&amp;value=9000.0&amp;id=67439071&amp;value=9000.0&amp;id=67439053&amp;value=9000.0&amp;id=67439001&amp;value=9000.0&amp;id=67438987&amp;value=9000.0&amp;id=67438934&amp;value=9000.0&amp;id=67438877&amp;value=9000.0&amp;id=67438786&amp;value=9000.0&amp;id=67438752&amp;value=180000&amp;id=67438633&amp;value=180000&amp;id=67436007&amp;value=180000&amp;" TargetMode="External"/><Relationship Id="rId1955" Type="http://schemas.openxmlformats.org/officeDocument/2006/relationships/hyperlink" Target="https://www.daloopa.com/src/1680682" TargetMode="External"/><Relationship Id="rId10498" Type="http://schemas.openxmlformats.org/officeDocument/2006/relationships/hyperlink" Target="https://www.daloopa.com/src/50174933" TargetMode="External"/><Relationship Id="rId11549" Type="http://schemas.openxmlformats.org/officeDocument/2006/relationships/hyperlink" Target="https://www.daloopa.com/src/1684162" TargetMode="External"/><Relationship Id="rId15420" Type="http://schemas.openxmlformats.org/officeDocument/2006/relationships/hyperlink" Target="https://www.daloopa.com/document/7696" TargetMode="External"/><Relationship Id="rId18990" Type="http://schemas.openxmlformats.org/officeDocument/2006/relationships/hyperlink" Target="https://www.daloopa.com/src/48898290" TargetMode="External"/><Relationship Id="rId1608" Type="http://schemas.openxmlformats.org/officeDocument/2006/relationships/hyperlink" Target="https://www.daloopa.com/src/49016249" TargetMode="External"/><Relationship Id="rId3030" Type="http://schemas.openxmlformats.org/officeDocument/2006/relationships/hyperlink" Target="https://www.daloopa.com/src/19135544" TargetMode="External"/><Relationship Id="rId14022" Type="http://schemas.openxmlformats.org/officeDocument/2006/relationships/hyperlink" Target="https://www.daloopa.com/src/20857797" TargetMode="External"/><Relationship Id="rId17592" Type="http://schemas.openxmlformats.org/officeDocument/2006/relationships/hyperlink" Target="https://www.daloopa.com/src/62761336" TargetMode="External"/><Relationship Id="rId18643" Type="http://schemas.openxmlformats.org/officeDocument/2006/relationships/hyperlink" Target="https://www.daloopa.com/src/50393472" TargetMode="External"/><Relationship Id="rId7651" Type="http://schemas.openxmlformats.org/officeDocument/2006/relationships/hyperlink" Target="https://www.daloopa.com/src/1668589" TargetMode="External"/><Relationship Id="rId8702" Type="http://schemas.openxmlformats.org/officeDocument/2006/relationships/hyperlink" Target="https://www.daloopa.com/src/46413003" TargetMode="External"/><Relationship Id="rId10632" Type="http://schemas.openxmlformats.org/officeDocument/2006/relationships/hyperlink" Target="https://www.daloopa.com/src/53412523" TargetMode="External"/><Relationship Id="rId16194" Type="http://schemas.openxmlformats.org/officeDocument/2006/relationships/hyperlink" Target="https://www.daloopa.com/src/19193657" TargetMode="External"/><Relationship Id="rId17245" Type="http://schemas.openxmlformats.org/officeDocument/2006/relationships/hyperlink" Target="https://www.daloopa.com/src/48799219" TargetMode="External"/><Relationship Id="rId6253" Type="http://schemas.openxmlformats.org/officeDocument/2006/relationships/hyperlink" Target="https://www.daloopa.com/src/1670429" TargetMode="External"/><Relationship Id="rId7304" Type="http://schemas.openxmlformats.org/officeDocument/2006/relationships/hyperlink" Target="https://www.daloopa.com/src/1669528" TargetMode="External"/><Relationship Id="rId2863" Type="http://schemas.openxmlformats.org/officeDocument/2006/relationships/hyperlink" Target="https://www.daloopa.com/src/45304495" TargetMode="External"/><Relationship Id="rId3914" Type="http://schemas.openxmlformats.org/officeDocument/2006/relationships/hyperlink" Target="https://www.daloopa.com/src/1668182" TargetMode="External"/><Relationship Id="rId9476" Type="http://schemas.openxmlformats.org/officeDocument/2006/relationships/hyperlink" Target="https://www.daloopa.com/src/45304349" TargetMode="External"/><Relationship Id="rId12457" Type="http://schemas.openxmlformats.org/officeDocument/2006/relationships/hyperlink" Target="https://www.daloopa.com/src/1679509" TargetMode="External"/><Relationship Id="rId13508" Type="http://schemas.openxmlformats.org/officeDocument/2006/relationships/hyperlink" Target="https://www.daloopa.com/src/19145116" TargetMode="External"/><Relationship Id="rId13855" Type="http://schemas.openxmlformats.org/officeDocument/2006/relationships/hyperlink" Target="https://www.daloopa.com/src/53488841" TargetMode="External"/><Relationship Id="rId14906" Type="http://schemas.openxmlformats.org/officeDocument/2006/relationships/hyperlink" Target="https://www.daloopa.com/src/19184836" TargetMode="External"/><Relationship Id="rId835" Type="http://schemas.openxmlformats.org/officeDocument/2006/relationships/hyperlink" Target="https://www.daloopa.com/src/20811037" TargetMode="External"/><Relationship Id="rId1465" Type="http://schemas.openxmlformats.org/officeDocument/2006/relationships/hyperlink" Target="https://www.daloopa.com/src/48522586" TargetMode="External"/><Relationship Id="rId2516" Type="http://schemas.openxmlformats.org/officeDocument/2006/relationships/hyperlink" Target="https://www.daloopa.com/src/66330941" TargetMode="External"/><Relationship Id="rId8078" Type="http://schemas.openxmlformats.org/officeDocument/2006/relationships/hyperlink" Target="https://www.daloopa.com/src/48346627" TargetMode="External"/><Relationship Id="rId9129" Type="http://schemas.openxmlformats.org/officeDocument/2006/relationships/hyperlink" Target="https://www.daloopa.com/src/1671526" TargetMode="External"/><Relationship Id="rId11059" Type="http://schemas.openxmlformats.org/officeDocument/2006/relationships/hyperlink" Target="https://www.daloopa.com/src/67058800" TargetMode="External"/><Relationship Id="rId1118" Type="http://schemas.openxmlformats.org/officeDocument/2006/relationships/hyperlink" Target="https://www.daloopa.com/src/32273419" TargetMode="External"/><Relationship Id="rId4688" Type="http://schemas.openxmlformats.org/officeDocument/2006/relationships/hyperlink" Target="https://www.daloopa.com/src/1668110" TargetMode="External"/><Relationship Id="rId19551" Type="http://schemas.openxmlformats.org/officeDocument/2006/relationships/hyperlink" Target="https://www.daloopa.com/src/49010243" TargetMode="External"/><Relationship Id="rId5739" Type="http://schemas.openxmlformats.org/officeDocument/2006/relationships/hyperlink" Target="https://www.daloopa.com/src/1670128" TargetMode="External"/><Relationship Id="rId7161" Type="http://schemas.openxmlformats.org/officeDocument/2006/relationships/hyperlink" Target="https://www.daloopa.com/src/1668994" TargetMode="External"/><Relationship Id="rId8212" Type="http://schemas.openxmlformats.org/officeDocument/2006/relationships/hyperlink" Target="https://www.daloopa.com/src/1669404" TargetMode="External"/><Relationship Id="rId9610" Type="http://schemas.openxmlformats.org/officeDocument/2006/relationships/hyperlink" Target="https://www.daloopa.com/src/1671307" TargetMode="External"/><Relationship Id="rId11540" Type="http://schemas.openxmlformats.org/officeDocument/2006/relationships/hyperlink" Target="https://www.daloopa.com/document/6065396" TargetMode="External"/><Relationship Id="rId18153" Type="http://schemas.openxmlformats.org/officeDocument/2006/relationships/hyperlink" Target="https://www.daloopa.com/src/62995658" TargetMode="External"/><Relationship Id="rId19204" Type="http://schemas.openxmlformats.org/officeDocument/2006/relationships/hyperlink" Target="https://www.daloopa.com/src/49001089" TargetMode="External"/><Relationship Id="rId10142" Type="http://schemas.openxmlformats.org/officeDocument/2006/relationships/hyperlink" Target="https://www.daloopa.com/src/50179686" TargetMode="External"/><Relationship Id="rId14763" Type="http://schemas.openxmlformats.org/officeDocument/2006/relationships/hyperlink" Target="https://www.daloopa.com/src/19185547" TargetMode="External"/><Relationship Id="rId15814" Type="http://schemas.openxmlformats.org/officeDocument/2006/relationships/hyperlink" Target="https://www.daloopa.com/src/19182683" TargetMode="External"/><Relationship Id="rId3771" Type="http://schemas.openxmlformats.org/officeDocument/2006/relationships/hyperlink" Target="https://www.daloopa.com/src/32322893" TargetMode="External"/><Relationship Id="rId4822" Type="http://schemas.openxmlformats.org/officeDocument/2006/relationships/hyperlink" Target="https://www.daloopa.com/src/45303673" TargetMode="External"/><Relationship Id="rId13365" Type="http://schemas.openxmlformats.org/officeDocument/2006/relationships/hyperlink" Target="https://www.daloopa.com/src/19145268" TargetMode="External"/><Relationship Id="rId14416" Type="http://schemas.openxmlformats.org/officeDocument/2006/relationships/hyperlink" Target="https://www.daloopa.com/src/19178083" TargetMode="External"/><Relationship Id="rId17986" Type="http://schemas.openxmlformats.org/officeDocument/2006/relationships/hyperlink" Target="https://www.daloopa.com/src/62708942" TargetMode="External"/><Relationship Id="rId692" Type="http://schemas.openxmlformats.org/officeDocument/2006/relationships/hyperlink" Target="https://www.daloopa.com/src/18922064" TargetMode="External"/><Relationship Id="rId2373" Type="http://schemas.openxmlformats.org/officeDocument/2006/relationships/hyperlink" Target="https://www.daloopa.com/src/7998980" TargetMode="External"/><Relationship Id="rId3424" Type="http://schemas.openxmlformats.org/officeDocument/2006/relationships/hyperlink" Target="https://www.daloopa.com/document/23465155" TargetMode="External"/><Relationship Id="rId6994" Type="http://schemas.openxmlformats.org/officeDocument/2006/relationships/hyperlink" Target="https://www.daloopa.com/src/48615949" TargetMode="External"/><Relationship Id="rId13018" Type="http://schemas.openxmlformats.org/officeDocument/2006/relationships/hyperlink" Target="https://www.daloopa.com/src/67439232" TargetMode="External"/><Relationship Id="rId16588" Type="http://schemas.openxmlformats.org/officeDocument/2006/relationships/hyperlink" Target="https://www.daloopa.com/src/18842958" TargetMode="External"/><Relationship Id="rId17639" Type="http://schemas.openxmlformats.org/officeDocument/2006/relationships/hyperlink" Target="https://www.daloopa.com/src/62762165" TargetMode="External"/><Relationship Id="rId345" Type="http://schemas.openxmlformats.org/officeDocument/2006/relationships/hyperlink" Target="https://www.daloopa.com/src/1676885" TargetMode="External"/><Relationship Id="rId2026" Type="http://schemas.openxmlformats.org/officeDocument/2006/relationships/hyperlink" Target="https://www.daloopa.com/src/1680689" TargetMode="External"/><Relationship Id="rId5596" Type="http://schemas.openxmlformats.org/officeDocument/2006/relationships/hyperlink" Target="https://www.daloopa.com/src/1670417" TargetMode="External"/><Relationship Id="rId6647" Type="http://schemas.openxmlformats.org/officeDocument/2006/relationships/hyperlink" Target="https://www.daloopa.com/src/1670251" TargetMode="External"/><Relationship Id="rId19061" Type="http://schemas.openxmlformats.org/officeDocument/2006/relationships/hyperlink" Target="https://www.daloopa.com/src/48905032" TargetMode="External"/><Relationship Id="rId4198" Type="http://schemas.openxmlformats.org/officeDocument/2006/relationships/hyperlink" Target="https://www.daloopa.com/src/1668119" TargetMode="External"/><Relationship Id="rId5249" Type="http://schemas.openxmlformats.org/officeDocument/2006/relationships/hyperlink" Target="https://www.daloopa.com/src/20809880" TargetMode="External"/><Relationship Id="rId9120" Type="http://schemas.openxmlformats.org/officeDocument/2006/relationships/hyperlink" Target="https://www.daloopa.com/src/45304260" TargetMode="External"/><Relationship Id="rId11050" Type="http://schemas.openxmlformats.org/officeDocument/2006/relationships/hyperlink" Target="https://www.daloopa.com/src/50178846" TargetMode="External"/><Relationship Id="rId12101" Type="http://schemas.openxmlformats.org/officeDocument/2006/relationships/hyperlink" Target="https://www.daloopa.com/src/1678437" TargetMode="External"/><Relationship Id="rId15671" Type="http://schemas.openxmlformats.org/officeDocument/2006/relationships/hyperlink" Target="https://www.daloopa.com/document/7696" TargetMode="External"/><Relationship Id="rId16722" Type="http://schemas.openxmlformats.org/officeDocument/2006/relationships/hyperlink" Target="https://www.daloopa.com/src/62705732" TargetMode="External"/><Relationship Id="rId1859" Type="http://schemas.openxmlformats.org/officeDocument/2006/relationships/hyperlink" Target="https://www.daloopa.com/src/1670789" TargetMode="External"/><Relationship Id="rId5730" Type="http://schemas.openxmlformats.org/officeDocument/2006/relationships/hyperlink" Target="https://www.daloopa.com/src/32272354" TargetMode="External"/><Relationship Id="rId14273" Type="http://schemas.openxmlformats.org/officeDocument/2006/relationships/hyperlink" Target="https://www.daloopa.com/src/19151295" TargetMode="External"/><Relationship Id="rId15324" Type="http://schemas.openxmlformats.org/officeDocument/2006/relationships/hyperlink" Target="https://www.daloopa.com/src/19186866" TargetMode="External"/><Relationship Id="rId18894" Type="http://schemas.openxmlformats.org/officeDocument/2006/relationships/hyperlink" Target="https://www.daloopa.com/src/48899695" TargetMode="External"/><Relationship Id="rId3281" Type="http://schemas.openxmlformats.org/officeDocument/2006/relationships/hyperlink" Target="https://www.daloopa.com/src/19136235" TargetMode="External"/><Relationship Id="rId4332" Type="http://schemas.openxmlformats.org/officeDocument/2006/relationships/hyperlink" Target="https://www.daloopa.com/src/1668538" TargetMode="External"/><Relationship Id="rId8953" Type="http://schemas.openxmlformats.org/officeDocument/2006/relationships/hyperlink" Target="https://marketplace.daloopa.com/text-fundamental?id=1671543&amp;value=1398&amp;id=1671535&amp;value=1326&amp;id=1671527&amp;value=1390&amp;id=1671519&amp;value=1524&amp;id=45304236&amp;value=5638&amp;id=1671511&amp;value=1583&amp;id=1671503&amp;value=1616&amp;id=1671496&amp;value=1627&amp;id=1671488&amp;value=1657&amp;id=45304237&amp;value=6483&amp;id=1671476&amp;value=1675&amp;id=1671464&amp;value=1678&amp;id=1671452&amp;value=1792&amp;id=1671440&amp;value=1922&amp;id=45304238&amp;value=7067&amp;id=1671428&amp;value=1921&amp;id=1671416&amp;value=1914&amp;id=1671395&amp;value=1890&amp;id=1671374&amp;value=2062&amp;id=45304239&amp;value=7787&amp;" TargetMode="External"/><Relationship Id="rId10883" Type="http://schemas.openxmlformats.org/officeDocument/2006/relationships/hyperlink" Target="https://www.daloopa.com/src/50178827" TargetMode="External"/><Relationship Id="rId17496" Type="http://schemas.openxmlformats.org/officeDocument/2006/relationships/hyperlink" Target="https://www.daloopa.com/src/62705747" TargetMode="External"/><Relationship Id="rId18547" Type="http://schemas.openxmlformats.org/officeDocument/2006/relationships/hyperlink" Target="https://www.daloopa.com/src/62711803" TargetMode="External"/><Relationship Id="rId7555" Type="http://schemas.openxmlformats.org/officeDocument/2006/relationships/hyperlink" Target="https://www.daloopa.com/src/38123488" TargetMode="External"/><Relationship Id="rId8606" Type="http://schemas.openxmlformats.org/officeDocument/2006/relationships/hyperlink" Target="https://www.daloopa.com/src/48615980" TargetMode="External"/><Relationship Id="rId10536" Type="http://schemas.openxmlformats.org/officeDocument/2006/relationships/hyperlink" Target="https://marketplace.daloopa.com/text-fundamental?id=50179537&amp;value=-59&amp;id=50179512&amp;value=-11&amp;id=50179485&amp;value=18&amp;id=50179427&amp;value=9&amp;id=50457909&amp;value=-43&amp;id=50179375&amp;value=15&amp;id=50179345&amp;value=0&amp;id=50179258&amp;value=-23&amp;id=50179209&amp;value=-25&amp;id=50457910&amp;value=-33&amp;id=50179159&amp;value=-16&amp;id=50179090&amp;value=-15&amp;id=50179032&amp;value=-14&amp;id=50457911&amp;value=-45&amp;" TargetMode="External"/><Relationship Id="rId11934" Type="http://schemas.openxmlformats.org/officeDocument/2006/relationships/hyperlink" Target="https://www.daloopa.com/document/207123" TargetMode="External"/><Relationship Id="rId16098" Type="http://schemas.openxmlformats.org/officeDocument/2006/relationships/hyperlink" Target="https://www.daloopa.com/src/19193655" TargetMode="External"/><Relationship Id="rId17149" Type="http://schemas.openxmlformats.org/officeDocument/2006/relationships/hyperlink" Target="https://marketplace.daloopa.com/text-fundamental?id=48792222&amp;value=2743&amp;id=48792255&amp;value=2956&amp;id=48792284&amp;value=3238&amp;id=48792304&amp;value=3520&amp;id=48792332&amp;value=3538&amp;id=48792357&amp;value=3792&amp;id=48792402&amp;value=3824&amp;id=48792421&amp;value=4046&amp;id=48792438&amp;value=4255&amp;id=48792506&amp;value=4465&amp;id=48792543&amp;value=4684&amp;id=48792652&amp;value=4883&amp;id=48792701&amp;value=5087&amp;id=48792771&amp;value=5294&amp;id=48792834&amp;value=5488&amp;id=48792890&amp;value=3050&amp;id=48793034&amp;value=3163&amp;id=48793067&amp;value=3223&amp;id=48793109&amp;value=3335&amp;id=48793138&amp;value=3471&amp;id=48793209&amp;value=3525&amp;id=48793382&amp;value=3725&amp;id=48793421&amp;value=3860&amp;id=48793482&amp;value=3957&amp;id=48793519&amp;value=3825&amp;id=48793553&amp;value=3707&amp;id=48793617&amp;value=3852&amp;id=48793669&amp;value=3950&amp;id=48793711&amp;value=3809&amp;id=48793781&amp;value=3972&amp;id=48793852&amp;value=4027&amp;id=48793856&amp;value=4159&amp;id=48794024&amp;value=4320&amp;id=48794053&amp;value=4523&amp;id=48794065&amp;value=4698&amp;id=48794137&amp;value=4547&amp;id=53490091&amp;value=4355&amp;id=58706521&amp;value=752&amp;id=62997112&amp;value=825&amp;id=67089788&amp;value=709&amp;" TargetMode="External"/><Relationship Id="rId6157" Type="http://schemas.openxmlformats.org/officeDocument/2006/relationships/hyperlink" Target="https://www.daloopa.com/src/46412938" TargetMode="External"/><Relationship Id="rId7208" Type="http://schemas.openxmlformats.org/officeDocument/2006/relationships/hyperlink" Target="https://www.daloopa.com/src/1669237" TargetMode="External"/><Relationship Id="rId2767" Type="http://schemas.openxmlformats.org/officeDocument/2006/relationships/hyperlink" Target="https://www.daloopa.com/src/4718995" TargetMode="External"/><Relationship Id="rId13759" Type="http://schemas.openxmlformats.org/officeDocument/2006/relationships/hyperlink" Target="https://www.daloopa.com/src/67088246" TargetMode="External"/><Relationship Id="rId15181" Type="http://schemas.openxmlformats.org/officeDocument/2006/relationships/hyperlink" Target="https://www.daloopa.com/src/19181141" TargetMode="External"/><Relationship Id="rId17630" Type="http://schemas.openxmlformats.org/officeDocument/2006/relationships/hyperlink" Target="https://www.daloopa.com/src/62950373" TargetMode="External"/><Relationship Id="rId739" Type="http://schemas.openxmlformats.org/officeDocument/2006/relationships/hyperlink" Target="https://www.daloopa.com/document/23465155" TargetMode="External"/><Relationship Id="rId1369" Type="http://schemas.openxmlformats.org/officeDocument/2006/relationships/hyperlink" Target="https://www.daloopa.com/src/1670922" TargetMode="External"/><Relationship Id="rId3818" Type="http://schemas.openxmlformats.org/officeDocument/2006/relationships/hyperlink" Target="https://www.daloopa.com/src/19138483" TargetMode="External"/><Relationship Id="rId5240" Type="http://schemas.openxmlformats.org/officeDocument/2006/relationships/hyperlink" Target="https://www.daloopa.com/src/1669699" TargetMode="External"/><Relationship Id="rId16232" Type="http://schemas.openxmlformats.org/officeDocument/2006/relationships/hyperlink" Target="https://www.daloopa.com/src/46508804" TargetMode="External"/><Relationship Id="rId9861" Type="http://schemas.openxmlformats.org/officeDocument/2006/relationships/hyperlink" Target="https://www.daloopa.com/src/58652923" TargetMode="External"/><Relationship Id="rId11791" Type="http://schemas.openxmlformats.org/officeDocument/2006/relationships/hyperlink" Target="https://www.daloopa.com/src/1678428" TargetMode="External"/><Relationship Id="rId12842" Type="http://schemas.openxmlformats.org/officeDocument/2006/relationships/hyperlink" Target="https://www.daloopa.com/src/67437048" TargetMode="External"/><Relationship Id="rId19455" Type="http://schemas.openxmlformats.org/officeDocument/2006/relationships/hyperlink" Target="https://www.daloopa.com/src/1678579" TargetMode="External"/><Relationship Id="rId75" Type="http://schemas.openxmlformats.org/officeDocument/2006/relationships/hyperlink" Target="https://www.daloopa.com/document/21339954" TargetMode="External"/><Relationship Id="rId1850" Type="http://schemas.openxmlformats.org/officeDocument/2006/relationships/hyperlink" Target="https://www.daloopa.com/src/1670952" TargetMode="External"/><Relationship Id="rId2901" Type="http://schemas.openxmlformats.org/officeDocument/2006/relationships/hyperlink" Target="https://www.daloopa.com/src/19134680" TargetMode="External"/><Relationship Id="rId7065" Type="http://schemas.openxmlformats.org/officeDocument/2006/relationships/hyperlink" Target="https://www.daloopa.com/src/48610223" TargetMode="External"/><Relationship Id="rId8463" Type="http://schemas.openxmlformats.org/officeDocument/2006/relationships/hyperlink" Target="https://www.daloopa.com/src/1668950" TargetMode="External"/><Relationship Id="rId9514" Type="http://schemas.openxmlformats.org/officeDocument/2006/relationships/hyperlink" Target="https://www.daloopa.com/src/1671191" TargetMode="External"/><Relationship Id="rId10393" Type="http://schemas.openxmlformats.org/officeDocument/2006/relationships/hyperlink" Target="https://marketplace.daloopa.com/text-fundamental?id=50179538&amp;value=7011&amp;id=50179519&amp;value=7415&amp;id=50179486&amp;value=7288&amp;id=50179439&amp;value=8111&amp;id=50457897&amp;value=29825&amp;id=50179372&amp;value=7933&amp;id=50179337&amp;value=8557&amp;id=50179264&amp;value=9258&amp;id=50179213&amp;value=10488&amp;id=50457898&amp;value=36236&amp;id=50179181&amp;value=10691&amp;id=50179109&amp;value=10888&amp;id=50179049&amp;value=10909&amp;" TargetMode="External"/><Relationship Id="rId11444" Type="http://schemas.openxmlformats.org/officeDocument/2006/relationships/hyperlink" Target="https://www.daloopa.com/src/1678966" TargetMode="External"/><Relationship Id="rId18057" Type="http://schemas.openxmlformats.org/officeDocument/2006/relationships/hyperlink" Target="https://www.daloopa.com/src/67089098" TargetMode="External"/><Relationship Id="rId19108" Type="http://schemas.openxmlformats.org/officeDocument/2006/relationships/hyperlink" Target="https://www.daloopa.com/src/62997275" TargetMode="External"/><Relationship Id="rId1503" Type="http://schemas.openxmlformats.org/officeDocument/2006/relationships/hyperlink" Target="https://www.daloopa.com/src/49014053" TargetMode="External"/><Relationship Id="rId8116" Type="http://schemas.openxmlformats.org/officeDocument/2006/relationships/hyperlink" Target="https://www.daloopa.com/src/2696861" TargetMode="External"/><Relationship Id="rId10046" Type="http://schemas.openxmlformats.org/officeDocument/2006/relationships/hyperlink" Target="https://www.daloopa.com/src/50180180" TargetMode="External"/><Relationship Id="rId14667" Type="http://schemas.openxmlformats.org/officeDocument/2006/relationships/hyperlink" Target="https://www.daloopa.com/src/45303723" TargetMode="External"/><Relationship Id="rId15718" Type="http://schemas.openxmlformats.org/officeDocument/2006/relationships/hyperlink" Target="https://www.daloopa.com/src/46520580" TargetMode="External"/><Relationship Id="rId3675" Type="http://schemas.openxmlformats.org/officeDocument/2006/relationships/hyperlink" Target="https://www.daloopa.com/document/23465155" TargetMode="External"/><Relationship Id="rId4726" Type="http://schemas.openxmlformats.org/officeDocument/2006/relationships/hyperlink" Target="https://www.daloopa.com/src/66433300" TargetMode="External"/><Relationship Id="rId13269" Type="http://schemas.openxmlformats.org/officeDocument/2006/relationships/hyperlink" Target="https://www.daloopa.com/src/67438943" TargetMode="External"/><Relationship Id="rId17140" Type="http://schemas.openxmlformats.org/officeDocument/2006/relationships/hyperlink" Target="https://www.daloopa.com/src/62997114" TargetMode="External"/><Relationship Id="rId596" Type="http://schemas.openxmlformats.org/officeDocument/2006/relationships/hyperlink" Target="https://www.daloopa.com/src/19354090" TargetMode="External"/><Relationship Id="rId2277" Type="http://schemas.openxmlformats.org/officeDocument/2006/relationships/hyperlink" Target="https://www.daloopa.com/src/1679190" TargetMode="External"/><Relationship Id="rId3328" Type="http://schemas.openxmlformats.org/officeDocument/2006/relationships/hyperlink" Target="https://www.daloopa.com/src/53486191" TargetMode="External"/><Relationship Id="rId6898" Type="http://schemas.openxmlformats.org/officeDocument/2006/relationships/hyperlink" Target="https://www.daloopa.com/document/23463508" TargetMode="External"/><Relationship Id="rId249" Type="http://schemas.openxmlformats.org/officeDocument/2006/relationships/hyperlink" Target="https://www.daloopa.com/src/1676974" TargetMode="External"/><Relationship Id="rId7949" Type="http://schemas.openxmlformats.org/officeDocument/2006/relationships/hyperlink" Target="https://www.daloopa.com/src/48615968" TargetMode="External"/><Relationship Id="rId9371" Type="http://schemas.openxmlformats.org/officeDocument/2006/relationships/hyperlink" Target="https://www.daloopa.com/src/45304320" TargetMode="External"/><Relationship Id="rId13750" Type="http://schemas.openxmlformats.org/officeDocument/2006/relationships/hyperlink" Target="https://www.daloopa.com/src/19147186" TargetMode="External"/><Relationship Id="rId14801" Type="http://schemas.openxmlformats.org/officeDocument/2006/relationships/hyperlink" Target="https://www.daloopa.com/src/19185022" TargetMode="External"/><Relationship Id="rId9024" Type="http://schemas.openxmlformats.org/officeDocument/2006/relationships/hyperlink" Target="https://www.daloopa.com/src/1671538" TargetMode="External"/><Relationship Id="rId12352" Type="http://schemas.openxmlformats.org/officeDocument/2006/relationships/hyperlink" Target="https://www.daloopa.com/src/1679338" TargetMode="External"/><Relationship Id="rId13403" Type="http://schemas.openxmlformats.org/officeDocument/2006/relationships/hyperlink" Target="https://www.daloopa.com/src/19143031" TargetMode="External"/><Relationship Id="rId16973" Type="http://schemas.openxmlformats.org/officeDocument/2006/relationships/hyperlink" Target="https://www.daloopa.com/src/48791845" TargetMode="External"/><Relationship Id="rId730" Type="http://schemas.openxmlformats.org/officeDocument/2006/relationships/hyperlink" Target="https://www.daloopa.com/src/19360421" TargetMode="External"/><Relationship Id="rId1013" Type="http://schemas.openxmlformats.org/officeDocument/2006/relationships/hyperlink" Target="https://www.daloopa.com/src/48505910" TargetMode="External"/><Relationship Id="rId1360" Type="http://schemas.openxmlformats.org/officeDocument/2006/relationships/hyperlink" Target="https://www.daloopa.com/src/49014110" TargetMode="External"/><Relationship Id="rId2411" Type="http://schemas.openxmlformats.org/officeDocument/2006/relationships/hyperlink" Target="https://www.daloopa.com/src/1679228" TargetMode="External"/><Relationship Id="rId5981" Type="http://schemas.openxmlformats.org/officeDocument/2006/relationships/hyperlink" Target="https://www.daloopa.com/src/1670498" TargetMode="External"/><Relationship Id="rId12005" Type="http://schemas.openxmlformats.org/officeDocument/2006/relationships/hyperlink" Target="https://www.daloopa.com/src/45304457" TargetMode="External"/><Relationship Id="rId15575" Type="http://schemas.openxmlformats.org/officeDocument/2006/relationships/hyperlink" Target="https://www.daloopa.com/src/38229710" TargetMode="External"/><Relationship Id="rId16626" Type="http://schemas.openxmlformats.org/officeDocument/2006/relationships/hyperlink" Target="https://www.daloopa.com/document/11887603" TargetMode="External"/><Relationship Id="rId4583" Type="http://schemas.openxmlformats.org/officeDocument/2006/relationships/hyperlink" Target="https://www.daloopa.com/src/38123469" TargetMode="External"/><Relationship Id="rId5634" Type="http://schemas.openxmlformats.org/officeDocument/2006/relationships/hyperlink" Target="https://www.daloopa.com/src/1670267" TargetMode="External"/><Relationship Id="rId14177" Type="http://schemas.openxmlformats.org/officeDocument/2006/relationships/hyperlink" Target="https://www.daloopa.com/src/19150415" TargetMode="External"/><Relationship Id="rId15228" Type="http://schemas.openxmlformats.org/officeDocument/2006/relationships/hyperlink" Target="https://www.daloopa.com/src/19179704" TargetMode="External"/><Relationship Id="rId18798" Type="http://schemas.openxmlformats.org/officeDocument/2006/relationships/hyperlink" Target="https://www.daloopa.com/src/50393532" TargetMode="External"/><Relationship Id="rId3185" Type="http://schemas.openxmlformats.org/officeDocument/2006/relationships/hyperlink" Target="https://www.daloopa.com/document/21779929" TargetMode="External"/><Relationship Id="rId4236" Type="http://schemas.openxmlformats.org/officeDocument/2006/relationships/hyperlink" Target="https://www.daloopa.com/src/1668353" TargetMode="External"/><Relationship Id="rId8857" Type="http://schemas.openxmlformats.org/officeDocument/2006/relationships/hyperlink" Target="https://www.daloopa.com/src/62955922" TargetMode="External"/><Relationship Id="rId9908" Type="http://schemas.openxmlformats.org/officeDocument/2006/relationships/hyperlink" Target="https://www.daloopa.com/src/10333148" TargetMode="External"/><Relationship Id="rId7459" Type="http://schemas.openxmlformats.org/officeDocument/2006/relationships/hyperlink" Target="https://www.daloopa.com/src/48345865" TargetMode="External"/><Relationship Id="rId10787" Type="http://schemas.openxmlformats.org/officeDocument/2006/relationships/hyperlink" Target="https://www.daloopa.com/src/50179031" TargetMode="External"/><Relationship Id="rId11838" Type="http://schemas.openxmlformats.org/officeDocument/2006/relationships/hyperlink" Target="https://www.daloopa.com/src/1678668" TargetMode="External"/><Relationship Id="rId13260" Type="http://schemas.openxmlformats.org/officeDocument/2006/relationships/hyperlink" Target="https://www.daloopa.com/src/67439266" TargetMode="External"/><Relationship Id="rId14311" Type="http://schemas.openxmlformats.org/officeDocument/2006/relationships/hyperlink" Target="https://www.daloopa.com/src/48895602" TargetMode="External"/><Relationship Id="rId17881" Type="http://schemas.openxmlformats.org/officeDocument/2006/relationships/hyperlink" Target="https://marketplace.daloopa.com/text-fundamental?id=62709356&amp;value=2755&amp;id=62709342&amp;value=2844&amp;id=62709291&amp;value=2874&amp;id=62709240&amp;value=3028&amp;id=62709237&amp;value=7914&amp;id=62709219&amp;value=7993&amp;id=62709213&amp;value=7754&amp;id=62709189&amp;value=9388&amp;id=62709136&amp;value=9521&amp;id=62709091&amp;value=9191&amp;id=62709070&amp;value=9405&amp;id=62708938&amp;value=9357&amp;id=62708896&amp;value=9510&amp;id=62708844&amp;value=9921&amp;id=62708835&amp;value=10409&amp;id=62708773&amp;value=10099&amp;id=62708750&amp;value=10254&amp;id=62708742&amp;value=10073&amp;id=62708693&amp;value=9799&amp;id=62708688&amp;value=9670&amp;id=62708636&amp;value=9191&amp;id=62995513&amp;value=8264&amp;id=67090262&amp;value=9106&amp;" TargetMode="External"/><Relationship Id="rId18932" Type="http://schemas.openxmlformats.org/officeDocument/2006/relationships/hyperlink" Target="https://www.daloopa.com/src/48899994" TargetMode="External"/><Relationship Id="rId240" Type="http://schemas.openxmlformats.org/officeDocument/2006/relationships/hyperlink" Target="https://www.daloopa.com/document/7383824" TargetMode="External"/><Relationship Id="rId7940" Type="http://schemas.openxmlformats.org/officeDocument/2006/relationships/hyperlink" Target="https://www.daloopa.com/src/1669506" TargetMode="External"/><Relationship Id="rId10921" Type="http://schemas.openxmlformats.org/officeDocument/2006/relationships/hyperlink" Target="https://www.daloopa.com/src/50178952" TargetMode="External"/><Relationship Id="rId16483" Type="http://schemas.openxmlformats.org/officeDocument/2006/relationships/hyperlink" Target="https://www.daloopa.com/src/19165109" TargetMode="External"/><Relationship Id="rId17534" Type="http://schemas.openxmlformats.org/officeDocument/2006/relationships/hyperlink" Target="https://www.daloopa.com/src/62706100" TargetMode="External"/><Relationship Id="rId4093" Type="http://schemas.openxmlformats.org/officeDocument/2006/relationships/hyperlink" Target="https://www.daloopa.com/src/46594124" TargetMode="External"/><Relationship Id="rId5144" Type="http://schemas.openxmlformats.org/officeDocument/2006/relationships/hyperlink" Target="https://www.daloopa.com/src/1670011" TargetMode="External"/><Relationship Id="rId5491" Type="http://schemas.openxmlformats.org/officeDocument/2006/relationships/hyperlink" Target="https://www.daloopa.com/src/1669669" TargetMode="External"/><Relationship Id="rId6542" Type="http://schemas.openxmlformats.org/officeDocument/2006/relationships/hyperlink" Target="https://www.daloopa.com/src/1670284" TargetMode="External"/><Relationship Id="rId15085" Type="http://schemas.openxmlformats.org/officeDocument/2006/relationships/hyperlink" Target="https://www.daloopa.com/src/19180866" TargetMode="External"/><Relationship Id="rId16136" Type="http://schemas.openxmlformats.org/officeDocument/2006/relationships/hyperlink" Target="https://www.daloopa.com/src/19193663" TargetMode="External"/><Relationship Id="rId9765" Type="http://schemas.openxmlformats.org/officeDocument/2006/relationships/hyperlink" Target="https://www.daloopa.com/document/23463508" TargetMode="External"/><Relationship Id="rId11695" Type="http://schemas.openxmlformats.org/officeDocument/2006/relationships/hyperlink" Target="https://www.daloopa.com/document/599392" TargetMode="External"/><Relationship Id="rId12746" Type="http://schemas.openxmlformats.org/officeDocument/2006/relationships/hyperlink" Target="https://www.daloopa.com/document/23465155" TargetMode="External"/><Relationship Id="rId19359" Type="http://schemas.openxmlformats.org/officeDocument/2006/relationships/hyperlink" Target="https://www.daloopa.com/src/49010245" TargetMode="External"/><Relationship Id="rId1754" Type="http://schemas.openxmlformats.org/officeDocument/2006/relationships/hyperlink" Target="https://www.daloopa.com/src/48526070" TargetMode="External"/><Relationship Id="rId2805" Type="http://schemas.openxmlformats.org/officeDocument/2006/relationships/hyperlink" Target="https://www.daloopa.com/src/19136447" TargetMode="External"/><Relationship Id="rId8367" Type="http://schemas.openxmlformats.org/officeDocument/2006/relationships/hyperlink" Target="https://www.daloopa.com/src/1668668" TargetMode="External"/><Relationship Id="rId9418" Type="http://schemas.openxmlformats.org/officeDocument/2006/relationships/hyperlink" Target="https://www.daloopa.com/src/45304340" TargetMode="External"/><Relationship Id="rId10297" Type="http://schemas.openxmlformats.org/officeDocument/2006/relationships/hyperlink" Target="https://www.daloopa.com/src/50179116" TargetMode="External"/><Relationship Id="rId11348" Type="http://schemas.openxmlformats.org/officeDocument/2006/relationships/hyperlink" Target="https://marketplace.daloopa.com/text-fundamental?id=1678973&amp;value=110&amp;id=1678954&amp;value=99&amp;id=1687078&amp;value=78&amp;id=1678909&amp;value=77&amp;id=45304393&amp;value=364&amp;" TargetMode="External"/><Relationship Id="rId1407" Type="http://schemas.openxmlformats.org/officeDocument/2006/relationships/hyperlink" Target="https://www.daloopa.com/src/1670832" TargetMode="External"/><Relationship Id="rId4977" Type="http://schemas.openxmlformats.org/officeDocument/2006/relationships/hyperlink" Target="https://www.daloopa.com/src/46412904" TargetMode="External"/><Relationship Id="rId15969" Type="http://schemas.openxmlformats.org/officeDocument/2006/relationships/hyperlink" Target="https://www.daloopa.com/src/19195490" TargetMode="External"/><Relationship Id="rId17391" Type="http://schemas.openxmlformats.org/officeDocument/2006/relationships/hyperlink" Target="https://www.daloopa.com/src/67090401" TargetMode="External"/><Relationship Id="rId3579" Type="http://schemas.openxmlformats.org/officeDocument/2006/relationships/hyperlink" Target="https://www.daloopa.com/src/19139024" TargetMode="External"/><Relationship Id="rId7450" Type="http://schemas.openxmlformats.org/officeDocument/2006/relationships/hyperlink" Target="https://www.daloopa.com/src/32272386" TargetMode="External"/><Relationship Id="rId8501" Type="http://schemas.openxmlformats.org/officeDocument/2006/relationships/hyperlink" Target="https://www.daloopa.com/src/1669516" TargetMode="External"/><Relationship Id="rId17044" Type="http://schemas.openxmlformats.org/officeDocument/2006/relationships/hyperlink" Target="https://www.daloopa.com/src/48794052" TargetMode="External"/><Relationship Id="rId18442" Type="http://schemas.openxmlformats.org/officeDocument/2006/relationships/hyperlink" Target="https://www.daloopa.com/src/62711848" TargetMode="External"/><Relationship Id="rId6052" Type="http://schemas.openxmlformats.org/officeDocument/2006/relationships/hyperlink" Target="https://marketplace.daloopa.com/text-fundamental?id=1670537&amp;value=0&amp;id=1670500&amp;value=0&amp;id=1670463&amp;value=0&amp;id=1670426&amp;value=24&amp;id=1670389&amp;value=0&amp;id=1670351&amp;value=0&amp;id=1670313&amp;value=0&amp;id=1670276&amp;value=96&amp;id=1670241&amp;value=123&amp;id=1670206&amp;value=948&amp;id=1670171&amp;value=215&amp;id=1670136&amp;value=302&amp;id=1670100&amp;value=330&amp;id=1670064&amp;value=185&amp;id=1670028&amp;value=171&amp;id=1669991&amp;value=554&amp;id=1669954&amp;value=803&amp;id=1669920&amp;value=133&amp;id=1669886&amp;value=221&amp;id=1669852&amp;value=881&amp;id=1669818&amp;value=1343&amp;id=1669783&amp;value=1189&amp;id=1669749&amp;value=0&amp;id=1669715&amp;value=69&amp;id=1669680&amp;value=761&amp;id=1669644&amp;value=536&amp;id=1669608&amp;value=131&amp;id=2696974&amp;value=274&amp;id=4681442&amp;value=913&amp;id=7963204&amp;value=975&amp;id=10332982&amp;value=1099&amp;id=14718090&amp;value=1485&amp;id=20809877&amp;value=1893&amp;id=32272327&amp;value=1811&amp;id=38123575&amp;value=4170&amp;id=46412936&amp;value=808&amp;id=53410426&amp;value=4344&amp;id=58652779&amp;value=1956&amp;id=62949291&amp;value=1025&amp;" TargetMode="External"/><Relationship Id="rId7103" Type="http://schemas.openxmlformats.org/officeDocument/2006/relationships/hyperlink" Target="https://www.daloopa.com/document/206943" TargetMode="External"/><Relationship Id="rId10431" Type="http://schemas.openxmlformats.org/officeDocument/2006/relationships/hyperlink" Target="https://www.daloopa.com/src/50179038" TargetMode="External"/><Relationship Id="rId9275" Type="http://schemas.openxmlformats.org/officeDocument/2006/relationships/hyperlink" Target="https://www.daloopa.com/src/1671098" TargetMode="External"/><Relationship Id="rId13654" Type="http://schemas.openxmlformats.org/officeDocument/2006/relationships/hyperlink" Target="https://www.daloopa.com/src/19145369" TargetMode="External"/><Relationship Id="rId14705" Type="http://schemas.openxmlformats.org/officeDocument/2006/relationships/hyperlink" Target="https://www.daloopa.com/document/7696" TargetMode="External"/><Relationship Id="rId981" Type="http://schemas.openxmlformats.org/officeDocument/2006/relationships/hyperlink" Target="https://www.daloopa.com/src/20811032" TargetMode="External"/><Relationship Id="rId2662" Type="http://schemas.openxmlformats.org/officeDocument/2006/relationships/hyperlink" Target="https://www.daloopa.com/src/1679594" TargetMode="External"/><Relationship Id="rId3713" Type="http://schemas.openxmlformats.org/officeDocument/2006/relationships/hyperlink" Target="https://www.daloopa.com/src/45304580" TargetMode="External"/><Relationship Id="rId12256" Type="http://schemas.openxmlformats.org/officeDocument/2006/relationships/hyperlink" Target="https://www.daloopa.com/src/1679432" TargetMode="External"/><Relationship Id="rId13307" Type="http://schemas.openxmlformats.org/officeDocument/2006/relationships/hyperlink" Target="https://www.daloopa.com/src/1677398" TargetMode="External"/><Relationship Id="rId16877" Type="http://schemas.openxmlformats.org/officeDocument/2006/relationships/hyperlink" Target="https://www.daloopa.com/src/48791818" TargetMode="External"/><Relationship Id="rId17928" Type="http://schemas.openxmlformats.org/officeDocument/2006/relationships/hyperlink" Target="https://www.daloopa.com/src/62708939" TargetMode="External"/><Relationship Id="rId634" Type="http://schemas.openxmlformats.org/officeDocument/2006/relationships/hyperlink" Target="https://www.daloopa.com/src/18917511" TargetMode="External"/><Relationship Id="rId1264" Type="http://schemas.openxmlformats.org/officeDocument/2006/relationships/hyperlink" Target="https://www.daloopa.com/src/49016298" TargetMode="External"/><Relationship Id="rId2315" Type="http://schemas.openxmlformats.org/officeDocument/2006/relationships/hyperlink" Target="https://www.daloopa.com/src/1679265" TargetMode="External"/><Relationship Id="rId5885" Type="http://schemas.openxmlformats.org/officeDocument/2006/relationships/hyperlink" Target="https://www.daloopa.com/src/1670202" TargetMode="External"/><Relationship Id="rId6936" Type="http://schemas.openxmlformats.org/officeDocument/2006/relationships/hyperlink" Target="https://www.daloopa.com/src/58652672" TargetMode="External"/><Relationship Id="rId15479" Type="http://schemas.openxmlformats.org/officeDocument/2006/relationships/hyperlink" Target="https://www.daloopa.com/src/19187170" TargetMode="External"/><Relationship Id="rId19350" Type="http://schemas.openxmlformats.org/officeDocument/2006/relationships/hyperlink" Target="https://www.daloopa.com/src/45304213" TargetMode="External"/><Relationship Id="rId4487" Type="http://schemas.openxmlformats.org/officeDocument/2006/relationships/hyperlink" Target="https://marketplace.daloopa.com/text-fundamental?id=1668566&amp;value=10.06&amp;id=1668542&amp;value=7.68&amp;id=1668518&amp;value=8.86&amp;id=1668494&amp;value=10.1&amp;id=46594007&amp;value=36.7&amp;id=1668470&amp;value=5.42&amp;id=1668449&amp;value=5.17&amp;id=1668428&amp;value=4.42&amp;id=1668407&amp;value=5.58&amp;id=46594110&amp;value=20.61&amp;id=1668386&amp;value=5.27&amp;" TargetMode="External"/><Relationship Id="rId5538" Type="http://schemas.openxmlformats.org/officeDocument/2006/relationships/hyperlink" Target="https://www.daloopa.com/src/67044536" TargetMode="External"/><Relationship Id="rId19003" Type="http://schemas.openxmlformats.org/officeDocument/2006/relationships/hyperlink" Target="https://www.daloopa.com/src/48903186" TargetMode="External"/><Relationship Id="rId3089" Type="http://schemas.openxmlformats.org/officeDocument/2006/relationships/hyperlink" Target="https://www.daloopa.com/src/45304519" TargetMode="External"/><Relationship Id="rId8011" Type="http://schemas.openxmlformats.org/officeDocument/2006/relationships/hyperlink" Target="https://www.daloopa.com/src/1668695" TargetMode="External"/><Relationship Id="rId15960" Type="http://schemas.openxmlformats.org/officeDocument/2006/relationships/hyperlink" Target="https://www.daloopa.com/src/32324378" TargetMode="External"/><Relationship Id="rId14562" Type="http://schemas.openxmlformats.org/officeDocument/2006/relationships/hyperlink" Target="https://www.daloopa.com/src/67097385" TargetMode="External"/><Relationship Id="rId15613" Type="http://schemas.openxmlformats.org/officeDocument/2006/relationships/hyperlink" Target="https://www.daloopa.com/src/19186984" TargetMode="External"/><Relationship Id="rId491" Type="http://schemas.openxmlformats.org/officeDocument/2006/relationships/hyperlink" Target="https://www.daloopa.com/src/1677102" TargetMode="External"/><Relationship Id="rId2172" Type="http://schemas.openxmlformats.org/officeDocument/2006/relationships/hyperlink" Target="https://www.daloopa.com/src/18860088" TargetMode="External"/><Relationship Id="rId3223" Type="http://schemas.openxmlformats.org/officeDocument/2006/relationships/hyperlink" Target="https://www.daloopa.com/src/19136310" TargetMode="External"/><Relationship Id="rId3570" Type="http://schemas.openxmlformats.org/officeDocument/2006/relationships/hyperlink" Target="https://www.daloopa.com/src/19138933" TargetMode="External"/><Relationship Id="rId4621" Type="http://schemas.openxmlformats.org/officeDocument/2006/relationships/hyperlink" Target="https://www.daloopa.com/src/46595357" TargetMode="External"/><Relationship Id="rId13164" Type="http://schemas.openxmlformats.org/officeDocument/2006/relationships/hyperlink" Target="https://www.daloopa.com/src/67440983" TargetMode="External"/><Relationship Id="rId14215" Type="http://schemas.openxmlformats.org/officeDocument/2006/relationships/hyperlink" Target="https://www.daloopa.com/src/18907227" TargetMode="External"/><Relationship Id="rId17785" Type="http://schemas.openxmlformats.org/officeDocument/2006/relationships/hyperlink" Target="https://www.daloopa.com/src/62761266" TargetMode="External"/><Relationship Id="rId18836" Type="http://schemas.openxmlformats.org/officeDocument/2006/relationships/hyperlink" Target="https://www.daloopa.com/src/50369691" TargetMode="External"/><Relationship Id="rId144" Type="http://schemas.openxmlformats.org/officeDocument/2006/relationships/hyperlink" Target="https://www.daloopa.com/src/50458985" TargetMode="External"/><Relationship Id="rId6793" Type="http://schemas.openxmlformats.org/officeDocument/2006/relationships/hyperlink" Target="https://marketplace.daloopa.com/text-fundamental?id=1669553&amp;value=3346&amp;id=1669518&amp;value=3228&amp;id=1669483&amp;value=2970&amp;id=1669448&amp;value=3376&amp;id=48346961&amp;value=12920&amp;id=1669412&amp;value=3452&amp;id=1669374&amp;value=3422&amp;id=1669336&amp;value=2813&amp;id=1669299&amp;value=4757&amp;id=48346642&amp;value=14444&amp;id=1669264&amp;value=3586&amp;id=1669228&amp;value=3931&amp;id=1669192&amp;value=3979&amp;id=1669154&amp;value=4923&amp;id=48345874&amp;value=16348&amp;id=1669055&amp;value=4207&amp;id=1669022&amp;value=4877&amp;id=1668988&amp;value=5061&amp;id=1668953&amp;value=5333&amp;id=48615981&amp;value=19478&amp;id=1668917&amp;value=5426&amp;id=1668881&amp;value=3524&amp;id=1668845&amp;value=6732&amp;id=1668809&amp;value=-3020&amp;id=48400757&amp;value=12662&amp;id=1668775&amp;value=9401&amp;id=1668741&amp;value=3195&amp;id=1668707&amp;value=9192&amp;id=1668673&amp;value=8948&amp;id=48610237&amp;value=30736&amp;id=1668640&amp;value=6657&amp;id=1668607&amp;value=9947&amp;id=1668574&amp;value=7068&amp;id=2696838&amp;value=10671&amp;id=47469249&amp;value=34343&amp;id=4681377&amp;value=6836&amp;id=7963137&amp;value=6959&amp;id=10333060&amp;value=11247&amp;id=14718230&amp;value=15227&amp;id=47468709&amp;value=40269&amp;id=20811534&amp;value=17930&amp;id=32272399&amp;value=18525&amp;id=38123504&amp;value=18936&amp;id=46414912&amp;value=20642&amp;id=46420421&amp;value=76033&amp;id=53410386&amp;value=16436&amp;id=58652677&amp;value=16002&amp;id=62949109&amp;value=13910&amp;id=67044693&amp;value=13624&amp;id=67054433&amp;value=59972&amp;" TargetMode="External"/><Relationship Id="rId7844" Type="http://schemas.openxmlformats.org/officeDocument/2006/relationships/hyperlink" Target="https://www.daloopa.com/src/47468696" TargetMode="External"/><Relationship Id="rId10825" Type="http://schemas.openxmlformats.org/officeDocument/2006/relationships/hyperlink" Target="https://www.daloopa.com/src/62951010" TargetMode="External"/><Relationship Id="rId16387" Type="http://schemas.openxmlformats.org/officeDocument/2006/relationships/hyperlink" Target="https://www.daloopa.com/document/11887603" TargetMode="External"/><Relationship Id="rId17438" Type="http://schemas.openxmlformats.org/officeDocument/2006/relationships/hyperlink" Target="https://marketplace.daloopa.com/text-fundamental?id=62705635&amp;value=4675&amp;id=62705567&amp;value=4755&amp;id=62705516&amp;value=4795&amp;id=62995805&amp;value=11848&amp;id=67089958&amp;value=16083&amp;" TargetMode="External"/><Relationship Id="rId5395" Type="http://schemas.openxmlformats.org/officeDocument/2006/relationships/hyperlink" Target="https://www.daloopa.com/src/1669840" TargetMode="External"/><Relationship Id="rId6446" Type="http://schemas.openxmlformats.org/officeDocument/2006/relationships/hyperlink" Target="https://www.daloopa.com/src/1669998" TargetMode="External"/><Relationship Id="rId5048" Type="http://schemas.openxmlformats.org/officeDocument/2006/relationships/hyperlink" Target="https://www.daloopa.com/src/1669970" TargetMode="External"/><Relationship Id="rId9669" Type="http://schemas.openxmlformats.org/officeDocument/2006/relationships/hyperlink" Target="https://www.daloopa.com/src/1671281" TargetMode="External"/><Relationship Id="rId11599" Type="http://schemas.openxmlformats.org/officeDocument/2006/relationships/hyperlink" Target="https://www.daloopa.com/src/1684189" TargetMode="External"/><Relationship Id="rId12997" Type="http://schemas.openxmlformats.org/officeDocument/2006/relationships/hyperlink" Target="https://www.daloopa.com/src/67441132" TargetMode="External"/><Relationship Id="rId15470" Type="http://schemas.openxmlformats.org/officeDocument/2006/relationships/hyperlink" Target="https://www.daloopa.com/document/27840" TargetMode="External"/><Relationship Id="rId1658" Type="http://schemas.openxmlformats.org/officeDocument/2006/relationships/hyperlink" Target="https://www.daloopa.com/src/48529413" TargetMode="External"/><Relationship Id="rId2709" Type="http://schemas.openxmlformats.org/officeDocument/2006/relationships/hyperlink" Target="https://www.daloopa.com/src/1679562" TargetMode="External"/><Relationship Id="rId14072" Type="http://schemas.openxmlformats.org/officeDocument/2006/relationships/hyperlink" Target="https://www.daloopa.com/src/19339571" TargetMode="External"/><Relationship Id="rId15123" Type="http://schemas.openxmlformats.org/officeDocument/2006/relationships/hyperlink" Target="https://marketplace.daloopa.com/text-fundamental?id=19180086&amp;value=625&amp;id=19180071&amp;value=583&amp;id=19180041&amp;value=520&amp;id=45303753&amp;value=575&amp;id=19182049&amp;value=2303&amp;id=19180017&amp;value=288&amp;id=19180004&amp;value=280&amp;id=19179955&amp;value=227&amp;id=45303754&amp;value=379&amp;id=19180871&amp;value=1174&amp;id=19179987&amp;value=278&amp;id=19179750&amp;value=260&amp;id=19179700&amp;value=298&amp;id=45303755&amp;value=360&amp;id=19181027&amp;value=1196&amp;id=19179497&amp;value=350&amp;" TargetMode="External"/><Relationship Id="rId16521" Type="http://schemas.openxmlformats.org/officeDocument/2006/relationships/hyperlink" Target="https://www.daloopa.com/document/18388166" TargetMode="External"/><Relationship Id="rId3080" Type="http://schemas.openxmlformats.org/officeDocument/2006/relationships/hyperlink" Target="https://www.daloopa.com/src/19135479" TargetMode="External"/><Relationship Id="rId4131" Type="http://schemas.openxmlformats.org/officeDocument/2006/relationships/hyperlink" Target="https://www.daloopa.com/src/1668378" TargetMode="External"/><Relationship Id="rId18693" Type="http://schemas.openxmlformats.org/officeDocument/2006/relationships/hyperlink" Target="https://www.daloopa.com/src/58706875" TargetMode="External"/><Relationship Id="rId19744" Type="http://schemas.openxmlformats.org/officeDocument/2006/relationships/hyperlink" Target="https://www.daloopa.com/src/1678563" TargetMode="External"/><Relationship Id="rId7354" Type="http://schemas.openxmlformats.org/officeDocument/2006/relationships/hyperlink" Target="https://www.daloopa.com/src/48346632" TargetMode="External"/><Relationship Id="rId8752" Type="http://schemas.openxmlformats.org/officeDocument/2006/relationships/hyperlink" Target="https://www.daloopa.com/src/32272488" TargetMode="External"/><Relationship Id="rId9803" Type="http://schemas.openxmlformats.org/officeDocument/2006/relationships/hyperlink" Target="https://www.daloopa.com/src/32273765" TargetMode="External"/><Relationship Id="rId10682" Type="http://schemas.openxmlformats.org/officeDocument/2006/relationships/hyperlink" Target="https://www.daloopa.com/src/50178943" TargetMode="External"/><Relationship Id="rId11733" Type="http://schemas.openxmlformats.org/officeDocument/2006/relationships/hyperlink" Target="https://www.daloopa.com/src/1678754" TargetMode="External"/><Relationship Id="rId17295" Type="http://schemas.openxmlformats.org/officeDocument/2006/relationships/hyperlink" Target="https://www.daloopa.com/src/48797976" TargetMode="External"/><Relationship Id="rId18346" Type="http://schemas.openxmlformats.org/officeDocument/2006/relationships/hyperlink" Target="https://www.daloopa.com/src/62711646" TargetMode="External"/><Relationship Id="rId17" Type="http://schemas.openxmlformats.org/officeDocument/2006/relationships/hyperlink" Target="https://www.daloopa.com/document/8474" TargetMode="External"/><Relationship Id="rId7007" Type="http://schemas.openxmlformats.org/officeDocument/2006/relationships/hyperlink" Target="https://www.daloopa.com/src/1669416" TargetMode="External"/><Relationship Id="rId8405" Type="http://schemas.openxmlformats.org/officeDocument/2006/relationships/hyperlink" Target="https://www.daloopa.com/src/1669223" TargetMode="External"/><Relationship Id="rId10335" Type="http://schemas.openxmlformats.org/officeDocument/2006/relationships/hyperlink" Target="https://www.daloopa.com/src/50178796" TargetMode="External"/><Relationship Id="rId14956" Type="http://schemas.openxmlformats.org/officeDocument/2006/relationships/hyperlink" Target="https://www.daloopa.com/src/19184178" TargetMode="External"/><Relationship Id="rId3964" Type="http://schemas.openxmlformats.org/officeDocument/2006/relationships/hyperlink" Target="https://www.daloopa.com/src/1668211" TargetMode="External"/><Relationship Id="rId13558" Type="http://schemas.openxmlformats.org/officeDocument/2006/relationships/hyperlink" Target="https://marketplace.daloopa.com/text-fundamental?id=38228856&amp;value=255&amp;id=46509754&amp;value=250&amp;id=53489620&amp;value=160&amp;id=58705348&amp;value=6470&amp;id=62996130&amp;value=7583&amp;id=67089896&amp;value=4687&amp;" TargetMode="External"/><Relationship Id="rId14609" Type="http://schemas.openxmlformats.org/officeDocument/2006/relationships/hyperlink" Target="https://www.daloopa.com/src/19186064" TargetMode="External"/><Relationship Id="rId1" Type="http://schemas.openxmlformats.org/officeDocument/2006/relationships/hyperlink" Target="https://www.daloopa.com/document/27824" TargetMode="External"/><Relationship Id="rId885" Type="http://schemas.openxmlformats.org/officeDocument/2006/relationships/hyperlink" Target="https://www.daloopa.com/src/50174698" TargetMode="External"/><Relationship Id="rId2566" Type="http://schemas.openxmlformats.org/officeDocument/2006/relationships/hyperlink" Target="https://www.daloopa.com/src/66332506" TargetMode="External"/><Relationship Id="rId3617" Type="http://schemas.openxmlformats.org/officeDocument/2006/relationships/hyperlink" Target="https://www.daloopa.com/document/23465155" TargetMode="External"/><Relationship Id="rId9179" Type="http://schemas.openxmlformats.org/officeDocument/2006/relationships/hyperlink" Target="https://www.daloopa.com/src/50174318" TargetMode="External"/><Relationship Id="rId16031" Type="http://schemas.openxmlformats.org/officeDocument/2006/relationships/hyperlink" Target="https://www.daloopa.com/src/19195131" TargetMode="External"/><Relationship Id="rId538" Type="http://schemas.openxmlformats.org/officeDocument/2006/relationships/hyperlink" Target="https://www.daloopa.com/src/18918330" TargetMode="External"/><Relationship Id="rId1168" Type="http://schemas.openxmlformats.org/officeDocument/2006/relationships/hyperlink" Target="https://www.daloopa.com/src/48520224" TargetMode="External"/><Relationship Id="rId2219" Type="http://schemas.openxmlformats.org/officeDocument/2006/relationships/hyperlink" Target="https://www.daloopa.com/src/18858745" TargetMode="External"/><Relationship Id="rId5789" Type="http://schemas.openxmlformats.org/officeDocument/2006/relationships/hyperlink" Target="https://www.daloopa.com/src/1670419" TargetMode="External"/><Relationship Id="rId9660" Type="http://schemas.openxmlformats.org/officeDocument/2006/relationships/hyperlink" Target="https://www.daloopa.com/src/20810577" TargetMode="External"/><Relationship Id="rId19254" Type="http://schemas.openxmlformats.org/officeDocument/2006/relationships/hyperlink" Target="https://www.daloopa.com/src/49001504" TargetMode="External"/><Relationship Id="rId8262" Type="http://schemas.openxmlformats.org/officeDocument/2006/relationships/hyperlink" Target="https://www.daloopa.com/src/1669477" TargetMode="External"/><Relationship Id="rId9313" Type="http://schemas.openxmlformats.org/officeDocument/2006/relationships/hyperlink" Target="https://www.daloopa.com/src/58652926" TargetMode="External"/><Relationship Id="rId10192" Type="http://schemas.openxmlformats.org/officeDocument/2006/relationships/hyperlink" Target="https://www.daloopa.com/src/50179875" TargetMode="External"/><Relationship Id="rId11590" Type="http://schemas.openxmlformats.org/officeDocument/2006/relationships/hyperlink" Target="https://www.daloopa.com/src/1679002" TargetMode="External"/><Relationship Id="rId12641" Type="http://schemas.openxmlformats.org/officeDocument/2006/relationships/hyperlink" Target="https://www.daloopa.com/src/50460365" TargetMode="External"/><Relationship Id="rId1302" Type="http://schemas.openxmlformats.org/officeDocument/2006/relationships/hyperlink" Target="https://www.daloopa.com/src/49014099" TargetMode="External"/><Relationship Id="rId2700" Type="http://schemas.openxmlformats.org/officeDocument/2006/relationships/hyperlink" Target="https://www.daloopa.com/src/1679623" TargetMode="External"/><Relationship Id="rId11243" Type="http://schemas.openxmlformats.org/officeDocument/2006/relationships/hyperlink" Target="https://www.daloopa.com/src/1684262" TargetMode="External"/><Relationship Id="rId15864" Type="http://schemas.openxmlformats.org/officeDocument/2006/relationships/hyperlink" Target="https://www.daloopa.com/src/45303798" TargetMode="External"/><Relationship Id="rId16915" Type="http://schemas.openxmlformats.org/officeDocument/2006/relationships/hyperlink" Target="https://www.daloopa.com/src/48791879" TargetMode="External"/><Relationship Id="rId4872" Type="http://schemas.openxmlformats.org/officeDocument/2006/relationships/hyperlink" Target="https://www.daloopa.com/src/1677310" TargetMode="External"/><Relationship Id="rId5923" Type="http://schemas.openxmlformats.org/officeDocument/2006/relationships/hyperlink" Target="https://www.daloopa.com/src/14718074" TargetMode="External"/><Relationship Id="rId14466" Type="http://schemas.openxmlformats.org/officeDocument/2006/relationships/hyperlink" Target="https://www.daloopa.com/src/19182018" TargetMode="External"/><Relationship Id="rId15517" Type="http://schemas.openxmlformats.org/officeDocument/2006/relationships/hyperlink" Target="https://www.daloopa.com/src/19187623" TargetMode="External"/><Relationship Id="rId395" Type="http://schemas.openxmlformats.org/officeDocument/2006/relationships/hyperlink" Target="https://www.daloopa.com/src/1676935" TargetMode="External"/><Relationship Id="rId2076" Type="http://schemas.openxmlformats.org/officeDocument/2006/relationships/hyperlink" Target="https://www.daloopa.com/src/1680736" TargetMode="External"/><Relationship Id="rId3474" Type="http://schemas.openxmlformats.org/officeDocument/2006/relationships/hyperlink" Target="https://www.daloopa.com/src/19138659" TargetMode="External"/><Relationship Id="rId4525" Type="http://schemas.openxmlformats.org/officeDocument/2006/relationships/hyperlink" Target="https://www.daloopa.com/src/46594112" TargetMode="External"/><Relationship Id="rId13068" Type="http://schemas.openxmlformats.org/officeDocument/2006/relationships/hyperlink" Target="https://www.daloopa.com/src/67436005" TargetMode="External"/><Relationship Id="rId14119" Type="http://schemas.openxmlformats.org/officeDocument/2006/relationships/hyperlink" Target="https://www.daloopa.com/src/48890735" TargetMode="External"/><Relationship Id="rId17689" Type="http://schemas.openxmlformats.org/officeDocument/2006/relationships/hyperlink" Target="https://www.daloopa.com/src/62705681" TargetMode="External"/><Relationship Id="rId3127" Type="http://schemas.openxmlformats.org/officeDocument/2006/relationships/hyperlink" Target="https://www.daloopa.com/document/23465155" TargetMode="External"/><Relationship Id="rId6697" Type="http://schemas.openxmlformats.org/officeDocument/2006/relationships/hyperlink" Target="https://www.daloopa.com/src/1670325" TargetMode="External"/><Relationship Id="rId7748" Type="http://schemas.openxmlformats.org/officeDocument/2006/relationships/hyperlink" Target="https://www.daloopa.com/src/1669467" TargetMode="External"/><Relationship Id="rId5299" Type="http://schemas.openxmlformats.org/officeDocument/2006/relationships/hyperlink" Target="https://www.daloopa.com/src/2696959" TargetMode="External"/><Relationship Id="rId9170" Type="http://schemas.openxmlformats.org/officeDocument/2006/relationships/hyperlink" Target="https://www.daloopa.com/src/1671066" TargetMode="External"/><Relationship Id="rId10729" Type="http://schemas.openxmlformats.org/officeDocument/2006/relationships/hyperlink" Target="https://www.daloopa.com/src/50179548" TargetMode="External"/><Relationship Id="rId12151" Type="http://schemas.openxmlformats.org/officeDocument/2006/relationships/hyperlink" Target="https://www.daloopa.com/src/1678350" TargetMode="External"/><Relationship Id="rId13202" Type="http://schemas.openxmlformats.org/officeDocument/2006/relationships/hyperlink" Target="https://www.daloopa.com/src/67440982" TargetMode="External"/><Relationship Id="rId14600" Type="http://schemas.openxmlformats.org/officeDocument/2006/relationships/hyperlink" Target="https://www.daloopa.com/src/38229702" TargetMode="External"/><Relationship Id="rId2210" Type="http://schemas.openxmlformats.org/officeDocument/2006/relationships/hyperlink" Target="https://www.daloopa.com/src/18862445" TargetMode="External"/><Relationship Id="rId16772" Type="http://schemas.openxmlformats.org/officeDocument/2006/relationships/hyperlink" Target="https://www.daloopa.com/src/67090496" TargetMode="External"/><Relationship Id="rId17823" Type="http://schemas.openxmlformats.org/officeDocument/2006/relationships/hyperlink" Target="https://www.daloopa.com/src/62762203" TargetMode="External"/><Relationship Id="rId4382" Type="http://schemas.openxmlformats.org/officeDocument/2006/relationships/hyperlink" Target="https://www.daloopa.com/document/207170" TargetMode="External"/><Relationship Id="rId5433" Type="http://schemas.openxmlformats.org/officeDocument/2006/relationships/hyperlink" Target="https://www.daloopa.com/src/1669944" TargetMode="External"/><Relationship Id="rId5780" Type="http://schemas.openxmlformats.org/officeDocument/2006/relationships/hyperlink" Target="https://www.daloopa.com/src/14718082" TargetMode="External"/><Relationship Id="rId6831" Type="http://schemas.openxmlformats.org/officeDocument/2006/relationships/hyperlink" Target="https://www.daloopa.com/src/53410386" TargetMode="External"/><Relationship Id="rId15374" Type="http://schemas.openxmlformats.org/officeDocument/2006/relationships/hyperlink" Target="https://www.daloopa.com/src/19186357" TargetMode="External"/><Relationship Id="rId16425" Type="http://schemas.openxmlformats.org/officeDocument/2006/relationships/hyperlink" Target="https://marketplace.daloopa.com/text-fundamental?id=19197225&amp;value=1000&amp;" TargetMode="External"/><Relationship Id="rId4035" Type="http://schemas.openxmlformats.org/officeDocument/2006/relationships/hyperlink" Target="https://www.daloopa.com/src/46414797" TargetMode="External"/><Relationship Id="rId11984" Type="http://schemas.openxmlformats.org/officeDocument/2006/relationships/hyperlink" Target="https://marketplace.daloopa.com/text-fundamental?id=1678804&amp;value=553&amp;id=1678802&amp;value=5&amp;id=1678800&amp;value=673&amp;id=1678798&amp;value=720&amp;id=45304454&amp;value=1951&amp;id=1678796&amp;value=847&amp;id=1678219&amp;value=753&amp;id=1678221&amp;value=1560&amp;id=1678223&amp;value=-21&amp;id=45304455&amp;value=3139&amp;id=1678225&amp;value=946&amp;id=1678231&amp;value=898&amp;id=1678239&amp;value=1123&amp;id=1678245&amp;value=1120&amp;id=45304456&amp;value=4087&amp;id=1678251&amp;value=1041&amp;id=1678264&amp;value=987&amp;id=1678272&amp;value=1265&amp;id=1678278&amp;value=1260&amp;id=45304457&amp;value=4553&amp;" TargetMode="External"/><Relationship Id="rId15027" Type="http://schemas.openxmlformats.org/officeDocument/2006/relationships/hyperlink" Target="https://www.daloopa.com/src/19184593" TargetMode="External"/><Relationship Id="rId18597" Type="http://schemas.openxmlformats.org/officeDocument/2006/relationships/hyperlink" Target="https://www.daloopa.com/src/50393505" TargetMode="External"/><Relationship Id="rId19648" Type="http://schemas.openxmlformats.org/officeDocument/2006/relationships/hyperlink" Target="https://www.daloopa.com/src/4681607" TargetMode="External"/><Relationship Id="rId8656" Type="http://schemas.openxmlformats.org/officeDocument/2006/relationships/hyperlink" Target="https://www.daloopa.com/src/45304155" TargetMode="External"/><Relationship Id="rId9707" Type="http://schemas.openxmlformats.org/officeDocument/2006/relationships/hyperlink" Target="https://www.daloopa.com/src/4681517" TargetMode="External"/><Relationship Id="rId10586" Type="http://schemas.openxmlformats.org/officeDocument/2006/relationships/hyperlink" Target="https://www.daloopa.com/src/50179536" TargetMode="External"/><Relationship Id="rId11637" Type="http://schemas.openxmlformats.org/officeDocument/2006/relationships/hyperlink" Target="https://www.daloopa.com/src/1677330" TargetMode="External"/><Relationship Id="rId17199" Type="http://schemas.openxmlformats.org/officeDocument/2006/relationships/hyperlink" Target="https://www.daloopa.com/src/48799369" TargetMode="External"/><Relationship Id="rId7258" Type="http://schemas.openxmlformats.org/officeDocument/2006/relationships/hyperlink" Target="https://www.daloopa.com/src/1669310" TargetMode="External"/><Relationship Id="rId8309" Type="http://schemas.openxmlformats.org/officeDocument/2006/relationships/hyperlink" Target="https://marketplace.daloopa.com/text-fundamental?id=1668947&amp;value=480&amp;id=1668911&amp;value=0&amp;id=1668875&amp;value=320&amp;id=1668839&amp;value=0&amp;id=48400740&amp;value=800&amp;id=1668803&amp;value=0&amp;id=1668769&amp;value=0&amp;id=1668735&amp;value=0&amp;id=1668701&amp;value=950&amp;id=48610226&amp;value=950&amp;id=1668667&amp;value=47&amp;id=1668634&amp;value=137&amp;id=1668601&amp;value=18&amp;id=2696865&amp;value=18&amp;id=47469226&amp;value=220&amp;id=4681404&amp;value=1600&amp;id=7963164&amp;value=864&amp;id=10333058&amp;value=-2&amp;id=14718229&amp;value=338&amp;id=47468699&amp;value=2800&amp;id=20811516&amp;value=10&amp;id=32272394&amp;value=300&amp;id=38123502&amp;value=0&amp;id=46414911&amp;value=0&amp;id=46420405&amp;value=310&amp;id=53410379&amp;value=0&amp;id=58652696&amp;value=0&amp;id=62949133&amp;value=10&amp;id=67044686&amp;value=25&amp;id=67054425&amp;value=35&amp;" TargetMode="External"/><Relationship Id="rId10239" Type="http://schemas.openxmlformats.org/officeDocument/2006/relationships/hyperlink" Target="https://www.daloopa.com/src/50179873" TargetMode="External"/><Relationship Id="rId14110" Type="http://schemas.openxmlformats.org/officeDocument/2006/relationships/hyperlink" Target="https://www.daloopa.com/src/48891306" TargetMode="External"/><Relationship Id="rId17680" Type="http://schemas.openxmlformats.org/officeDocument/2006/relationships/hyperlink" Target="https://www.daloopa.com/src/62705914" TargetMode="External"/><Relationship Id="rId3868" Type="http://schemas.openxmlformats.org/officeDocument/2006/relationships/hyperlink" Target="https://www.daloopa.com/src/14718015" TargetMode="External"/><Relationship Id="rId4919" Type="http://schemas.openxmlformats.org/officeDocument/2006/relationships/hyperlink" Target="https://www.daloopa.com/src/1930194" TargetMode="External"/><Relationship Id="rId16282" Type="http://schemas.openxmlformats.org/officeDocument/2006/relationships/hyperlink" Target="https://www.daloopa.com/src/19140214" TargetMode="External"/><Relationship Id="rId17333" Type="http://schemas.openxmlformats.org/officeDocument/2006/relationships/hyperlink" Target="https://www.daloopa.com/src/48803292" TargetMode="External"/><Relationship Id="rId18731" Type="http://schemas.openxmlformats.org/officeDocument/2006/relationships/hyperlink" Target="https://www.daloopa.com/src/48900242" TargetMode="External"/><Relationship Id="rId789" Type="http://schemas.openxmlformats.org/officeDocument/2006/relationships/hyperlink" Target="https://www.daloopa.com/src/18926497" TargetMode="External"/><Relationship Id="rId5290" Type="http://schemas.openxmlformats.org/officeDocument/2006/relationships/hyperlink" Target="https://www.daloopa.com/src/1669872" TargetMode="External"/><Relationship Id="rId6341" Type="http://schemas.openxmlformats.org/officeDocument/2006/relationships/hyperlink" Target="https://www.daloopa.com/src/1669685" TargetMode="External"/><Relationship Id="rId10720" Type="http://schemas.openxmlformats.org/officeDocument/2006/relationships/hyperlink" Target="https://www.daloopa.com/src/50178593" TargetMode="External"/><Relationship Id="rId9564" Type="http://schemas.openxmlformats.org/officeDocument/2006/relationships/hyperlink" Target="https://marketplace.daloopa.com/text-fundamental?id=1671361&amp;value=-9&amp;id=1671333&amp;value=3&amp;id=1671305&amp;value=-30&amp;id=1671277&amp;value=12&amp;id=45304354&amp;value=-24&amp;id=1671249&amp;value=3&amp;id=1671221&amp;value=65&amp;id=1671193&amp;value=82&amp;id=1671165&amp;value=27&amp;id=45304355&amp;value=177&amp;id=1671137&amp;value=-1&amp;id=1671109&amp;value=43&amp;id=1671081&amp;value=-13&amp;id=2697124&amp;value=57&amp;id=45304356&amp;value=86&amp;id=4681513&amp;value=14&amp;id=7963279&amp;value=190&amp;id=10333153&amp;value=-35&amp;id=14718331&amp;value=11&amp;id=45304357&amp;value=180&amp;id=20810589&amp;value=-77&amp;id=32273760&amp;value=7&amp;id=38123900&amp;value=-54&amp;id=67050863&amp;value=141&amp;" TargetMode="External"/><Relationship Id="rId12892" Type="http://schemas.openxmlformats.org/officeDocument/2006/relationships/hyperlink" Target="https://www.daloopa.com/src/67436501" TargetMode="External"/><Relationship Id="rId13943" Type="http://schemas.openxmlformats.org/officeDocument/2006/relationships/hyperlink" Target="https://www.daloopa.com/src/48887965" TargetMode="External"/><Relationship Id="rId19158" Type="http://schemas.openxmlformats.org/officeDocument/2006/relationships/hyperlink" Target="https://www.daloopa.com/src/49001092" TargetMode="External"/><Relationship Id="rId2951" Type="http://schemas.openxmlformats.org/officeDocument/2006/relationships/hyperlink" Target="https://www.daloopa.com/src/19134689" TargetMode="External"/><Relationship Id="rId8166" Type="http://schemas.openxmlformats.org/officeDocument/2006/relationships/hyperlink" Target="https://marketplace.daloopa.com/text-fundamental?id=1669183&amp;value=-1780&amp;id=48345857&amp;value=-1780&amp;id=1669079&amp;value=-2098&amp;id=1669047&amp;value=-1595&amp;id=1669014&amp;value=0&amp;id=1668980&amp;value=0&amp;id=48615971&amp;value=-3693&amp;id=1668944&amp;value=-1127&amp;id=1668908&amp;value=-1618&amp;id=1668872&amp;value=0&amp;id=1668836&amp;value=-2101&amp;id=48400735&amp;value=-4846&amp;id=1668800&amp;value=-2173&amp;id=1668766&amp;value=-2052&amp;id=1668732&amp;value=-2200&amp;id=1668698&amp;value=-2650&amp;id=48610216&amp;value=-9075&amp;id=1668664&amp;value=-3025&amp;id=1668631&amp;value=-3577&amp;id=1668598&amp;value=-5696&amp;id=2696862&amp;value=-6098&amp;id=47469248&amp;value=-18396&amp;id=4681401&amp;value=-8496&amp;id=7963161&amp;value=-6852&amp;id=10333049&amp;value=-7897&amp;id=14718247&amp;value=-7904&amp;id=47468688&amp;value=-31149&amp;id=20811509&amp;value=-11395&amp;id=32272373&amp;value=-12796&amp;id=38123494&amp;value=-12610&amp;id=46414885&amp;value=-13473&amp;id=46420414&amp;value=-50274&amp;id=53410401&amp;value=-13300&amp;id=58652693&amp;value=-15197&amp;id=62949128&amp;value=-15392&amp;id=67044685&amp;value=-15407&amp;id=67054419&amp;value=-59296&amp;" TargetMode="External"/><Relationship Id="rId9217" Type="http://schemas.openxmlformats.org/officeDocument/2006/relationships/hyperlink" Target="https://www.daloopa.com/document/599392" TargetMode="External"/><Relationship Id="rId11494" Type="http://schemas.openxmlformats.org/officeDocument/2006/relationships/hyperlink" Target="https://www.daloopa.com/document/6065396" TargetMode="External"/><Relationship Id="rId12545" Type="http://schemas.openxmlformats.org/officeDocument/2006/relationships/hyperlink" Target="https://www.daloopa.com/src/62711047" TargetMode="External"/><Relationship Id="rId923" Type="http://schemas.openxmlformats.org/officeDocument/2006/relationships/hyperlink" Target="https://www.daloopa.com/src/48507215" TargetMode="External"/><Relationship Id="rId1553" Type="http://schemas.openxmlformats.org/officeDocument/2006/relationships/hyperlink" Target="https://www.daloopa.com/src/1670800" TargetMode="External"/><Relationship Id="rId2604" Type="http://schemas.openxmlformats.org/officeDocument/2006/relationships/hyperlink" Target="https://www.daloopa.com/src/66331080" TargetMode="External"/><Relationship Id="rId10096" Type="http://schemas.openxmlformats.org/officeDocument/2006/relationships/hyperlink" Target="https://www.daloopa.com/src/50179695" TargetMode="External"/><Relationship Id="rId11147" Type="http://schemas.openxmlformats.org/officeDocument/2006/relationships/hyperlink" Target="https://www.daloopa.com/src/50179644" TargetMode="External"/><Relationship Id="rId15768" Type="http://schemas.openxmlformats.org/officeDocument/2006/relationships/hyperlink" Target="https://www.daloopa.com/src/38229600" TargetMode="External"/><Relationship Id="rId16819" Type="http://schemas.openxmlformats.org/officeDocument/2006/relationships/hyperlink" Target="https://www.daloopa.com/src/50324287" TargetMode="External"/><Relationship Id="rId1206" Type="http://schemas.openxmlformats.org/officeDocument/2006/relationships/hyperlink" Target="https://www.daloopa.com/src/1670882" TargetMode="External"/><Relationship Id="rId4776" Type="http://schemas.openxmlformats.org/officeDocument/2006/relationships/hyperlink" Target="https://www.daloopa.com/src/2696819" TargetMode="External"/><Relationship Id="rId5827" Type="http://schemas.openxmlformats.org/officeDocument/2006/relationships/hyperlink" Target="https://www.daloopa.com/src/1670421" TargetMode="External"/><Relationship Id="rId17190" Type="http://schemas.openxmlformats.org/officeDocument/2006/relationships/hyperlink" Target="https://www.daloopa.com/src/67089788" TargetMode="External"/><Relationship Id="rId18241" Type="http://schemas.openxmlformats.org/officeDocument/2006/relationships/hyperlink" Target="https://www.daloopa.com/document/23465155" TargetMode="External"/><Relationship Id="rId3378" Type="http://schemas.openxmlformats.org/officeDocument/2006/relationships/hyperlink" Target="https://www.daloopa.com/src/19137813" TargetMode="External"/><Relationship Id="rId4429" Type="http://schemas.openxmlformats.org/officeDocument/2006/relationships/hyperlink" Target="https://www.daloopa.com/src/1668283" TargetMode="External"/><Relationship Id="rId7999" Type="http://schemas.openxmlformats.org/officeDocument/2006/relationships/hyperlink" Target="https://www.daloopa.com/src/47468684" TargetMode="External"/><Relationship Id="rId8300" Type="http://schemas.openxmlformats.org/officeDocument/2006/relationships/hyperlink" Target="https://www.daloopa.com/src/48346655" TargetMode="External"/><Relationship Id="rId10230" Type="http://schemas.openxmlformats.org/officeDocument/2006/relationships/hyperlink" Target="https://marketplace.daloopa.com/text-fundamental?id=50180228&amp;value=-15&amp;id=50180171&amp;value=-11&amp;id=50180144&amp;value=-5&amp;id=50180120&amp;value=-1&amp;id=50457872&amp;value=-32&amp;id=50179992&amp;value=-8&amp;id=50179967&amp;value=-6&amp;id=50179950&amp;value=-10&amp;id=50179873&amp;value=-145&amp;id=50457873&amp;value=-169&amp;id=50179827&amp;value=-291&amp;id=50179816&amp;value=-417&amp;id=50179764&amp;value=-266&amp;id=50179744&amp;value=-293&amp;id=50457874&amp;value=-1267&amp;id=50179718&amp;value=-127&amp;id=50179687&amp;value=-41&amp;id=50179642&amp;value=-21&amp;id=50179574&amp;value=-53&amp;id=50457875&amp;value=-242&amp;" TargetMode="External"/><Relationship Id="rId299" Type="http://schemas.openxmlformats.org/officeDocument/2006/relationships/hyperlink" Target="https://www.daloopa.com/src/2700544" TargetMode="External"/><Relationship Id="rId14851" Type="http://schemas.openxmlformats.org/officeDocument/2006/relationships/hyperlink" Target="https://www.daloopa.com/src/19184489" TargetMode="External"/><Relationship Id="rId15902" Type="http://schemas.openxmlformats.org/officeDocument/2006/relationships/hyperlink" Target="https://www.daloopa.com/src/19193533" TargetMode="External"/><Relationship Id="rId780" Type="http://schemas.openxmlformats.org/officeDocument/2006/relationships/hyperlink" Target="https://www.daloopa.com/src/46503972" TargetMode="External"/><Relationship Id="rId2461" Type="http://schemas.openxmlformats.org/officeDocument/2006/relationships/hyperlink" Target="https://www.daloopa.com/src/45303550" TargetMode="External"/><Relationship Id="rId3512" Type="http://schemas.openxmlformats.org/officeDocument/2006/relationships/hyperlink" Target="https://www.daloopa.com/src/49007834" TargetMode="External"/><Relationship Id="rId4910" Type="http://schemas.openxmlformats.org/officeDocument/2006/relationships/hyperlink" Target="https://www.daloopa.com/src/45303688" TargetMode="External"/><Relationship Id="rId9074" Type="http://schemas.openxmlformats.org/officeDocument/2006/relationships/hyperlink" Target="https://www.daloopa.com/src/45304253" TargetMode="External"/><Relationship Id="rId12055" Type="http://schemas.openxmlformats.org/officeDocument/2006/relationships/hyperlink" Target="https://www.daloopa.com/src/1678292" TargetMode="External"/><Relationship Id="rId13453" Type="http://schemas.openxmlformats.org/officeDocument/2006/relationships/hyperlink" Target="https://www.daloopa.com/src/19144824" TargetMode="External"/><Relationship Id="rId14504" Type="http://schemas.openxmlformats.org/officeDocument/2006/relationships/hyperlink" Target="https://www.daloopa.com/src/19177253" TargetMode="External"/><Relationship Id="rId433" Type="http://schemas.openxmlformats.org/officeDocument/2006/relationships/hyperlink" Target="https://www.daloopa.com/src/1677217" TargetMode="External"/><Relationship Id="rId1063" Type="http://schemas.openxmlformats.org/officeDocument/2006/relationships/hyperlink" Target="https://www.daloopa.com/src/48507220" TargetMode="External"/><Relationship Id="rId2114" Type="http://schemas.openxmlformats.org/officeDocument/2006/relationships/hyperlink" Target="https://www.daloopa.com/src/18865355" TargetMode="External"/><Relationship Id="rId13106" Type="http://schemas.openxmlformats.org/officeDocument/2006/relationships/hyperlink" Target="https://www.daloopa.com/src/67438876" TargetMode="External"/><Relationship Id="rId16676" Type="http://schemas.openxmlformats.org/officeDocument/2006/relationships/hyperlink" Target="https://www.daloopa.com/src/19197159" TargetMode="External"/><Relationship Id="rId17727" Type="http://schemas.openxmlformats.org/officeDocument/2006/relationships/hyperlink" Target="https://www.daloopa.com/src/67091609" TargetMode="External"/><Relationship Id="rId4286" Type="http://schemas.openxmlformats.org/officeDocument/2006/relationships/hyperlink" Target="https://www.daloopa.com/src/1668402" TargetMode="External"/><Relationship Id="rId5684" Type="http://schemas.openxmlformats.org/officeDocument/2006/relationships/hyperlink" Target="https://www.daloopa.com/src/67044543" TargetMode="External"/><Relationship Id="rId6735" Type="http://schemas.openxmlformats.org/officeDocument/2006/relationships/hyperlink" Target="https://www.daloopa.com/src/1669864" TargetMode="External"/><Relationship Id="rId15278" Type="http://schemas.openxmlformats.org/officeDocument/2006/relationships/hyperlink" Target="https://www.daloopa.com/src/19186577" TargetMode="External"/><Relationship Id="rId16329" Type="http://schemas.openxmlformats.org/officeDocument/2006/relationships/hyperlink" Target="https://www.daloopa.com/src/19140437" TargetMode="External"/><Relationship Id="rId5337" Type="http://schemas.openxmlformats.org/officeDocument/2006/relationships/hyperlink" Target="https://www.daloopa.com/src/1670049" TargetMode="External"/><Relationship Id="rId9958" Type="http://schemas.openxmlformats.org/officeDocument/2006/relationships/hyperlink" Target="https://www.daloopa.com/src/1671372" TargetMode="External"/><Relationship Id="rId11888" Type="http://schemas.openxmlformats.org/officeDocument/2006/relationships/hyperlink" Target="https://www.daloopa.com/src/1678747" TargetMode="External"/><Relationship Id="rId12939" Type="http://schemas.openxmlformats.org/officeDocument/2006/relationships/hyperlink" Target="https://www.daloopa.com/src/67436318" TargetMode="External"/><Relationship Id="rId1947" Type="http://schemas.openxmlformats.org/officeDocument/2006/relationships/hyperlink" Target="https://www.daloopa.com/src/1676853" TargetMode="External"/><Relationship Id="rId14361" Type="http://schemas.openxmlformats.org/officeDocument/2006/relationships/hyperlink" Target="https://www.daloopa.com/src/19177285" TargetMode="External"/><Relationship Id="rId15412" Type="http://schemas.openxmlformats.org/officeDocument/2006/relationships/hyperlink" Target="https://marketplace.daloopa.com/text-fundamental?id=19187111&amp;value=-12&amp;id=19187086&amp;value=-8&amp;id=19187040&amp;value=-8&amp;id=45303774&amp;value=-10&amp;id=19187164&amp;value=-38&amp;" TargetMode="External"/><Relationship Id="rId16810" Type="http://schemas.openxmlformats.org/officeDocument/2006/relationships/hyperlink" Target="https://www.daloopa.com/src/48906950" TargetMode="External"/><Relationship Id="rId4420" Type="http://schemas.openxmlformats.org/officeDocument/2006/relationships/hyperlink" Target="https://www.daloopa.com/src/1668493" TargetMode="External"/><Relationship Id="rId7990" Type="http://schemas.openxmlformats.org/officeDocument/2006/relationships/hyperlink" Target="https://www.daloopa.com/src/62949127" TargetMode="External"/><Relationship Id="rId14014" Type="http://schemas.openxmlformats.org/officeDocument/2006/relationships/hyperlink" Target="https://www.daloopa.com/src/67086860" TargetMode="External"/><Relationship Id="rId18982" Type="http://schemas.openxmlformats.org/officeDocument/2006/relationships/hyperlink" Target="https://www.daloopa.com/src/48898874" TargetMode="External"/><Relationship Id="rId290" Type="http://schemas.openxmlformats.org/officeDocument/2006/relationships/hyperlink" Target="https://www.daloopa.com/src/1676940" TargetMode="External"/><Relationship Id="rId3022" Type="http://schemas.openxmlformats.org/officeDocument/2006/relationships/hyperlink" Target="https://www.daloopa.com/src/19136620" TargetMode="External"/><Relationship Id="rId6592" Type="http://schemas.openxmlformats.org/officeDocument/2006/relationships/hyperlink" Target="https://www.daloopa.com/src/1670361" TargetMode="External"/><Relationship Id="rId7643" Type="http://schemas.openxmlformats.org/officeDocument/2006/relationships/hyperlink" Target="https://www.daloopa.com/src/1668860" TargetMode="External"/><Relationship Id="rId10971" Type="http://schemas.openxmlformats.org/officeDocument/2006/relationships/hyperlink" Target="https://www.daloopa.com/src/50179051" TargetMode="External"/><Relationship Id="rId16186" Type="http://schemas.openxmlformats.org/officeDocument/2006/relationships/hyperlink" Target="https://www.daloopa.com/src/19195130" TargetMode="External"/><Relationship Id="rId17237" Type="http://schemas.openxmlformats.org/officeDocument/2006/relationships/hyperlink" Target="https://www.daloopa.com/src/48799610" TargetMode="External"/><Relationship Id="rId17584" Type="http://schemas.openxmlformats.org/officeDocument/2006/relationships/hyperlink" Target="https://www.daloopa.com/src/62706139" TargetMode="External"/><Relationship Id="rId18635" Type="http://schemas.openxmlformats.org/officeDocument/2006/relationships/hyperlink" Target="https://www.daloopa.com/document/7678" TargetMode="External"/><Relationship Id="rId5194" Type="http://schemas.openxmlformats.org/officeDocument/2006/relationships/hyperlink" Target="https://www.daloopa.com/src/1670009" TargetMode="External"/><Relationship Id="rId6245" Type="http://schemas.openxmlformats.org/officeDocument/2006/relationships/hyperlink" Target="https://www.daloopa.com/src/20809888" TargetMode="External"/><Relationship Id="rId10624" Type="http://schemas.openxmlformats.org/officeDocument/2006/relationships/hyperlink" Target="https://www.daloopa.com/src/50178960" TargetMode="External"/><Relationship Id="rId12796" Type="http://schemas.openxmlformats.org/officeDocument/2006/relationships/hyperlink" Target="https://www.daloopa.com/src/67437237" TargetMode="External"/><Relationship Id="rId13847" Type="http://schemas.openxmlformats.org/officeDocument/2006/relationships/hyperlink" Target="https://www.daloopa.com/src/19255987" TargetMode="External"/><Relationship Id="rId2855" Type="http://schemas.openxmlformats.org/officeDocument/2006/relationships/hyperlink" Target="https://www.daloopa.com/document/23465155" TargetMode="External"/><Relationship Id="rId3906" Type="http://schemas.openxmlformats.org/officeDocument/2006/relationships/hyperlink" Target="https://www.daloopa.com/src/1668320" TargetMode="External"/><Relationship Id="rId9468" Type="http://schemas.openxmlformats.org/officeDocument/2006/relationships/hyperlink" Target="https://www.daloopa.com/src/2697120" TargetMode="External"/><Relationship Id="rId11398" Type="http://schemas.openxmlformats.org/officeDocument/2006/relationships/hyperlink" Target="https://www.daloopa.com/src/45304399" TargetMode="External"/><Relationship Id="rId12449" Type="http://schemas.openxmlformats.org/officeDocument/2006/relationships/hyperlink" Target="https://www.daloopa.com/src/46503151" TargetMode="External"/><Relationship Id="rId16320" Type="http://schemas.openxmlformats.org/officeDocument/2006/relationships/hyperlink" Target="https://www.daloopa.com/src/46504701" TargetMode="External"/><Relationship Id="rId827" Type="http://schemas.openxmlformats.org/officeDocument/2006/relationships/hyperlink" Target="https://www.daloopa.com/src/15998860" TargetMode="External"/><Relationship Id="rId1457" Type="http://schemas.openxmlformats.org/officeDocument/2006/relationships/hyperlink" Target="https://www.daloopa.com/src/2697065" TargetMode="External"/><Relationship Id="rId2508" Type="http://schemas.openxmlformats.org/officeDocument/2006/relationships/hyperlink" Target="https://www.daloopa.com/src/66331437" TargetMode="External"/><Relationship Id="rId18492" Type="http://schemas.openxmlformats.org/officeDocument/2006/relationships/hyperlink" Target="https://www.daloopa.com/src/62711946" TargetMode="External"/><Relationship Id="rId19543" Type="http://schemas.openxmlformats.org/officeDocument/2006/relationships/hyperlink" Target="https://www.daloopa.com/src/4681602" TargetMode="External"/><Relationship Id="rId8551" Type="http://schemas.openxmlformats.org/officeDocument/2006/relationships/hyperlink" Target="https://www.daloopa.com/src/1669446" TargetMode="External"/><Relationship Id="rId9602" Type="http://schemas.openxmlformats.org/officeDocument/2006/relationships/hyperlink" Target="https://www.daloopa.com/src/1671082" TargetMode="External"/><Relationship Id="rId10481" Type="http://schemas.openxmlformats.org/officeDocument/2006/relationships/hyperlink" Target="https://www.daloopa.com/src/50179488" TargetMode="External"/><Relationship Id="rId12930" Type="http://schemas.openxmlformats.org/officeDocument/2006/relationships/hyperlink" Target="https://www.daloopa.com/src/67436631" TargetMode="External"/><Relationship Id="rId17094" Type="http://schemas.openxmlformats.org/officeDocument/2006/relationships/hyperlink" Target="https://www.daloopa.com/document/23465155" TargetMode="External"/><Relationship Id="rId18145" Type="http://schemas.openxmlformats.org/officeDocument/2006/relationships/hyperlink" Target="https://www.daloopa.com/src/62769691" TargetMode="External"/><Relationship Id="rId7153" Type="http://schemas.openxmlformats.org/officeDocument/2006/relationships/hyperlink" Target="https://www.daloopa.com/src/1669345" TargetMode="External"/><Relationship Id="rId8204" Type="http://schemas.openxmlformats.org/officeDocument/2006/relationships/hyperlink" Target="https://www.daloopa.com/src/67054419" TargetMode="External"/><Relationship Id="rId10134" Type="http://schemas.openxmlformats.org/officeDocument/2006/relationships/hyperlink" Target="https://www.daloopa.com/src/50179989" TargetMode="External"/><Relationship Id="rId11532" Type="http://schemas.openxmlformats.org/officeDocument/2006/relationships/hyperlink" Target="https://www.daloopa.com/src/1684179" TargetMode="External"/><Relationship Id="rId14755" Type="http://schemas.openxmlformats.org/officeDocument/2006/relationships/hyperlink" Target="https://www.daloopa.com/src/19185446" TargetMode="External"/><Relationship Id="rId15806" Type="http://schemas.openxmlformats.org/officeDocument/2006/relationships/hyperlink" Target="https://www.daloopa.com/src/19183355" TargetMode="External"/><Relationship Id="rId684" Type="http://schemas.openxmlformats.org/officeDocument/2006/relationships/hyperlink" Target="https://www.daloopa.com/src/19359955" TargetMode="External"/><Relationship Id="rId2365" Type="http://schemas.openxmlformats.org/officeDocument/2006/relationships/hyperlink" Target="https://www.daloopa.com/src/1679202" TargetMode="External"/><Relationship Id="rId3763" Type="http://schemas.openxmlformats.org/officeDocument/2006/relationships/hyperlink" Target="https://www.daloopa.com/src/19138085" TargetMode="External"/><Relationship Id="rId4814" Type="http://schemas.openxmlformats.org/officeDocument/2006/relationships/hyperlink" Target="https://www.daloopa.com/src/45303671" TargetMode="External"/><Relationship Id="rId13357" Type="http://schemas.openxmlformats.org/officeDocument/2006/relationships/hyperlink" Target="https://www.daloopa.com/src/53487273" TargetMode="External"/><Relationship Id="rId14408" Type="http://schemas.openxmlformats.org/officeDocument/2006/relationships/hyperlink" Target="https://www.daloopa.com/src/19178363" TargetMode="External"/><Relationship Id="rId17978" Type="http://schemas.openxmlformats.org/officeDocument/2006/relationships/hyperlink" Target="https://www.daloopa.com/src/62709239" TargetMode="External"/><Relationship Id="rId337" Type="http://schemas.openxmlformats.org/officeDocument/2006/relationships/hyperlink" Target="https://www.daloopa.com/src/1676943" TargetMode="External"/><Relationship Id="rId2018" Type="http://schemas.openxmlformats.org/officeDocument/2006/relationships/hyperlink" Target="https://www.daloopa.com/src/1676850" TargetMode="External"/><Relationship Id="rId3416" Type="http://schemas.openxmlformats.org/officeDocument/2006/relationships/hyperlink" Target="https://www.daloopa.com/src/19137780" TargetMode="External"/><Relationship Id="rId6986" Type="http://schemas.openxmlformats.org/officeDocument/2006/relationships/hyperlink" Target="https://www.daloopa.com/src/46414915" TargetMode="External"/><Relationship Id="rId5588" Type="http://schemas.openxmlformats.org/officeDocument/2006/relationships/hyperlink" Target="https://www.daloopa.com/src/14718105" TargetMode="External"/><Relationship Id="rId6639" Type="http://schemas.openxmlformats.org/officeDocument/2006/relationships/hyperlink" Target="https://www.daloopa.com/src/1670548" TargetMode="External"/><Relationship Id="rId12440" Type="http://schemas.openxmlformats.org/officeDocument/2006/relationships/hyperlink" Target="https://www.daloopa.com/src/1679308" TargetMode="External"/><Relationship Id="rId19053" Type="http://schemas.openxmlformats.org/officeDocument/2006/relationships/hyperlink" Target="https://www.daloopa.com/src/48906401" TargetMode="External"/><Relationship Id="rId8061" Type="http://schemas.openxmlformats.org/officeDocument/2006/relationships/hyperlink" Target="https://www.daloopa.com/src/1668662" TargetMode="External"/><Relationship Id="rId9112" Type="http://schemas.openxmlformats.org/officeDocument/2006/relationships/hyperlink" Target="https://www.daloopa.com/src/1671482" TargetMode="External"/><Relationship Id="rId11042" Type="http://schemas.openxmlformats.org/officeDocument/2006/relationships/hyperlink" Target="https://www.daloopa.com/src/50179271" TargetMode="External"/><Relationship Id="rId1101" Type="http://schemas.openxmlformats.org/officeDocument/2006/relationships/hyperlink" Target="https://www.daloopa.com/document/23465155" TargetMode="External"/><Relationship Id="rId4671" Type="http://schemas.openxmlformats.org/officeDocument/2006/relationships/hyperlink" Target="https://www.daloopa.com/src/66433297" TargetMode="External"/><Relationship Id="rId5722" Type="http://schemas.openxmlformats.org/officeDocument/2006/relationships/hyperlink" Target="https://www.daloopa.com/src/1669638" TargetMode="External"/><Relationship Id="rId14265" Type="http://schemas.openxmlformats.org/officeDocument/2006/relationships/hyperlink" Target="https://www.daloopa.com/src/18893938" TargetMode="External"/><Relationship Id="rId15663" Type="http://schemas.openxmlformats.org/officeDocument/2006/relationships/hyperlink" Target="https://www.daloopa.com/src/19187501" TargetMode="External"/><Relationship Id="rId16714" Type="http://schemas.openxmlformats.org/officeDocument/2006/relationships/hyperlink" Target="https://marketplace.daloopa.com/text-fundamental?id=62705935&amp;value=1104&amp;id=62705731&amp;value=187&amp;id=67090200&amp;value=221&amp;" TargetMode="External"/><Relationship Id="rId3273" Type="http://schemas.openxmlformats.org/officeDocument/2006/relationships/hyperlink" Target="https://www.daloopa.com/src/19135742" TargetMode="External"/><Relationship Id="rId4324" Type="http://schemas.openxmlformats.org/officeDocument/2006/relationships/hyperlink" Target="https://www.daloopa.com/src/46595292" TargetMode="External"/><Relationship Id="rId15316" Type="http://schemas.openxmlformats.org/officeDocument/2006/relationships/hyperlink" Target="https://www.daloopa.com/src/46520574" TargetMode="External"/><Relationship Id="rId18886" Type="http://schemas.openxmlformats.org/officeDocument/2006/relationships/hyperlink" Target="https://www.daloopa.com/src/48900025" TargetMode="External"/><Relationship Id="rId194" Type="http://schemas.openxmlformats.org/officeDocument/2006/relationships/hyperlink" Target="https://www.daloopa.com/src/67097368" TargetMode="External"/><Relationship Id="rId6496" Type="http://schemas.openxmlformats.org/officeDocument/2006/relationships/hyperlink" Target="https://www.daloopa.com/src/1669962" TargetMode="External"/><Relationship Id="rId7894" Type="http://schemas.openxmlformats.org/officeDocument/2006/relationships/hyperlink" Target="https://www.daloopa.com/src/1669175" TargetMode="External"/><Relationship Id="rId8945" Type="http://schemas.openxmlformats.org/officeDocument/2006/relationships/hyperlink" Target="https://www.daloopa.com/src/45304234" TargetMode="External"/><Relationship Id="rId10875" Type="http://schemas.openxmlformats.org/officeDocument/2006/relationships/hyperlink" Target="https://www.daloopa.com/src/50179275" TargetMode="External"/><Relationship Id="rId11926" Type="http://schemas.openxmlformats.org/officeDocument/2006/relationships/hyperlink" Target="https://www.daloopa.com/src/1678236" TargetMode="External"/><Relationship Id="rId17488" Type="http://schemas.openxmlformats.org/officeDocument/2006/relationships/hyperlink" Target="https://www.daloopa.com/src/62705933" TargetMode="External"/><Relationship Id="rId18539" Type="http://schemas.openxmlformats.org/officeDocument/2006/relationships/hyperlink" Target="https://www.daloopa.com/src/62711930" TargetMode="External"/><Relationship Id="rId5098" Type="http://schemas.openxmlformats.org/officeDocument/2006/relationships/hyperlink" Target="https://www.daloopa.com/src/1670045" TargetMode="External"/><Relationship Id="rId6149" Type="http://schemas.openxmlformats.org/officeDocument/2006/relationships/hyperlink" Target="https://www.daloopa.com/src/1670427" TargetMode="External"/><Relationship Id="rId7547" Type="http://schemas.openxmlformats.org/officeDocument/2006/relationships/hyperlink" Target="https://www.daloopa.com/src/1668587" TargetMode="External"/><Relationship Id="rId10528" Type="http://schemas.openxmlformats.org/officeDocument/2006/relationships/hyperlink" Target="https://www.daloopa.com/src/50178684" TargetMode="External"/><Relationship Id="rId13001" Type="http://schemas.openxmlformats.org/officeDocument/2006/relationships/hyperlink" Target="https://www.daloopa.com/src/67440944" TargetMode="External"/><Relationship Id="rId16571" Type="http://schemas.openxmlformats.org/officeDocument/2006/relationships/hyperlink" Target="https://www.daloopa.com/src/19196680" TargetMode="External"/><Relationship Id="rId17622" Type="http://schemas.openxmlformats.org/officeDocument/2006/relationships/hyperlink" Target="https://www.daloopa.com/src/62705893" TargetMode="External"/><Relationship Id="rId2759" Type="http://schemas.openxmlformats.org/officeDocument/2006/relationships/hyperlink" Target="https://www.daloopa.com/src/1679539" TargetMode="External"/><Relationship Id="rId6630" Type="http://schemas.openxmlformats.org/officeDocument/2006/relationships/hyperlink" Target="https://www.daloopa.com/src/1670001" TargetMode="External"/><Relationship Id="rId15173" Type="http://schemas.openxmlformats.org/officeDocument/2006/relationships/hyperlink" Target="https://www.daloopa.com/src/38229597" TargetMode="External"/><Relationship Id="rId16224" Type="http://schemas.openxmlformats.org/officeDocument/2006/relationships/hyperlink" Target="https://www.daloopa.com/src/67097404" TargetMode="External"/><Relationship Id="rId4181" Type="http://schemas.openxmlformats.org/officeDocument/2006/relationships/hyperlink" Target="https://www.daloopa.com/src/1668421" TargetMode="External"/><Relationship Id="rId5232" Type="http://schemas.openxmlformats.org/officeDocument/2006/relationships/hyperlink" Target="https://www.daloopa.com/src/1669973" TargetMode="External"/><Relationship Id="rId9853" Type="http://schemas.openxmlformats.org/officeDocument/2006/relationships/hyperlink" Target="https://www.daloopa.com/src/67057797" TargetMode="External"/><Relationship Id="rId18396" Type="http://schemas.openxmlformats.org/officeDocument/2006/relationships/hyperlink" Target="https://www.daloopa.com/src/62711792" TargetMode="External"/><Relationship Id="rId19447" Type="http://schemas.openxmlformats.org/officeDocument/2006/relationships/hyperlink" Target="https://www.daloopa.com/src/49010238" TargetMode="External"/><Relationship Id="rId67" Type="http://schemas.openxmlformats.org/officeDocument/2006/relationships/hyperlink" Target="https://www.daloopa.com/document/6392534" TargetMode="External"/><Relationship Id="rId8455" Type="http://schemas.openxmlformats.org/officeDocument/2006/relationships/hyperlink" Target="https://www.daloopa.com/src/1669295" TargetMode="External"/><Relationship Id="rId9506" Type="http://schemas.openxmlformats.org/officeDocument/2006/relationships/hyperlink" Target="https://marketplace.daloopa.com/text-fundamental?id=1671359&amp;value=0.02&amp;id=1671331&amp;value=0.02&amp;id=1671303&amp;value=0.12&amp;id=1671275&amp;value=0.12&amp;id=1671247&amp;value=0.01&amp;id=1671219&amp;value=0.06&amp;id=1671191&amp;value=0.09&amp;id=1671163&amp;value=0.13&amp;id=1671135&amp;value=0&amp;id=1671107&amp;value=0.08&amp;id=1671079&amp;value=0.04&amp;id=2697122&amp;value=0.1&amp;id=4681511&amp;value=-0.03&amp;id=7963277&amp;value=-0.03&amp;id=10333161&amp;value=0.19&amp;id=14718328&amp;value=0.16&amp;id=20810591&amp;value=0.04&amp;id=32273762&amp;value=0.09&amp;id=38123897&amp;value=0.05&amp;id=50174359&amp;value=0.1&amp;id=53410551&amp;value=-0.06&amp;id=58652929&amp;value=0.02&amp;id=62949539&amp;value=0.02&amp;id=67057855&amp;value=0.07&amp;" TargetMode="External"/><Relationship Id="rId11783" Type="http://schemas.openxmlformats.org/officeDocument/2006/relationships/hyperlink" Target="https://www.daloopa.com/src/1678666" TargetMode="External"/><Relationship Id="rId12834" Type="http://schemas.openxmlformats.org/officeDocument/2006/relationships/hyperlink" Target="https://www.daloopa.com/src/67437388" TargetMode="External"/><Relationship Id="rId18049" Type="http://schemas.openxmlformats.org/officeDocument/2006/relationships/hyperlink" Target="https://www.daloopa.com/src/19238104" TargetMode="External"/><Relationship Id="rId1842" Type="http://schemas.openxmlformats.org/officeDocument/2006/relationships/hyperlink" Target="https://www.daloopa.com/src/49014229" TargetMode="External"/><Relationship Id="rId7057" Type="http://schemas.openxmlformats.org/officeDocument/2006/relationships/hyperlink" Target="https://www.daloopa.com/src/58652674" TargetMode="External"/><Relationship Id="rId8108" Type="http://schemas.openxmlformats.org/officeDocument/2006/relationships/hyperlink" Target="https://www.daloopa.com/src/1668835" TargetMode="External"/><Relationship Id="rId10385" Type="http://schemas.openxmlformats.org/officeDocument/2006/relationships/hyperlink" Target="https://www.daloopa.com/src/62950995" TargetMode="External"/><Relationship Id="rId11436" Type="http://schemas.openxmlformats.org/officeDocument/2006/relationships/hyperlink" Target="https://www.daloopa.com/src/1678984" TargetMode="External"/><Relationship Id="rId10038" Type="http://schemas.openxmlformats.org/officeDocument/2006/relationships/hyperlink" Target="https://www.daloopa.com/src/50180234" TargetMode="External"/><Relationship Id="rId14659" Type="http://schemas.openxmlformats.org/officeDocument/2006/relationships/hyperlink" Target="https://www.daloopa.com/src/45303721" TargetMode="External"/><Relationship Id="rId18530" Type="http://schemas.openxmlformats.org/officeDocument/2006/relationships/hyperlink" Target="https://marketplace.daloopa.com/text-fundamental?id=62711913&amp;value=-1143&amp;id=62711949&amp;value=-1074&amp;id=62711962&amp;value=-1901&amp;id=62712001&amp;value=-3229&amp;id=67090314&amp;value=-2361&amp;" TargetMode="External"/><Relationship Id="rId3667" Type="http://schemas.openxmlformats.org/officeDocument/2006/relationships/hyperlink" Target="https://www.daloopa.com/src/67087928" TargetMode="External"/><Relationship Id="rId4718" Type="http://schemas.openxmlformats.org/officeDocument/2006/relationships/hyperlink" Target="https://www.daloopa.com/document/207170" TargetMode="External"/><Relationship Id="rId16081" Type="http://schemas.openxmlformats.org/officeDocument/2006/relationships/hyperlink" Target="https://www.daloopa.com/src/19195127" TargetMode="External"/><Relationship Id="rId17132" Type="http://schemas.openxmlformats.org/officeDocument/2006/relationships/hyperlink" Target="https://www.daloopa.com/src/58706522" TargetMode="External"/><Relationship Id="rId588" Type="http://schemas.openxmlformats.org/officeDocument/2006/relationships/hyperlink" Target="https://www.daloopa.com/src/18919055" TargetMode="External"/><Relationship Id="rId2269" Type="http://schemas.openxmlformats.org/officeDocument/2006/relationships/hyperlink" Target="https://www.daloopa.com/src/58703336" TargetMode="External"/><Relationship Id="rId6140" Type="http://schemas.openxmlformats.org/officeDocument/2006/relationships/hyperlink" Target="https://www.daloopa.com/src/14718089" TargetMode="External"/><Relationship Id="rId12691" Type="http://schemas.openxmlformats.org/officeDocument/2006/relationships/hyperlink" Target="https://www.daloopa.com/src/4718929" TargetMode="External"/><Relationship Id="rId2750" Type="http://schemas.openxmlformats.org/officeDocument/2006/relationships/hyperlink" Target="https://www.daloopa.com/src/1679572" TargetMode="External"/><Relationship Id="rId3801" Type="http://schemas.openxmlformats.org/officeDocument/2006/relationships/hyperlink" Target="https://www.daloopa.com/src/19138073" TargetMode="External"/><Relationship Id="rId9363" Type="http://schemas.openxmlformats.org/officeDocument/2006/relationships/hyperlink" Target="https://www.daloopa.com/src/20810592" TargetMode="External"/><Relationship Id="rId11293" Type="http://schemas.openxmlformats.org/officeDocument/2006/relationships/hyperlink" Target="https://www.daloopa.com/src/1684291" TargetMode="External"/><Relationship Id="rId12344" Type="http://schemas.openxmlformats.org/officeDocument/2006/relationships/hyperlink" Target="https://www.daloopa.com/src/1679402" TargetMode="External"/><Relationship Id="rId13742" Type="http://schemas.openxmlformats.org/officeDocument/2006/relationships/hyperlink" Target="https://www.daloopa.com/src/19147491" TargetMode="External"/><Relationship Id="rId722" Type="http://schemas.openxmlformats.org/officeDocument/2006/relationships/hyperlink" Target="https://www.daloopa.com/src/19359954" TargetMode="External"/><Relationship Id="rId1352" Type="http://schemas.openxmlformats.org/officeDocument/2006/relationships/hyperlink" Target="https://www.daloopa.com/src/62949191" TargetMode="External"/><Relationship Id="rId2403" Type="http://schemas.openxmlformats.org/officeDocument/2006/relationships/hyperlink" Target="https://www.daloopa.com/src/67097374" TargetMode="External"/><Relationship Id="rId9016" Type="http://schemas.openxmlformats.org/officeDocument/2006/relationships/hyperlink" Target="https://www.daloopa.com/src/1671376" TargetMode="External"/><Relationship Id="rId16965" Type="http://schemas.openxmlformats.org/officeDocument/2006/relationships/hyperlink" Target="https://www.daloopa.com/src/62997081" TargetMode="External"/><Relationship Id="rId1005" Type="http://schemas.openxmlformats.org/officeDocument/2006/relationships/hyperlink" Target="https://www.daloopa.com/src/38124385" TargetMode="External"/><Relationship Id="rId4575" Type="http://schemas.openxmlformats.org/officeDocument/2006/relationships/hyperlink" Target="https://www.daloopa.com/src/1668392" TargetMode="External"/><Relationship Id="rId5973" Type="http://schemas.openxmlformats.org/officeDocument/2006/relationships/hyperlink" Target="https://www.daloopa.com/src/1669713" TargetMode="External"/><Relationship Id="rId15567" Type="http://schemas.openxmlformats.org/officeDocument/2006/relationships/hyperlink" Target="https://www.daloopa.com/src/19186434" TargetMode="External"/><Relationship Id="rId16618" Type="http://schemas.openxmlformats.org/officeDocument/2006/relationships/hyperlink" Target="https://www.daloopa.com/src/19164783" TargetMode="External"/><Relationship Id="rId3177" Type="http://schemas.openxmlformats.org/officeDocument/2006/relationships/hyperlink" Target="https://www.daloopa.com/src/67160333" TargetMode="External"/><Relationship Id="rId4228" Type="http://schemas.openxmlformats.org/officeDocument/2006/relationships/hyperlink" Target="https://www.daloopa.com/src/1668536" TargetMode="External"/><Relationship Id="rId5626" Type="http://schemas.openxmlformats.org/officeDocument/2006/relationships/hyperlink" Target="https://www.daloopa.com/src/32272353" TargetMode="External"/><Relationship Id="rId14169" Type="http://schemas.openxmlformats.org/officeDocument/2006/relationships/hyperlink" Target="https://marketplace.daloopa.com/text-fundamental?id=19345496&amp;value=14&amp;id=19151296&amp;value=23&amp;id=19150984&amp;value=41&amp;id=19150916&amp;value=68&amp;id=19150829&amp;value=91&amp;id=66433356&amp;value=60&amp;id=19150765&amp;value=260&amp;id=19150415&amp;value=82&amp;id=18895072&amp;value=136&amp;id=18893937&amp;value=49&amp;id=18893769&amp;value=81&amp;id=18893474&amp;value=137&amp;id=66433357&amp;value=154&amp;id=18894520&amp;value=421&amp;" TargetMode="External"/><Relationship Id="rId18040" Type="http://schemas.openxmlformats.org/officeDocument/2006/relationships/hyperlink" Target="https://www.daloopa.com/src/19237960" TargetMode="External"/><Relationship Id="rId7798" Type="http://schemas.openxmlformats.org/officeDocument/2006/relationships/hyperlink" Target="https://www.daloopa.com/src/1669538" TargetMode="External"/><Relationship Id="rId8849" Type="http://schemas.openxmlformats.org/officeDocument/2006/relationships/hyperlink" Target="https://www.daloopa.com/src/62955921" TargetMode="External"/><Relationship Id="rId10779" Type="http://schemas.openxmlformats.org/officeDocument/2006/relationships/hyperlink" Target="https://www.daloopa.com/src/50179489" TargetMode="External"/><Relationship Id="rId14650" Type="http://schemas.openxmlformats.org/officeDocument/2006/relationships/hyperlink" Target="https://marketplace.daloopa.com/text-fundamental?id=19185025&amp;value=2080&amp;id=19184977&amp;value=2414&amp;id=19184892&amp;value=2503&amp;id=45303720&amp;value=2614&amp;id=19185951&amp;value=9611&amp;id=19184847&amp;value=2673&amp;id=19184839&amp;value=1732&amp;id=19184749&amp;value=3310&amp;id=45303721&amp;value=-1489&amp;id=19186015&amp;value=6226&amp;id=19184600&amp;value=4617&amp;id=19184549&amp;value=1571&amp;id=19184495&amp;value=4520&amp;id=45303722&amp;value=4418&amp;id=19186027&amp;value=15126&amp;id=19184862&amp;value=3288&amp;id=19184409&amp;value=4917&amp;id=19184199&amp;value=3510&amp;id=45303723&amp;value=5312&amp;id=19186066&amp;value=17027&amp;id=19184174&amp;value=3425&amp;id=19184123&amp;value=3502&amp;id=19184085&amp;value=5683&amp;id=45303724&amp;value=7675&amp;id=19186092&amp;value=20285&amp;id=20862835&amp;value=9113&amp;id=32324256&amp;value=9437&amp;id=38229698&amp;value=9683&amp;id=46520558&amp;value=10560&amp;id=46508607&amp;value=38793&amp;id=53488231&amp;value=8495&amp;id=58705776&amp;value=8342&amp;id=62996931&amp;value=7294&amp;id=67097388&amp;value=7229&amp;id=67088710&amp;value=31360&amp;" TargetMode="External"/><Relationship Id="rId15701" Type="http://schemas.openxmlformats.org/officeDocument/2006/relationships/hyperlink" Target="https://www.daloopa.com/src/19182513" TargetMode="External"/><Relationship Id="rId13252" Type="http://schemas.openxmlformats.org/officeDocument/2006/relationships/hyperlink" Target="https://www.daloopa.com/src/67440200" TargetMode="External"/><Relationship Id="rId14303" Type="http://schemas.openxmlformats.org/officeDocument/2006/relationships/hyperlink" Target="https://www.daloopa.com/src/48893354" TargetMode="External"/><Relationship Id="rId2260" Type="http://schemas.openxmlformats.org/officeDocument/2006/relationships/hyperlink" Target="https://www.daloopa.com/src/4718951" TargetMode="External"/><Relationship Id="rId3311" Type="http://schemas.openxmlformats.org/officeDocument/2006/relationships/hyperlink" Target="https://marketplace.daloopa.com/text-fundamental?id=19136061&amp;value=0.29&amp;id=19136034&amp;value=0.31&amp;id=19136023&amp;value=0.32&amp;id=19136307&amp;value=0.3&amp;id=19135994&amp;value=0.35&amp;id=19135934&amp;value=0.34&amp;id=19135905&amp;value=0.28&amp;id=19136280&amp;value=0.3&amp;id=19135869&amp;value=0.21&amp;id=19135834&amp;value=0.25&amp;id=19135807&amp;value=0.29&amp;id=19136255&amp;value=0.25&amp;id=19135781&amp;value=0.18&amp;id=19135762&amp;value=-0.02&amp;id=19135740&amp;value=0.17&amp;id=19136233&amp;value=0.16&amp;id=20860753&amp;value=0.44&amp;id=32322753&amp;value=0.77&amp;id=38227599&amp;value=0.51&amp;id=46541970&amp;value=0.52&amp;id=53486191&amp;value=0.35&amp;id=58704676&amp;value=0.28&amp;id=62996731&amp;value=0.17&amp;id=67087805&amp;value=0.21&amp;" TargetMode="External"/><Relationship Id="rId6881" Type="http://schemas.openxmlformats.org/officeDocument/2006/relationships/hyperlink" Target="https://www.daloopa.com/src/38123503" TargetMode="External"/><Relationship Id="rId7932" Type="http://schemas.openxmlformats.org/officeDocument/2006/relationships/hyperlink" Target="https://www.daloopa.com/src/48346652" TargetMode="External"/><Relationship Id="rId16475" Type="http://schemas.openxmlformats.org/officeDocument/2006/relationships/hyperlink" Target="https://www.daloopa.com/src/19197436" TargetMode="External"/><Relationship Id="rId17873" Type="http://schemas.openxmlformats.org/officeDocument/2006/relationships/hyperlink" Target="https://www.daloopa.com/src/62762220" TargetMode="External"/><Relationship Id="rId18924" Type="http://schemas.openxmlformats.org/officeDocument/2006/relationships/hyperlink" Target="https://www.daloopa.com/src/48900237" TargetMode="External"/><Relationship Id="rId232" Type="http://schemas.openxmlformats.org/officeDocument/2006/relationships/hyperlink" Target="https://www.daloopa.com/src/1676878" TargetMode="External"/><Relationship Id="rId5483" Type="http://schemas.openxmlformats.org/officeDocument/2006/relationships/hyperlink" Target="https://www.daloopa.com/src/1669945" TargetMode="External"/><Relationship Id="rId6534" Type="http://schemas.openxmlformats.org/officeDocument/2006/relationships/hyperlink" Target="https://www.daloopa.com/document/23463508" TargetMode="External"/><Relationship Id="rId10913" Type="http://schemas.openxmlformats.org/officeDocument/2006/relationships/hyperlink" Target="https://www.daloopa.com/src/50179382" TargetMode="External"/><Relationship Id="rId15077" Type="http://schemas.openxmlformats.org/officeDocument/2006/relationships/hyperlink" Target="https://www.daloopa.com/src/19180078" TargetMode="External"/><Relationship Id="rId16128" Type="http://schemas.openxmlformats.org/officeDocument/2006/relationships/hyperlink" Target="https://www.daloopa.com/src/46508809" TargetMode="External"/><Relationship Id="rId17526" Type="http://schemas.openxmlformats.org/officeDocument/2006/relationships/hyperlink" Target="https://www.daloopa.com/src/62706369" TargetMode="External"/><Relationship Id="rId4085" Type="http://schemas.openxmlformats.org/officeDocument/2006/relationships/hyperlink" Target="https://www.daloopa.com/src/32272248" TargetMode="External"/><Relationship Id="rId5136" Type="http://schemas.openxmlformats.org/officeDocument/2006/relationships/hyperlink" Target="https://www.daloopa.com/document/23463508" TargetMode="External"/><Relationship Id="rId19698" Type="http://schemas.openxmlformats.org/officeDocument/2006/relationships/hyperlink" Target="https://www.daloopa.com/src/1678610" TargetMode="External"/><Relationship Id="rId8359" Type="http://schemas.openxmlformats.org/officeDocument/2006/relationships/hyperlink" Target="https://www.daloopa.com/src/1668948" TargetMode="External"/><Relationship Id="rId9757" Type="http://schemas.openxmlformats.org/officeDocument/2006/relationships/hyperlink" Target="https://www.daloopa.com/src/45304272" TargetMode="External"/><Relationship Id="rId11687" Type="http://schemas.openxmlformats.org/officeDocument/2006/relationships/hyperlink" Target="https://www.daloopa.com/src/1677336" TargetMode="External"/><Relationship Id="rId12738" Type="http://schemas.openxmlformats.org/officeDocument/2006/relationships/hyperlink" Target="https://www.daloopa.com/src/32320301" TargetMode="External"/><Relationship Id="rId1746" Type="http://schemas.openxmlformats.org/officeDocument/2006/relationships/hyperlink" Target="https://www.daloopa.com/src/1670786" TargetMode="External"/><Relationship Id="rId10289" Type="http://schemas.openxmlformats.org/officeDocument/2006/relationships/hyperlink" Target="https://www.daloopa.com/src/50179516" TargetMode="External"/><Relationship Id="rId14160" Type="http://schemas.openxmlformats.org/officeDocument/2006/relationships/hyperlink" Target="https://www.daloopa.com/src/18893475" TargetMode="External"/><Relationship Id="rId15211" Type="http://schemas.openxmlformats.org/officeDocument/2006/relationships/hyperlink" Target="https://www.daloopa.com/src/19180009" TargetMode="External"/><Relationship Id="rId18781" Type="http://schemas.openxmlformats.org/officeDocument/2006/relationships/hyperlink" Target="https://www.daloopa.com/src/48899998" TargetMode="External"/><Relationship Id="rId4969" Type="http://schemas.openxmlformats.org/officeDocument/2006/relationships/hyperlink" Target="https://www.daloopa.com/src/1670403" TargetMode="External"/><Relationship Id="rId8840" Type="http://schemas.openxmlformats.org/officeDocument/2006/relationships/hyperlink" Target="https://www.daloopa.com/src/62955919" TargetMode="External"/><Relationship Id="rId10770" Type="http://schemas.openxmlformats.org/officeDocument/2006/relationships/hyperlink" Target="https://www.daloopa.com/src/50457933" TargetMode="External"/><Relationship Id="rId17383" Type="http://schemas.openxmlformats.org/officeDocument/2006/relationships/hyperlink" Target="https://www.daloopa.com/src/62995431" TargetMode="External"/><Relationship Id="rId18434" Type="http://schemas.openxmlformats.org/officeDocument/2006/relationships/hyperlink" Target="https://www.daloopa.com/src/62711970" TargetMode="External"/><Relationship Id="rId6391" Type="http://schemas.openxmlformats.org/officeDocument/2006/relationships/hyperlink" Target="https://www.daloopa.com/src/1670543" TargetMode="External"/><Relationship Id="rId7442" Type="http://schemas.openxmlformats.org/officeDocument/2006/relationships/hyperlink" Target="https://www.daloopa.com/src/1668618" TargetMode="External"/><Relationship Id="rId10423" Type="http://schemas.openxmlformats.org/officeDocument/2006/relationships/hyperlink" Target="https://www.daloopa.com/src/50179476" TargetMode="External"/><Relationship Id="rId11821" Type="http://schemas.openxmlformats.org/officeDocument/2006/relationships/hyperlink" Target="https://www.daloopa.com/src/1678764" TargetMode="External"/><Relationship Id="rId17036" Type="http://schemas.openxmlformats.org/officeDocument/2006/relationships/hyperlink" Target="https://www.daloopa.com/src/48793552" TargetMode="External"/><Relationship Id="rId6044" Type="http://schemas.openxmlformats.org/officeDocument/2006/relationships/hyperlink" Target="https://www.daloopa.com/src/1670135" TargetMode="External"/><Relationship Id="rId13993" Type="http://schemas.openxmlformats.org/officeDocument/2006/relationships/hyperlink" Target="https://www.daloopa.com/src/18897384" TargetMode="External"/><Relationship Id="rId9267" Type="http://schemas.openxmlformats.org/officeDocument/2006/relationships/hyperlink" Target="https://www.daloopa.com/src/1671322" TargetMode="External"/><Relationship Id="rId11197" Type="http://schemas.openxmlformats.org/officeDocument/2006/relationships/hyperlink" Target="https://www.daloopa.com/src/1678824" TargetMode="External"/><Relationship Id="rId12595" Type="http://schemas.openxmlformats.org/officeDocument/2006/relationships/hyperlink" Target="https://www.daloopa.com/src/38227727" TargetMode="External"/><Relationship Id="rId13646" Type="http://schemas.openxmlformats.org/officeDocument/2006/relationships/hyperlink" Target="https://www.daloopa.com/src/62996051" TargetMode="External"/><Relationship Id="rId626" Type="http://schemas.openxmlformats.org/officeDocument/2006/relationships/hyperlink" Target="https://www.daloopa.com/src/18918778" TargetMode="External"/><Relationship Id="rId973" Type="http://schemas.openxmlformats.org/officeDocument/2006/relationships/hyperlink" Target="https://www.daloopa.com/src/10333289" TargetMode="External"/><Relationship Id="rId1256" Type="http://schemas.openxmlformats.org/officeDocument/2006/relationships/hyperlink" Target="https://www.daloopa.com/src/1670793" TargetMode="External"/><Relationship Id="rId2307" Type="http://schemas.openxmlformats.org/officeDocument/2006/relationships/hyperlink" Target="https://www.daloopa.com/src/1679297" TargetMode="External"/><Relationship Id="rId2654" Type="http://schemas.openxmlformats.org/officeDocument/2006/relationships/hyperlink" Target="https://www.daloopa.com/document/23465155" TargetMode="External"/><Relationship Id="rId3705" Type="http://schemas.openxmlformats.org/officeDocument/2006/relationships/hyperlink" Target="https://www.daloopa.com/src/49892865" TargetMode="External"/><Relationship Id="rId12248" Type="http://schemas.openxmlformats.org/officeDocument/2006/relationships/hyperlink" Target="https://www.daloopa.com/src/1679495" TargetMode="External"/><Relationship Id="rId16869" Type="http://schemas.openxmlformats.org/officeDocument/2006/relationships/hyperlink" Target="https://marketplace.daloopa.com/text-fundamental?id=48792064&amp;value=2063&amp;id=48792031&amp;value=1766&amp;id=48791881&amp;value=1766&amp;id=48791854&amp;value=1770&amp;id=48791842&amp;value=1390&amp;id=48791835&amp;value=1400&amp;id=48791818&amp;value=1405&amp;id=48791789&amp;value=1410&amp;id=48791760&amp;value=1396&amp;id=48791746&amp;value=1370&amp;id=48791710&amp;value=1374&amp;id=48791677&amp;value=1343&amp;id=48791530&amp;value=1346&amp;id=48791517&amp;value=1344&amp;id=48791506&amp;value=1359&amp;id=48791492&amp;value=352&amp;id=48791482&amp;value=358&amp;id=48791472&amp;value=369&amp;id=48791466&amp;value=358&amp;id=48791429&amp;value=359&amp;id=48791398&amp;value=376&amp;id=48791289&amp;value=355&amp;id=48791284&amp;value=357&amp;id=48791280&amp;value=349&amp;id=48791184&amp;value=92&amp;id=48791171&amp;value=94&amp;id=48791160&amp;value=90&amp;id=48791144&amp;value=254&amp;id=48791056&amp;value=245&amp;id=48791021&amp;value=245&amp;id=48791008&amp;value=235&amp;id=48790966&amp;value=266&amp;id=48790803&amp;value=468&amp;id=48790772&amp;value=464&amp;id=48789241&amp;value=483&amp;id=48789092&amp;value=506&amp;id=53490018&amp;value=506&amp;id=58706462&amp;value=521&amp;id=62997079&amp;value=891&amp;id=67089740&amp;value=862&amp;" TargetMode="External"/><Relationship Id="rId5877" Type="http://schemas.openxmlformats.org/officeDocument/2006/relationships/hyperlink" Target="https://www.daloopa.com/src/1670496" TargetMode="External"/><Relationship Id="rId6928" Type="http://schemas.openxmlformats.org/officeDocument/2006/relationships/hyperlink" Target="https://www.daloopa.com/src/7963139" TargetMode="External"/><Relationship Id="rId18291" Type="http://schemas.openxmlformats.org/officeDocument/2006/relationships/hyperlink" Target="https://www.daloopa.com/document/23465155" TargetMode="External"/><Relationship Id="rId19342" Type="http://schemas.openxmlformats.org/officeDocument/2006/relationships/hyperlink" Target="https://www.daloopa.com/src/38124356" TargetMode="External"/><Relationship Id="rId4479" Type="http://schemas.openxmlformats.org/officeDocument/2006/relationships/hyperlink" Target="https://www.daloopa.com/src/1668360" TargetMode="External"/><Relationship Id="rId8350" Type="http://schemas.openxmlformats.org/officeDocument/2006/relationships/hyperlink" Target="https://www.daloopa.com/src/1669330" TargetMode="External"/><Relationship Id="rId9401" Type="http://schemas.openxmlformats.org/officeDocument/2006/relationships/hyperlink" Target="https://www.daloopa.com/src/45304326" TargetMode="External"/><Relationship Id="rId10280" Type="http://schemas.openxmlformats.org/officeDocument/2006/relationships/hyperlink" Target="https://www.daloopa.com/src/50179648" TargetMode="External"/><Relationship Id="rId11331" Type="http://schemas.openxmlformats.org/officeDocument/2006/relationships/hyperlink" Target="https://www.daloopa.com/src/1687075" TargetMode="External"/><Relationship Id="rId4960" Type="http://schemas.openxmlformats.org/officeDocument/2006/relationships/hyperlink" Target="https://www.daloopa.com/src/14718099" TargetMode="External"/><Relationship Id="rId8003" Type="http://schemas.openxmlformats.org/officeDocument/2006/relationships/hyperlink" Target="https://www.daloopa.com/document/133032" TargetMode="External"/><Relationship Id="rId14554" Type="http://schemas.openxmlformats.org/officeDocument/2006/relationships/hyperlink" Target="https://www.daloopa.com/src/45303709" TargetMode="External"/><Relationship Id="rId15952" Type="http://schemas.openxmlformats.org/officeDocument/2006/relationships/hyperlink" Target="https://www.daloopa.com/src/19192926" TargetMode="External"/><Relationship Id="rId3562" Type="http://schemas.openxmlformats.org/officeDocument/2006/relationships/hyperlink" Target="https://www.daloopa.com/src/49006110" TargetMode="External"/><Relationship Id="rId4613" Type="http://schemas.openxmlformats.org/officeDocument/2006/relationships/hyperlink" Target="https://www.daloopa.com/src/38123470" TargetMode="External"/><Relationship Id="rId13156" Type="http://schemas.openxmlformats.org/officeDocument/2006/relationships/hyperlink" Target="https://www.daloopa.com/src/67441704" TargetMode="External"/><Relationship Id="rId14207" Type="http://schemas.openxmlformats.org/officeDocument/2006/relationships/hyperlink" Target="https://www.daloopa.com/src/18881376" TargetMode="External"/><Relationship Id="rId15605" Type="http://schemas.openxmlformats.org/officeDocument/2006/relationships/hyperlink" Target="https://www.daloopa.com/src/19187253" TargetMode="External"/><Relationship Id="rId483" Type="http://schemas.openxmlformats.org/officeDocument/2006/relationships/hyperlink" Target="https://www.daloopa.com/src/1677212" TargetMode="External"/><Relationship Id="rId2164" Type="http://schemas.openxmlformats.org/officeDocument/2006/relationships/hyperlink" Target="https://www.daloopa.com/src/18862899" TargetMode="External"/><Relationship Id="rId3215" Type="http://schemas.openxmlformats.org/officeDocument/2006/relationships/hyperlink" Target="https://www.daloopa.com/src/19136022" TargetMode="External"/><Relationship Id="rId6785" Type="http://schemas.openxmlformats.org/officeDocument/2006/relationships/hyperlink" Target="https://www.daloopa.com/src/1670148" TargetMode="External"/><Relationship Id="rId17777" Type="http://schemas.openxmlformats.org/officeDocument/2006/relationships/hyperlink" Target="https://marketplace.daloopa.com/text-fundamental?id=62761335&amp;value=-18&amp;id=62761331&amp;value=15&amp;id=62761322&amp;value=24&amp;id=62770406&amp;value=42&amp;id=62761310&amp;value=63&amp;id=62761305&amp;value=28&amp;id=62761280&amp;value=4&amp;id=62761266&amp;value=19&amp;id=62706907&amp;value=51&amp;id=62762238&amp;value=82&amp;id=62706891&amp;value=35&amp;id=62706881&amp;value=33&amp;id=62706855&amp;value=49&amp;id=62706474&amp;value=35&amp;id=62762219&amp;value=152&amp;id=62706384&amp;value=13&amp;id=62706363&amp;value=18&amp;id=62706342&amp;value=22&amp;id=62706324&amp;value=35&amp;id=62762215&amp;value=88&amp;id=62706311&amp;value=34&amp;id=62706236&amp;value=34&amp;id=62706194&amp;value=47&amp;id=62706137&amp;value=44&amp;id=62762203&amp;value=159&amp;id=62706122&amp;value=212&amp;id=62706095&amp;value=49&amp;id=62706061&amp;value=49&amp;id=62706046&amp;value=68&amp;id=62762190&amp;value=378&amp;id=62706015&amp;value=53&amp;id=62706002&amp;value=53&amp;id=62705949&amp;value=68&amp;id=62705929&amp;value=-72&amp;id=62762180&amp;value=102&amp;id=62705916&amp;value=18&amp;id=62705897&amp;value=-147&amp;id=62705888&amp;value=-88&amp;id=62705859&amp;value=-420&amp;id=62762171&amp;value=-637&amp;id=62705849&amp;value=373&amp;id=62705818&amp;value=-90&amp;id=62705810&amp;value=8&amp;id=62705740&amp;value=120&amp;id=62762150&amp;value=411&amp;id=62705716&amp;value=-125&amp;id=62705687&amp;value=259&amp;id=62950377&amp;value=143&amp;id=67046095&amp;value=104&amp;id=67091614&amp;value=381&amp;" TargetMode="External"/><Relationship Id="rId18828" Type="http://schemas.openxmlformats.org/officeDocument/2006/relationships/hyperlink" Target="https://www.daloopa.com/src/48899936" TargetMode="External"/><Relationship Id="rId136" Type="http://schemas.openxmlformats.org/officeDocument/2006/relationships/hyperlink" Target="https://www.daloopa.com/document/10232729" TargetMode="External"/><Relationship Id="rId5387" Type="http://schemas.openxmlformats.org/officeDocument/2006/relationships/hyperlink" Target="https://www.daloopa.com/src/1670123" TargetMode="External"/><Relationship Id="rId6438" Type="http://schemas.openxmlformats.org/officeDocument/2006/relationships/hyperlink" Target="https://www.daloopa.com/src/14718085" TargetMode="External"/><Relationship Id="rId7836" Type="http://schemas.openxmlformats.org/officeDocument/2006/relationships/hyperlink" Target="https://www.daloopa.com/src/67044684" TargetMode="External"/><Relationship Id="rId10817" Type="http://schemas.openxmlformats.org/officeDocument/2006/relationships/hyperlink" Target="https://www.daloopa.com/src/50178844" TargetMode="External"/><Relationship Id="rId16379" Type="http://schemas.openxmlformats.org/officeDocument/2006/relationships/hyperlink" Target="https://www.daloopa.com/src/19197075" TargetMode="External"/><Relationship Id="rId12989" Type="http://schemas.openxmlformats.org/officeDocument/2006/relationships/hyperlink" Target="https://marketplace.daloopa.com/text-fundamental?id=67441731&amp;value=3000.0&amp;id=67441691&amp;value=3000.0&amp;id=67441673&amp;value=3000.0&amp;id=67441321&amp;value=3000.0&amp;id=67441199&amp;value=3000.0&amp;id=67441161&amp;value=3000.0&amp;id=67441132&amp;value=3000.0&amp;id=67441059&amp;value=3000.0&amp;id=67441023&amp;value=3000.0&amp;id=67440958&amp;value=3000.0&amp;id=67440944&amp;value=3000.0&amp;id=67440885&amp;value=3000.0&amp;id=67440712&amp;value=3000.0&amp;id=67440704&amp;value=3000.0&amp;id=67440631&amp;value=3000.0&amp;id=67440586&amp;value=3000.0&amp;id=67440461&amp;value=3000.0&amp;id=67440434&amp;value=3000.0&amp;id=67439813&amp;value=3000.0&amp;id=67439733&amp;value=3000.0&amp;id=67439582&amp;value=3000.0&amp;id=67439530&amp;value=3000.0&amp;id=67439410&amp;value=3000.0&amp;id=67439365&amp;value=3000.0&amp;id=67439279&amp;value=3000.0&amp;id=67439267&amp;value=3000.0&amp;id=67439246&amp;value=3000.0&amp;id=67439232&amp;value=3000.0&amp;id=67439117&amp;value=3000.0&amp;id=67439112&amp;value=3000.0&amp;id=67439070&amp;value=3000.0&amp;id=67439054&amp;value=3000.0&amp;id=67439000&amp;value=3000.0&amp;id=67438986&amp;value=3000.0&amp;id=67438933&amp;value=3000.0&amp;id=67438874&amp;value=3000.0&amp;id=67438787&amp;value=3000.0&amp;id=67438750&amp;value=60000&amp;id=67438632&amp;value=60000&amp;id=67436006&amp;value=60000&amp;" TargetMode="External"/><Relationship Id="rId16860" Type="http://schemas.openxmlformats.org/officeDocument/2006/relationships/hyperlink" Target="https://www.daloopa.com/src/48790967" TargetMode="External"/><Relationship Id="rId17911" Type="http://schemas.openxmlformats.org/officeDocument/2006/relationships/hyperlink" Target="https://www.daloopa.com/src/62708694" TargetMode="External"/><Relationship Id="rId1997" Type="http://schemas.openxmlformats.org/officeDocument/2006/relationships/hyperlink" Target="https://www.daloopa.com/src/1680724" TargetMode="External"/><Relationship Id="rId15462" Type="http://schemas.openxmlformats.org/officeDocument/2006/relationships/hyperlink" Target="https://www.daloopa.com/src/19187090" TargetMode="External"/><Relationship Id="rId16513" Type="http://schemas.openxmlformats.org/officeDocument/2006/relationships/hyperlink" Target="https://www.daloopa.com/src/18842711" TargetMode="External"/><Relationship Id="rId4470" Type="http://schemas.openxmlformats.org/officeDocument/2006/relationships/hyperlink" Target="https://www.daloopa.com/src/1668332" TargetMode="External"/><Relationship Id="rId5521" Type="http://schemas.openxmlformats.org/officeDocument/2006/relationships/hyperlink" Target="https://www.daloopa.com/src/1669598" TargetMode="External"/><Relationship Id="rId14064" Type="http://schemas.openxmlformats.org/officeDocument/2006/relationships/hyperlink" Target="https://www.daloopa.com/src/18902574" TargetMode="External"/><Relationship Id="rId15115" Type="http://schemas.openxmlformats.org/officeDocument/2006/relationships/hyperlink" Target="https://www.daloopa.com/src/67097390" TargetMode="External"/><Relationship Id="rId18685" Type="http://schemas.openxmlformats.org/officeDocument/2006/relationships/hyperlink" Target="https://www.daloopa.com/src/48898871" TargetMode="External"/><Relationship Id="rId19736" Type="http://schemas.openxmlformats.org/officeDocument/2006/relationships/hyperlink" Target="https://www.daloopa.com/src/1678516" TargetMode="External"/><Relationship Id="rId3072" Type="http://schemas.openxmlformats.org/officeDocument/2006/relationships/hyperlink" Target="https://marketplace.daloopa.com/text-fundamental?id=19135597&amp;value=2772&amp;id=19135579&amp;value=2900&amp;id=19135547&amp;value=3248&amp;id=45304516&amp;value=3608&amp;id=19136696&amp;value=12528&amp;id=19135509&amp;value=3560&amp;id=19135502&amp;value=3719&amp;id=19135479&amp;value=4217&amp;id=45304517&amp;value=4696&amp;id=19136683&amp;value=16192&amp;id=19135459&amp;value=4819&amp;id=19135449&amp;value=5090&amp;id=19135439&amp;value=5401&amp;id=45304518&amp;value=6031&amp;id=19136628&amp;value=21341&amp;id=19135426&amp;value=6096&amp;id=19135415&amp;value=6536&amp;id=19135396&amp;value=6814&amp;id=45304519&amp;value=7482&amp;id=19136623&amp;value=26928&amp;id=20860669&amp;value=7238&amp;id=32322694&amp;value=6945&amp;id=38227515&amp;value=8458&amp;" TargetMode="External"/><Relationship Id="rId4123" Type="http://schemas.openxmlformats.org/officeDocument/2006/relationships/hyperlink" Target="https://www.daloopa.com/src/1668558" TargetMode="External"/><Relationship Id="rId7693" Type="http://schemas.openxmlformats.org/officeDocument/2006/relationships/hyperlink" Target="https://www.daloopa.com/src/1669571" TargetMode="External"/><Relationship Id="rId8744" Type="http://schemas.openxmlformats.org/officeDocument/2006/relationships/hyperlink" Target="https://www.daloopa.com/src/1670556" TargetMode="External"/><Relationship Id="rId17287" Type="http://schemas.openxmlformats.org/officeDocument/2006/relationships/hyperlink" Target="https://www.daloopa.com/src/48799218" TargetMode="External"/><Relationship Id="rId18338" Type="http://schemas.openxmlformats.org/officeDocument/2006/relationships/hyperlink" Target="https://marketplace.daloopa.com/text-fundamental?id=62711644&amp;value=45&amp;" TargetMode="External"/><Relationship Id="rId6295" Type="http://schemas.openxmlformats.org/officeDocument/2006/relationships/hyperlink" Target="https://www.daloopa.com/src/10332990" TargetMode="External"/><Relationship Id="rId7346" Type="http://schemas.openxmlformats.org/officeDocument/2006/relationships/hyperlink" Target="https://www.daloopa.com/src/32272396" TargetMode="External"/><Relationship Id="rId10674" Type="http://schemas.openxmlformats.org/officeDocument/2006/relationships/hyperlink" Target="https://www.daloopa.com/src/50179394" TargetMode="External"/><Relationship Id="rId11725" Type="http://schemas.openxmlformats.org/officeDocument/2006/relationships/hyperlink" Target="https://www.daloopa.com/src/1678705" TargetMode="External"/><Relationship Id="rId10327" Type="http://schemas.openxmlformats.org/officeDocument/2006/relationships/hyperlink" Target="https://www.daloopa.com/src/50179201" TargetMode="External"/><Relationship Id="rId13897" Type="http://schemas.openxmlformats.org/officeDocument/2006/relationships/hyperlink" Target="https://www.daloopa.com/src/19255722" TargetMode="External"/><Relationship Id="rId14948" Type="http://schemas.openxmlformats.org/officeDocument/2006/relationships/hyperlink" Target="https://www.daloopa.com/src/19184837" TargetMode="External"/><Relationship Id="rId3956" Type="http://schemas.openxmlformats.org/officeDocument/2006/relationships/hyperlink" Target="https://www.daloopa.com/src/1668375" TargetMode="External"/><Relationship Id="rId12499" Type="http://schemas.openxmlformats.org/officeDocument/2006/relationships/hyperlink" Target="https://www.daloopa.com/src/1679510" TargetMode="External"/><Relationship Id="rId16370" Type="http://schemas.openxmlformats.org/officeDocument/2006/relationships/hyperlink" Target="https://www.daloopa.com/src/19141235" TargetMode="External"/><Relationship Id="rId17421" Type="http://schemas.openxmlformats.org/officeDocument/2006/relationships/hyperlink" Target="https://www.daloopa.com/src/62865835" TargetMode="External"/><Relationship Id="rId877" Type="http://schemas.openxmlformats.org/officeDocument/2006/relationships/hyperlink" Target="https://www.daloopa.com/src/58653243" TargetMode="External"/><Relationship Id="rId2558" Type="http://schemas.openxmlformats.org/officeDocument/2006/relationships/hyperlink" Target="https://www.daloopa.com/src/66332486" TargetMode="External"/><Relationship Id="rId3609" Type="http://schemas.openxmlformats.org/officeDocument/2006/relationships/hyperlink" Target="https://www.daloopa.com/src/58704908" TargetMode="External"/><Relationship Id="rId12980" Type="http://schemas.openxmlformats.org/officeDocument/2006/relationships/hyperlink" Target="https://www.daloopa.com/src/67439053" TargetMode="External"/><Relationship Id="rId16023" Type="http://schemas.openxmlformats.org/officeDocument/2006/relationships/hyperlink" Target="https://www.daloopa.com/src/45303817" TargetMode="External"/><Relationship Id="rId19593" Type="http://schemas.openxmlformats.org/officeDocument/2006/relationships/hyperlink" Target="https://www.daloopa.com/src/49010249" TargetMode="External"/><Relationship Id="rId5031" Type="http://schemas.openxmlformats.org/officeDocument/2006/relationships/hyperlink" Target="https://marketplace.daloopa.com/text-fundamental?id=1670516&amp;value=50098&amp;id=1670479&amp;value=54432&amp;id=1670442&amp;value=56523&amp;id=1670405&amp;value=58717&amp;id=1670367&amp;value=59379&amp;id=1670329&amp;value=61204&amp;id=1670291&amp;value=62157&amp;id=1670256&amp;value=64395&amp;id=1670221&amp;value=65436&amp;id=1670186&amp;value=69780&amp;id=1670151&amp;value=72767&amp;id=1670116&amp;value=73066&amp;id=1670080&amp;value=75264&amp;id=1670044&amp;value=78460&amp;id=1670007&amp;value=83056&amp;id=1669970&amp;value=86333&amp;id=1669936&amp;value=92439&amp;id=1669902&amp;value=94713&amp;id=1669868&amp;value=100143&amp;id=1669834&amp;value=101871&amp;id=1669799&amp;value=102885&amp;id=1669765&amp;value=102254&amp;id=1669731&amp;value=106416&amp;id=1669697&amp;value=109140&amp;id=1669661&amp;value=113488&amp;id=1669625&amp;value=121056&amp;id=1669589&amp;value=121177&amp;id=2696955&amp;value=119675&amp;id=4681423&amp;value=117229&amp;id=7963185&amp;value=121080&amp;id=10333013&amp;value=132596&amp;id=14718097&amp;value=136694&amp;id=20809895&amp;value=135104&amp;id=32272343&amp;value=135863&amp;id=38123595&amp;value=142003&amp;id=46412909&amp;value=139649&amp;id=53410408&amp;value=133970&amp;id=58652761&amp;value=124997&amp;id=62949315&amp;value=116259&amp;id=67044564&amp;value=113762&amp;" TargetMode="External"/><Relationship Id="rId9652" Type="http://schemas.openxmlformats.org/officeDocument/2006/relationships/hyperlink" Target="https://www.daloopa.com/src/45304366" TargetMode="External"/><Relationship Id="rId11582" Type="http://schemas.openxmlformats.org/officeDocument/2006/relationships/hyperlink" Target="https://www.daloopa.com/document/6065396" TargetMode="External"/><Relationship Id="rId12633" Type="http://schemas.openxmlformats.org/officeDocument/2006/relationships/hyperlink" Target="https://www.daloopa.com/src/50460499" TargetMode="External"/><Relationship Id="rId18195" Type="http://schemas.openxmlformats.org/officeDocument/2006/relationships/hyperlink" Target="https://www.daloopa.com/src/19253501" TargetMode="External"/><Relationship Id="rId19246" Type="http://schemas.openxmlformats.org/officeDocument/2006/relationships/hyperlink" Target="https://marketplace.daloopa.com/text-fundamental?id=49001505&amp;value=0.21&amp;id=49001551&amp;value=0.23&amp;id=49001566&amp;value=0.3&amp;id=49001593&amp;value=0.27&amp;" TargetMode="External"/><Relationship Id="rId1641" Type="http://schemas.openxmlformats.org/officeDocument/2006/relationships/hyperlink" Target="https://www.daloopa.com/src/1670891" TargetMode="External"/><Relationship Id="rId8254" Type="http://schemas.openxmlformats.org/officeDocument/2006/relationships/hyperlink" Target="https://www.daloopa.com/src/47468690" TargetMode="External"/><Relationship Id="rId9305" Type="http://schemas.openxmlformats.org/officeDocument/2006/relationships/hyperlink" Target="https://www.daloopa.com/src/7963270" TargetMode="External"/><Relationship Id="rId10184" Type="http://schemas.openxmlformats.org/officeDocument/2006/relationships/hyperlink" Target="https://www.daloopa.com/document/207123" TargetMode="External"/><Relationship Id="rId11235" Type="http://schemas.openxmlformats.org/officeDocument/2006/relationships/hyperlink" Target="https://www.daloopa.com/src/1678847" TargetMode="External"/><Relationship Id="rId4864" Type="http://schemas.openxmlformats.org/officeDocument/2006/relationships/hyperlink" Target="https://www.daloopa.com/src/1930208" TargetMode="External"/><Relationship Id="rId15856" Type="http://schemas.openxmlformats.org/officeDocument/2006/relationships/hyperlink" Target="https://www.daloopa.com/src/45303796" TargetMode="External"/><Relationship Id="rId16907" Type="http://schemas.openxmlformats.org/officeDocument/2006/relationships/hyperlink" Target="https://www.daloopa.com/src/53490018" TargetMode="External"/><Relationship Id="rId3466" Type="http://schemas.openxmlformats.org/officeDocument/2006/relationships/hyperlink" Target="https://www.daloopa.com/src/50507998" TargetMode="External"/><Relationship Id="rId4517" Type="http://schemas.openxmlformats.org/officeDocument/2006/relationships/hyperlink" Target="https://www.daloopa.com/src/1668520" TargetMode="External"/><Relationship Id="rId5915" Type="http://schemas.openxmlformats.org/officeDocument/2006/relationships/hyperlink" Target="https://www.daloopa.com/src/67044546" TargetMode="External"/><Relationship Id="rId14458" Type="http://schemas.openxmlformats.org/officeDocument/2006/relationships/hyperlink" Target="https://www.daloopa.com/src/19178086" TargetMode="External"/><Relationship Id="rId15509" Type="http://schemas.openxmlformats.org/officeDocument/2006/relationships/hyperlink" Target="https://www.daloopa.com/src/38229713" TargetMode="External"/><Relationship Id="rId387" Type="http://schemas.openxmlformats.org/officeDocument/2006/relationships/hyperlink" Target="https://www.daloopa.com/src/1676983" TargetMode="External"/><Relationship Id="rId2068" Type="http://schemas.openxmlformats.org/officeDocument/2006/relationships/hyperlink" Target="https://www.daloopa.com/src/45303498" TargetMode="External"/><Relationship Id="rId3119" Type="http://schemas.openxmlformats.org/officeDocument/2006/relationships/hyperlink" Target="https://www.daloopa.com/src/19136627" TargetMode="External"/><Relationship Id="rId6689" Type="http://schemas.openxmlformats.org/officeDocument/2006/relationships/hyperlink" Target="https://marketplace.daloopa.com/text-fundamental?id=1670549&amp;value=75473&amp;id=1670512&amp;value=78852&amp;id=1670475&amp;value=82989&amp;id=1670438&amp;value=87309&amp;id=1670401&amp;value=91711&amp;id=1670363&amp;value=95749&amp;id=1670325&amp;value=98815&amp;id=1670287&amp;value=104500&amp;id=1670252&amp;value=108448&amp;id=1670217&amp;value=111783&amp;id=1670182&amp;value=116241&amp;id=1670147&amp;value=120331&amp;id=1670112&amp;value=123569&amp;id=1670076&amp;value=127879&amp;id=1670040&amp;value=134103&amp;id=1670003&amp;value=139036&amp;id=1669966&amp;value=144949&amp;id=1669932&amp;value=148286&amp;id=1669898&amp;value=157100&amp;id=1669864&amp;value=152502&amp;id=1669830&amp;value=160825&amp;id=1669795&amp;value=162000&amp;id=1669761&amp;value=169840&amp;id=1669727&amp;value=177628&amp;id=1669693&amp;value=183472&amp;id=1669657&amp;value=192192&amp;id=1669621&amp;value=194969&amp;id=2696987&amp;value=201442&amp;id=4681455&amp;value=203659&amp;id=7963217&amp;value=207322&amp;id=10333011&amp;value=212920&amp;id=14718079&amp;value=222544&amp;id=20809890&amp;value=230013&amp;id=32272339&amp;value=237565&amp;id=38123593&amp;value=244567&amp;id=46412949&amp;value=251635&amp;id=53410441&amp;value=254004&amp;id=58652781&amp;value=255419&amp;id=62949319&amp;value=253626&amp;id=67044559&amp;value=256144&amp;" TargetMode="External"/><Relationship Id="rId9162" Type="http://schemas.openxmlformats.org/officeDocument/2006/relationships/hyperlink" Target="https://www.daloopa.com/src/1671290" TargetMode="External"/><Relationship Id="rId12490" Type="http://schemas.openxmlformats.org/officeDocument/2006/relationships/hyperlink" Target="https://www.daloopa.com/src/38225420" TargetMode="External"/><Relationship Id="rId13541" Type="http://schemas.openxmlformats.org/officeDocument/2006/relationships/hyperlink" Target="https://www.daloopa.com/src/19144001" TargetMode="External"/><Relationship Id="rId3600" Type="http://schemas.openxmlformats.org/officeDocument/2006/relationships/hyperlink" Target="https://www.daloopa.com/src/19138027" TargetMode="External"/><Relationship Id="rId11092" Type="http://schemas.openxmlformats.org/officeDocument/2006/relationships/hyperlink" Target="https://www.daloopa.com/src/50178903" TargetMode="External"/><Relationship Id="rId12143" Type="http://schemas.openxmlformats.org/officeDocument/2006/relationships/hyperlink" Target="https://www.daloopa.com/src/1678296" TargetMode="External"/><Relationship Id="rId16764" Type="http://schemas.openxmlformats.org/officeDocument/2006/relationships/hyperlink" Target="https://www.daloopa.com/src/67090494" TargetMode="External"/><Relationship Id="rId521" Type="http://schemas.openxmlformats.org/officeDocument/2006/relationships/hyperlink" Target="https://www.daloopa.com/src/1677127" TargetMode="External"/><Relationship Id="rId1151" Type="http://schemas.openxmlformats.org/officeDocument/2006/relationships/hyperlink" Target="https://www.daloopa.com/src/4681477" TargetMode="External"/><Relationship Id="rId2202" Type="http://schemas.openxmlformats.org/officeDocument/2006/relationships/hyperlink" Target="https://www.daloopa.com/src/18865353" TargetMode="External"/><Relationship Id="rId5772" Type="http://schemas.openxmlformats.org/officeDocument/2006/relationships/hyperlink" Target="https://www.daloopa.com/src/1669710" TargetMode="External"/><Relationship Id="rId6823" Type="http://schemas.openxmlformats.org/officeDocument/2006/relationships/hyperlink" Target="https://www.daloopa.com/src/4681377" TargetMode="External"/><Relationship Id="rId15366" Type="http://schemas.openxmlformats.org/officeDocument/2006/relationships/hyperlink" Target="https://www.daloopa.com/src/19186604" TargetMode="External"/><Relationship Id="rId16417" Type="http://schemas.openxmlformats.org/officeDocument/2006/relationships/hyperlink" Target="https://www.daloopa.com/src/19197429" TargetMode="External"/><Relationship Id="rId17815" Type="http://schemas.openxmlformats.org/officeDocument/2006/relationships/hyperlink" Target="https://www.daloopa.com/src/62705716" TargetMode="External"/><Relationship Id="rId4374" Type="http://schemas.openxmlformats.org/officeDocument/2006/relationships/hyperlink" Target="https://www.daloopa.com/src/46594990" TargetMode="External"/><Relationship Id="rId5425" Type="http://schemas.openxmlformats.org/officeDocument/2006/relationships/hyperlink" Target="https://www.daloopa.com/src/67044535" TargetMode="External"/><Relationship Id="rId8995" Type="http://schemas.openxmlformats.org/officeDocument/2006/relationships/hyperlink" Target="https://www.daloopa.com/src/1671375" TargetMode="External"/><Relationship Id="rId15019" Type="http://schemas.openxmlformats.org/officeDocument/2006/relationships/hyperlink" Target="https://www.daloopa.com/src/19185027" TargetMode="External"/><Relationship Id="rId4027" Type="http://schemas.openxmlformats.org/officeDocument/2006/relationships/hyperlink" Target="https://www.daloopa.com/src/2696809" TargetMode="External"/><Relationship Id="rId7597" Type="http://schemas.openxmlformats.org/officeDocument/2006/relationships/hyperlink" Target="https://www.daloopa.com/src/1668654" TargetMode="External"/><Relationship Id="rId8648" Type="http://schemas.openxmlformats.org/officeDocument/2006/relationships/hyperlink" Target="https://www.daloopa.com/src/32272489" TargetMode="External"/><Relationship Id="rId11976" Type="http://schemas.openxmlformats.org/officeDocument/2006/relationships/hyperlink" Target="https://www.daloopa.com/document/6065409" TargetMode="External"/><Relationship Id="rId18589" Type="http://schemas.openxmlformats.org/officeDocument/2006/relationships/hyperlink" Target="https://www.daloopa.com/src/67085130" TargetMode="External"/><Relationship Id="rId6199" Type="http://schemas.openxmlformats.org/officeDocument/2006/relationships/hyperlink" Target="https://www.daloopa.com/src/62949288" TargetMode="External"/><Relationship Id="rId10578" Type="http://schemas.openxmlformats.org/officeDocument/2006/relationships/hyperlink" Target="https://www.daloopa.com/src/50457912" TargetMode="External"/><Relationship Id="rId11629" Type="http://schemas.openxmlformats.org/officeDocument/2006/relationships/hyperlink" Target="https://www.daloopa.com/src/1682265" TargetMode="External"/><Relationship Id="rId15500" Type="http://schemas.openxmlformats.org/officeDocument/2006/relationships/hyperlink" Target="https://www.daloopa.com/src/19186442" TargetMode="External"/><Relationship Id="rId13051" Type="http://schemas.openxmlformats.org/officeDocument/2006/relationships/hyperlink" Target="https://www.daloopa.com/src/67439413" TargetMode="External"/><Relationship Id="rId14102" Type="http://schemas.openxmlformats.org/officeDocument/2006/relationships/hyperlink" Target="https://www.daloopa.com/src/48892068" TargetMode="External"/><Relationship Id="rId17672" Type="http://schemas.openxmlformats.org/officeDocument/2006/relationships/hyperlink" Target="https://www.daloopa.com/src/62706126" TargetMode="External"/><Relationship Id="rId18723" Type="http://schemas.openxmlformats.org/officeDocument/2006/relationships/hyperlink" Target="https://www.daloopa.com/src/48899965" TargetMode="External"/><Relationship Id="rId3110" Type="http://schemas.openxmlformats.org/officeDocument/2006/relationships/hyperlink" Target="https://www.daloopa.com/src/19135395" TargetMode="External"/><Relationship Id="rId6680" Type="http://schemas.openxmlformats.org/officeDocument/2006/relationships/hyperlink" Target="https://www.daloopa.com/src/1670286" TargetMode="External"/><Relationship Id="rId7731" Type="http://schemas.openxmlformats.org/officeDocument/2006/relationships/hyperlink" Target="https://www.daloopa.com/src/62949115" TargetMode="External"/><Relationship Id="rId10712" Type="http://schemas.openxmlformats.org/officeDocument/2006/relationships/hyperlink" Target="https://www.daloopa.com/src/50179044" TargetMode="External"/><Relationship Id="rId16274" Type="http://schemas.openxmlformats.org/officeDocument/2006/relationships/hyperlink" Target="https://www.daloopa.com/src/19141233" TargetMode="External"/><Relationship Id="rId17325" Type="http://schemas.openxmlformats.org/officeDocument/2006/relationships/hyperlink" Target="https://www.daloopa.com/document/23465155" TargetMode="External"/><Relationship Id="rId5282" Type="http://schemas.openxmlformats.org/officeDocument/2006/relationships/hyperlink" Target="https://www.daloopa.com/src/1670156" TargetMode="External"/><Relationship Id="rId6333" Type="http://schemas.openxmlformats.org/officeDocument/2006/relationships/hyperlink" Target="https://www.daloopa.com/src/1669959" TargetMode="External"/><Relationship Id="rId19497" Type="http://schemas.openxmlformats.org/officeDocument/2006/relationships/hyperlink" Target="https://www.daloopa.com/src/1678617" TargetMode="External"/><Relationship Id="rId1892" Type="http://schemas.openxmlformats.org/officeDocument/2006/relationships/hyperlink" Target="https://www.daloopa.com/src/1680721" TargetMode="External"/><Relationship Id="rId9556" Type="http://schemas.openxmlformats.org/officeDocument/2006/relationships/hyperlink" Target="https://www.daloopa.com/src/62949528" TargetMode="External"/><Relationship Id="rId11486" Type="http://schemas.openxmlformats.org/officeDocument/2006/relationships/hyperlink" Target="https://marketplace.daloopa.com/text-fundamental?id=1678988&amp;value=13969&amp;id=1684154&amp;value=14105&amp;id=1684173&amp;value=14893&amp;id=1684194&amp;value=16858&amp;id=45304413&amp;value=59825&amp;" TargetMode="External"/><Relationship Id="rId12884" Type="http://schemas.openxmlformats.org/officeDocument/2006/relationships/hyperlink" Target="https://www.daloopa.com/src/67436850" TargetMode="External"/><Relationship Id="rId13935" Type="http://schemas.openxmlformats.org/officeDocument/2006/relationships/hyperlink" Target="https://www.daloopa.com/src/48887338" TargetMode="External"/><Relationship Id="rId18099" Type="http://schemas.openxmlformats.org/officeDocument/2006/relationships/hyperlink" Target="https://www.daloopa.com/src/46508970" TargetMode="External"/><Relationship Id="rId915" Type="http://schemas.openxmlformats.org/officeDocument/2006/relationships/hyperlink" Target="https://www.daloopa.com/src/15999006" TargetMode="External"/><Relationship Id="rId1545" Type="http://schemas.openxmlformats.org/officeDocument/2006/relationships/hyperlink" Target="https://www.daloopa.com/src/1670945" TargetMode="External"/><Relationship Id="rId2943" Type="http://schemas.openxmlformats.org/officeDocument/2006/relationships/hyperlink" Target="https://www.daloopa.com/src/19135020" TargetMode="External"/><Relationship Id="rId8158" Type="http://schemas.openxmlformats.org/officeDocument/2006/relationships/hyperlink" Target="https://www.daloopa.com/src/1669255" TargetMode="External"/><Relationship Id="rId9209" Type="http://schemas.openxmlformats.org/officeDocument/2006/relationships/hyperlink" Target="https://www.daloopa.com/src/32273768" TargetMode="External"/><Relationship Id="rId10088" Type="http://schemas.openxmlformats.org/officeDocument/2006/relationships/hyperlink" Target="https://www.daloopa.com/src/50179969" TargetMode="External"/><Relationship Id="rId11139" Type="http://schemas.openxmlformats.org/officeDocument/2006/relationships/hyperlink" Target="https://marketplace.daloopa.com/text-fundamental?id=50179833&amp;value=15412&amp;id=50179817&amp;value=15949&amp;id=50179774&amp;value=16513&amp;id=50179748&amp;value=17955&amp;id=50457961&amp;value=65829&amp;id=50179711&amp;value=16947&amp;id=50179690&amp;value=17256&amp;id=50179644&amp;value=18389&amp;id=50179577&amp;value=20997&amp;id=50457962&amp;value=73589&amp;id=50179556&amp;value=20088&amp;id=50179524&amp;value=21422&amp;id=50179491&amp;value=22346&amp;id=50179453&amp;value=25877&amp;id=50457963&amp;value=89733&amp;id=50179388&amp;value=24533&amp;id=50179353&amp;value=26007&amp;id=50179272&amp;value=27963&amp;id=50179220&amp;value=32521&amp;id=50457964&amp;value=111024&amp;id=50179177&amp;value=31385&amp;id=50179113&amp;value=32760&amp;id=50179050&amp;value=33660&amp;id=50178988&amp;value=39152&amp;id=50457965&amp;value=136957&amp;id=50178942&amp;value=36202&amp;id=50178883&amp;value=38836&amp;id=50178824&amp;value=40380&amp;id=50178781&amp;value=45984&amp;id=50457966&amp;value=161402&amp;id=50178726&amp;value=41110&amp;id=50178688&amp;value=38146&amp;id=50178579&amp;value=46195&amp;" TargetMode="External"/><Relationship Id="rId12537" Type="http://schemas.openxmlformats.org/officeDocument/2006/relationships/hyperlink" Target="https://www.daloopa.com/src/67086553" TargetMode="External"/><Relationship Id="rId15010" Type="http://schemas.openxmlformats.org/officeDocument/2006/relationships/hyperlink" Target="https://www.daloopa.com/src/50457986" TargetMode="External"/><Relationship Id="rId18580" Type="http://schemas.openxmlformats.org/officeDocument/2006/relationships/hyperlink" Target="https://www.daloopa.com/document/23465155" TargetMode="External"/><Relationship Id="rId19631" Type="http://schemas.openxmlformats.org/officeDocument/2006/relationships/hyperlink" Target="https://www.daloopa.com/src/15978693" TargetMode="External"/><Relationship Id="rId4768" Type="http://schemas.openxmlformats.org/officeDocument/2006/relationships/hyperlink" Target="https://www.daloopa.com/src/1668180" TargetMode="External"/><Relationship Id="rId5819" Type="http://schemas.openxmlformats.org/officeDocument/2006/relationships/hyperlink" Target="https://www.daloopa.com/src/1670270" TargetMode="External"/><Relationship Id="rId6190" Type="http://schemas.openxmlformats.org/officeDocument/2006/relationships/hyperlink" Target="https://www.daloopa.com/src/7963206" TargetMode="External"/><Relationship Id="rId11620" Type="http://schemas.openxmlformats.org/officeDocument/2006/relationships/hyperlink" Target="https://www.daloopa.com/src/1684192" TargetMode="External"/><Relationship Id="rId17182" Type="http://schemas.openxmlformats.org/officeDocument/2006/relationships/hyperlink" Target="https://www.daloopa.com/src/48793856" TargetMode="External"/><Relationship Id="rId18233" Type="http://schemas.openxmlformats.org/officeDocument/2006/relationships/hyperlink" Target="https://www.daloopa.com/src/67089126" TargetMode="External"/><Relationship Id="rId7241" Type="http://schemas.openxmlformats.org/officeDocument/2006/relationships/hyperlink" Target="https://www.daloopa.com/src/48345867" TargetMode="External"/><Relationship Id="rId10222" Type="http://schemas.openxmlformats.org/officeDocument/2006/relationships/hyperlink" Target="https://www.daloopa.com/src/50179573" TargetMode="External"/><Relationship Id="rId13792" Type="http://schemas.openxmlformats.org/officeDocument/2006/relationships/hyperlink" Target="https://www.daloopa.com/src/19259904" TargetMode="External"/><Relationship Id="rId14843" Type="http://schemas.openxmlformats.org/officeDocument/2006/relationships/hyperlink" Target="https://www.daloopa.com/src/19185026" TargetMode="External"/><Relationship Id="rId3851" Type="http://schemas.openxmlformats.org/officeDocument/2006/relationships/hyperlink" Target="https://www.daloopa.com/src/1668239" TargetMode="External"/><Relationship Id="rId4902" Type="http://schemas.openxmlformats.org/officeDocument/2006/relationships/hyperlink" Target="https://www.daloopa.com/src/1930287" TargetMode="External"/><Relationship Id="rId12394" Type="http://schemas.openxmlformats.org/officeDocument/2006/relationships/hyperlink" Target="https://www.daloopa.com/src/1679339" TargetMode="External"/><Relationship Id="rId13445" Type="http://schemas.openxmlformats.org/officeDocument/2006/relationships/hyperlink" Target="https://www.daloopa.com/src/58749098" TargetMode="External"/><Relationship Id="rId772" Type="http://schemas.openxmlformats.org/officeDocument/2006/relationships/hyperlink" Target="https://www.daloopa.com/src/32322024" TargetMode="External"/><Relationship Id="rId2453" Type="http://schemas.openxmlformats.org/officeDocument/2006/relationships/hyperlink" Target="https://www.daloopa.com/src/45303548" TargetMode="External"/><Relationship Id="rId3504" Type="http://schemas.openxmlformats.org/officeDocument/2006/relationships/hyperlink" Target="https://www.daloopa.com/src/19138838" TargetMode="External"/><Relationship Id="rId9066" Type="http://schemas.openxmlformats.org/officeDocument/2006/relationships/hyperlink" Target="https://www.daloopa.com/src/1671468" TargetMode="External"/><Relationship Id="rId12047" Type="http://schemas.openxmlformats.org/officeDocument/2006/relationships/hyperlink" Target="https://marketplace.daloopa.com/text-fundamental?id=1678373&amp;value=1582&amp;id=1678345&amp;value=1884&amp;id=1678335&amp;value=1973&amp;id=1678325&amp;value=2439&amp;id=1678315&amp;value=2145&amp;id=1678302&amp;value=2177&amp;id=1678292&amp;value=2268&amp;id=1678282&amp;value=2817&amp;id=45304461&amp;value=9407&amp;" TargetMode="External"/><Relationship Id="rId425" Type="http://schemas.openxmlformats.org/officeDocument/2006/relationships/hyperlink" Target="https://www.daloopa.com/document/7383824" TargetMode="External"/><Relationship Id="rId1055" Type="http://schemas.openxmlformats.org/officeDocument/2006/relationships/hyperlink" Target="https://www.daloopa.com/src/46414554" TargetMode="External"/><Relationship Id="rId2106" Type="http://schemas.openxmlformats.org/officeDocument/2006/relationships/hyperlink" Target="https://www.daloopa.com/src/7963302" TargetMode="External"/><Relationship Id="rId5676" Type="http://schemas.openxmlformats.org/officeDocument/2006/relationships/hyperlink" Target="https://www.daloopa.com/src/14718106" TargetMode="External"/><Relationship Id="rId6727" Type="http://schemas.openxmlformats.org/officeDocument/2006/relationships/hyperlink" Target="https://www.daloopa.com/src/53410441" TargetMode="External"/><Relationship Id="rId16668" Type="http://schemas.openxmlformats.org/officeDocument/2006/relationships/hyperlink" Target="https://www.daloopa.com/src/53484695" TargetMode="External"/><Relationship Id="rId17719" Type="http://schemas.openxmlformats.org/officeDocument/2006/relationships/hyperlink" Target="https://www.daloopa.com/src/62705689" TargetMode="External"/><Relationship Id="rId18090" Type="http://schemas.openxmlformats.org/officeDocument/2006/relationships/hyperlink" Target="https://www.daloopa.com/document/23465155" TargetMode="External"/><Relationship Id="rId19141" Type="http://schemas.openxmlformats.org/officeDocument/2006/relationships/hyperlink" Target="https://www.daloopa.com/src/49000978" TargetMode="External"/><Relationship Id="rId4278" Type="http://schemas.openxmlformats.org/officeDocument/2006/relationships/hyperlink" Target="https://www.daloopa.com/document/23463508" TargetMode="External"/><Relationship Id="rId5329" Type="http://schemas.openxmlformats.org/officeDocument/2006/relationships/hyperlink" Target="https://www.daloopa.com/src/1670337" TargetMode="External"/><Relationship Id="rId9200" Type="http://schemas.openxmlformats.org/officeDocument/2006/relationships/hyperlink" Target="https://www.daloopa.com/src/1671123" TargetMode="External"/><Relationship Id="rId8899" Type="http://schemas.openxmlformats.org/officeDocument/2006/relationships/hyperlink" Target="https://www.daloopa.com/document/6065396" TargetMode="External"/><Relationship Id="rId11130" Type="http://schemas.openxmlformats.org/officeDocument/2006/relationships/hyperlink" Target="https://www.daloopa.com/src/50178725" TargetMode="External"/><Relationship Id="rId15751" Type="http://schemas.openxmlformats.org/officeDocument/2006/relationships/hyperlink" Target="https://www.daloopa.com/src/19182811" TargetMode="External"/><Relationship Id="rId16802" Type="http://schemas.openxmlformats.org/officeDocument/2006/relationships/hyperlink" Target="https://www.daloopa.com/src/50203059" TargetMode="External"/><Relationship Id="rId1939" Type="http://schemas.openxmlformats.org/officeDocument/2006/relationships/hyperlink" Target="https://www.daloopa.com/src/45303477" TargetMode="External"/><Relationship Id="rId5810" Type="http://schemas.openxmlformats.org/officeDocument/2006/relationships/hyperlink" Target="https://www.daloopa.com/src/1670200" TargetMode="External"/><Relationship Id="rId14353" Type="http://schemas.openxmlformats.org/officeDocument/2006/relationships/hyperlink" Target="https://www.daloopa.com/src/19177587" TargetMode="External"/><Relationship Id="rId15404" Type="http://schemas.openxmlformats.org/officeDocument/2006/relationships/hyperlink" Target="https://www.daloopa.com/src/45303772" TargetMode="External"/><Relationship Id="rId18974" Type="http://schemas.openxmlformats.org/officeDocument/2006/relationships/hyperlink" Target="https://www.daloopa.com/src/50393383" TargetMode="External"/><Relationship Id="rId3361" Type="http://schemas.openxmlformats.org/officeDocument/2006/relationships/hyperlink" Target="https://www.daloopa.com/src/19136826" TargetMode="External"/><Relationship Id="rId4412" Type="http://schemas.openxmlformats.org/officeDocument/2006/relationships/hyperlink" Target="https://www.daloopa.com/src/46594005" TargetMode="External"/><Relationship Id="rId7982" Type="http://schemas.openxmlformats.org/officeDocument/2006/relationships/hyperlink" Target="https://www.daloopa.com/src/10333045" TargetMode="External"/><Relationship Id="rId14006" Type="http://schemas.openxmlformats.org/officeDocument/2006/relationships/hyperlink" Target="https://www.daloopa.com/src/19156712" TargetMode="External"/><Relationship Id="rId17576" Type="http://schemas.openxmlformats.org/officeDocument/2006/relationships/hyperlink" Target="https://www.daloopa.com/src/62706471" TargetMode="External"/><Relationship Id="rId18627" Type="http://schemas.openxmlformats.org/officeDocument/2006/relationships/hyperlink" Target="https://www.daloopa.com/src/50393415" TargetMode="External"/><Relationship Id="rId282" Type="http://schemas.openxmlformats.org/officeDocument/2006/relationships/hyperlink" Target="https://www.daloopa.com/src/1676996" TargetMode="External"/><Relationship Id="rId3014" Type="http://schemas.openxmlformats.org/officeDocument/2006/relationships/hyperlink" Target="https://www.daloopa.com/src/19135397" TargetMode="External"/><Relationship Id="rId6584" Type="http://schemas.openxmlformats.org/officeDocument/2006/relationships/hyperlink" Target="https://www.daloopa.com/src/67044553" TargetMode="External"/><Relationship Id="rId7635" Type="http://schemas.openxmlformats.org/officeDocument/2006/relationships/hyperlink" Target="https://www.daloopa.com/src/1669209" TargetMode="External"/><Relationship Id="rId10963" Type="http://schemas.openxmlformats.org/officeDocument/2006/relationships/hyperlink" Target="https://www.daloopa.com/src/50179492" TargetMode="External"/><Relationship Id="rId16178" Type="http://schemas.openxmlformats.org/officeDocument/2006/relationships/hyperlink" Target="https://www.daloopa.com/src/19195124" TargetMode="External"/><Relationship Id="rId17229" Type="http://schemas.openxmlformats.org/officeDocument/2006/relationships/hyperlink" Target="https://www.daloopa.com/src/53490189" TargetMode="External"/><Relationship Id="rId5186" Type="http://schemas.openxmlformats.org/officeDocument/2006/relationships/hyperlink" Target="https://www.daloopa.com/src/1670294" TargetMode="External"/><Relationship Id="rId6237" Type="http://schemas.openxmlformats.org/officeDocument/2006/relationships/hyperlink" Target="https://www.daloopa.com/src/1669683" TargetMode="External"/><Relationship Id="rId10616" Type="http://schemas.openxmlformats.org/officeDocument/2006/relationships/hyperlink" Target="https://www.daloopa.com/src/50179370" TargetMode="External"/><Relationship Id="rId12788" Type="http://schemas.openxmlformats.org/officeDocument/2006/relationships/hyperlink" Target="https://www.daloopa.com/src/67437634" TargetMode="External"/><Relationship Id="rId13839" Type="http://schemas.openxmlformats.org/officeDocument/2006/relationships/hyperlink" Target="https://www.daloopa.com/src/19255721" TargetMode="External"/><Relationship Id="rId17710" Type="http://schemas.openxmlformats.org/officeDocument/2006/relationships/hyperlink" Target="https://www.daloopa.com/src/62705919" TargetMode="External"/><Relationship Id="rId1449" Type="http://schemas.openxmlformats.org/officeDocument/2006/relationships/hyperlink" Target="https://www.daloopa.com/src/1670887" TargetMode="External"/><Relationship Id="rId1796" Type="http://schemas.openxmlformats.org/officeDocument/2006/relationships/hyperlink" Target="https://www.daloopa.com/src/49014184" TargetMode="External"/><Relationship Id="rId2847" Type="http://schemas.openxmlformats.org/officeDocument/2006/relationships/hyperlink" Target="https://www.daloopa.com/src/19134891" TargetMode="External"/><Relationship Id="rId15261" Type="http://schemas.openxmlformats.org/officeDocument/2006/relationships/hyperlink" Target="https://www.daloopa.com/src/19181080" TargetMode="External"/><Relationship Id="rId16312" Type="http://schemas.openxmlformats.org/officeDocument/2006/relationships/hyperlink" Target="https://www.daloopa.com/src/19271861" TargetMode="External"/><Relationship Id="rId819" Type="http://schemas.openxmlformats.org/officeDocument/2006/relationships/hyperlink" Target="https://www.daloopa.com/src/67045209" TargetMode="External"/><Relationship Id="rId5320" Type="http://schemas.openxmlformats.org/officeDocument/2006/relationships/hyperlink" Target="https://www.daloopa.com/src/46412912" TargetMode="External"/><Relationship Id="rId8890" Type="http://schemas.openxmlformats.org/officeDocument/2006/relationships/hyperlink" Target="https://www.daloopa.com/src/62955935" TargetMode="External"/><Relationship Id="rId9941" Type="http://schemas.openxmlformats.org/officeDocument/2006/relationships/hyperlink" Target="https://www.daloopa.com/src/4681523" TargetMode="External"/><Relationship Id="rId11871" Type="http://schemas.openxmlformats.org/officeDocument/2006/relationships/hyperlink" Target="https://www.daloopa.com/src/66433321" TargetMode="External"/><Relationship Id="rId12922" Type="http://schemas.openxmlformats.org/officeDocument/2006/relationships/hyperlink" Target="https://www.daloopa.com/src/67437046" TargetMode="External"/><Relationship Id="rId18484" Type="http://schemas.openxmlformats.org/officeDocument/2006/relationships/hyperlink" Target="https://marketplace.daloopa.com/text-fundamental?id=62711658&amp;value=-537&amp;id=62711764&amp;value=-852&amp;id=62711810&amp;value=-1126&amp;id=62711840&amp;value=-877&amp;id=62711852&amp;value=-551&amp;id=62711911&amp;value=-1382&amp;id=62711946&amp;value=-1798&amp;id=62711978&amp;value=-3382&amp;id=62712002&amp;value=-5237&amp;id=67090316&amp;value=-6607&amp;" TargetMode="External"/><Relationship Id="rId19535" Type="http://schemas.openxmlformats.org/officeDocument/2006/relationships/hyperlink" Target="https://www.daloopa.com/src/1678642" TargetMode="External"/><Relationship Id="rId1930" Type="http://schemas.openxmlformats.org/officeDocument/2006/relationships/hyperlink" Target="https://www.daloopa.com/src/1680746" TargetMode="External"/><Relationship Id="rId7492" Type="http://schemas.openxmlformats.org/officeDocument/2006/relationships/hyperlink" Target="https://www.daloopa.com/src/1668685" TargetMode="External"/><Relationship Id="rId8543" Type="http://schemas.openxmlformats.org/officeDocument/2006/relationships/hyperlink" Target="https://www.daloopa.com/src/48400732" TargetMode="External"/><Relationship Id="rId10473" Type="http://schemas.openxmlformats.org/officeDocument/2006/relationships/hyperlink" Target="https://www.daloopa.com/src/58653394" TargetMode="External"/><Relationship Id="rId11524" Type="http://schemas.openxmlformats.org/officeDocument/2006/relationships/hyperlink" Target="https://www.daloopa.com/src/1684159" TargetMode="External"/><Relationship Id="rId17086" Type="http://schemas.openxmlformats.org/officeDocument/2006/relationships/hyperlink" Target="https://www.daloopa.com/src/48794050" TargetMode="External"/><Relationship Id="rId18137" Type="http://schemas.openxmlformats.org/officeDocument/2006/relationships/hyperlink" Target="https://www.daloopa.com/src/62769729" TargetMode="External"/><Relationship Id="rId6094" Type="http://schemas.openxmlformats.org/officeDocument/2006/relationships/hyperlink" Target="https://www.daloopa.com/src/1670276" TargetMode="External"/><Relationship Id="rId7145" Type="http://schemas.openxmlformats.org/officeDocument/2006/relationships/hyperlink" Target="https://marketplace.daloopa.com/text-fundamental?id=1669560&amp;value=37&amp;id=1669525&amp;value=-65&amp;id=1669490&amp;value=98&amp;id=1669455&amp;value=62&amp;id=48346970&amp;value=106&amp;id=1669420&amp;value=-14&amp;id=1669383&amp;value=4&amp;id=1669345&amp;value=55&amp;id=1669308&amp;value=42&amp;id=48346634&amp;value=87&amp;id=1669272&amp;value=77&amp;id=1669236&amp;value=55&amp;id=1669200&amp;value=41&amp;id=1669162&amp;value=55&amp;id=48345876&amp;value=212&amp;id=1669061&amp;value=64&amp;id=1669028&amp;value=27&amp;id=1668994&amp;value=26&amp;id=1668959&amp;value=57&amp;id=48615958&amp;value=174&amp;id=1668923&amp;value=8&amp;id=1668887&amp;value=26&amp;id=1668851&amp;value=65&amp;id=1668815&amp;value=38&amp;id=48400751&amp;value=137&amp;id=1668781&amp;value=-257&amp;id=1668747&amp;value=137&amp;id=1668713&amp;value=38&amp;id=1668679&amp;value=-107&amp;id=48610211&amp;value=-189&amp;id=1668646&amp;value=22&amp;id=1668613&amp;value=-70&amp;id=1668580&amp;value=-71&amp;id=2696844&amp;value=-473&amp;id=47469255&amp;value=-592&amp;id=4681383&amp;value=297&amp;id=7963143&amp;value=372&amp;id=10333063&amp;value=206&amp;id=14718240&amp;value=392&amp;id=47468711&amp;value=1267&amp;id=20811530&amp;value=-255&amp;id=32272403&amp;value=-8&amp;id=38123476&amp;value=64&amp;id=46414910&amp;value=-14&amp;id=46420394&amp;value=-213&amp;id=53410390&amp;value=140&amp;id=58652669&amp;value=62&amp;id=62949112&amp;value=167&amp;id=67044666&amp;value=661&amp;id=67054408&amp;value=1030&amp;" TargetMode="External"/><Relationship Id="rId10126" Type="http://schemas.openxmlformats.org/officeDocument/2006/relationships/hyperlink" Target="https://www.daloopa.com/document/6065396" TargetMode="External"/><Relationship Id="rId13696" Type="http://schemas.openxmlformats.org/officeDocument/2006/relationships/hyperlink" Target="https://www.daloopa.com/src/20862182" TargetMode="External"/><Relationship Id="rId3755" Type="http://schemas.openxmlformats.org/officeDocument/2006/relationships/hyperlink" Target="https://www.daloopa.com/src/19138203" TargetMode="External"/><Relationship Id="rId4806" Type="http://schemas.openxmlformats.org/officeDocument/2006/relationships/hyperlink" Target="https://www.daloopa.com/src/1677295" TargetMode="External"/><Relationship Id="rId12298" Type="http://schemas.openxmlformats.org/officeDocument/2006/relationships/hyperlink" Target="https://www.daloopa.com/src/1679433" TargetMode="External"/><Relationship Id="rId13349" Type="http://schemas.openxmlformats.org/officeDocument/2006/relationships/hyperlink" Target="https://www.daloopa.com/src/19143004" TargetMode="External"/><Relationship Id="rId14747" Type="http://schemas.openxmlformats.org/officeDocument/2006/relationships/hyperlink" Target="https://www.daloopa.com/src/19185871" TargetMode="External"/><Relationship Id="rId17220" Type="http://schemas.openxmlformats.org/officeDocument/2006/relationships/hyperlink" Target="https://www.daloopa.com/src/48796508" TargetMode="External"/><Relationship Id="rId676" Type="http://schemas.openxmlformats.org/officeDocument/2006/relationships/hyperlink" Target="https://www.daloopa.com/src/18922206" TargetMode="External"/><Relationship Id="rId2357" Type="http://schemas.openxmlformats.org/officeDocument/2006/relationships/hyperlink" Target="https://www.daloopa.com/src/67086425" TargetMode="External"/><Relationship Id="rId3408" Type="http://schemas.openxmlformats.org/officeDocument/2006/relationships/hyperlink" Target="https://www.daloopa.com/src/20860837" TargetMode="External"/><Relationship Id="rId329" Type="http://schemas.openxmlformats.org/officeDocument/2006/relationships/hyperlink" Target="https://www.daloopa.com/src/1677003" TargetMode="External"/><Relationship Id="rId6978" Type="http://schemas.openxmlformats.org/officeDocument/2006/relationships/hyperlink" Target="https://www.daloopa.com/src/2696841" TargetMode="External"/><Relationship Id="rId13830" Type="http://schemas.openxmlformats.org/officeDocument/2006/relationships/hyperlink" Target="https://www.daloopa.com/src/19257966" TargetMode="External"/><Relationship Id="rId19392" Type="http://schemas.openxmlformats.org/officeDocument/2006/relationships/hyperlink" Target="https://www.daloopa.com/src/15989087" TargetMode="External"/><Relationship Id="rId8053" Type="http://schemas.openxmlformats.org/officeDocument/2006/relationships/hyperlink" Target="https://www.daloopa.com/src/1668942" TargetMode="External"/><Relationship Id="rId9104" Type="http://schemas.openxmlformats.org/officeDocument/2006/relationships/hyperlink" Target="https://www.daloopa.com/src/1671551" TargetMode="External"/><Relationship Id="rId9451" Type="http://schemas.openxmlformats.org/officeDocument/2006/relationships/hyperlink" Target="https://marketplace.daloopa.com/text-fundamental?id=1671357&amp;value=3608&amp;id=1671329&amp;value=3560&amp;id=1671301&amp;value=3719&amp;id=1671273&amp;value=4217&amp;id=45304346&amp;value=15104&amp;id=1671245&amp;value=4696&amp;id=1671217&amp;value=4819&amp;id=1671189&amp;value=5090&amp;id=1671161&amp;value=5401&amp;id=45304347&amp;value=20006&amp;id=1671133&amp;value=6031&amp;id=1671105&amp;value=6096&amp;id=1671077&amp;value=6536&amp;" TargetMode="External"/><Relationship Id="rId11381" Type="http://schemas.openxmlformats.org/officeDocument/2006/relationships/hyperlink" Target="https://www.daloopa.com/src/1678957" TargetMode="External"/><Relationship Id="rId12432" Type="http://schemas.openxmlformats.org/officeDocument/2006/relationships/hyperlink" Target="https://www.daloopa.com/src/1679372" TargetMode="External"/><Relationship Id="rId19045" Type="http://schemas.openxmlformats.org/officeDocument/2006/relationships/hyperlink" Target="https://www.daloopa.com/src/48905873" TargetMode="External"/><Relationship Id="rId810" Type="http://schemas.openxmlformats.org/officeDocument/2006/relationships/hyperlink" Target="https://www.daloopa.com/src/10333287" TargetMode="External"/><Relationship Id="rId1440" Type="http://schemas.openxmlformats.org/officeDocument/2006/relationships/hyperlink" Target="https://www.daloopa.com/src/49014017" TargetMode="External"/><Relationship Id="rId11034" Type="http://schemas.openxmlformats.org/officeDocument/2006/relationships/hyperlink" Target="https://www.daloopa.com/src/50179649" TargetMode="External"/><Relationship Id="rId15655" Type="http://schemas.openxmlformats.org/officeDocument/2006/relationships/hyperlink" Target="https://www.daloopa.com/src/50458022" TargetMode="External"/><Relationship Id="rId16706" Type="http://schemas.openxmlformats.org/officeDocument/2006/relationships/hyperlink" Target="https://www.daloopa.com/src/20857132" TargetMode="External"/><Relationship Id="rId4663" Type="http://schemas.openxmlformats.org/officeDocument/2006/relationships/hyperlink" Target="https://www.daloopa.com/src/1668311" TargetMode="External"/><Relationship Id="rId5714" Type="http://schemas.openxmlformats.org/officeDocument/2006/relationships/hyperlink" Target="https://www.daloopa.com/src/1669914" TargetMode="External"/><Relationship Id="rId14257" Type="http://schemas.openxmlformats.org/officeDocument/2006/relationships/hyperlink" Target="https://marketplace.daloopa.com/text-fundamental?id=62997367&amp;value=-217&amp;" TargetMode="External"/><Relationship Id="rId15308" Type="http://schemas.openxmlformats.org/officeDocument/2006/relationships/hyperlink" Target="https://marketplace.daloopa.com/text-fundamental?id=19187499&amp;value=1382&amp;" TargetMode="External"/><Relationship Id="rId3265" Type="http://schemas.openxmlformats.org/officeDocument/2006/relationships/hyperlink" Target="https://www.daloopa.com/src/19135909" TargetMode="External"/><Relationship Id="rId4316" Type="http://schemas.openxmlformats.org/officeDocument/2006/relationships/hyperlink" Target="https://www.daloopa.com/src/58652622" TargetMode="External"/><Relationship Id="rId7886" Type="http://schemas.openxmlformats.org/officeDocument/2006/relationships/hyperlink" Target="https://www.daloopa.com/src/1669469" TargetMode="External"/><Relationship Id="rId8937" Type="http://schemas.openxmlformats.org/officeDocument/2006/relationships/hyperlink" Target="https://www.daloopa.com/src/1684246" TargetMode="External"/><Relationship Id="rId18878" Type="http://schemas.openxmlformats.org/officeDocument/2006/relationships/hyperlink" Target="https://www.daloopa.com/document/7678" TargetMode="External"/><Relationship Id="rId186" Type="http://schemas.openxmlformats.org/officeDocument/2006/relationships/hyperlink" Target="https://marketplace.daloopa.com/text-fundamental?id=62709987&amp;value=16.8&amp;id=62709931&amp;value=13&amp;id=62709920&amp;value=22.1&amp;id=62709908&amp;value=17.3&amp;id=62709730&amp;value=10.3&amp;id=62709719&amp;value=5.8&amp;id=62997632&amp;value=1.5&amp;id=67097368&amp;value=-1.6000000000000014&amp;id=67085178&amp;value=16&amp;" TargetMode="External"/><Relationship Id="rId6488" Type="http://schemas.openxmlformats.org/officeDocument/2006/relationships/hyperlink" Target="https://www.daloopa.com/src/1670248" TargetMode="External"/><Relationship Id="rId7539" Type="http://schemas.openxmlformats.org/officeDocument/2006/relationships/hyperlink" Target="https://www.daloopa.com/src/1668858" TargetMode="External"/><Relationship Id="rId10867" Type="http://schemas.openxmlformats.org/officeDocument/2006/relationships/hyperlink" Target="https://www.daloopa.com/src/50179638" TargetMode="External"/><Relationship Id="rId11918" Type="http://schemas.openxmlformats.org/officeDocument/2006/relationships/hyperlink" Target="https://www.daloopa.com/src/1678260" TargetMode="External"/><Relationship Id="rId13340" Type="http://schemas.openxmlformats.org/officeDocument/2006/relationships/hyperlink" Target="https://www.daloopa.com/src/19145253" TargetMode="External"/><Relationship Id="rId17961" Type="http://schemas.openxmlformats.org/officeDocument/2006/relationships/hyperlink" Target="https://www.daloopa.com/src/62708831" TargetMode="External"/><Relationship Id="rId320" Type="http://schemas.openxmlformats.org/officeDocument/2006/relationships/hyperlink" Target="https://www.daloopa.com/src/46418448" TargetMode="External"/><Relationship Id="rId2001" Type="http://schemas.openxmlformats.org/officeDocument/2006/relationships/hyperlink" Target="https://www.daloopa.com/src/1680756" TargetMode="External"/><Relationship Id="rId16563" Type="http://schemas.openxmlformats.org/officeDocument/2006/relationships/hyperlink" Target="https://www.daloopa.com/src/19197368" TargetMode="External"/><Relationship Id="rId17614" Type="http://schemas.openxmlformats.org/officeDocument/2006/relationships/hyperlink" Target="https://www.daloopa.com/src/62706056" TargetMode="External"/><Relationship Id="rId5571" Type="http://schemas.openxmlformats.org/officeDocument/2006/relationships/hyperlink" Target="https://www.daloopa.com/src/10333005" TargetMode="External"/><Relationship Id="rId6622" Type="http://schemas.openxmlformats.org/officeDocument/2006/relationships/hyperlink" Target="https://www.daloopa.com/src/46412947" TargetMode="External"/><Relationship Id="rId15165" Type="http://schemas.openxmlformats.org/officeDocument/2006/relationships/hyperlink" Target="https://www.daloopa.com/src/19179096" TargetMode="External"/><Relationship Id="rId16216" Type="http://schemas.openxmlformats.org/officeDocument/2006/relationships/hyperlink" Target="https://www.daloopa.com/src/50458044" TargetMode="External"/><Relationship Id="rId4173" Type="http://schemas.openxmlformats.org/officeDocument/2006/relationships/hyperlink" Target="https://marketplace.daloopa.com/text-fundamental?id=1668559&amp;value=3477&amp;id=1668535&amp;value=3123&amp;id=1668511&amp;value=3444&amp;id=1668487&amp;value=3922&amp;id=46593993&amp;value=13966&amp;id=1668463&amp;value=4115&amp;id=1668442&amp;value=4258&amp;id=1668421&amp;value=3724&amp;id=1668400&amp;value=4399&amp;id=46594106&amp;value=16496&amp;id=1668379&amp;value=4447&amp;id=1668352&amp;value=4825&amp;id=1668325&amp;value=4708&amp;id=1668298&amp;value=5380&amp;id=46594914&amp;value=19360&amp;id=1668279&amp;value=5342&amp;id=1668262&amp;value=5968&amp;id=1668245&amp;value=5767&amp;id=1668228&amp;value=6639&amp;id=46594997&amp;value=23716&amp;id=1668215&amp;value=6568&amp;id=1668202&amp;value=4132&amp;id=1668188&amp;value=7782&amp;id=1668174&amp;value=7664&amp;id=46595181&amp;value=26146&amp;id=1668160&amp;value=7001&amp;id=1668147&amp;value=2807&amp;id=1668133&amp;value=8310&amp;id=1668119&amp;value=8203&amp;id=46595287&amp;value=26321&amp;id=1668105&amp;value=6608&amp;id=1668091&amp;value=9180&amp;id=1668077&amp;value=9177&amp;id=2696813&amp;value=9266&amp;id=46595346&amp;value=34231&amp;id=4681364&amp;value=7977&amp;id=7963099&amp;value=6383&amp;id=10332896&amp;value=11213&amp;id=14718016&amp;value=15651&amp;id=46595418&amp;value=41224&amp;id=20811566&amp;value=16437&amp;id=32272259&amp;value=19361&amp;id=38123466&amp;value=21031&amp;id=46414800&amp;value=21885&amp;id=46414828&amp;value=78714&amp;id=53410364&amp;value=20094&amp;id=58652629&amp;value=19453&amp;id=62948884&amp;value=17135&amp;id=67044163&amp;value=18160&amp;id=67054329&amp;value=74842&amp;" TargetMode="External"/><Relationship Id="rId5224" Type="http://schemas.openxmlformats.org/officeDocument/2006/relationships/hyperlink" Target="https://www.daloopa.com/src/1670260" TargetMode="External"/><Relationship Id="rId8794" Type="http://schemas.openxmlformats.org/officeDocument/2006/relationships/hyperlink" Target="https://www.daloopa.com/src/45304179" TargetMode="External"/><Relationship Id="rId9845" Type="http://schemas.openxmlformats.org/officeDocument/2006/relationships/hyperlink" Target="https://www.daloopa.com/src/45304288" TargetMode="External"/><Relationship Id="rId11775" Type="http://schemas.openxmlformats.org/officeDocument/2006/relationships/hyperlink" Target="https://www.daloopa.com/src/1678744" TargetMode="External"/><Relationship Id="rId18388" Type="http://schemas.openxmlformats.org/officeDocument/2006/relationships/hyperlink" Target="https://www.daloopa.com/src/62711942" TargetMode="External"/><Relationship Id="rId19439" Type="http://schemas.openxmlformats.org/officeDocument/2006/relationships/hyperlink" Target="https://www.daloopa.com/src/15987909" TargetMode="External"/><Relationship Id="rId59" Type="http://schemas.openxmlformats.org/officeDocument/2006/relationships/hyperlink" Target="https://www.daloopa.com/document/207296" TargetMode="External"/><Relationship Id="rId1834" Type="http://schemas.openxmlformats.org/officeDocument/2006/relationships/hyperlink" Target="https://www.daloopa.com/src/49016435" TargetMode="External"/><Relationship Id="rId7396" Type="http://schemas.openxmlformats.org/officeDocument/2006/relationships/hyperlink" Target="https://www.daloopa.com/src/14718236" TargetMode="External"/><Relationship Id="rId8447" Type="http://schemas.openxmlformats.org/officeDocument/2006/relationships/hyperlink" Target="https://www.daloopa.com/src/1669584" TargetMode="External"/><Relationship Id="rId10377" Type="http://schemas.openxmlformats.org/officeDocument/2006/relationships/hyperlink" Target="https://www.daloopa.com/src/50178823" TargetMode="External"/><Relationship Id="rId11428" Type="http://schemas.openxmlformats.org/officeDocument/2006/relationships/hyperlink" Target="https://www.daloopa.com/document/6065396" TargetMode="External"/><Relationship Id="rId12826" Type="http://schemas.openxmlformats.org/officeDocument/2006/relationships/hyperlink" Target="https://www.daloopa.com/document/23465155" TargetMode="External"/><Relationship Id="rId7049" Type="http://schemas.openxmlformats.org/officeDocument/2006/relationships/hyperlink" Target="https://www.daloopa.com/src/7963141" TargetMode="External"/><Relationship Id="rId14998" Type="http://schemas.openxmlformats.org/officeDocument/2006/relationships/hyperlink" Target="https://www.daloopa.com/src/19185441" TargetMode="External"/><Relationship Id="rId3659" Type="http://schemas.openxmlformats.org/officeDocument/2006/relationships/hyperlink" Target="https://www.daloopa.com/src/19138486" TargetMode="External"/><Relationship Id="rId16073" Type="http://schemas.openxmlformats.org/officeDocument/2006/relationships/hyperlink" Target="https://www.daloopa.com/src/19193915" TargetMode="External"/><Relationship Id="rId17471" Type="http://schemas.openxmlformats.org/officeDocument/2006/relationships/hyperlink" Target="https://www.daloopa.com/src/62706859" TargetMode="External"/><Relationship Id="rId18522" Type="http://schemas.openxmlformats.org/officeDocument/2006/relationships/hyperlink" Target="https://www.daloopa.com/src/62711979" TargetMode="External"/><Relationship Id="rId5081" Type="http://schemas.openxmlformats.org/officeDocument/2006/relationships/hyperlink" Target="https://www.daloopa.com/src/46412909" TargetMode="External"/><Relationship Id="rId6132" Type="http://schemas.openxmlformats.org/officeDocument/2006/relationships/hyperlink" Target="https://www.daloopa.com/src/1669716" TargetMode="External"/><Relationship Id="rId7530" Type="http://schemas.openxmlformats.org/officeDocument/2006/relationships/hyperlink" Target="https://www.daloopa.com/src/1669243" TargetMode="External"/><Relationship Id="rId10511" Type="http://schemas.openxmlformats.org/officeDocument/2006/relationships/hyperlink" Target="https://www.daloopa.com/src/50179539" TargetMode="External"/><Relationship Id="rId17124" Type="http://schemas.openxmlformats.org/officeDocument/2006/relationships/hyperlink" Target="https://www.daloopa.com/src/48793784" TargetMode="External"/><Relationship Id="rId12683" Type="http://schemas.openxmlformats.org/officeDocument/2006/relationships/hyperlink" Target="https://www.daloopa.com/src/1679116" TargetMode="External"/><Relationship Id="rId13734" Type="http://schemas.openxmlformats.org/officeDocument/2006/relationships/hyperlink" Target="https://www.daloopa.com/src/19147730" TargetMode="External"/><Relationship Id="rId19296" Type="http://schemas.openxmlformats.org/officeDocument/2006/relationships/hyperlink" Target="https://www.daloopa.com/src/49002468" TargetMode="External"/><Relationship Id="rId1691" Type="http://schemas.openxmlformats.org/officeDocument/2006/relationships/hyperlink" Target="https://www.daloopa.com/src/48529412" TargetMode="External"/><Relationship Id="rId2742" Type="http://schemas.openxmlformats.org/officeDocument/2006/relationships/hyperlink" Target="https://www.daloopa.com/src/1679624" TargetMode="External"/><Relationship Id="rId9355" Type="http://schemas.openxmlformats.org/officeDocument/2006/relationships/hyperlink" Target="https://www.daloopa.com/src/1671129" TargetMode="External"/><Relationship Id="rId11285" Type="http://schemas.openxmlformats.org/officeDocument/2006/relationships/hyperlink" Target="https://www.daloopa.com/src/1684268" TargetMode="External"/><Relationship Id="rId12336" Type="http://schemas.openxmlformats.org/officeDocument/2006/relationships/hyperlink" Target="https://www.daloopa.com/src/1679466" TargetMode="External"/><Relationship Id="rId714" Type="http://schemas.openxmlformats.org/officeDocument/2006/relationships/hyperlink" Target="https://www.daloopa.com/src/19360420" TargetMode="External"/><Relationship Id="rId1344" Type="http://schemas.openxmlformats.org/officeDocument/2006/relationships/hyperlink" Target="https://www.daloopa.com/document/23465155" TargetMode="External"/><Relationship Id="rId5965" Type="http://schemas.openxmlformats.org/officeDocument/2006/relationships/hyperlink" Target="https://www.daloopa.com/src/58652777" TargetMode="External"/><Relationship Id="rId9008" Type="http://schemas.openxmlformats.org/officeDocument/2006/relationships/hyperlink" Target="https://www.daloopa.com/src/1671490" TargetMode="External"/><Relationship Id="rId15559" Type="http://schemas.openxmlformats.org/officeDocument/2006/relationships/hyperlink" Target="https://www.daloopa.com/src/19186867" TargetMode="External"/><Relationship Id="rId16957" Type="http://schemas.openxmlformats.org/officeDocument/2006/relationships/hyperlink" Target="https://www.daloopa.com/src/58706466" TargetMode="External"/><Relationship Id="rId19430" Type="http://schemas.openxmlformats.org/officeDocument/2006/relationships/hyperlink" Target="https://www.daloopa.com/src/14718176" TargetMode="External"/><Relationship Id="rId50" Type="http://schemas.openxmlformats.org/officeDocument/2006/relationships/hyperlink" Target="https://www.daloopa.com/document/6065430" TargetMode="External"/><Relationship Id="rId4567" Type="http://schemas.openxmlformats.org/officeDocument/2006/relationships/hyperlink" Target="https://www.daloopa.com/src/1668572" TargetMode="External"/><Relationship Id="rId5618" Type="http://schemas.openxmlformats.org/officeDocument/2006/relationships/hyperlink" Target="https://www.daloopa.com/src/1669636" TargetMode="External"/><Relationship Id="rId18032" Type="http://schemas.openxmlformats.org/officeDocument/2006/relationships/hyperlink" Target="https://marketplace.daloopa.com/text-fundamental?id=19238158&amp;value=111&amp;id=19238105&amp;value=140&amp;id=19238073&amp;value=-397&amp;id=19238001&amp;value=306&amp;" TargetMode="External"/><Relationship Id="rId3169" Type="http://schemas.openxmlformats.org/officeDocument/2006/relationships/hyperlink" Target="https://www.daloopa.com/src/45304523" TargetMode="External"/><Relationship Id="rId7040" Type="http://schemas.openxmlformats.org/officeDocument/2006/relationships/hyperlink" Target="https://www.daloopa.com/src/1668779" TargetMode="External"/><Relationship Id="rId10021" Type="http://schemas.openxmlformats.org/officeDocument/2006/relationships/hyperlink" Target="https://www.daloopa.com/src/50180237" TargetMode="External"/><Relationship Id="rId13591" Type="http://schemas.openxmlformats.org/officeDocument/2006/relationships/hyperlink" Target="https://www.daloopa.com/src/38229057" TargetMode="External"/><Relationship Id="rId14642" Type="http://schemas.openxmlformats.org/officeDocument/2006/relationships/hyperlink" Target="https://www.daloopa.com/src/67097387" TargetMode="External"/><Relationship Id="rId3650" Type="http://schemas.openxmlformats.org/officeDocument/2006/relationships/hyperlink" Target="https://www.daloopa.com/src/62996782" TargetMode="External"/><Relationship Id="rId4701" Type="http://schemas.openxmlformats.org/officeDocument/2006/relationships/hyperlink" Target="https://www.daloopa.com/src/58652624" TargetMode="External"/><Relationship Id="rId12193" Type="http://schemas.openxmlformats.org/officeDocument/2006/relationships/hyperlink" Target="https://www.daloopa.com/src/1678365" TargetMode="External"/><Relationship Id="rId13244" Type="http://schemas.openxmlformats.org/officeDocument/2006/relationships/hyperlink" Target="https://www.daloopa.com/src/67440984" TargetMode="External"/><Relationship Id="rId17865" Type="http://schemas.openxmlformats.org/officeDocument/2006/relationships/hyperlink" Target="https://www.daloopa.com/src/62705806" TargetMode="External"/><Relationship Id="rId18916" Type="http://schemas.openxmlformats.org/officeDocument/2006/relationships/hyperlink" Target="https://www.daloopa.com/src/48899692" TargetMode="External"/><Relationship Id="rId571" Type="http://schemas.openxmlformats.org/officeDocument/2006/relationships/hyperlink" Target="https://www.daloopa.com/src/18919327" TargetMode="External"/><Relationship Id="rId2252" Type="http://schemas.openxmlformats.org/officeDocument/2006/relationships/hyperlink" Target="https://www.daloopa.com/src/1679205" TargetMode="External"/><Relationship Id="rId3303" Type="http://schemas.openxmlformats.org/officeDocument/2006/relationships/hyperlink" Target="https://www.daloopa.com/src/19136279" TargetMode="External"/><Relationship Id="rId6873" Type="http://schemas.openxmlformats.org/officeDocument/2006/relationships/hyperlink" Target="https://www.daloopa.com/src/1668575" TargetMode="External"/><Relationship Id="rId7924" Type="http://schemas.openxmlformats.org/officeDocument/2006/relationships/hyperlink" Target="https://www.daloopa.com/src/1669042" TargetMode="External"/><Relationship Id="rId16467" Type="http://schemas.openxmlformats.org/officeDocument/2006/relationships/hyperlink" Target="https://www.daloopa.com/src/19164658" TargetMode="External"/><Relationship Id="rId17518" Type="http://schemas.openxmlformats.org/officeDocument/2006/relationships/hyperlink" Target="https://www.daloopa.com/src/62761278" TargetMode="External"/><Relationship Id="rId224" Type="http://schemas.openxmlformats.org/officeDocument/2006/relationships/hyperlink" Target="https://www.daloopa.com/src/1676936" TargetMode="External"/><Relationship Id="rId5475" Type="http://schemas.openxmlformats.org/officeDocument/2006/relationships/hyperlink" Target="https://www.daloopa.com/src/1670230" TargetMode="External"/><Relationship Id="rId6526" Type="http://schemas.openxmlformats.org/officeDocument/2006/relationships/hyperlink" Target="https://marketplace.daloopa.com/text-fundamental?id=1670546&amp;value=0&amp;id=1670509&amp;value=0&amp;id=1670472&amp;value=0&amp;id=1670435&amp;value=0&amp;" TargetMode="External"/><Relationship Id="rId10905" Type="http://schemas.openxmlformats.org/officeDocument/2006/relationships/hyperlink" Target="https://marketplace.daloopa.com/text-fundamental?id=50179650&amp;value=0.22&amp;id=50179575&amp;value=0.24&amp;id=50179546&amp;value=0.25&amp;id=50179527&amp;value=0.23&amp;id=50179471&amp;value=0.21&amp;id=50179447&amp;value=0.21&amp;id=50179382&amp;value=0.2&amp;id=50179349&amp;value=0.21&amp;id=50179270&amp;value=0.2&amp;id=50179218&amp;value=0.21&amp;id=50179160&amp;value=0.17&amp;id=50179099&amp;value=0.2&amp;id=50179036&amp;value=0.21&amp;id=50178992&amp;value=0.16&amp;id=50178952&amp;value=0.14&amp;id=50178901&amp;value=0.01&amp;id=50178843&amp;value=0.15&amp;id=50178779&amp;value=0.23&amp;id=50178740&amp;value=0.33&amp;id=50178700&amp;value=0.57&amp;id=50178586&amp;value=0.39&amp;id=50174949&amp;value=0.3&amp;id=53412527&amp;value=0.27&amp;id=58653399&amp;value=0.16&amp;id=62951012&amp;value=0.12&amp;id=67058796&amp;value=0.06&amp;id=67058827&amp;value=0.14&amp;" TargetMode="External"/><Relationship Id="rId15069" Type="http://schemas.openxmlformats.org/officeDocument/2006/relationships/hyperlink" Target="https://www.daloopa.com/src/19179703" TargetMode="External"/><Relationship Id="rId4077" Type="http://schemas.openxmlformats.org/officeDocument/2006/relationships/hyperlink" Target="https://www.daloopa.com/src/1668088" TargetMode="External"/><Relationship Id="rId5128" Type="http://schemas.openxmlformats.org/officeDocument/2006/relationships/hyperlink" Target="https://www.daloopa.com/src/1669971" TargetMode="External"/><Relationship Id="rId8698" Type="http://schemas.openxmlformats.org/officeDocument/2006/relationships/hyperlink" Target="https://www.daloopa.com/src/14718269" TargetMode="External"/><Relationship Id="rId9749" Type="http://schemas.openxmlformats.org/officeDocument/2006/relationships/hyperlink" Target="https://www.daloopa.com/src/53410542" TargetMode="External"/><Relationship Id="rId1738" Type="http://schemas.openxmlformats.org/officeDocument/2006/relationships/hyperlink" Target="https://www.daloopa.com/src/1670931" TargetMode="External"/><Relationship Id="rId11679" Type="http://schemas.openxmlformats.org/officeDocument/2006/relationships/hyperlink" Target="https://www.daloopa.com/src/1682269" TargetMode="External"/><Relationship Id="rId14152" Type="http://schemas.openxmlformats.org/officeDocument/2006/relationships/hyperlink" Target="https://www.daloopa.com/src/19150830" TargetMode="External"/><Relationship Id="rId15550" Type="http://schemas.openxmlformats.org/officeDocument/2006/relationships/hyperlink" Target="https://www.daloopa.com/src/19187093" TargetMode="External"/><Relationship Id="rId16601" Type="http://schemas.openxmlformats.org/officeDocument/2006/relationships/hyperlink" Target="https://www.daloopa.com/document/11887603" TargetMode="External"/><Relationship Id="rId3160" Type="http://schemas.openxmlformats.org/officeDocument/2006/relationships/hyperlink" Target="https://www.daloopa.com/src/19135904" TargetMode="External"/><Relationship Id="rId4211" Type="http://schemas.openxmlformats.org/officeDocument/2006/relationships/hyperlink" Target="https://www.daloopa.com/src/53410364" TargetMode="External"/><Relationship Id="rId15203" Type="http://schemas.openxmlformats.org/officeDocument/2006/relationships/hyperlink" Target="https://www.daloopa.com/src/19181026" TargetMode="External"/><Relationship Id="rId18773" Type="http://schemas.openxmlformats.org/officeDocument/2006/relationships/hyperlink" Target="https://www.daloopa.com/src/48900283" TargetMode="External"/><Relationship Id="rId7781" Type="http://schemas.openxmlformats.org/officeDocument/2006/relationships/hyperlink" Target="https://www.daloopa.com/src/53410385" TargetMode="External"/><Relationship Id="rId8832" Type="http://schemas.openxmlformats.org/officeDocument/2006/relationships/hyperlink" Target="https://www.daloopa.com/src/62955915" TargetMode="External"/><Relationship Id="rId10762" Type="http://schemas.openxmlformats.org/officeDocument/2006/relationships/hyperlink" Target="https://www.daloopa.com/src/50178690" TargetMode="External"/><Relationship Id="rId11813" Type="http://schemas.openxmlformats.org/officeDocument/2006/relationships/hyperlink" Target="https://marketplace.daloopa.com/text-fundamental?id=1678762&amp;value=822&amp;" TargetMode="External"/><Relationship Id="rId17375" Type="http://schemas.openxmlformats.org/officeDocument/2006/relationships/hyperlink" Target="https://www.daloopa.com/src/62865851" TargetMode="External"/><Relationship Id="rId18426" Type="http://schemas.openxmlformats.org/officeDocument/2006/relationships/hyperlink" Target="https://www.daloopa.com/src/62711972" TargetMode="External"/><Relationship Id="rId6036" Type="http://schemas.openxmlformats.org/officeDocument/2006/relationships/hyperlink" Target="https://www.daloopa.com/src/38123576" TargetMode="External"/><Relationship Id="rId6383" Type="http://schemas.openxmlformats.org/officeDocument/2006/relationships/hyperlink" Target="https://www.daloopa.com/src/62949297" TargetMode="External"/><Relationship Id="rId7434" Type="http://schemas.openxmlformats.org/officeDocument/2006/relationships/hyperlink" Target="https://www.daloopa.com/src/1668892" TargetMode="External"/><Relationship Id="rId10415" Type="http://schemas.openxmlformats.org/officeDocument/2006/relationships/hyperlink" Target="https://www.daloopa.com/src/50178730" TargetMode="External"/><Relationship Id="rId13985" Type="http://schemas.openxmlformats.org/officeDocument/2006/relationships/hyperlink" Target="https://www.daloopa.com/src/18905018" TargetMode="External"/><Relationship Id="rId17028" Type="http://schemas.openxmlformats.org/officeDocument/2006/relationships/hyperlink" Target="https://www.daloopa.com/src/48793066" TargetMode="External"/><Relationship Id="rId2993" Type="http://schemas.openxmlformats.org/officeDocument/2006/relationships/hyperlink" Target="https://www.daloopa.com/src/19136684" TargetMode="External"/><Relationship Id="rId12587" Type="http://schemas.openxmlformats.org/officeDocument/2006/relationships/hyperlink" Target="https://www.daloopa.com/src/19140008" TargetMode="External"/><Relationship Id="rId13638" Type="http://schemas.openxmlformats.org/officeDocument/2006/relationships/hyperlink" Target="https://www.daloopa.com/src/19145561" TargetMode="External"/><Relationship Id="rId965" Type="http://schemas.openxmlformats.org/officeDocument/2006/relationships/hyperlink" Target="https://www.daloopa.com/document/17276180" TargetMode="External"/><Relationship Id="rId1595" Type="http://schemas.openxmlformats.org/officeDocument/2006/relationships/hyperlink" Target="https://www.daloopa.com/src/49028186" TargetMode="External"/><Relationship Id="rId2646" Type="http://schemas.openxmlformats.org/officeDocument/2006/relationships/hyperlink" Target="https://www.daloopa.com/src/66330846" TargetMode="External"/><Relationship Id="rId9259" Type="http://schemas.openxmlformats.org/officeDocument/2006/relationships/hyperlink" Target="https://www.daloopa.com/src/45304313" TargetMode="External"/><Relationship Id="rId11189" Type="http://schemas.openxmlformats.org/officeDocument/2006/relationships/hyperlink" Target="https://www.daloopa.com/document/6065396" TargetMode="External"/><Relationship Id="rId15060" Type="http://schemas.openxmlformats.org/officeDocument/2006/relationships/hyperlink" Target="https://www.daloopa.com/src/19180077" TargetMode="External"/><Relationship Id="rId16111" Type="http://schemas.openxmlformats.org/officeDocument/2006/relationships/hyperlink" Target="https://www.daloopa.com/src/19192873" TargetMode="External"/><Relationship Id="rId618" Type="http://schemas.openxmlformats.org/officeDocument/2006/relationships/hyperlink" Target="https://www.daloopa.com/document/23465155" TargetMode="External"/><Relationship Id="rId1248" Type="http://schemas.openxmlformats.org/officeDocument/2006/relationships/hyperlink" Target="https://www.daloopa.com/src/1670938" TargetMode="External"/><Relationship Id="rId5869" Type="http://schemas.openxmlformats.org/officeDocument/2006/relationships/hyperlink" Target="https://www.daloopa.com/src/1669711" TargetMode="External"/><Relationship Id="rId18283" Type="http://schemas.openxmlformats.org/officeDocument/2006/relationships/hyperlink" Target="https://www.daloopa.com/src/19253698" TargetMode="External"/><Relationship Id="rId19681" Type="http://schemas.openxmlformats.org/officeDocument/2006/relationships/hyperlink" Target="https://www.daloopa.com/src/46414400" TargetMode="External"/><Relationship Id="rId7291" Type="http://schemas.openxmlformats.org/officeDocument/2006/relationships/hyperlink" Target="https://www.daloopa.com/src/48346968" TargetMode="External"/><Relationship Id="rId8342" Type="http://schemas.openxmlformats.org/officeDocument/2006/relationships/hyperlink" Target="https://www.daloopa.com/document/23463508" TargetMode="External"/><Relationship Id="rId9740" Type="http://schemas.openxmlformats.org/officeDocument/2006/relationships/hyperlink" Target="https://www.daloopa.com/src/2697129" TargetMode="External"/><Relationship Id="rId11670" Type="http://schemas.openxmlformats.org/officeDocument/2006/relationships/hyperlink" Target="https://www.daloopa.com/src/1682268" TargetMode="External"/><Relationship Id="rId12721" Type="http://schemas.openxmlformats.org/officeDocument/2006/relationships/hyperlink" Target="https://www.daloopa.com/src/1679129" TargetMode="External"/><Relationship Id="rId19334" Type="http://schemas.openxmlformats.org/officeDocument/2006/relationships/hyperlink" Target="https://www.daloopa.com/src/1678454" TargetMode="External"/><Relationship Id="rId10272" Type="http://schemas.openxmlformats.org/officeDocument/2006/relationships/hyperlink" Target="https://www.daloopa.com/src/50457878" TargetMode="External"/><Relationship Id="rId11323" Type="http://schemas.openxmlformats.org/officeDocument/2006/relationships/hyperlink" Target="https://www.daloopa.com/src/1678950" TargetMode="External"/><Relationship Id="rId14893" Type="http://schemas.openxmlformats.org/officeDocument/2006/relationships/hyperlink" Target="https://www.daloopa.com/src/19185551" TargetMode="External"/><Relationship Id="rId15944" Type="http://schemas.openxmlformats.org/officeDocument/2006/relationships/hyperlink" Target="https://www.daloopa.com/src/19193268" TargetMode="External"/><Relationship Id="rId4952" Type="http://schemas.openxmlformats.org/officeDocument/2006/relationships/hyperlink" Target="https://www.daloopa.com/src/1669695" TargetMode="External"/><Relationship Id="rId13495" Type="http://schemas.openxmlformats.org/officeDocument/2006/relationships/hyperlink" Target="https://www.daloopa.com/src/38234276" TargetMode="External"/><Relationship Id="rId14546" Type="http://schemas.openxmlformats.org/officeDocument/2006/relationships/hyperlink" Target="https://www.daloopa.com/src/45303707" TargetMode="External"/><Relationship Id="rId3554" Type="http://schemas.openxmlformats.org/officeDocument/2006/relationships/hyperlink" Target="https://www.daloopa.com/src/19138956" TargetMode="External"/><Relationship Id="rId4605" Type="http://schemas.openxmlformats.org/officeDocument/2006/relationships/hyperlink" Target="https://www.daloopa.com/src/1668393" TargetMode="External"/><Relationship Id="rId12097" Type="http://schemas.openxmlformats.org/officeDocument/2006/relationships/hyperlink" Target="https://www.daloopa.com/src/1678431" TargetMode="External"/><Relationship Id="rId13148" Type="http://schemas.openxmlformats.org/officeDocument/2006/relationships/hyperlink" Target="https://www.daloopa.com/src/67438863" TargetMode="External"/><Relationship Id="rId17769" Type="http://schemas.openxmlformats.org/officeDocument/2006/relationships/hyperlink" Target="https://www.daloopa.com/src/62705683" TargetMode="External"/><Relationship Id="rId475" Type="http://schemas.openxmlformats.org/officeDocument/2006/relationships/hyperlink" Target="https://www.daloopa.com/src/1677262" TargetMode="External"/><Relationship Id="rId2156" Type="http://schemas.openxmlformats.org/officeDocument/2006/relationships/hyperlink" Target="https://www.daloopa.com/src/67085823" TargetMode="External"/><Relationship Id="rId3207" Type="http://schemas.openxmlformats.org/officeDocument/2006/relationships/hyperlink" Target="https://www.daloopa.com/src/19136254" TargetMode="External"/><Relationship Id="rId6777" Type="http://schemas.openxmlformats.org/officeDocument/2006/relationships/hyperlink" Target="https://www.daloopa.com/src/38123592" TargetMode="External"/><Relationship Id="rId7828" Type="http://schemas.openxmlformats.org/officeDocument/2006/relationships/hyperlink" Target="https://www.daloopa.com/src/14718248" TargetMode="External"/><Relationship Id="rId19191" Type="http://schemas.openxmlformats.org/officeDocument/2006/relationships/hyperlink" Target="https://www.daloopa.com/src/49028207" TargetMode="External"/><Relationship Id="rId128" Type="http://schemas.openxmlformats.org/officeDocument/2006/relationships/hyperlink" Target="https://www.daloopa.com/document/10232754" TargetMode="External"/><Relationship Id="rId5379" Type="http://schemas.openxmlformats.org/officeDocument/2006/relationships/hyperlink" Target="https://www.daloopa.com/src/1670414" TargetMode="External"/><Relationship Id="rId9250" Type="http://schemas.openxmlformats.org/officeDocument/2006/relationships/hyperlink" Target="https://www.daloopa.com/src/20810600" TargetMode="External"/><Relationship Id="rId10809" Type="http://schemas.openxmlformats.org/officeDocument/2006/relationships/hyperlink" Target="https://www.daloopa.com/src/50179250" TargetMode="External"/><Relationship Id="rId11180" Type="http://schemas.openxmlformats.org/officeDocument/2006/relationships/hyperlink" Target="https://www.daloopa.com/src/45304369" TargetMode="External"/><Relationship Id="rId12231" Type="http://schemas.openxmlformats.org/officeDocument/2006/relationships/hyperlink" Target="https://www.daloopa.com/src/2746550" TargetMode="External"/><Relationship Id="rId16852" Type="http://schemas.openxmlformats.org/officeDocument/2006/relationships/hyperlink" Target="https://www.daloopa.com/src/48791278" TargetMode="External"/><Relationship Id="rId17903" Type="http://schemas.openxmlformats.org/officeDocument/2006/relationships/hyperlink" Target="https://www.daloopa.com/src/62708636" TargetMode="External"/><Relationship Id="rId1989" Type="http://schemas.openxmlformats.org/officeDocument/2006/relationships/hyperlink" Target="https://www.daloopa.com/src/1676814" TargetMode="External"/><Relationship Id="rId5860" Type="http://schemas.openxmlformats.org/officeDocument/2006/relationships/hyperlink" Target="https://www.daloopa.com/src/53410417" TargetMode="External"/><Relationship Id="rId6911" Type="http://schemas.openxmlformats.org/officeDocument/2006/relationships/hyperlink" Target="https://www.daloopa.com/src/1669057" TargetMode="External"/><Relationship Id="rId15454" Type="http://schemas.openxmlformats.org/officeDocument/2006/relationships/hyperlink" Target="https://www.daloopa.com/src/19186999" TargetMode="External"/><Relationship Id="rId16505" Type="http://schemas.openxmlformats.org/officeDocument/2006/relationships/hyperlink" Target="https://www.daloopa.com/src/19164951" TargetMode="External"/><Relationship Id="rId3064" Type="http://schemas.openxmlformats.org/officeDocument/2006/relationships/hyperlink" Target="https://www.daloopa.com/src/62996726" TargetMode="External"/><Relationship Id="rId4462" Type="http://schemas.openxmlformats.org/officeDocument/2006/relationships/hyperlink" Target="https://www.daloopa.com/src/46595290" TargetMode="External"/><Relationship Id="rId5513" Type="http://schemas.openxmlformats.org/officeDocument/2006/relationships/hyperlink" Target="https://www.daloopa.com/src/2696963" TargetMode="External"/><Relationship Id="rId14056" Type="http://schemas.openxmlformats.org/officeDocument/2006/relationships/hyperlink" Target="https://www.daloopa.com/src/66433347" TargetMode="External"/><Relationship Id="rId15107" Type="http://schemas.openxmlformats.org/officeDocument/2006/relationships/hyperlink" Target="https://www.daloopa.com/src/45303752" TargetMode="External"/><Relationship Id="rId18677" Type="http://schemas.openxmlformats.org/officeDocument/2006/relationships/hyperlink" Target="https://www.daloopa.com/src/50369695" TargetMode="External"/><Relationship Id="rId19728" Type="http://schemas.openxmlformats.org/officeDocument/2006/relationships/hyperlink" Target="https://www.daloopa.com/src/1678600" TargetMode="External"/><Relationship Id="rId4115" Type="http://schemas.openxmlformats.org/officeDocument/2006/relationships/hyperlink" Target="https://www.daloopa.com/src/7963097" TargetMode="External"/><Relationship Id="rId7685" Type="http://schemas.openxmlformats.org/officeDocument/2006/relationships/hyperlink" Target="https://www.daloopa.com/src/1668723" TargetMode="External"/><Relationship Id="rId8736" Type="http://schemas.openxmlformats.org/officeDocument/2006/relationships/hyperlink" Target="https://www.daloopa.com/src/1670580" TargetMode="External"/><Relationship Id="rId10666" Type="http://schemas.openxmlformats.org/officeDocument/2006/relationships/hyperlink" Target="https://www.daloopa.com/src/67059988" TargetMode="External"/><Relationship Id="rId11717" Type="http://schemas.openxmlformats.org/officeDocument/2006/relationships/hyperlink" Target="https://www.daloopa.com/src/1678661" TargetMode="External"/><Relationship Id="rId17279" Type="http://schemas.openxmlformats.org/officeDocument/2006/relationships/hyperlink" Target="https://www.daloopa.com/src/48799608" TargetMode="External"/><Relationship Id="rId6287" Type="http://schemas.openxmlformats.org/officeDocument/2006/relationships/hyperlink" Target="https://www.daloopa.com/src/1669753" TargetMode="External"/><Relationship Id="rId7338" Type="http://schemas.openxmlformats.org/officeDocument/2006/relationships/hyperlink" Target="https://www.daloopa.com/src/1668616" TargetMode="External"/><Relationship Id="rId10319" Type="http://schemas.openxmlformats.org/officeDocument/2006/relationships/hyperlink" Target="https://www.daloopa.com/document/23463508" TargetMode="External"/><Relationship Id="rId2897" Type="http://schemas.openxmlformats.org/officeDocument/2006/relationships/hyperlink" Target="https://www.daloopa.com/src/19134828" TargetMode="External"/><Relationship Id="rId3948" Type="http://schemas.openxmlformats.org/officeDocument/2006/relationships/hyperlink" Target="https://www.daloopa.com/src/1668555" TargetMode="External"/><Relationship Id="rId13889" Type="http://schemas.openxmlformats.org/officeDocument/2006/relationships/hyperlink" Target="https://www.daloopa.com/src/19256154" TargetMode="External"/><Relationship Id="rId16362" Type="http://schemas.openxmlformats.org/officeDocument/2006/relationships/hyperlink" Target="https://www.daloopa.com/src/62996856" TargetMode="External"/><Relationship Id="rId17760" Type="http://schemas.openxmlformats.org/officeDocument/2006/relationships/hyperlink" Target="https://www.daloopa.com/src/62705917" TargetMode="External"/><Relationship Id="rId18811" Type="http://schemas.openxmlformats.org/officeDocument/2006/relationships/hyperlink" Target="https://www.daloopa.com/src/48899615" TargetMode="External"/><Relationship Id="rId869" Type="http://schemas.openxmlformats.org/officeDocument/2006/relationships/hyperlink" Target="https://www.daloopa.com/src/7963872" TargetMode="External"/><Relationship Id="rId1499" Type="http://schemas.openxmlformats.org/officeDocument/2006/relationships/hyperlink" Target="https://www.daloopa.com/src/48522710" TargetMode="External"/><Relationship Id="rId5370" Type="http://schemas.openxmlformats.org/officeDocument/2006/relationships/hyperlink" Target="https://www.daloopa.com/src/2696960" TargetMode="External"/><Relationship Id="rId6421" Type="http://schemas.openxmlformats.org/officeDocument/2006/relationships/hyperlink" Target="https://www.daloopa.com/src/10332986" TargetMode="External"/><Relationship Id="rId10800" Type="http://schemas.openxmlformats.org/officeDocument/2006/relationships/hyperlink" Target="https://www.daloopa.com/src/50457939" TargetMode="External"/><Relationship Id="rId16015" Type="http://schemas.openxmlformats.org/officeDocument/2006/relationships/hyperlink" Target="https://www.daloopa.com/src/19193967" TargetMode="External"/><Relationship Id="rId17413" Type="http://schemas.openxmlformats.org/officeDocument/2006/relationships/hyperlink" Target="https://www.daloopa.com/src/62865850" TargetMode="External"/><Relationship Id="rId5023" Type="http://schemas.openxmlformats.org/officeDocument/2006/relationships/hyperlink" Target="https://www.daloopa.com/src/1670115" TargetMode="External"/><Relationship Id="rId9991" Type="http://schemas.openxmlformats.org/officeDocument/2006/relationships/hyperlink" Target="https://www.daloopa.com/src/1671439" TargetMode="External"/><Relationship Id="rId12972" Type="http://schemas.openxmlformats.org/officeDocument/2006/relationships/hyperlink" Target="https://www.daloopa.com/src/67439366" TargetMode="External"/><Relationship Id="rId19585" Type="http://schemas.openxmlformats.org/officeDocument/2006/relationships/hyperlink" Target="https://www.daloopa.com/src/15985453" TargetMode="External"/><Relationship Id="rId1980" Type="http://schemas.openxmlformats.org/officeDocument/2006/relationships/hyperlink" Target="https://www.daloopa.com/src/1676864" TargetMode="External"/><Relationship Id="rId7195" Type="http://schemas.openxmlformats.org/officeDocument/2006/relationships/hyperlink" Target="https://www.daloopa.com/src/46420394" TargetMode="External"/><Relationship Id="rId8246" Type="http://schemas.openxmlformats.org/officeDocument/2006/relationships/hyperlink" Target="https://www.daloopa.com/src/67044669" TargetMode="External"/><Relationship Id="rId8593" Type="http://schemas.openxmlformats.org/officeDocument/2006/relationships/hyperlink" Target="https://www.daloopa.com/src/10333055" TargetMode="External"/><Relationship Id="rId9644" Type="http://schemas.openxmlformats.org/officeDocument/2006/relationships/hyperlink" Target="https://www.daloopa.com/src/1671252" TargetMode="External"/><Relationship Id="rId11574" Type="http://schemas.openxmlformats.org/officeDocument/2006/relationships/hyperlink" Target="https://marketplace.daloopa.com/text-fundamental?id=1679000&amp;value=13969&amp;id=1684166&amp;value=14105&amp;id=1684186&amp;value=14893&amp;id=1684207&amp;value=16858&amp;id=45304425&amp;value=59825&amp;" TargetMode="External"/><Relationship Id="rId12625" Type="http://schemas.openxmlformats.org/officeDocument/2006/relationships/hyperlink" Target="https://www.daloopa.com/src/50461047" TargetMode="External"/><Relationship Id="rId18187" Type="http://schemas.openxmlformats.org/officeDocument/2006/relationships/hyperlink" Target="https://marketplace.daloopa.com/text-fundamental?id=19253583&amp;value=0.376&amp;id=19253504&amp;value=-0.001&amp;id=19253373&amp;value=-0.006&amp;" TargetMode="External"/><Relationship Id="rId19238" Type="http://schemas.openxmlformats.org/officeDocument/2006/relationships/hyperlink" Target="https://marketplace.daloopa.com/text-fundamental?id=49001614&amp;value=8169&amp;id=49001509&amp;value=2214&amp;id=49001552&amp;value=2273&amp;id=49001572&amp;value=2406&amp;id=49028212&amp;value=2671&amp;id=49001597&amp;value=9564&amp;" TargetMode="External"/><Relationship Id="rId1633" Type="http://schemas.openxmlformats.org/officeDocument/2006/relationships/hyperlink" Target="https://www.daloopa.com/src/1671058" TargetMode="External"/><Relationship Id="rId10176" Type="http://schemas.openxmlformats.org/officeDocument/2006/relationships/hyperlink" Target="https://www.daloopa.com/document/206991" TargetMode="External"/><Relationship Id="rId11227" Type="http://schemas.openxmlformats.org/officeDocument/2006/relationships/hyperlink" Target="https://marketplace.daloopa.com/text-fundamental?id=1684260&amp;value=18&amp;id=1684282&amp;value=13&amp;id=45304376&amp;value=31&amp;" TargetMode="External"/><Relationship Id="rId14797" Type="http://schemas.openxmlformats.org/officeDocument/2006/relationships/hyperlink" Target="https://www.daloopa.com/src/19185257" TargetMode="External"/><Relationship Id="rId15848" Type="http://schemas.openxmlformats.org/officeDocument/2006/relationships/hyperlink" Target="https://www.daloopa.com/document/23465155" TargetMode="External"/><Relationship Id="rId4856" Type="http://schemas.openxmlformats.org/officeDocument/2006/relationships/hyperlink" Target="https://www.daloopa.com/src/1677272" TargetMode="External"/><Relationship Id="rId5907" Type="http://schemas.openxmlformats.org/officeDocument/2006/relationships/hyperlink" Target="https://www.daloopa.com/src/14718074" TargetMode="External"/><Relationship Id="rId13399" Type="http://schemas.openxmlformats.org/officeDocument/2006/relationships/hyperlink" Target="https://www.daloopa.com/src/19143096" TargetMode="External"/><Relationship Id="rId17270" Type="http://schemas.openxmlformats.org/officeDocument/2006/relationships/hyperlink" Target="https://www.daloopa.com/src/48794381" TargetMode="External"/><Relationship Id="rId18321" Type="http://schemas.openxmlformats.org/officeDocument/2006/relationships/hyperlink" Target="https://www.daloopa.com/document/18388166" TargetMode="External"/><Relationship Id="rId3458" Type="http://schemas.openxmlformats.org/officeDocument/2006/relationships/hyperlink" Target="https://www.daloopa.com/src/45304546" TargetMode="External"/><Relationship Id="rId4509" Type="http://schemas.openxmlformats.org/officeDocument/2006/relationships/hyperlink" Target="https://www.daloopa.com/src/1668408" TargetMode="External"/><Relationship Id="rId10310" Type="http://schemas.openxmlformats.org/officeDocument/2006/relationships/hyperlink" Target="https://www.daloopa.com/src/62950994" TargetMode="External"/><Relationship Id="rId379" Type="http://schemas.openxmlformats.org/officeDocument/2006/relationships/hyperlink" Target="https://www.daloopa.com/document/8682270" TargetMode="External"/><Relationship Id="rId13880" Type="http://schemas.openxmlformats.org/officeDocument/2006/relationships/hyperlink" Target="https://www.daloopa.com/src/19257284" TargetMode="External"/><Relationship Id="rId14931" Type="http://schemas.openxmlformats.org/officeDocument/2006/relationships/hyperlink" Target="https://www.daloopa.com/src/46508606" TargetMode="External"/><Relationship Id="rId19095" Type="http://schemas.openxmlformats.org/officeDocument/2006/relationships/hyperlink" Target="https://www.daloopa.com/src/48905875" TargetMode="External"/><Relationship Id="rId1490" Type="http://schemas.openxmlformats.org/officeDocument/2006/relationships/hyperlink" Target="https://www.daloopa.com/src/2697066" TargetMode="External"/><Relationship Id="rId9154" Type="http://schemas.openxmlformats.org/officeDocument/2006/relationships/hyperlink" Target="https://marketplace.daloopa.com/text-fundamental?id=1671408&amp;value=0.04&amp;id=1671387&amp;value=0.15&amp;" TargetMode="External"/><Relationship Id="rId11084" Type="http://schemas.openxmlformats.org/officeDocument/2006/relationships/hyperlink" Target="https://www.daloopa.com/src/50179347" TargetMode="External"/><Relationship Id="rId12482" Type="http://schemas.openxmlformats.org/officeDocument/2006/relationships/hyperlink" Target="https://www.daloopa.com/src/1679309" TargetMode="External"/><Relationship Id="rId13533" Type="http://schemas.openxmlformats.org/officeDocument/2006/relationships/hyperlink" Target="https://www.daloopa.com/src/19144853" TargetMode="External"/><Relationship Id="rId860" Type="http://schemas.openxmlformats.org/officeDocument/2006/relationships/hyperlink" Target="https://www.daloopa.com/src/48507221" TargetMode="External"/><Relationship Id="rId1143" Type="http://schemas.openxmlformats.org/officeDocument/2006/relationships/hyperlink" Target="https://www.daloopa.com/src/1670863" TargetMode="External"/><Relationship Id="rId2541" Type="http://schemas.openxmlformats.org/officeDocument/2006/relationships/hyperlink" Target="https://www.daloopa.com/src/66332478" TargetMode="External"/><Relationship Id="rId12135" Type="http://schemas.openxmlformats.org/officeDocument/2006/relationships/hyperlink" Target="https://www.daloopa.com/src/1678363" TargetMode="External"/><Relationship Id="rId16756" Type="http://schemas.openxmlformats.org/officeDocument/2006/relationships/hyperlink" Target="https://www.daloopa.com/src/67090492" TargetMode="External"/><Relationship Id="rId17807" Type="http://schemas.openxmlformats.org/officeDocument/2006/relationships/hyperlink" Target="https://www.daloopa.com/src/62705916" TargetMode="External"/><Relationship Id="rId513" Type="http://schemas.openxmlformats.org/officeDocument/2006/relationships/hyperlink" Target="https://www.daloopa.com/src/1677107" TargetMode="External"/><Relationship Id="rId5764" Type="http://schemas.openxmlformats.org/officeDocument/2006/relationships/hyperlink" Target="https://www.daloopa.com/src/1669984" TargetMode="External"/><Relationship Id="rId6815" Type="http://schemas.openxmlformats.org/officeDocument/2006/relationships/hyperlink" Target="https://www.daloopa.com/src/1668775" TargetMode="External"/><Relationship Id="rId15358" Type="http://schemas.openxmlformats.org/officeDocument/2006/relationships/hyperlink" Target="https://marketplace.daloopa.com/text-fundamental?id=19186872&amp;value=300&amp;id=19186865&amp;value=344&amp;id=19186838&amp;value=352&amp;id=45303766&amp;value=365&amp;id=19187506&amp;value=1361&amp;id=19186729&amp;value=366&amp;id=19186692&amp;value=236&amp;id=19186604&amp;value=450&amp;id=45303767&amp;value=-204&amp;id=19187624&amp;value=848&amp;id=19186579&amp;value=626&amp;id=19186519&amp;value=213&amp;id=19186441&amp;value=612&amp;id=45303768&amp;value=597&amp;id=19187646&amp;value=2048&amp;id=19186433&amp;value=442&amp;id=19186394&amp;value=661&amp;id=19186357&amp;value=471&amp;id=45303769&amp;value=713&amp;id=19187667&amp;value=2287&amp;id=19186337&amp;value=458&amp;id=19186317&amp;value=470&amp;id=19186248&amp;value=756&amp;id=45303770&amp;value=1023&amp;id=19187720&amp;value=2707&amp;id=20862881&amp;value=1205&amp;id=32324320&amp;value=1246&amp;id=38229715&amp;value=1271&amp;id=46520576&amp;value=1375&amp;id=46508707&amp;value=5097&amp;id=53488338&amp;value=1097&amp;id=58705780&amp;value=1072&amp;id=62996957&amp;value=940&amp;id=67097397&amp;value=933&amp;id=67088785&amp;value=4042&amp;" TargetMode="External"/><Relationship Id="rId16409" Type="http://schemas.openxmlformats.org/officeDocument/2006/relationships/hyperlink" Target="https://marketplace.daloopa.com/text-fundamental?id=19197194&amp;value=1000&amp;id=19197163&amp;value=1009&amp;id=19197372&amp;value=1009&amp;id=19197076&amp;value=1009&amp;id=19197040&amp;value=9&amp;id=19197022&amp;value=9&amp;id=19197429&amp;value=10&amp;id=19196910&amp;value=9&amp;id=19196882&amp;value=1008&amp;id=19196816&amp;value=1237&amp;id=19196686&amp;value=1225&amp;id=19196293&amp;value=1223&amp;id=19166507&amp;value=220&amp;id=19172019&amp;value=1136&amp;" TargetMode="External"/><Relationship Id="rId4366" Type="http://schemas.openxmlformats.org/officeDocument/2006/relationships/hyperlink" Target="https://www.daloopa.com/src/46414802" TargetMode="External"/><Relationship Id="rId5417" Type="http://schemas.openxmlformats.org/officeDocument/2006/relationships/hyperlink" Target="https://www.daloopa.com/src/1670264" TargetMode="External"/><Relationship Id="rId8987" Type="http://schemas.openxmlformats.org/officeDocument/2006/relationships/hyperlink" Target="https://www.daloopa.com/src/1671489" TargetMode="External"/><Relationship Id="rId4019" Type="http://schemas.openxmlformats.org/officeDocument/2006/relationships/hyperlink" Target="https://www.daloopa.com/src/1668170" TargetMode="External"/><Relationship Id="rId7589" Type="http://schemas.openxmlformats.org/officeDocument/2006/relationships/hyperlink" Target="https://www.daloopa.com/src/1668931" TargetMode="External"/><Relationship Id="rId11968" Type="http://schemas.openxmlformats.org/officeDocument/2006/relationships/hyperlink" Target="https://www.daloopa.com/src/45304453" TargetMode="External"/><Relationship Id="rId13390" Type="http://schemas.openxmlformats.org/officeDocument/2006/relationships/hyperlink" Target="https://www.daloopa.com/document/23465155" TargetMode="External"/><Relationship Id="rId14441" Type="http://schemas.openxmlformats.org/officeDocument/2006/relationships/hyperlink" Target="https://www.daloopa.com/src/62996910" TargetMode="External"/><Relationship Id="rId4500" Type="http://schemas.openxmlformats.org/officeDocument/2006/relationships/hyperlink" Target="https://marketplace.daloopa.com/text-fundamental?id=1668567&amp;value=0.07&amp;id=1668543&amp;value=2.03&amp;id=1668519&amp;value=0.04&amp;id=1668495&amp;value=-0.02&amp;id=46594008&amp;value=2.12&amp;id=1668471&amp;value=-0.29&amp;id=1668450&amp;value=-0.1&amp;id=1668429&amp;value=-0.27&amp;id=1668408&amp;value=1.43&amp;id=46594113&amp;value=0.76&amp;id=1668387&amp;value=0&amp;" TargetMode="External"/><Relationship Id="rId13043" Type="http://schemas.openxmlformats.org/officeDocument/2006/relationships/hyperlink" Target="https://www.daloopa.com/src/67440634" TargetMode="External"/><Relationship Id="rId370" Type="http://schemas.openxmlformats.org/officeDocument/2006/relationships/hyperlink" Target="https://www.daloopa.com/src/1676910" TargetMode="External"/><Relationship Id="rId2051" Type="http://schemas.openxmlformats.org/officeDocument/2006/relationships/hyperlink" Target="https://marketplace.daloopa.com/text-fundamental?id=1676877&amp;value=13969&amp;id=1676867&amp;value=14105&amp;" TargetMode="External"/><Relationship Id="rId3102" Type="http://schemas.openxmlformats.org/officeDocument/2006/relationships/hyperlink" Target="https://www.daloopa.com/src/19135506" TargetMode="External"/><Relationship Id="rId17664" Type="http://schemas.openxmlformats.org/officeDocument/2006/relationships/hyperlink" Target="https://marketplace.daloopa.com/text-fundamental?id=62761330&amp;value=-31&amp;id=62770402&amp;value=-26&amp;id=62761316&amp;value=-57&amp;id=62762236&amp;value=0&amp;" TargetMode="External"/><Relationship Id="rId18715" Type="http://schemas.openxmlformats.org/officeDocument/2006/relationships/hyperlink" Target="https://www.daloopa.com/src/50369688" TargetMode="External"/><Relationship Id="rId5274" Type="http://schemas.openxmlformats.org/officeDocument/2006/relationships/hyperlink" Target="https://www.daloopa.com/src/1670448" TargetMode="External"/><Relationship Id="rId6325" Type="http://schemas.openxmlformats.org/officeDocument/2006/relationships/hyperlink" Target="https://www.daloopa.com/src/1670246" TargetMode="External"/><Relationship Id="rId6672" Type="http://schemas.openxmlformats.org/officeDocument/2006/relationships/hyperlink" Target="https://www.daloopa.com/src/32272329" TargetMode="External"/><Relationship Id="rId7723" Type="http://schemas.openxmlformats.org/officeDocument/2006/relationships/hyperlink" Target="https://www.daloopa.com/src/10333043" TargetMode="External"/><Relationship Id="rId10704" Type="http://schemas.openxmlformats.org/officeDocument/2006/relationships/hyperlink" Target="https://www.daloopa.com/src/50179474" TargetMode="External"/><Relationship Id="rId16266" Type="http://schemas.openxmlformats.org/officeDocument/2006/relationships/hyperlink" Target="https://www.daloopa.com/src/62996855" TargetMode="External"/><Relationship Id="rId17317" Type="http://schemas.openxmlformats.org/officeDocument/2006/relationships/hyperlink" Target="https://marketplace.daloopa.com/text-fundamental?id=48794384&amp;value=1279&amp;id=53490192&amp;value=1182&amp;id=58706535&amp;value=1139&amp;id=62997155&amp;value=1958&amp;id=67089800&amp;value=1844&amp;" TargetMode="External"/><Relationship Id="rId9895" Type="http://schemas.openxmlformats.org/officeDocument/2006/relationships/hyperlink" Target="https://www.daloopa.com/src/1671342" TargetMode="External"/><Relationship Id="rId12876" Type="http://schemas.openxmlformats.org/officeDocument/2006/relationships/hyperlink" Target="https://www.daloopa.com/src/67437240" TargetMode="External"/><Relationship Id="rId13927" Type="http://schemas.openxmlformats.org/officeDocument/2006/relationships/hyperlink" Target="https://www.daloopa.com/src/48816011" TargetMode="External"/><Relationship Id="rId19489" Type="http://schemas.openxmlformats.org/officeDocument/2006/relationships/hyperlink" Target="https://www.daloopa.com/document/23218199" TargetMode="External"/><Relationship Id="rId1884" Type="http://schemas.openxmlformats.org/officeDocument/2006/relationships/hyperlink" Target="https://www.daloopa.com/src/1676811" TargetMode="External"/><Relationship Id="rId2935" Type="http://schemas.openxmlformats.org/officeDocument/2006/relationships/hyperlink" Target="https://www.daloopa.com/src/46541976" TargetMode="External"/><Relationship Id="rId8497" Type="http://schemas.openxmlformats.org/officeDocument/2006/relationships/hyperlink" Target="https://marketplace.daloopa.com/text-fundamental?id=1669585&amp;value=14778&amp;id=1669551&amp;value=15375&amp;id=1669516&amp;value=16164&amp;id=1669481&amp;value=15242&amp;id=48347091&amp;value=14778&amp;id=1669445&amp;value=18898&amp;id=1669409&amp;value=16639&amp;id=1669371&amp;value=19620&amp;id=1669333&amp;value=15605&amp;id=48346659&amp;value=18898&amp;id=1669296&amp;value=18347&amp;id=1669261&amp;value=16976&amp;id=1669225&amp;value=18453&amp;id=1669189&amp;value=18068&amp;id=48346184&amp;value=18347&amp;id=1669085&amp;value=16549&amp;id=1669053&amp;value=15111&amp;id=1669020&amp;value=13627&amp;id=1668986&amp;value=9406&amp;id=48615979&amp;value=16549&amp;id=1668951&amp;value=12918&amp;id=1668915&amp;value=18132&amp;id=1668879&amp;value=15711&amp;id=1668843&amp;value=10581&amp;id=48400732&amp;value=12918&amp;id=1668807&amp;value=10715&amp;id=1668773&amp;value=12658&amp;id=1668739&amp;value=14148&amp;id=1668705&amp;value=13443&amp;id=48610235&amp;value=10715&amp;id=1668671&amp;value=16701&amp;id=1668638&amp;value=19148&amp;id=1668605&amp;value=16587&amp;id=2696869&amp;value=16032&amp;id=47469231&amp;value=16701&amp;id=4681408&amp;value=18498&amp;id=7963168&amp;value=19644&amp;id=10333056&amp;value=17742&amp;id=14718250&amp;value=20129&amp;id=47468704&amp;value=18498&amp;id=20811514&amp;value=26465&amp;id=32272384&amp;value=26622&amp;id=38123498&amp;value=23630&amp;id=46414888&amp;value=23719&amp;id=46420409&amp;value=26465&amp;id=53410375&amp;value=20945&amp;id=58652700&amp;value=20886&amp;id=62949104&amp;value=17936&amp;id=67044691&amp;value=21984&amp;id=67054420&amp;value=20945&amp;" TargetMode="External"/><Relationship Id="rId9548" Type="http://schemas.openxmlformats.org/officeDocument/2006/relationships/hyperlink" Target="https://www.daloopa.com/src/10333141" TargetMode="External"/><Relationship Id="rId11478" Type="http://schemas.openxmlformats.org/officeDocument/2006/relationships/hyperlink" Target="https://www.daloopa.com/src/1679076" TargetMode="External"/><Relationship Id="rId12529" Type="http://schemas.openxmlformats.org/officeDocument/2006/relationships/hyperlink" Target="https://www.daloopa.com/src/14823750" TargetMode="External"/><Relationship Id="rId16400" Type="http://schemas.openxmlformats.org/officeDocument/2006/relationships/hyperlink" Target="https://www.daloopa.com/src/19196687" TargetMode="External"/><Relationship Id="rId907" Type="http://schemas.openxmlformats.org/officeDocument/2006/relationships/hyperlink" Target="https://www.daloopa.com/src/62755504" TargetMode="External"/><Relationship Id="rId1537" Type="http://schemas.openxmlformats.org/officeDocument/2006/relationships/hyperlink" Target="https://www.daloopa.com/src/49014058" TargetMode="External"/><Relationship Id="rId7099" Type="http://schemas.openxmlformats.org/officeDocument/2006/relationships/hyperlink" Target="https://www.daloopa.com/src/48346638" TargetMode="External"/><Relationship Id="rId15002" Type="http://schemas.openxmlformats.org/officeDocument/2006/relationships/hyperlink" Target="https://www.daloopa.com/src/19185711" TargetMode="External"/><Relationship Id="rId18572" Type="http://schemas.openxmlformats.org/officeDocument/2006/relationships/hyperlink" Target="https://www.daloopa.com/src/62711836" TargetMode="External"/><Relationship Id="rId4010" Type="http://schemas.openxmlformats.org/officeDocument/2006/relationships/hyperlink" Target="https://www.daloopa.com/src/1668322" TargetMode="External"/><Relationship Id="rId7580" Type="http://schemas.openxmlformats.org/officeDocument/2006/relationships/hyperlink" Target="https://www.daloopa.com/src/1669316" TargetMode="External"/><Relationship Id="rId8631" Type="http://schemas.openxmlformats.org/officeDocument/2006/relationships/hyperlink" Target="https://www.daloopa.com/src/1670581" TargetMode="External"/><Relationship Id="rId17174" Type="http://schemas.openxmlformats.org/officeDocument/2006/relationships/hyperlink" Target="https://www.daloopa.com/src/48793482" TargetMode="External"/><Relationship Id="rId18225" Type="http://schemas.openxmlformats.org/officeDocument/2006/relationships/hyperlink" Target="https://www.daloopa.com/src/19253586" TargetMode="External"/><Relationship Id="rId19623" Type="http://schemas.openxmlformats.org/officeDocument/2006/relationships/hyperlink" Target="https://www.daloopa.com/src/58653142" TargetMode="External"/><Relationship Id="rId6182" Type="http://schemas.openxmlformats.org/officeDocument/2006/relationships/hyperlink" Target="https://www.daloopa.com/src/1669785" TargetMode="External"/><Relationship Id="rId7233" Type="http://schemas.openxmlformats.org/officeDocument/2006/relationships/hyperlink" Target="https://www.daloopa.com/src/38123479" TargetMode="External"/><Relationship Id="rId10561" Type="http://schemas.openxmlformats.org/officeDocument/2006/relationships/hyperlink" Target="https://www.daloopa.com/src/50179198" TargetMode="External"/><Relationship Id="rId11612" Type="http://schemas.openxmlformats.org/officeDocument/2006/relationships/hyperlink" Target="https://www.daloopa.com/src/1684171" TargetMode="External"/><Relationship Id="rId10214" Type="http://schemas.openxmlformats.org/officeDocument/2006/relationships/hyperlink" Target="https://www.daloopa.com/src/50179874" TargetMode="External"/><Relationship Id="rId13784" Type="http://schemas.openxmlformats.org/officeDocument/2006/relationships/hyperlink" Target="https://www.daloopa.com/src/58705648" TargetMode="External"/><Relationship Id="rId14835" Type="http://schemas.openxmlformats.org/officeDocument/2006/relationships/hyperlink" Target="https://www.daloopa.com/src/19185536" TargetMode="External"/><Relationship Id="rId2792" Type="http://schemas.openxmlformats.org/officeDocument/2006/relationships/hyperlink" Target="https://www.daloopa.com/src/45304486" TargetMode="External"/><Relationship Id="rId3843" Type="http://schemas.openxmlformats.org/officeDocument/2006/relationships/hyperlink" Target="https://www.daloopa.com/src/1668415" TargetMode="External"/><Relationship Id="rId9058" Type="http://schemas.openxmlformats.org/officeDocument/2006/relationships/hyperlink" Target="https://www.daloopa.com/src/1671539" TargetMode="External"/><Relationship Id="rId12386" Type="http://schemas.openxmlformats.org/officeDocument/2006/relationships/hyperlink" Target="https://www.daloopa.com/src/1679403" TargetMode="External"/><Relationship Id="rId13437" Type="http://schemas.openxmlformats.org/officeDocument/2006/relationships/hyperlink" Target="https://www.daloopa.com/src/20861992" TargetMode="External"/><Relationship Id="rId764" Type="http://schemas.openxmlformats.org/officeDocument/2006/relationships/hyperlink" Target="https://www.daloopa.com/src/18922331" TargetMode="External"/><Relationship Id="rId1394" Type="http://schemas.openxmlformats.org/officeDocument/2006/relationships/hyperlink" Target="https://www.daloopa.com/src/49014098" TargetMode="External"/><Relationship Id="rId2445" Type="http://schemas.openxmlformats.org/officeDocument/2006/relationships/hyperlink" Target="https://www.daloopa.com/src/45303546" TargetMode="External"/><Relationship Id="rId12039" Type="http://schemas.openxmlformats.org/officeDocument/2006/relationships/hyperlink" Target="https://www.daloopa.com/src/1678344" TargetMode="External"/><Relationship Id="rId19480" Type="http://schemas.openxmlformats.org/officeDocument/2006/relationships/hyperlink" Target="https://www.daloopa.com/src/49028199" TargetMode="External"/><Relationship Id="rId417" Type="http://schemas.openxmlformats.org/officeDocument/2006/relationships/hyperlink" Target="https://www.daloopa.com/src/1677228" TargetMode="External"/><Relationship Id="rId1047" Type="http://schemas.openxmlformats.org/officeDocument/2006/relationships/hyperlink" Target="https://www.daloopa.com/src/2700709" TargetMode="External"/><Relationship Id="rId5668" Type="http://schemas.openxmlformats.org/officeDocument/2006/relationships/hyperlink" Target="https://www.daloopa.com/src/1669708" TargetMode="External"/><Relationship Id="rId6719" Type="http://schemas.openxmlformats.org/officeDocument/2006/relationships/hyperlink" Target="https://www.daloopa.com/src/4681455" TargetMode="External"/><Relationship Id="rId12520" Type="http://schemas.openxmlformats.org/officeDocument/2006/relationships/hyperlink" Target="https://www.daloopa.com/src/1679342" TargetMode="External"/><Relationship Id="rId18082" Type="http://schemas.openxmlformats.org/officeDocument/2006/relationships/hyperlink" Target="https://www.daloopa.com/document/23465155" TargetMode="External"/><Relationship Id="rId19133" Type="http://schemas.openxmlformats.org/officeDocument/2006/relationships/hyperlink" Target="https://www.daloopa.com/src/49000108" TargetMode="External"/><Relationship Id="rId7090" Type="http://schemas.openxmlformats.org/officeDocument/2006/relationships/hyperlink" Target="https://www.daloopa.com/document/8473" TargetMode="External"/><Relationship Id="rId8141" Type="http://schemas.openxmlformats.org/officeDocument/2006/relationships/hyperlink" Target="https://www.daloopa.com/src/1669579" TargetMode="External"/><Relationship Id="rId10071" Type="http://schemas.openxmlformats.org/officeDocument/2006/relationships/hyperlink" Target="https://www.daloopa.com/src/50180151" TargetMode="External"/><Relationship Id="rId11122" Type="http://schemas.openxmlformats.org/officeDocument/2006/relationships/hyperlink" Target="https://www.daloopa.com/src/50179173" TargetMode="External"/><Relationship Id="rId13294" Type="http://schemas.openxmlformats.org/officeDocument/2006/relationships/hyperlink" Target="https://www.daloopa.com/document/6065396" TargetMode="External"/><Relationship Id="rId14692" Type="http://schemas.openxmlformats.org/officeDocument/2006/relationships/hyperlink" Target="https://www.daloopa.com/src/45303725" TargetMode="External"/><Relationship Id="rId15743" Type="http://schemas.openxmlformats.org/officeDocument/2006/relationships/hyperlink" Target="https://marketplace.daloopa.com/text-fundamental?id=19183444&amp;value=336293&amp;id=19183410&amp;value=337599&amp;id=19183202&amp;value=338624&amp;id=19183553&amp;value=338130&amp;id=19183356&amp;value=341026&amp;id=19183097&amp;value=342780&amp;id=19182953&amp;value=344698&amp;id=19183624&amp;value=343241&amp;id=19182811&amp;value=344220&amp;id=19182884&amp;value=343427&amp;id=19182723&amp;value=344103&amp;id=19183771&amp;value=344702&amp;id=19182685&amp;value=347104&amp;id=19182668&amp;value=347538&amp;id=19182515&amp;value=348603&amp;id=19183799&amp;value=348151&amp;id=19182478&amp;value=349347&amp;id=19182463&amp;value=349756&amp;id=19182439&amp;value=350135&amp;id=19183829&amp;value=349728&amp;id=19182348&amp;value=349245&amp;id=19182372&amp;value=348409&amp;id=19182269&amp;value=346391&amp;id=19183863&amp;value=346667&amp;id=19182262&amp;value=339792&amp;id=19182222&amp;value=336105&amp;id=19182161&amp;value=332930&amp;id=19183925&amp;value=334819&amp;id=20862738&amp;value=326580&amp;id=32324082&amp;value=322781&amp;id=38229600&amp;value=319835&amp;id=46508469&amp;value=321910&amp;id=53488184&amp;value=315158&amp;id=58705737&amp;value=6231000&amp;id=62996928&amp;value=6150000&amp;id=67088649&amp;value=6182000&amp;" TargetMode="External"/><Relationship Id="rId3353" Type="http://schemas.openxmlformats.org/officeDocument/2006/relationships/hyperlink" Target="https://www.daloopa.com/src/19136911" TargetMode="External"/><Relationship Id="rId4751" Type="http://schemas.openxmlformats.org/officeDocument/2006/relationships/hyperlink" Target="https://www.daloopa.com/document/206991" TargetMode="External"/><Relationship Id="rId5802" Type="http://schemas.openxmlformats.org/officeDocument/2006/relationships/hyperlink" Target="https://www.daloopa.com/src/1670494" TargetMode="External"/><Relationship Id="rId14345" Type="http://schemas.openxmlformats.org/officeDocument/2006/relationships/hyperlink" Target="https://www.daloopa.com/src/19178085" TargetMode="External"/><Relationship Id="rId18966" Type="http://schemas.openxmlformats.org/officeDocument/2006/relationships/hyperlink" Target="https://www.daloopa.com/src/50393450" TargetMode="External"/><Relationship Id="rId274" Type="http://schemas.openxmlformats.org/officeDocument/2006/relationships/hyperlink" Target="https://www.daloopa.com/src/50422179" TargetMode="External"/><Relationship Id="rId3006" Type="http://schemas.openxmlformats.org/officeDocument/2006/relationships/hyperlink" Target="https://www.daloopa.com/src/19135480" TargetMode="External"/><Relationship Id="rId4404" Type="http://schemas.openxmlformats.org/officeDocument/2006/relationships/hyperlink" Target="https://www.daloopa.com/src/1668468" TargetMode="External"/><Relationship Id="rId7974" Type="http://schemas.openxmlformats.org/officeDocument/2006/relationships/hyperlink" Target="https://www.daloopa.com/src/1668728" TargetMode="External"/><Relationship Id="rId10955" Type="http://schemas.openxmlformats.org/officeDocument/2006/relationships/hyperlink" Target="https://www.daloopa.com/src/67061202" TargetMode="External"/><Relationship Id="rId17568" Type="http://schemas.openxmlformats.org/officeDocument/2006/relationships/hyperlink" Target="https://www.daloopa.com/src/62770403" TargetMode="External"/><Relationship Id="rId18619" Type="http://schemas.openxmlformats.org/officeDocument/2006/relationships/hyperlink" Target="https://www.daloopa.com/src/50393504" TargetMode="External"/><Relationship Id="rId6576" Type="http://schemas.openxmlformats.org/officeDocument/2006/relationships/hyperlink" Target="https://www.daloopa.com/src/1670284" TargetMode="External"/><Relationship Id="rId7627" Type="http://schemas.openxmlformats.org/officeDocument/2006/relationships/hyperlink" Target="https://www.daloopa.com/src/1669500" TargetMode="External"/><Relationship Id="rId10608" Type="http://schemas.openxmlformats.org/officeDocument/2006/relationships/hyperlink" Target="https://www.daloopa.com/src/50178571" TargetMode="External"/><Relationship Id="rId5178" Type="http://schemas.openxmlformats.org/officeDocument/2006/relationships/hyperlink" Target="https://marketplace.daloopa.com/text-fundamental?id=1670519&amp;value=700&amp;id=1670482&amp;value=770&amp;id=1670445&amp;value=100&amp;id=1670408&amp;value=100&amp;id=1670370&amp;value=50&amp;id=1670332&amp;value=100&amp;id=1670294&amp;value=825&amp;id=1670258&amp;value=875&amp;id=1670223&amp;value=825&amp;id=1670188&amp;value=625&amp;id=1670153&amp;value=400&amp;id=1670118&amp;value=450&amp;id=1670082&amp;value=350&amp;id=1670046&amp;value=500&amp;id=1670009&amp;value=0&amp;id=1669972&amp;value=0&amp;" TargetMode="External"/><Relationship Id="rId6229" Type="http://schemas.openxmlformats.org/officeDocument/2006/relationships/hyperlink" Target="https://www.daloopa.com/src/1669957" TargetMode="External"/><Relationship Id="rId9799" Type="http://schemas.openxmlformats.org/officeDocument/2006/relationships/hyperlink" Target="https://www.daloopa.com/src/7963286" TargetMode="External"/><Relationship Id="rId12030" Type="http://schemas.openxmlformats.org/officeDocument/2006/relationships/hyperlink" Target="https://www.daloopa.com/src/1678323" TargetMode="External"/><Relationship Id="rId16651" Type="http://schemas.openxmlformats.org/officeDocument/2006/relationships/hyperlink" Target="https://www.daloopa.com/src/18842959" TargetMode="External"/><Relationship Id="rId1788" Type="http://schemas.openxmlformats.org/officeDocument/2006/relationships/hyperlink" Target="https://www.daloopa.com/src/48529938" TargetMode="External"/><Relationship Id="rId2839" Type="http://schemas.openxmlformats.org/officeDocument/2006/relationships/hyperlink" Target="https://marketplace.daloopa.com/text-fundamental?id=19135038&amp;value=-158&amp;id=19135019&amp;value=12&amp;id=19134985&amp;value=161&amp;id=45304492&amp;value=175&amp;id=19136445&amp;value=190&amp;id=19134941&amp;value=217&amp;id=19134926&amp;value=103&amp;id=19134891&amp;value=-49&amp;id=45304493&amp;value=-99&amp;id=19136504&amp;value=172&amp;id=19134834&amp;value=-123&amp;id=19134825&amp;value=-88&amp;id=19134805&amp;value=-102&amp;" TargetMode="External"/><Relationship Id="rId6710" Type="http://schemas.openxmlformats.org/officeDocument/2006/relationships/hyperlink" Target="https://www.daloopa.com/src/1669864" TargetMode="External"/><Relationship Id="rId15253" Type="http://schemas.openxmlformats.org/officeDocument/2006/relationships/hyperlink" Target="https://www.daloopa.com/src/50458008" TargetMode="External"/><Relationship Id="rId16304" Type="http://schemas.openxmlformats.org/officeDocument/2006/relationships/hyperlink" Target="https://www.daloopa.com/src/20861892" TargetMode="External"/><Relationship Id="rId17702" Type="http://schemas.openxmlformats.org/officeDocument/2006/relationships/hyperlink" Target="https://www.daloopa.com/src/62706125" TargetMode="External"/><Relationship Id="rId4261" Type="http://schemas.openxmlformats.org/officeDocument/2006/relationships/hyperlink" Target="https://www.daloopa.com/src/38123461" TargetMode="External"/><Relationship Id="rId5312" Type="http://schemas.openxmlformats.org/officeDocument/2006/relationships/hyperlink" Target="https://www.daloopa.com/src/1670411" TargetMode="External"/><Relationship Id="rId7484" Type="http://schemas.openxmlformats.org/officeDocument/2006/relationships/hyperlink" Target="https://www.daloopa.com/src/1668965" TargetMode="External"/><Relationship Id="rId8535" Type="http://schemas.openxmlformats.org/officeDocument/2006/relationships/hyperlink" Target="https://www.daloopa.com/src/53410375" TargetMode="External"/><Relationship Id="rId8882" Type="http://schemas.openxmlformats.org/officeDocument/2006/relationships/hyperlink" Target="https://www.daloopa.com/src/62955933" TargetMode="External"/><Relationship Id="rId9933" Type="http://schemas.openxmlformats.org/officeDocument/2006/relationships/hyperlink" Target="https://www.daloopa.com/src/1671259" TargetMode="External"/><Relationship Id="rId11863" Type="http://schemas.openxmlformats.org/officeDocument/2006/relationships/hyperlink" Target="https://www.daloopa.com/src/1678778" TargetMode="External"/><Relationship Id="rId12914" Type="http://schemas.openxmlformats.org/officeDocument/2006/relationships/hyperlink" Target="https://www.daloopa.com/src/67437386" TargetMode="External"/><Relationship Id="rId17078" Type="http://schemas.openxmlformats.org/officeDocument/2006/relationships/hyperlink" Target="https://www.daloopa.com/src/48793551" TargetMode="External"/><Relationship Id="rId18476" Type="http://schemas.openxmlformats.org/officeDocument/2006/relationships/hyperlink" Target="https://www.daloopa.com/src/62711811" TargetMode="External"/><Relationship Id="rId19527" Type="http://schemas.openxmlformats.org/officeDocument/2006/relationships/hyperlink" Target="https://www.daloopa.com/src/46414401" TargetMode="External"/><Relationship Id="rId1922" Type="http://schemas.openxmlformats.org/officeDocument/2006/relationships/hyperlink" Target="https://www.daloopa.com/src/1680691" TargetMode="External"/><Relationship Id="rId6086" Type="http://schemas.openxmlformats.org/officeDocument/2006/relationships/hyperlink" Target="https://www.daloopa.com/src/20809877" TargetMode="External"/><Relationship Id="rId7137" Type="http://schemas.openxmlformats.org/officeDocument/2006/relationships/hyperlink" Target="https://www.daloopa.com/src/58652668" TargetMode="External"/><Relationship Id="rId10465" Type="http://schemas.openxmlformats.org/officeDocument/2006/relationships/hyperlink" Target="https://www.daloopa.com/src/50178895" TargetMode="External"/><Relationship Id="rId11516" Type="http://schemas.openxmlformats.org/officeDocument/2006/relationships/hyperlink" Target="https://www.daloopa.com/src/1678992" TargetMode="External"/><Relationship Id="rId18129" Type="http://schemas.openxmlformats.org/officeDocument/2006/relationships/hyperlink" Target="https://www.daloopa.com/src/62769800" TargetMode="External"/><Relationship Id="rId10118" Type="http://schemas.openxmlformats.org/officeDocument/2006/relationships/hyperlink" Target="https://www.daloopa.com/src/50179688" TargetMode="External"/><Relationship Id="rId13688" Type="http://schemas.openxmlformats.org/officeDocument/2006/relationships/hyperlink" Target="https://www.daloopa.com/src/19145429" TargetMode="External"/><Relationship Id="rId14739" Type="http://schemas.openxmlformats.org/officeDocument/2006/relationships/hyperlink" Target="https://www.daloopa.com/src/19185391" TargetMode="External"/><Relationship Id="rId18610" Type="http://schemas.openxmlformats.org/officeDocument/2006/relationships/hyperlink" Target="https://www.daloopa.com/src/50393388" TargetMode="External"/><Relationship Id="rId2696" Type="http://schemas.openxmlformats.org/officeDocument/2006/relationships/hyperlink" Target="https://www.daloopa.com/document/23465155" TargetMode="External"/><Relationship Id="rId3747" Type="http://schemas.openxmlformats.org/officeDocument/2006/relationships/hyperlink" Target="https://www.daloopa.com/src/67087925" TargetMode="External"/><Relationship Id="rId16161" Type="http://schemas.openxmlformats.org/officeDocument/2006/relationships/hyperlink" Target="https://www.daloopa.com/src/19195283" TargetMode="External"/><Relationship Id="rId17212" Type="http://schemas.openxmlformats.org/officeDocument/2006/relationships/hyperlink" Target="https://www.daloopa.com/src/48797616" TargetMode="External"/><Relationship Id="rId668" Type="http://schemas.openxmlformats.org/officeDocument/2006/relationships/hyperlink" Target="https://www.daloopa.com/src/18922066" TargetMode="External"/><Relationship Id="rId1298" Type="http://schemas.openxmlformats.org/officeDocument/2006/relationships/hyperlink" Target="https://marketplace.daloopa.com/text-fundamental?id=49016316&amp;value=-527&amp;id=49014114&amp;value=-634&amp;id=49016299&amp;value=-1942&amp;id=49014109&amp;value=-633&amp;id=49014099&amp;value=-683&amp;id=49014083&amp;value=-1009&amp;id=1671055&amp;value=-1242&amp;id=48521743&amp;value=-3567&amp;id=1671033&amp;value=-802&amp;id=1671003&amp;value=-859&amp;id=1670980&amp;value=-865&amp;id=1670957&amp;value=-1088&amp;id=48521083&amp;value=-3578&amp;id=1670939&amp;value=-855&amp;id=1670921&amp;value=-772&amp;id=1670902&amp;value=-812&amp;id=1670884&amp;value=-916&amp;id=48520990&amp;value=-3355&amp;id=1670866&amp;value=-571&amp;id=1670848&amp;value=-732&amp;id=1670830&amp;value=-727&amp;id=1670812&amp;value=-1328&amp;id=48520672&amp;value=-3358&amp;id=1670794&amp;value=-868&amp;id=1670776&amp;value=-989&amp;id=1670758&amp;value=-941&amp;id=2697062&amp;value=-2026&amp;id=48520619&amp;value=-4824&amp;id=4681481&amp;value=-1121&amp;id=7963242&amp;value=-1116&amp;id=10333105&amp;value=-1103&amp;id=14718390&amp;value=-1136&amp;id=48520577&amp;value=-4476&amp;id=20810498&amp;value=-1145&amp;id=32273454&amp;value=-1398&amp;id=38123788&amp;value=-1288&amp;id=46413190&amp;value=-1450&amp;id=50192800&amp;value=-5281&amp;id=53410455&amp;value=-1155&amp;id=58652855&amp;value=-1686&amp;id=62949190&amp;value=-1611&amp;id=67045082&amp;value=-1631&amp;id=67085580&amp;value=-6083&amp;" TargetMode="External"/><Relationship Id="rId2349" Type="http://schemas.openxmlformats.org/officeDocument/2006/relationships/hyperlink" Target="https://www.daloopa.com/src/58703335" TargetMode="External"/><Relationship Id="rId6220" Type="http://schemas.openxmlformats.org/officeDocument/2006/relationships/hyperlink" Target="https://www.daloopa.com/src/1670279" TargetMode="External"/><Relationship Id="rId9790" Type="http://schemas.openxmlformats.org/officeDocument/2006/relationships/hyperlink" Target="https://www.daloopa.com/src/62949542" TargetMode="External"/><Relationship Id="rId19384" Type="http://schemas.openxmlformats.org/officeDocument/2006/relationships/hyperlink" Target="https://www.daloopa.com/src/14718178" TargetMode="External"/><Relationship Id="rId8392" Type="http://schemas.openxmlformats.org/officeDocument/2006/relationships/hyperlink" Target="https://www.daloopa.com/src/67054430" TargetMode="External"/><Relationship Id="rId9443" Type="http://schemas.openxmlformats.org/officeDocument/2006/relationships/hyperlink" Target="https://www.daloopa.com/src/62949527" TargetMode="External"/><Relationship Id="rId11373" Type="http://schemas.openxmlformats.org/officeDocument/2006/relationships/hyperlink" Target="https://marketplace.daloopa.com/text-fundamental?id=1687082&amp;value=45&amp;id=1678913&amp;value=92&amp;id=45304396&amp;value=137&amp;" TargetMode="External"/><Relationship Id="rId12771" Type="http://schemas.openxmlformats.org/officeDocument/2006/relationships/hyperlink" Target="https://www.daloopa.com/src/4718931" TargetMode="External"/><Relationship Id="rId13822" Type="http://schemas.openxmlformats.org/officeDocument/2006/relationships/hyperlink" Target="https://www.daloopa.com/src/19257725" TargetMode="External"/><Relationship Id="rId19037" Type="http://schemas.openxmlformats.org/officeDocument/2006/relationships/hyperlink" Target="https://www.daloopa.com/src/58706971" TargetMode="External"/><Relationship Id="rId1432" Type="http://schemas.openxmlformats.org/officeDocument/2006/relationships/hyperlink" Target="https://www.daloopa.com/src/48520578" TargetMode="External"/><Relationship Id="rId2830" Type="http://schemas.openxmlformats.org/officeDocument/2006/relationships/hyperlink" Target="https://www.daloopa.com/src/32322506" TargetMode="External"/><Relationship Id="rId8045" Type="http://schemas.openxmlformats.org/officeDocument/2006/relationships/hyperlink" Target="https://www.daloopa.com/src/1669288" TargetMode="External"/><Relationship Id="rId11026" Type="http://schemas.openxmlformats.org/officeDocument/2006/relationships/hyperlink" Target="https://www.daloopa.com/src/67059990" TargetMode="External"/><Relationship Id="rId12424" Type="http://schemas.openxmlformats.org/officeDocument/2006/relationships/hyperlink" Target="https://www.daloopa.com/src/1679436" TargetMode="External"/><Relationship Id="rId15994" Type="http://schemas.openxmlformats.org/officeDocument/2006/relationships/hyperlink" Target="https://www.daloopa.com/src/45303812" TargetMode="External"/><Relationship Id="rId802" Type="http://schemas.openxmlformats.org/officeDocument/2006/relationships/hyperlink" Target="https://www.daloopa.com/document/23465155" TargetMode="External"/><Relationship Id="rId14596" Type="http://schemas.openxmlformats.org/officeDocument/2006/relationships/hyperlink" Target="https://www.daloopa.com/src/19184086" TargetMode="External"/><Relationship Id="rId15647" Type="http://schemas.openxmlformats.org/officeDocument/2006/relationships/hyperlink" Target="https://www.daloopa.com/src/50458020" TargetMode="External"/><Relationship Id="rId4655" Type="http://schemas.openxmlformats.org/officeDocument/2006/relationships/hyperlink" Target="https://www.daloopa.com/src/1668337" TargetMode="External"/><Relationship Id="rId5706" Type="http://schemas.openxmlformats.org/officeDocument/2006/relationships/hyperlink" Target="https://www.daloopa.com/src/1670198" TargetMode="External"/><Relationship Id="rId13198" Type="http://schemas.openxmlformats.org/officeDocument/2006/relationships/hyperlink" Target="https://www.daloopa.com/src/67441170" TargetMode="External"/><Relationship Id="rId14249" Type="http://schemas.openxmlformats.org/officeDocument/2006/relationships/hyperlink" Target="https://www.daloopa.com/src/19150766" TargetMode="External"/><Relationship Id="rId18120" Type="http://schemas.openxmlformats.org/officeDocument/2006/relationships/hyperlink" Target="https://www.daloopa.com/src/62769907" TargetMode="External"/><Relationship Id="rId178" Type="http://schemas.openxmlformats.org/officeDocument/2006/relationships/hyperlink" Target="https://www.daloopa.com/src/59874729" TargetMode="External"/><Relationship Id="rId3257" Type="http://schemas.openxmlformats.org/officeDocument/2006/relationships/hyperlink" Target="https://marketplace.daloopa.com/text-fundamental?id=19136063&amp;value=924&amp;id=19136032&amp;value=1072&amp;id=19136025&amp;value=1161&amp;id=45304534&amp;value=1442&amp;id=19136312&amp;value=4599&amp;id=19135996&amp;value=1271&amp;id=19135933&amp;value=1409&amp;id=19135909&amp;value=1558&amp;id=45304535&amp;value=1909&amp;id=19136282&amp;value=6147&amp;id=19135875&amp;value=1731&amp;id=19135838&amp;value=1849&amp;id=19135809&amp;value=1827&amp;id=45304536&amp;value=2201&amp;id=19136258&amp;value=7608&amp;id=19135784&amp;value=1906&amp;id=19135761&amp;value=2124&amp;id=19135742&amp;value=2290&amp;id=45304537&amp;value=2666&amp;id=19136235&amp;value=8986&amp;id=20860752&amp;value=2157&amp;id=32322748&amp;value=1839&amp;id=38227597&amp;value=2371&amp;" TargetMode="External"/><Relationship Id="rId4308" Type="http://schemas.openxmlformats.org/officeDocument/2006/relationships/hyperlink" Target="https://www.daloopa.com/src/7963101" TargetMode="External"/><Relationship Id="rId7878" Type="http://schemas.openxmlformats.org/officeDocument/2006/relationships/hyperlink" Target="https://www.daloopa.com/src/47468683" TargetMode="External"/><Relationship Id="rId8929" Type="http://schemas.openxmlformats.org/officeDocument/2006/relationships/hyperlink" Target="https://marketplace.daloopa.com/text-fundamental?id=1684221&amp;value=0&amp;" TargetMode="External"/><Relationship Id="rId10859" Type="http://schemas.openxmlformats.org/officeDocument/2006/relationships/hyperlink" Target="https://marketplace.daloopa.com/text-fundamental?id=50179829&amp;value=7388&amp;id=50179825&amp;value=8048&amp;id=50179771&amp;value=8748&amp;id=50179749&amp;value=10293&amp;id=50457940&amp;value=34477&amp;id=50179713&amp;value=9381&amp;id=50179692&amp;value=10035&amp;id=50179638&amp;value=10649&amp;id=50179579&amp;value=12716&amp;id=50457941&amp;value=42781&amp;id=50179553&amp;value=11769&amp;id=50179521&amp;value=12322&amp;id=50179497&amp;value=12930&amp;id=50179452&amp;value=15428&amp;id=50457942&amp;value=52449&amp;id=50179386&amp;value=14144&amp;id=50179350&amp;value=14933&amp;id=50179275&amp;value=15523&amp;id=50179219&amp;value=18669&amp;id=50457943&amp;value=63269&amp;id=50179174&amp;value=16532&amp;id=50179112&amp;value=17863&amp;id=50179053&amp;value=18711&amp;id=50178993&amp;value=21737&amp;id=50457944&amp;value=74843&amp;id=50178948&amp;value=18870&amp;id=50178889&amp;value=17999&amp;id=50178827&amp;value=21442&amp;id=50178778&amp;value=26703&amp;id=50457945&amp;value=85014&amp;id=50178735&amp;value=25032&amp;id=50178692&amp;value=28208&amp;id=50178570&amp;value=29824&amp;id=50174937&amp;value=34790&amp;id=67061196&amp;value=117854&amp;id=53412515&amp;value=31733&amp;id=58653387&amp;value=32727&amp;id=62951000&amp;value=33372&amp;id=67050008&amp;value=36982&amp;id=67054980&amp;value=134814&amp;" TargetMode="External"/><Relationship Id="rId14730" Type="http://schemas.openxmlformats.org/officeDocument/2006/relationships/hyperlink" Target="https://www.daloopa.com/src/19185866" TargetMode="External"/><Relationship Id="rId12281" Type="http://schemas.openxmlformats.org/officeDocument/2006/relationships/hyperlink" Target="https://www.daloopa.com/src/46503149" TargetMode="External"/><Relationship Id="rId13332" Type="http://schemas.openxmlformats.org/officeDocument/2006/relationships/hyperlink" Target="https://www.daloopa.com/src/38124268" TargetMode="External"/><Relationship Id="rId2340" Type="http://schemas.openxmlformats.org/officeDocument/2006/relationships/hyperlink" Target="https://www.daloopa.com/src/4718952" TargetMode="External"/><Relationship Id="rId17953" Type="http://schemas.openxmlformats.org/officeDocument/2006/relationships/hyperlink" Target="https://www.daloopa.com/src/62995510" TargetMode="External"/><Relationship Id="rId312" Type="http://schemas.openxmlformats.org/officeDocument/2006/relationships/hyperlink" Target="https://www.daloopa.com/src/50420515" TargetMode="External"/><Relationship Id="rId5563" Type="http://schemas.openxmlformats.org/officeDocument/2006/relationships/hyperlink" Target="https://www.daloopa.com/src/1669740" TargetMode="External"/><Relationship Id="rId6961" Type="http://schemas.openxmlformats.org/officeDocument/2006/relationships/hyperlink" Target="https://www.daloopa.com/src/1669195" TargetMode="External"/><Relationship Id="rId15157" Type="http://schemas.openxmlformats.org/officeDocument/2006/relationships/hyperlink" Target="https://www.daloopa.com/src/19179496" TargetMode="External"/><Relationship Id="rId16555" Type="http://schemas.openxmlformats.org/officeDocument/2006/relationships/hyperlink" Target="https://www.daloopa.com/src/58703876" TargetMode="External"/><Relationship Id="rId17606" Type="http://schemas.openxmlformats.org/officeDocument/2006/relationships/hyperlink" Target="https://www.daloopa.com/src/62706345" TargetMode="External"/><Relationship Id="rId4165" Type="http://schemas.openxmlformats.org/officeDocument/2006/relationships/hyperlink" Target="https://www.daloopa.com/src/46594909" TargetMode="External"/><Relationship Id="rId5216" Type="http://schemas.openxmlformats.org/officeDocument/2006/relationships/hyperlink" Target="https://www.daloopa.com/document/23218199" TargetMode="External"/><Relationship Id="rId6614" Type="http://schemas.openxmlformats.org/officeDocument/2006/relationships/hyperlink" Target="https://www.daloopa.com/src/2696985" TargetMode="External"/><Relationship Id="rId16208" Type="http://schemas.openxmlformats.org/officeDocument/2006/relationships/hyperlink" Target="https://www.daloopa.com/src/50458042" TargetMode="External"/><Relationship Id="rId8786" Type="http://schemas.openxmlformats.org/officeDocument/2006/relationships/hyperlink" Target="https://www.daloopa.com/src/1679795" TargetMode="External"/><Relationship Id="rId9837" Type="http://schemas.openxmlformats.org/officeDocument/2006/relationships/hyperlink" Target="https://www.daloopa.com/src/50174321" TargetMode="External"/><Relationship Id="rId11767" Type="http://schemas.openxmlformats.org/officeDocument/2006/relationships/hyperlink" Target="https://marketplace.daloopa.com/text-fundamental?id=1678780&amp;value=3477&amp;id=1678776&amp;value=3123&amp;id=1678772&amp;value=3444&amp;id=1678768&amp;value=3922&amp;id=45304438&amp;value=13966&amp;id=1678758&amp;value=4115&amp;id=1678748&amp;value=4258&amp;id=1678744&amp;value=3724&amp;id=1678740&amp;value=4399&amp;id=45304439&amp;value=16496&amp;id=1678736&amp;value=4447&amp;id=1678729&amp;value=4825&amp;id=1678719&amp;value=4708&amp;id=1678709&amp;value=5380&amp;id=45304440&amp;value=19360&amp;id=1678699&amp;value=5342&amp;id=1678686&amp;value=5968&amp;id=1678666&amp;value=5767&amp;id=1678676&amp;value=6639&amp;id=45304441&amp;value=23716&amp;" TargetMode="External"/><Relationship Id="rId12818" Type="http://schemas.openxmlformats.org/officeDocument/2006/relationships/hyperlink" Target="https://www.daloopa.com/src/67436314" TargetMode="External"/><Relationship Id="rId1826" Type="http://schemas.openxmlformats.org/officeDocument/2006/relationships/hyperlink" Target="https://www.daloopa.com/document/10375903" TargetMode="External"/><Relationship Id="rId7388" Type="http://schemas.openxmlformats.org/officeDocument/2006/relationships/hyperlink" Target="https://www.daloopa.com/src/1668683" TargetMode="External"/><Relationship Id="rId8439" Type="http://schemas.openxmlformats.org/officeDocument/2006/relationships/hyperlink" Target="https://www.daloopa.com/src/48400742" TargetMode="External"/><Relationship Id="rId10369" Type="http://schemas.openxmlformats.org/officeDocument/2006/relationships/hyperlink" Target="https://www.daloopa.com/src/50179253" TargetMode="External"/><Relationship Id="rId14240" Type="http://schemas.openxmlformats.org/officeDocument/2006/relationships/hyperlink" Target="https://www.daloopa.com/document/23219921" TargetMode="External"/><Relationship Id="rId18861" Type="http://schemas.openxmlformats.org/officeDocument/2006/relationships/hyperlink" Target="https://www.daloopa.com/src/48899132" TargetMode="External"/><Relationship Id="rId3998" Type="http://schemas.openxmlformats.org/officeDocument/2006/relationships/hyperlink" Target="https://marketplace.daloopa.com/text-fundamental?id=1668556&amp;value=1586&amp;id=1668532&amp;value=1735&amp;id=1668508&amp;value=1806&amp;id=1668484&amp;value=2126&amp;id=46593995&amp;value=7253&amp;id=1668460&amp;value=1729&amp;id=1668439&amp;value=1941&amp;id=1668418&amp;value=2084&amp;id=1668397&amp;value=2377&amp;id=46594126&amp;value=8131&amp;id=1668376&amp;value=2065&amp;id=1668349&amp;value=2080&amp;id=1668322&amp;value=2223&amp;id=1668295&amp;value=2679&amp;id=46594913&amp;value=9047&amp;id=1668276&amp;value=2387&amp;id=1668259&amp;value=2415&amp;id=1668242&amp;value=2565&amp;id=1668225&amp;value=3118&amp;id=46594991&amp;value=10485&amp;id=1668212&amp;value=2644&amp;id=1668198&amp;value=2897&amp;id=1668184&amp;value=3042&amp;id=1668170&amp;value=4310&amp;id=46595188&amp;value=12893&amp;id=1668157&amp;value=3604&amp;id=1668143&amp;value=3780&amp;id=1668129&amp;value=3849&amp;id=1668115&amp;value=5100&amp;id=46595279&amp;value=16333&amp;id=1668101&amp;value=3905&amp;id=1668087&amp;value=4212&amp;id=1668073&amp;value=4609&amp;id=2696809&amp;value=5738&amp;id=46595347&amp;value=18464&amp;id=4681360&amp;value=4500&amp;id=7963095&amp;value=3901&amp;id=10332890&amp;value=4231&amp;id=14718006&amp;value=5314&amp;id=46595426&amp;value=17946&amp;id=20811563&amp;value=4516&amp;id=32272249&amp;value=5276&amp;id=38123462&amp;value=5516&amp;id=46414797&amp;value=7604&amp;id=46414830&amp;value=22912&amp;id=53410366&amp;value=5825&amp;id=58652633&amp;value=6630&amp;id=62948878&amp;value=6929&amp;id=67044157&amp;value=7183&amp;id=67054330&amp;value=26567&amp;" TargetMode="External"/><Relationship Id="rId8920" Type="http://schemas.openxmlformats.org/officeDocument/2006/relationships/hyperlink" Target="https://www.daloopa.com/src/1684244" TargetMode="External"/><Relationship Id="rId17463" Type="http://schemas.openxmlformats.org/officeDocument/2006/relationships/hyperlink" Target="https://www.daloopa.com/src/62761318" TargetMode="External"/><Relationship Id="rId18514" Type="http://schemas.openxmlformats.org/officeDocument/2006/relationships/hyperlink" Target="https://marketplace.daloopa.com/text-fundamental?id=62711761&amp;value=-430&amp;id=62711800&amp;value=-529&amp;id=62711842&amp;value=-788&amp;id=62711854&amp;value=-531&amp;id=62711914&amp;value=-500&amp;id=62711947&amp;value=-466&amp;id=62711979&amp;value=-415&amp;" TargetMode="External"/><Relationship Id="rId6471" Type="http://schemas.openxmlformats.org/officeDocument/2006/relationships/hyperlink" Target="https://www.daloopa.com/src/1669998" TargetMode="External"/><Relationship Id="rId7522" Type="http://schemas.openxmlformats.org/officeDocument/2006/relationships/hyperlink" Target="https://www.daloopa.com/src/1669533" TargetMode="External"/><Relationship Id="rId10850" Type="http://schemas.openxmlformats.org/officeDocument/2006/relationships/hyperlink" Target="https://www.daloopa.com/src/50178739" TargetMode="External"/><Relationship Id="rId11901" Type="http://schemas.openxmlformats.org/officeDocument/2006/relationships/hyperlink" Target="https://www.daloopa.com/document/207123" TargetMode="External"/><Relationship Id="rId16065" Type="http://schemas.openxmlformats.org/officeDocument/2006/relationships/hyperlink" Target="https://www.daloopa.com/src/19195488" TargetMode="External"/><Relationship Id="rId17116" Type="http://schemas.openxmlformats.org/officeDocument/2006/relationships/hyperlink" Target="https://www.daloopa.com/src/48793381" TargetMode="External"/><Relationship Id="rId5073" Type="http://schemas.openxmlformats.org/officeDocument/2006/relationships/hyperlink" Target="https://www.daloopa.com/src/1670405" TargetMode="External"/><Relationship Id="rId6124" Type="http://schemas.openxmlformats.org/officeDocument/2006/relationships/hyperlink" Target="https://www.daloopa.com/src/1669992" TargetMode="External"/><Relationship Id="rId9694" Type="http://schemas.openxmlformats.org/officeDocument/2006/relationships/hyperlink" Target="https://www.daloopa.com/document/23463508" TargetMode="External"/><Relationship Id="rId10503" Type="http://schemas.openxmlformats.org/officeDocument/2006/relationships/hyperlink" Target="https://www.daloopa.com/src/50457900" TargetMode="External"/><Relationship Id="rId19288" Type="http://schemas.openxmlformats.org/officeDocument/2006/relationships/hyperlink" Target="https://www.daloopa.com/src/49002467" TargetMode="External"/><Relationship Id="rId8296" Type="http://schemas.openxmlformats.org/officeDocument/2006/relationships/hyperlink" Target="https://www.daloopa.com/src/58652697" TargetMode="External"/><Relationship Id="rId9347" Type="http://schemas.openxmlformats.org/officeDocument/2006/relationships/hyperlink" Target="https://www.daloopa.com/src/1671353" TargetMode="External"/><Relationship Id="rId12675" Type="http://schemas.openxmlformats.org/officeDocument/2006/relationships/hyperlink" Target="https://www.daloopa.com/src/1679140" TargetMode="External"/><Relationship Id="rId13726" Type="http://schemas.openxmlformats.org/officeDocument/2006/relationships/hyperlink" Target="https://www.daloopa.com/src/38229467" TargetMode="External"/><Relationship Id="rId1683" Type="http://schemas.openxmlformats.org/officeDocument/2006/relationships/hyperlink" Target="https://www.daloopa.com/src/4681489" TargetMode="External"/><Relationship Id="rId2734" Type="http://schemas.openxmlformats.org/officeDocument/2006/relationships/hyperlink" Target="https://www.daloopa.com/src/58703630" TargetMode="External"/><Relationship Id="rId11277" Type="http://schemas.openxmlformats.org/officeDocument/2006/relationships/hyperlink" Target="https://www.daloopa.com/src/1678853" TargetMode="External"/><Relationship Id="rId12328" Type="http://schemas.openxmlformats.org/officeDocument/2006/relationships/hyperlink" Target="https://marketplace.daloopa.com/text-fundamental?id=1679514&amp;value=1451&amp;id=1679506&amp;value=1485&amp;id=1679498&amp;value=1553&amp;id=1679490&amp;value=1576&amp;id=1679482&amp;value=1578&amp;id=1679474&amp;value=1629&amp;id=1679466&amp;value=1677&amp;id=1679458&amp;value=1868&amp;id=1679450&amp;value=2016&amp;id=1679442&amp;value=2234&amp;id=1679434&amp;value=2321&amp;id=1679426&amp;value=2576&amp;id=1679418&amp;value=2827&amp;id=1679410&amp;value=2938&amp;id=1679402&amp;value=3300&amp;id=1679394&amp;value=3415&amp;id=1679386&amp;value=3586&amp;id=1679378&amp;value=4035&amp;id=1679370&amp;value=4208&amp;id=1679362&amp;value=4496&amp;id=1679354&amp;value=4720&amp;id=1679346&amp;value=4758&amp;id=1679338&amp;value=5204&amp;id=1679330&amp;value=5310&amp;id=1679322&amp;value=5604&amp;id=1679314&amp;value=5682&amp;id=1679306&amp;value=5846&amp;id=2746553&amp;value=6310&amp;id=4718974&amp;value=6761&amp;id=7998987&amp;value=6922&amp;id=10353974&amp;value=7303&amp;id=14823745&amp;value=7516&amp;id=20856412&amp;value=7789&amp;id=32320520&amp;value=7951&amp;id=38225427&amp;value=8391&amp;id=46503145&amp;value=9146&amp;id=53484048&amp;value=9912&amp;id=58703447&amp;value=9992&amp;id=62996613&amp;value=10062&amp;id=67086551&amp;value=10575&amp;" TargetMode="External"/><Relationship Id="rId15898" Type="http://schemas.openxmlformats.org/officeDocument/2006/relationships/hyperlink" Target="https://www.daloopa.com/src/46508808" TargetMode="External"/><Relationship Id="rId16949" Type="http://schemas.openxmlformats.org/officeDocument/2006/relationships/hyperlink" Target="https://www.daloopa.com/src/53490017" TargetMode="External"/><Relationship Id="rId706" Type="http://schemas.openxmlformats.org/officeDocument/2006/relationships/hyperlink" Target="https://www.daloopa.com/src/19359982" TargetMode="External"/><Relationship Id="rId1336" Type="http://schemas.openxmlformats.org/officeDocument/2006/relationships/hyperlink" Target="https://www.daloopa.com/src/48521083" TargetMode="External"/><Relationship Id="rId5957" Type="http://schemas.openxmlformats.org/officeDocument/2006/relationships/hyperlink" Target="https://www.daloopa.com/src/7963202" TargetMode="External"/><Relationship Id="rId18371" Type="http://schemas.openxmlformats.org/officeDocument/2006/relationships/hyperlink" Target="https://www.daloopa.com/src/62711829" TargetMode="External"/><Relationship Id="rId19422" Type="http://schemas.openxmlformats.org/officeDocument/2006/relationships/hyperlink" Target="https://www.daloopa.com/src/1678490" TargetMode="External"/><Relationship Id="rId42" Type="http://schemas.openxmlformats.org/officeDocument/2006/relationships/hyperlink" Target="https://www.daloopa.com/document/6065396" TargetMode="External"/><Relationship Id="rId4559" Type="http://schemas.openxmlformats.org/officeDocument/2006/relationships/hyperlink" Target="https://www.daloopa.com/src/1668454" TargetMode="External"/><Relationship Id="rId8430" Type="http://schemas.openxmlformats.org/officeDocument/2006/relationships/hyperlink" Target="https://www.daloopa.com/src/46414904" TargetMode="External"/><Relationship Id="rId10360" Type="http://schemas.openxmlformats.org/officeDocument/2006/relationships/hyperlink" Target="https://www.daloopa.com/src/50457891" TargetMode="External"/><Relationship Id="rId11411" Type="http://schemas.openxmlformats.org/officeDocument/2006/relationships/hyperlink" Target="https://www.daloopa.com/src/1678918" TargetMode="External"/><Relationship Id="rId18024" Type="http://schemas.openxmlformats.org/officeDocument/2006/relationships/hyperlink" Target="https://www.daloopa.com/src/62995515" TargetMode="External"/><Relationship Id="rId7032" Type="http://schemas.openxmlformats.org/officeDocument/2006/relationships/hyperlink" Target="https://www.daloopa.com/src/1669059" TargetMode="External"/><Relationship Id="rId10013" Type="http://schemas.openxmlformats.org/officeDocument/2006/relationships/hyperlink" Target="https://www.daloopa.com/src/38123906" TargetMode="External"/><Relationship Id="rId13583" Type="http://schemas.openxmlformats.org/officeDocument/2006/relationships/hyperlink" Target="https://www.daloopa.com/src/38229058" TargetMode="External"/><Relationship Id="rId14981" Type="http://schemas.openxmlformats.org/officeDocument/2006/relationships/hyperlink" Target="https://www.daloopa.com/src/19185443" TargetMode="External"/><Relationship Id="rId2591" Type="http://schemas.openxmlformats.org/officeDocument/2006/relationships/hyperlink" Target="https://www.daloopa.com/src/66331142" TargetMode="External"/><Relationship Id="rId3642" Type="http://schemas.openxmlformats.org/officeDocument/2006/relationships/hyperlink" Target="https://www.daloopa.com/src/19137993" TargetMode="External"/><Relationship Id="rId12185" Type="http://schemas.openxmlformats.org/officeDocument/2006/relationships/hyperlink" Target="https://marketplace.daloopa.com/text-fundamental?id=1678820&amp;value=336663&amp;id=1678816&amp;value=338337&amp;id=1678812&amp;value=339235&amp;id=1678808&amp;value=341003&amp;id=1678385&amp;value=685212&amp;id=1678369&amp;value=686363&amp;id=1678365&amp;value=688215&amp;id=1678361&amp;value=688491&amp;id=1678357&amp;value=689498&amp;id=1678341&amp;value=694319&amp;id=1678331&amp;value=697025&amp;id=1678321&amp;value=699311&amp;id=1678311&amp;value=696847&amp;id=1678298&amp;value=698440&amp;id=1678288&amp;value=700221&amp;" TargetMode="External"/><Relationship Id="rId13236" Type="http://schemas.openxmlformats.org/officeDocument/2006/relationships/hyperlink" Target="https://www.daloopa.com/src/67441706" TargetMode="External"/><Relationship Id="rId14634" Type="http://schemas.openxmlformats.org/officeDocument/2006/relationships/hyperlink" Target="https://www.daloopa.com/src/45303719" TargetMode="External"/><Relationship Id="rId563" Type="http://schemas.openxmlformats.org/officeDocument/2006/relationships/hyperlink" Target="https://www.daloopa.com/src/18918331" TargetMode="External"/><Relationship Id="rId1193" Type="http://schemas.openxmlformats.org/officeDocument/2006/relationships/hyperlink" Target="https://www.daloopa.com/document/23465155" TargetMode="External"/><Relationship Id="rId2244" Type="http://schemas.openxmlformats.org/officeDocument/2006/relationships/hyperlink" Target="https://www.daloopa.com/src/1679247" TargetMode="External"/><Relationship Id="rId17857" Type="http://schemas.openxmlformats.org/officeDocument/2006/relationships/hyperlink" Target="https://www.daloopa.com/src/62705943" TargetMode="External"/><Relationship Id="rId18908" Type="http://schemas.openxmlformats.org/officeDocument/2006/relationships/hyperlink" Target="https://www.daloopa.com/src/48900026" TargetMode="External"/><Relationship Id="rId216" Type="http://schemas.openxmlformats.org/officeDocument/2006/relationships/hyperlink" Target="https://www.daloopa.com/src/1676994" TargetMode="External"/><Relationship Id="rId6865" Type="http://schemas.openxmlformats.org/officeDocument/2006/relationships/hyperlink" Target="https://www.daloopa.com/src/1668846" TargetMode="External"/><Relationship Id="rId7916" Type="http://schemas.openxmlformats.org/officeDocument/2006/relationships/hyperlink" Target="https://www.daloopa.com/src/1669398" TargetMode="External"/><Relationship Id="rId16459" Type="http://schemas.openxmlformats.org/officeDocument/2006/relationships/hyperlink" Target="https://www.daloopa.com/src/19164976" TargetMode="External"/><Relationship Id="rId4069" Type="http://schemas.openxmlformats.org/officeDocument/2006/relationships/hyperlink" Target="https://www.daloopa.com/src/1668199" TargetMode="External"/><Relationship Id="rId5467" Type="http://schemas.openxmlformats.org/officeDocument/2006/relationships/hyperlink" Target="https://www.daloopa.com/src/1670526" TargetMode="External"/><Relationship Id="rId6518" Type="http://schemas.openxmlformats.org/officeDocument/2006/relationships/hyperlink" Target="https://www.daloopa.com/src/1670283" TargetMode="External"/><Relationship Id="rId16940" Type="http://schemas.openxmlformats.org/officeDocument/2006/relationships/hyperlink" Target="https://www.daloopa.com/src/48791142" TargetMode="External"/><Relationship Id="rId14491" Type="http://schemas.openxmlformats.org/officeDocument/2006/relationships/hyperlink" Target="https://www.daloopa.com/src/19177944" TargetMode="External"/><Relationship Id="rId15542" Type="http://schemas.openxmlformats.org/officeDocument/2006/relationships/hyperlink" Target="https://www.daloopa.com/src/38229709" TargetMode="External"/><Relationship Id="rId4550" Type="http://schemas.openxmlformats.org/officeDocument/2006/relationships/hyperlink" Target="https://www.daloopa.com/src/46593986" TargetMode="External"/><Relationship Id="rId5601" Type="http://schemas.openxmlformats.org/officeDocument/2006/relationships/hyperlink" Target="https://www.daloopa.com/src/1670232" TargetMode="External"/><Relationship Id="rId13093" Type="http://schemas.openxmlformats.org/officeDocument/2006/relationships/hyperlink" Target="https://www.daloopa.com/src/67439412" TargetMode="External"/><Relationship Id="rId14144" Type="http://schemas.openxmlformats.org/officeDocument/2006/relationships/hyperlink" Target="https://marketplace.daloopa.com/text-fundamental?id=19345494&amp;value=98&amp;id=19151350&amp;value=84&amp;id=19151294&amp;value=107&amp;id=66433352&amp;value=107&amp;id=19151195&amp;value=396&amp;id=19150982&amp;value=133&amp;id=19150914&amp;value=105&amp;id=19150830&amp;value=86&amp;id=66433353&amp;value=252&amp;id=19150764&amp;value=576&amp;id=19150414&amp;value=51&amp;id=19150199&amp;value=52&amp;id=50428807&amp;value=64&amp;id=66433354&amp;value=-98&amp;id=18895073&amp;value=69&amp;id=18893936&amp;value=74&amp;id=18893768&amp;value=89&amp;id=18893475&amp;value=125&amp;id=66433355&amp;value=172&amp;id=18894522&amp;value=460&amp;id=18893128&amp;value=154&amp;id=18892899&amp;value=88&amp;id=18892334&amp;value=-184&amp;" TargetMode="External"/><Relationship Id="rId3152" Type="http://schemas.openxmlformats.org/officeDocument/2006/relationships/hyperlink" Target="https://marketplace.daloopa.com/text-fundamental?id=19136062&amp;value=1271&amp;id=19136038&amp;value=1413&amp;id=19136027&amp;value=1546&amp;id=45304520&amp;value=1895&amp;id=19136311&amp;value=6125&amp;id=19135997&amp;value=1724&amp;id=19135931&amp;value=1849&amp;id=19135904&amp;value=1835&amp;id=45304521&amp;value=2201&amp;id=19136277&amp;value=7609&amp;id=19135874&amp;value=1904&amp;id=19135840&amp;value=2129&amp;id=19135811&amp;value=2293&amp;id=45304522&amp;value=2660&amp;id=19136257&amp;value=8986&amp;id=19135783&amp;value=2157&amp;id=19135766&amp;value=1839&amp;id=19135739&amp;value=2371&amp;id=45304523&amp;value=3050&amp;id=19136234&amp;value=9417&amp;id=20860755&amp;value=2905&amp;id=32322749&amp;value=3364&amp;id=38227595&amp;value=3688&amp;id=46520645&amp;value=4447&amp;id=46504322&amp;value=14404&amp;id=53486474&amp;value=3842&amp;id=58704831&amp;value=4340&amp;id=62996739&amp;value=4138&amp;id=67160333&amp;value=4656&amp;id=67087803&amp;value=16976&amp;" TargetMode="External"/><Relationship Id="rId4203" Type="http://schemas.openxmlformats.org/officeDocument/2006/relationships/hyperlink" Target="https://www.daloopa.com/src/4681364" TargetMode="External"/><Relationship Id="rId7773" Type="http://schemas.openxmlformats.org/officeDocument/2006/relationships/hyperlink" Target="https://www.daloopa.com/src/4681394" TargetMode="External"/><Relationship Id="rId8824" Type="http://schemas.openxmlformats.org/officeDocument/2006/relationships/hyperlink" Target="https://www.daloopa.com/src/45304187" TargetMode="External"/><Relationship Id="rId17367" Type="http://schemas.openxmlformats.org/officeDocument/2006/relationships/hyperlink" Target="https://www.daloopa.com/src/48794494" TargetMode="External"/><Relationship Id="rId18765" Type="http://schemas.openxmlformats.org/officeDocument/2006/relationships/hyperlink" Target="https://www.daloopa.com/src/48898422" TargetMode="External"/><Relationship Id="rId6375" Type="http://schemas.openxmlformats.org/officeDocument/2006/relationships/hyperlink" Target="https://www.daloopa.com/src/10332987" TargetMode="External"/><Relationship Id="rId7426" Type="http://schemas.openxmlformats.org/officeDocument/2006/relationships/hyperlink" Target="https://www.daloopa.com/src/1669241" TargetMode="External"/><Relationship Id="rId10754" Type="http://schemas.openxmlformats.org/officeDocument/2006/relationships/hyperlink" Target="https://www.daloopa.com/src/50179114" TargetMode="External"/><Relationship Id="rId11805" Type="http://schemas.openxmlformats.org/officeDocument/2006/relationships/hyperlink" Target="https://www.daloopa.com/src/1678667" TargetMode="External"/><Relationship Id="rId18418" Type="http://schemas.openxmlformats.org/officeDocument/2006/relationships/hyperlink" Target="https://www.daloopa.com/src/62711809" TargetMode="External"/><Relationship Id="rId6028" Type="http://schemas.openxmlformats.org/officeDocument/2006/relationships/hyperlink" Target="https://www.daloopa.com/src/1669607" TargetMode="External"/><Relationship Id="rId9598" Type="http://schemas.openxmlformats.org/officeDocument/2006/relationships/hyperlink" Target="https://www.daloopa.com/src/1671194" TargetMode="External"/><Relationship Id="rId10407" Type="http://schemas.openxmlformats.org/officeDocument/2006/relationships/hyperlink" Target="https://www.daloopa.com/src/50457898" TargetMode="External"/><Relationship Id="rId13977" Type="http://schemas.openxmlformats.org/officeDocument/2006/relationships/hyperlink" Target="https://www.daloopa.com/src/19156833" TargetMode="External"/><Relationship Id="rId2985" Type="http://schemas.openxmlformats.org/officeDocument/2006/relationships/hyperlink" Target="https://www.daloopa.com/src/32322697" TargetMode="External"/><Relationship Id="rId12579" Type="http://schemas.openxmlformats.org/officeDocument/2006/relationships/hyperlink" Target="https://www.daloopa.com/src/19140163" TargetMode="External"/><Relationship Id="rId16450" Type="http://schemas.openxmlformats.org/officeDocument/2006/relationships/hyperlink" Target="https://www.daloopa.com/src/19196880" TargetMode="External"/><Relationship Id="rId17501" Type="http://schemas.openxmlformats.org/officeDocument/2006/relationships/hyperlink" Target="https://www.daloopa.com/src/62761313" TargetMode="External"/><Relationship Id="rId957" Type="http://schemas.openxmlformats.org/officeDocument/2006/relationships/hyperlink" Target="https://www.daloopa.com/src/53410667" TargetMode="External"/><Relationship Id="rId1587" Type="http://schemas.openxmlformats.org/officeDocument/2006/relationships/hyperlink" Target="https://www.daloopa.com/src/49013908" TargetMode="External"/><Relationship Id="rId2638" Type="http://schemas.openxmlformats.org/officeDocument/2006/relationships/hyperlink" Target="https://www.daloopa.com/src/66330857" TargetMode="External"/><Relationship Id="rId15052" Type="http://schemas.openxmlformats.org/officeDocument/2006/relationships/hyperlink" Target="https://www.daloopa.com/src/19186030" TargetMode="External"/><Relationship Id="rId16103" Type="http://schemas.openxmlformats.org/officeDocument/2006/relationships/hyperlink" Target="https://www.daloopa.com/src/19193300" TargetMode="External"/><Relationship Id="rId19673" Type="http://schemas.openxmlformats.org/officeDocument/2006/relationships/hyperlink" Target="https://www.daloopa.com/src/32273573" TargetMode="External"/><Relationship Id="rId4060" Type="http://schemas.openxmlformats.org/officeDocument/2006/relationships/hyperlink" Target="https://www.daloopa.com/src/1668377" TargetMode="External"/><Relationship Id="rId5111" Type="http://schemas.openxmlformats.org/officeDocument/2006/relationships/hyperlink" Target="https://www.daloopa.com/src/1669590" TargetMode="External"/><Relationship Id="rId8681" Type="http://schemas.openxmlformats.org/officeDocument/2006/relationships/hyperlink" Target="https://www.daloopa.com/src/1670588" TargetMode="External"/><Relationship Id="rId9732" Type="http://schemas.openxmlformats.org/officeDocument/2006/relationships/hyperlink" Target="https://www.daloopa.com/src/1671283" TargetMode="External"/><Relationship Id="rId11662" Type="http://schemas.openxmlformats.org/officeDocument/2006/relationships/hyperlink" Target="https://marketplace.daloopa.com/text-fundamental?id=1682529&amp;value=1.38&amp;" TargetMode="External"/><Relationship Id="rId18275" Type="http://schemas.openxmlformats.org/officeDocument/2006/relationships/hyperlink" Target="https://www.daloopa.com/src/62769676" TargetMode="External"/><Relationship Id="rId19326" Type="http://schemas.openxmlformats.org/officeDocument/2006/relationships/hyperlink" Target="https://www.daloopa.com/src/1678537" TargetMode="External"/><Relationship Id="rId1721" Type="http://schemas.openxmlformats.org/officeDocument/2006/relationships/hyperlink" Target="https://www.daloopa.com/src/48526071" TargetMode="External"/><Relationship Id="rId7283" Type="http://schemas.openxmlformats.org/officeDocument/2006/relationships/hyperlink" Target="https://www.daloopa.com/src/20811527" TargetMode="External"/><Relationship Id="rId8334" Type="http://schemas.openxmlformats.org/officeDocument/2006/relationships/hyperlink" Target="https://www.daloopa.com/src/67044686" TargetMode="External"/><Relationship Id="rId10264" Type="http://schemas.openxmlformats.org/officeDocument/2006/relationships/hyperlink" Target="https://www.daloopa.com/src/50179765" TargetMode="External"/><Relationship Id="rId11315" Type="http://schemas.openxmlformats.org/officeDocument/2006/relationships/hyperlink" Target="https://www.daloopa.com/src/45304388" TargetMode="External"/><Relationship Id="rId12713" Type="http://schemas.openxmlformats.org/officeDocument/2006/relationships/hyperlink" Target="https://www.daloopa.com/src/1679153" TargetMode="External"/><Relationship Id="rId14885" Type="http://schemas.openxmlformats.org/officeDocument/2006/relationships/hyperlink" Target="https://www.daloopa.com/src/19185028" TargetMode="External"/><Relationship Id="rId15936" Type="http://schemas.openxmlformats.org/officeDocument/2006/relationships/hyperlink" Target="https://www.daloopa.com/src/67088845" TargetMode="External"/><Relationship Id="rId2495" Type="http://schemas.openxmlformats.org/officeDocument/2006/relationships/hyperlink" Target="https://www.daloopa.com/src/66332514" TargetMode="External"/><Relationship Id="rId3893" Type="http://schemas.openxmlformats.org/officeDocument/2006/relationships/hyperlink" Target="https://www.daloopa.com/src/46593992" TargetMode="External"/><Relationship Id="rId4944" Type="http://schemas.openxmlformats.org/officeDocument/2006/relationships/hyperlink" Target="https://www.daloopa.com/src/1669968" TargetMode="External"/><Relationship Id="rId12089" Type="http://schemas.openxmlformats.org/officeDocument/2006/relationships/hyperlink" Target="https://www.daloopa.com/src/1678284" TargetMode="External"/><Relationship Id="rId13487" Type="http://schemas.openxmlformats.org/officeDocument/2006/relationships/hyperlink" Target="https://www.daloopa.com/src/19143895" TargetMode="External"/><Relationship Id="rId14538" Type="http://schemas.openxmlformats.org/officeDocument/2006/relationships/hyperlink" Target="https://www.daloopa.com/src/45303705" TargetMode="External"/><Relationship Id="rId467" Type="http://schemas.openxmlformats.org/officeDocument/2006/relationships/hyperlink" Target="https://www.daloopa.com/src/1677225" TargetMode="External"/><Relationship Id="rId1097" Type="http://schemas.openxmlformats.org/officeDocument/2006/relationships/hyperlink" Target="https://www.daloopa.com/src/48511218" TargetMode="External"/><Relationship Id="rId2148" Type="http://schemas.openxmlformats.org/officeDocument/2006/relationships/hyperlink" Target="https://www.daloopa.com/src/14835266" TargetMode="External"/><Relationship Id="rId3546" Type="http://schemas.openxmlformats.org/officeDocument/2006/relationships/hyperlink" Target="https://www.daloopa.com/src/19138990" TargetMode="External"/><Relationship Id="rId17011" Type="http://schemas.openxmlformats.org/officeDocument/2006/relationships/hyperlink" Target="https://www.daloopa.com/src/48792223" TargetMode="External"/><Relationship Id="rId6769" Type="http://schemas.openxmlformats.org/officeDocument/2006/relationships/hyperlink" Target="https://www.daloopa.com/src/1669622" TargetMode="External"/><Relationship Id="rId12570" Type="http://schemas.openxmlformats.org/officeDocument/2006/relationships/hyperlink" Target="https://www.daloopa.com/src/19272012" TargetMode="External"/><Relationship Id="rId13621" Type="http://schemas.openxmlformats.org/officeDocument/2006/relationships/hyperlink" Target="https://www.daloopa.com/document/23465155" TargetMode="External"/><Relationship Id="rId19183" Type="http://schemas.openxmlformats.org/officeDocument/2006/relationships/hyperlink" Target="https://www.daloopa.com/src/49028206" TargetMode="External"/><Relationship Id="rId8191" Type="http://schemas.openxmlformats.org/officeDocument/2006/relationships/hyperlink" Target="https://www.daloopa.com/src/38123494" TargetMode="External"/><Relationship Id="rId9242" Type="http://schemas.openxmlformats.org/officeDocument/2006/relationships/hyperlink" Target="https://www.daloopa.com/src/1671125" TargetMode="External"/><Relationship Id="rId11172" Type="http://schemas.openxmlformats.org/officeDocument/2006/relationships/hyperlink" Target="https://www.daloopa.com/src/50457965" TargetMode="External"/><Relationship Id="rId12223" Type="http://schemas.openxmlformats.org/officeDocument/2006/relationships/hyperlink" Target="https://www.daloopa.com/src/1679359" TargetMode="External"/><Relationship Id="rId15793" Type="http://schemas.openxmlformats.org/officeDocument/2006/relationships/hyperlink" Target="https://marketplace.daloopa.com/text-fundamental?id=19183440&amp;value=-0.29&amp;id=19183409&amp;value=-0.1&amp;id=19183196&amp;value=-0.27&amp;id=50458025&amp;value=1.42&amp;id=19183552&amp;value=0.76&amp;" TargetMode="External"/><Relationship Id="rId601" Type="http://schemas.openxmlformats.org/officeDocument/2006/relationships/hyperlink" Target="https://www.daloopa.com/src/20858264" TargetMode="External"/><Relationship Id="rId1231" Type="http://schemas.openxmlformats.org/officeDocument/2006/relationships/hyperlink" Target="https://www.daloopa.com/src/48511216" TargetMode="External"/><Relationship Id="rId5852" Type="http://schemas.openxmlformats.org/officeDocument/2006/relationships/hyperlink" Target="https://www.daloopa.com/src/4681438" TargetMode="External"/><Relationship Id="rId14395" Type="http://schemas.openxmlformats.org/officeDocument/2006/relationships/hyperlink" Target="https://www.daloopa.com/src/19178082" TargetMode="External"/><Relationship Id="rId15446" Type="http://schemas.openxmlformats.org/officeDocument/2006/relationships/hyperlink" Target="https://www.daloopa.com/src/19187190" TargetMode="External"/><Relationship Id="rId16844" Type="http://schemas.openxmlformats.org/officeDocument/2006/relationships/hyperlink" Target="https://www.daloopa.com/src/48791491" TargetMode="External"/><Relationship Id="rId4454" Type="http://schemas.openxmlformats.org/officeDocument/2006/relationships/hyperlink" Target="https://www.daloopa.com/src/58652623" TargetMode="External"/><Relationship Id="rId5505" Type="http://schemas.openxmlformats.org/officeDocument/2006/relationships/hyperlink" Target="https://www.daloopa.com/src/62949316" TargetMode="External"/><Relationship Id="rId6903" Type="http://schemas.openxmlformats.org/officeDocument/2006/relationships/hyperlink" Target="https://www.daloopa.com/src/1669414" TargetMode="External"/><Relationship Id="rId14048" Type="http://schemas.openxmlformats.org/officeDocument/2006/relationships/hyperlink" Target="https://www.daloopa.com/src/18896954" TargetMode="External"/><Relationship Id="rId3056" Type="http://schemas.openxmlformats.org/officeDocument/2006/relationships/hyperlink" Target="https://www.daloopa.com/src/19135393" TargetMode="External"/><Relationship Id="rId4107" Type="http://schemas.openxmlformats.org/officeDocument/2006/relationships/hyperlink" Target="https://www.daloopa.com/src/1668145" TargetMode="External"/><Relationship Id="rId18669" Type="http://schemas.openxmlformats.org/officeDocument/2006/relationships/hyperlink" Target="https://www.daloopa.com/src/48899933" TargetMode="External"/><Relationship Id="rId6279" Type="http://schemas.openxmlformats.org/officeDocument/2006/relationships/hyperlink" Target="https://www.daloopa.com/src/1670032" TargetMode="External"/><Relationship Id="rId7677" Type="http://schemas.openxmlformats.org/officeDocument/2006/relationships/hyperlink" Target="https://www.daloopa.com/src/1669004" TargetMode="External"/><Relationship Id="rId8728" Type="http://schemas.openxmlformats.org/officeDocument/2006/relationships/hyperlink" Target="https://www.daloopa.com/src/1670604" TargetMode="External"/><Relationship Id="rId10658" Type="http://schemas.openxmlformats.org/officeDocument/2006/relationships/hyperlink" Target="https://www.daloopa.com/src/50178792" TargetMode="External"/><Relationship Id="rId11709" Type="http://schemas.openxmlformats.org/officeDocument/2006/relationships/hyperlink" Target="https://marketplace.daloopa.com/text-fundamental?id=1678752&amp;value=15420&amp;id=1678724&amp;value=17727&amp;id=1678714&amp;value=18675&amp;id=1678704&amp;value=21329&amp;id=1678694&amp;value=20257&amp;id=1678681&amp;value=21500&amp;id=1678661&amp;value=22451&amp;id=1678671&amp;value=26064&amp;id=45304433&amp;value=90272&amp;" TargetMode="External"/><Relationship Id="rId12080" Type="http://schemas.openxmlformats.org/officeDocument/2006/relationships/hyperlink" Target="https://www.daloopa.com/src/1678362" TargetMode="External"/><Relationship Id="rId13131" Type="http://schemas.openxmlformats.org/officeDocument/2006/relationships/hyperlink" Target="https://www.daloopa.com/src/67439889" TargetMode="External"/><Relationship Id="rId17752" Type="http://schemas.openxmlformats.org/officeDocument/2006/relationships/hyperlink" Target="https://www.daloopa.com/src/62706124" TargetMode="External"/><Relationship Id="rId18803" Type="http://schemas.openxmlformats.org/officeDocument/2006/relationships/hyperlink" Target="https://www.daloopa.com/src/48900000" TargetMode="External"/><Relationship Id="rId2889" Type="http://schemas.openxmlformats.org/officeDocument/2006/relationships/hyperlink" Target="https://www.daloopa.com/src/19135022" TargetMode="External"/><Relationship Id="rId6760" Type="http://schemas.openxmlformats.org/officeDocument/2006/relationships/hyperlink" Target="https://www.daloopa.com/src/1669933" TargetMode="External"/><Relationship Id="rId7811" Type="http://schemas.openxmlformats.org/officeDocument/2006/relationships/hyperlink" Target="https://www.daloopa.com/src/1669007" TargetMode="External"/><Relationship Id="rId16354" Type="http://schemas.openxmlformats.org/officeDocument/2006/relationships/hyperlink" Target="https://www.daloopa.com/src/19139911" TargetMode="External"/><Relationship Id="rId17405" Type="http://schemas.openxmlformats.org/officeDocument/2006/relationships/hyperlink" Target="https://www.daloopa.com/src/67090404" TargetMode="External"/><Relationship Id="rId111" Type="http://schemas.openxmlformats.org/officeDocument/2006/relationships/hyperlink" Target="https://www.daloopa.com/document/10232726" TargetMode="External"/><Relationship Id="rId5362" Type="http://schemas.openxmlformats.org/officeDocument/2006/relationships/hyperlink" Target="https://www.daloopa.com/src/62949314" TargetMode="External"/><Relationship Id="rId6413" Type="http://schemas.openxmlformats.org/officeDocument/2006/relationships/hyperlink" Target="https://www.daloopa.com/src/1669755" TargetMode="External"/><Relationship Id="rId9983" Type="http://schemas.openxmlformats.org/officeDocument/2006/relationships/hyperlink" Target="https://www.daloopa.com/document/23463508" TargetMode="External"/><Relationship Id="rId16007" Type="http://schemas.openxmlformats.org/officeDocument/2006/relationships/hyperlink" Target="https://www.daloopa.com/src/19193754" TargetMode="External"/><Relationship Id="rId19577" Type="http://schemas.openxmlformats.org/officeDocument/2006/relationships/hyperlink" Target="https://www.daloopa.com/src/20810968" TargetMode="External"/><Relationship Id="rId5015" Type="http://schemas.openxmlformats.org/officeDocument/2006/relationships/hyperlink" Target="https://www.daloopa.com/src/38123596" TargetMode="External"/><Relationship Id="rId8585" Type="http://schemas.openxmlformats.org/officeDocument/2006/relationships/hyperlink" Target="https://www.daloopa.com/src/1668740" TargetMode="External"/><Relationship Id="rId9636" Type="http://schemas.openxmlformats.org/officeDocument/2006/relationships/hyperlink" Target="https://www.daloopa.com/src/50457806" TargetMode="External"/><Relationship Id="rId12964" Type="http://schemas.openxmlformats.org/officeDocument/2006/relationships/hyperlink" Target="https://www.daloopa.com/src/67440588" TargetMode="External"/><Relationship Id="rId18179" Type="http://schemas.openxmlformats.org/officeDocument/2006/relationships/hyperlink" Target="https://www.daloopa.com/src/19275636" TargetMode="External"/><Relationship Id="rId1972" Type="http://schemas.openxmlformats.org/officeDocument/2006/relationships/hyperlink" Target="https://www.daloopa.com/src/48540631" TargetMode="External"/><Relationship Id="rId7187" Type="http://schemas.openxmlformats.org/officeDocument/2006/relationships/hyperlink" Target="https://www.daloopa.com/src/48346970" TargetMode="External"/><Relationship Id="rId8238" Type="http://schemas.openxmlformats.org/officeDocument/2006/relationships/hyperlink" Target="https://www.daloopa.com/src/14718228" TargetMode="External"/><Relationship Id="rId10168" Type="http://schemas.openxmlformats.org/officeDocument/2006/relationships/hyperlink" Target="https://www.daloopa.com/src/50457861" TargetMode="External"/><Relationship Id="rId11566" Type="http://schemas.openxmlformats.org/officeDocument/2006/relationships/hyperlink" Target="https://www.daloopa.com/src/45304423" TargetMode="External"/><Relationship Id="rId12617" Type="http://schemas.openxmlformats.org/officeDocument/2006/relationships/hyperlink" Target="https://www.daloopa.com/src/50460891" TargetMode="External"/><Relationship Id="rId1625" Type="http://schemas.openxmlformats.org/officeDocument/2006/relationships/hyperlink" Target="https://www.daloopa.com/src/49028188" TargetMode="External"/><Relationship Id="rId11219" Type="http://schemas.openxmlformats.org/officeDocument/2006/relationships/hyperlink" Target="https://www.daloopa.com/src/1678846" TargetMode="External"/><Relationship Id="rId14789" Type="http://schemas.openxmlformats.org/officeDocument/2006/relationships/hyperlink" Target="https://www.daloopa.com/src/19185869" TargetMode="External"/><Relationship Id="rId18660" Type="http://schemas.openxmlformats.org/officeDocument/2006/relationships/hyperlink" Target="https://www.daloopa.com/src/48900195" TargetMode="External"/><Relationship Id="rId19711" Type="http://schemas.openxmlformats.org/officeDocument/2006/relationships/hyperlink" Target="https://www.daloopa.com/src/49010254" TargetMode="External"/><Relationship Id="rId3797" Type="http://schemas.openxmlformats.org/officeDocument/2006/relationships/hyperlink" Target="https://www.daloopa.com/src/19138129" TargetMode="External"/><Relationship Id="rId4848" Type="http://schemas.openxmlformats.org/officeDocument/2006/relationships/hyperlink" Target="https://marketplace.daloopa.com/text-fundamental?id=1677309&amp;value=125&amp;id=1677303&amp;value=134&amp;id=1677297&amp;value=160&amp;id=45303678&amp;value=159&amp;id=1930257&amp;value=578&amp;id=1677284&amp;value=147&amp;id=1677278&amp;value=158&amp;id=1677272&amp;value=197&amp;id=45303679&amp;value=213&amp;id=1930285&amp;value=715&amp;id=1677314&amp;value=205&amp;id=1930056&amp;value=196&amp;id=1930077&amp;value=250&amp;id=45303680&amp;value=248&amp;id=1930165&amp;value=899&amp;id=1930192&amp;value=242&amp;id=1930200&amp;value=238&amp;id=1930208&amp;value=297&amp;id=45303681&amp;value=301&amp;id=1930225&amp;value=1078&amp;" TargetMode="External"/><Relationship Id="rId11700" Type="http://schemas.openxmlformats.org/officeDocument/2006/relationships/hyperlink" Target="https://marketplace.daloopa.com/text-fundamental?id=1682273&amp;value=703503&amp;id=1682536&amp;value=694604&amp;id=1682209&amp;value=703247&amp;id=1677339&amp;value=700879&amp;" TargetMode="External"/><Relationship Id="rId17262" Type="http://schemas.openxmlformats.org/officeDocument/2006/relationships/hyperlink" Target="https://www.daloopa.com/src/48796505" TargetMode="External"/><Relationship Id="rId18313" Type="http://schemas.openxmlformats.org/officeDocument/2006/relationships/hyperlink" Target="https://www.daloopa.com/src/67089042" TargetMode="External"/><Relationship Id="rId2399" Type="http://schemas.openxmlformats.org/officeDocument/2006/relationships/hyperlink" Target="https://www.daloopa.com/src/46520551" TargetMode="External"/><Relationship Id="rId6270" Type="http://schemas.openxmlformats.org/officeDocument/2006/relationships/hyperlink" Target="https://www.daloopa.com/src/1670356" TargetMode="External"/><Relationship Id="rId7321" Type="http://schemas.openxmlformats.org/officeDocument/2006/relationships/hyperlink" Target="https://www.daloopa.com/src/1669275" TargetMode="External"/><Relationship Id="rId10302" Type="http://schemas.openxmlformats.org/officeDocument/2006/relationships/hyperlink" Target="https://www.daloopa.com/src/50178828" TargetMode="External"/><Relationship Id="rId13872" Type="http://schemas.openxmlformats.org/officeDocument/2006/relationships/hyperlink" Target="https://www.daloopa.com/src/19259290" TargetMode="External"/><Relationship Id="rId2880" Type="http://schemas.openxmlformats.org/officeDocument/2006/relationships/hyperlink" Target="https://www.daloopa.com/src/19136449" TargetMode="External"/><Relationship Id="rId3931" Type="http://schemas.openxmlformats.org/officeDocument/2006/relationships/hyperlink" Target="https://www.daloopa.com/src/46414805" TargetMode="External"/><Relationship Id="rId9493" Type="http://schemas.openxmlformats.org/officeDocument/2006/relationships/hyperlink" Target="https://www.daloopa.com/src/10333162" TargetMode="External"/><Relationship Id="rId12474" Type="http://schemas.openxmlformats.org/officeDocument/2006/relationships/hyperlink" Target="https://www.daloopa.com/src/1679373" TargetMode="External"/><Relationship Id="rId13525" Type="http://schemas.openxmlformats.org/officeDocument/2006/relationships/hyperlink" Target="https://www.daloopa.com/src/53487409" TargetMode="External"/><Relationship Id="rId14923" Type="http://schemas.openxmlformats.org/officeDocument/2006/relationships/hyperlink" Target="https://www.daloopa.com/src/19185710" TargetMode="External"/><Relationship Id="rId19087" Type="http://schemas.openxmlformats.org/officeDocument/2006/relationships/hyperlink" Target="https://www.daloopa.com/src/58707008" TargetMode="External"/><Relationship Id="rId852" Type="http://schemas.openxmlformats.org/officeDocument/2006/relationships/hyperlink" Target="https://www.daloopa.com/src/15998656" TargetMode="External"/><Relationship Id="rId1482" Type="http://schemas.openxmlformats.org/officeDocument/2006/relationships/hyperlink" Target="https://www.daloopa.com/src/1670888" TargetMode="External"/><Relationship Id="rId2533" Type="http://schemas.openxmlformats.org/officeDocument/2006/relationships/hyperlink" Target="https://www.daloopa.com/src/67090459" TargetMode="External"/><Relationship Id="rId8095" Type="http://schemas.openxmlformats.org/officeDocument/2006/relationships/hyperlink" Target="https://www.daloopa.com/src/1669364" TargetMode="External"/><Relationship Id="rId9146" Type="http://schemas.openxmlformats.org/officeDocument/2006/relationships/hyperlink" Target="https://marketplace.daloopa.com/text-fundamental?id=1671406&amp;value=9510&amp;id=1671385&amp;value=9891&amp;" TargetMode="External"/><Relationship Id="rId11076" Type="http://schemas.openxmlformats.org/officeDocument/2006/relationships/hyperlink" Target="https://www.daloopa.com/src/50179685" TargetMode="External"/><Relationship Id="rId12127" Type="http://schemas.openxmlformats.org/officeDocument/2006/relationships/hyperlink" Target="https://marketplace.daloopa.com/text-fundamental?id=1678818&amp;value=3899&amp;id=1678814&amp;value=3233&amp;id=1678810&amp;value=3643&amp;id=1678806&amp;value=4096&amp;id=45304467&amp;value=14871&amp;id=1678383&amp;value=4299&amp;id=1678367&amp;value=4175&amp;id=1678363&amp;value=4373&amp;id=1678359&amp;value=4736&amp;id=45304468&amp;value=17583&amp;id=1678355&amp;value=4532&amp;id=1678349&amp;value=4829&amp;id=1678339&amp;value=5102&amp;id=1678329&amp;value=6043&amp;id=45304469&amp;value=20506&amp;id=1678319&amp;value=5248&amp;id=1678306&amp;value=5864&amp;id=1678296&amp;value=6326&amp;id=1678286&amp;value=6593&amp;id=45304470&amp;value=24031&amp;" TargetMode="External"/><Relationship Id="rId505" Type="http://schemas.openxmlformats.org/officeDocument/2006/relationships/hyperlink" Target="https://www.daloopa.com/src/1677204" TargetMode="External"/><Relationship Id="rId1135" Type="http://schemas.openxmlformats.org/officeDocument/2006/relationships/hyperlink" Target="https://www.daloopa.com/src/1671022" TargetMode="External"/><Relationship Id="rId14299" Type="http://schemas.openxmlformats.org/officeDocument/2006/relationships/hyperlink" Target="https://www.daloopa.com/src/48892972" TargetMode="External"/><Relationship Id="rId15697" Type="http://schemas.openxmlformats.org/officeDocument/2006/relationships/hyperlink" Target="https://www.daloopa.com/src/19182721" TargetMode="External"/><Relationship Id="rId16748" Type="http://schemas.openxmlformats.org/officeDocument/2006/relationships/hyperlink" Target="https://www.daloopa.com/src/67090206" TargetMode="External"/><Relationship Id="rId18170" Type="http://schemas.openxmlformats.org/officeDocument/2006/relationships/hyperlink" Target="https://www.daloopa.com/src/19253591" TargetMode="External"/><Relationship Id="rId4358" Type="http://schemas.openxmlformats.org/officeDocument/2006/relationships/hyperlink" Target="https://www.daloopa.com/src/2696816" TargetMode="External"/><Relationship Id="rId5409" Type="http://schemas.openxmlformats.org/officeDocument/2006/relationships/hyperlink" Target="https://www.daloopa.com/src/32272349" TargetMode="External"/><Relationship Id="rId5756" Type="http://schemas.openxmlformats.org/officeDocument/2006/relationships/hyperlink" Target="https://www.daloopa.com/src/1670269" TargetMode="External"/><Relationship Id="rId6807" Type="http://schemas.openxmlformats.org/officeDocument/2006/relationships/hyperlink" Target="https://www.daloopa.com/src/1669055" TargetMode="External"/><Relationship Id="rId19221" Type="http://schemas.openxmlformats.org/officeDocument/2006/relationships/hyperlink" Target="https://www.daloopa.com/src/49001598" TargetMode="External"/><Relationship Id="rId8979" Type="http://schemas.openxmlformats.org/officeDocument/2006/relationships/hyperlink" Target="https://www.daloopa.com/document/207123" TargetMode="External"/><Relationship Id="rId11210" Type="http://schemas.openxmlformats.org/officeDocument/2006/relationships/hyperlink" Target="https://www.daloopa.com/document/6065396" TargetMode="External"/><Relationship Id="rId14780" Type="http://schemas.openxmlformats.org/officeDocument/2006/relationships/hyperlink" Target="https://www.daloopa.com/src/19185549" TargetMode="External"/><Relationship Id="rId15831" Type="http://schemas.openxmlformats.org/officeDocument/2006/relationships/hyperlink" Target="https://www.daloopa.com/src/32324080" TargetMode="External"/><Relationship Id="rId13382" Type="http://schemas.openxmlformats.org/officeDocument/2006/relationships/hyperlink" Target="https://www.daloopa.com/src/32323428" TargetMode="External"/><Relationship Id="rId14433" Type="http://schemas.openxmlformats.org/officeDocument/2006/relationships/hyperlink" Target="https://www.daloopa.com/src/19177138" TargetMode="External"/><Relationship Id="rId2390" Type="http://schemas.openxmlformats.org/officeDocument/2006/relationships/hyperlink" Target="https://marketplace.daloopa.com/text-fundamental?id=2746480&amp;value=455&amp;id=4718955&amp;value=49&amp;id=7998982&amp;value=151&amp;id=10353870&amp;value=-22&amp;id=45303541&amp;value=-2&amp;id=14824081&amp;value=176&amp;id=20856097&amp;value=-109&amp;id=32320384&amp;value=-7&amp;id=38224901&amp;value=62&amp;id=46520551&amp;value=203&amp;id=46503068&amp;value=149&amp;id=53483889&amp;value=278&amp;id=58703337&amp;value=375&amp;id=62996377&amp;value=638&amp;id=67097374&amp;value=669&amp;id=67086428&amp;value=1960&amp;" TargetMode="External"/><Relationship Id="rId3441" Type="http://schemas.openxmlformats.org/officeDocument/2006/relationships/hyperlink" Target="https://www.daloopa.com/src/19138614" TargetMode="External"/><Relationship Id="rId13035" Type="http://schemas.openxmlformats.org/officeDocument/2006/relationships/hyperlink" Target="https://www.daloopa.com/src/67441130" TargetMode="External"/><Relationship Id="rId17656" Type="http://schemas.openxmlformats.org/officeDocument/2006/relationships/hyperlink" Target="https://www.daloopa.com/src/62706310" TargetMode="External"/><Relationship Id="rId362" Type="http://schemas.openxmlformats.org/officeDocument/2006/relationships/hyperlink" Target="https://www.daloopa.com/src/1676963" TargetMode="External"/><Relationship Id="rId2043" Type="http://schemas.openxmlformats.org/officeDocument/2006/relationships/hyperlink" Target="https://www.daloopa.com/src/45303494" TargetMode="External"/><Relationship Id="rId6664" Type="http://schemas.openxmlformats.org/officeDocument/2006/relationships/hyperlink" Target="https://www.daloopa.com/src/1669656" TargetMode="External"/><Relationship Id="rId7715" Type="http://schemas.openxmlformats.org/officeDocument/2006/relationships/hyperlink" Target="https://www.daloopa.com/src/1668724" TargetMode="External"/><Relationship Id="rId16258" Type="http://schemas.openxmlformats.org/officeDocument/2006/relationships/hyperlink" Target="https://www.daloopa.com/src/19139913" TargetMode="External"/><Relationship Id="rId17309" Type="http://schemas.openxmlformats.org/officeDocument/2006/relationships/hyperlink" Target="https://www.daloopa.com/src/48796162" TargetMode="External"/><Relationship Id="rId18707" Type="http://schemas.openxmlformats.org/officeDocument/2006/relationships/hyperlink" Target="https://www.daloopa.com/src/48899872" TargetMode="External"/><Relationship Id="rId5266" Type="http://schemas.openxmlformats.org/officeDocument/2006/relationships/hyperlink" Target="https://www.daloopa.com/document/6065158" TargetMode="External"/><Relationship Id="rId6317" Type="http://schemas.openxmlformats.org/officeDocument/2006/relationships/hyperlink" Target="https://www.daloopa.com/src/1670542" TargetMode="External"/><Relationship Id="rId9887" Type="http://schemas.openxmlformats.org/officeDocument/2006/relationships/hyperlink" Target="https://www.daloopa.com/src/1671473" TargetMode="External"/><Relationship Id="rId8489" Type="http://schemas.openxmlformats.org/officeDocument/2006/relationships/hyperlink" Target="https://www.daloopa.com/src/48346182" TargetMode="External"/><Relationship Id="rId12868" Type="http://schemas.openxmlformats.org/officeDocument/2006/relationships/hyperlink" Target="https://www.daloopa.com/document/23465155" TargetMode="External"/><Relationship Id="rId13919" Type="http://schemas.openxmlformats.org/officeDocument/2006/relationships/hyperlink" Target="https://www.daloopa.com/src/19257969" TargetMode="External"/><Relationship Id="rId1876" Type="http://schemas.openxmlformats.org/officeDocument/2006/relationships/hyperlink" Target="https://www.daloopa.com/src/1676856" TargetMode="External"/><Relationship Id="rId2927" Type="http://schemas.openxmlformats.org/officeDocument/2006/relationships/hyperlink" Target="https://www.daloopa.com/src/38227494" TargetMode="External"/><Relationship Id="rId14290" Type="http://schemas.openxmlformats.org/officeDocument/2006/relationships/hyperlink" Target="https://www.daloopa.com/src/48892438" TargetMode="External"/><Relationship Id="rId15341" Type="http://schemas.openxmlformats.org/officeDocument/2006/relationships/hyperlink" Target="https://www.daloopa.com/src/19186245" TargetMode="External"/><Relationship Id="rId1529" Type="http://schemas.openxmlformats.org/officeDocument/2006/relationships/hyperlink" Target="https://www.daloopa.com/src/48527058" TargetMode="External"/><Relationship Id="rId5400" Type="http://schemas.openxmlformats.org/officeDocument/2006/relationships/hyperlink" Target="https://www.daloopa.com/src/1669667" TargetMode="External"/><Relationship Id="rId8970" Type="http://schemas.openxmlformats.org/officeDocument/2006/relationships/hyperlink" Target="https://www.daloopa.com/src/1671374" TargetMode="External"/><Relationship Id="rId11951" Type="http://schemas.openxmlformats.org/officeDocument/2006/relationships/hyperlink" Target="https://www.daloopa.com/src/1678799" TargetMode="External"/><Relationship Id="rId18564" Type="http://schemas.openxmlformats.org/officeDocument/2006/relationships/hyperlink" Target="https://www.daloopa.com/src/62711964" TargetMode="External"/><Relationship Id="rId19615" Type="http://schemas.openxmlformats.org/officeDocument/2006/relationships/hyperlink" Target="https://www.daloopa.com/src/7963663" TargetMode="External"/><Relationship Id="rId4002" Type="http://schemas.openxmlformats.org/officeDocument/2006/relationships/hyperlink" Target="https://www.daloopa.com/src/1668508" TargetMode="External"/><Relationship Id="rId7572" Type="http://schemas.openxmlformats.org/officeDocument/2006/relationships/hyperlink" Target="https://www.daloopa.com/document/23463508" TargetMode="External"/><Relationship Id="rId8623" Type="http://schemas.openxmlformats.org/officeDocument/2006/relationships/hyperlink" Target="https://www.daloopa.com/src/1670605" TargetMode="External"/><Relationship Id="rId10553" Type="http://schemas.openxmlformats.org/officeDocument/2006/relationships/hyperlink" Target="https://www.daloopa.com/document/23463508" TargetMode="External"/><Relationship Id="rId11604" Type="http://schemas.openxmlformats.org/officeDocument/2006/relationships/hyperlink" Target="https://www.daloopa.com/src/1679004" TargetMode="External"/><Relationship Id="rId17166" Type="http://schemas.openxmlformats.org/officeDocument/2006/relationships/hyperlink" Target="https://www.daloopa.com/src/48792890" TargetMode="External"/><Relationship Id="rId18217" Type="http://schemas.openxmlformats.org/officeDocument/2006/relationships/hyperlink" Target="https://www.daloopa.com/src/19253584" TargetMode="External"/><Relationship Id="rId6174" Type="http://schemas.openxmlformats.org/officeDocument/2006/relationships/hyperlink" Target="https://www.daloopa.com/src/1670066" TargetMode="External"/><Relationship Id="rId7225" Type="http://schemas.openxmlformats.org/officeDocument/2006/relationships/hyperlink" Target="https://www.daloopa.com/src/1668581" TargetMode="External"/><Relationship Id="rId10206" Type="http://schemas.openxmlformats.org/officeDocument/2006/relationships/hyperlink" Target="https://www.daloopa.com/document/207123" TargetMode="External"/><Relationship Id="rId2784" Type="http://schemas.openxmlformats.org/officeDocument/2006/relationships/hyperlink" Target="https://www.daloopa.com/src/45304484" TargetMode="External"/><Relationship Id="rId9397" Type="http://schemas.openxmlformats.org/officeDocument/2006/relationships/hyperlink" Target="https://www.daloopa.com/src/38123898" TargetMode="External"/><Relationship Id="rId12378" Type="http://schemas.openxmlformats.org/officeDocument/2006/relationships/hyperlink" Target="https://www.daloopa.com/src/1679467" TargetMode="External"/><Relationship Id="rId13776" Type="http://schemas.openxmlformats.org/officeDocument/2006/relationships/hyperlink" Target="https://www.daloopa.com/src/19147227" TargetMode="External"/><Relationship Id="rId14827" Type="http://schemas.openxmlformats.org/officeDocument/2006/relationships/hyperlink" Target="https://www.daloopa.com/src/19186026" TargetMode="External"/><Relationship Id="rId756" Type="http://schemas.openxmlformats.org/officeDocument/2006/relationships/hyperlink" Target="https://www.daloopa.com/src/18920855" TargetMode="External"/><Relationship Id="rId1386" Type="http://schemas.openxmlformats.org/officeDocument/2006/relationships/hyperlink" Target="https://www.daloopa.com/src/48521084" TargetMode="External"/><Relationship Id="rId2437" Type="http://schemas.openxmlformats.org/officeDocument/2006/relationships/hyperlink" Target="https://www.daloopa.com/src/14824083" TargetMode="External"/><Relationship Id="rId3835" Type="http://schemas.openxmlformats.org/officeDocument/2006/relationships/hyperlink" Target="https://marketplace.daloopa.com/text-fundamental?id=1668552&amp;value=13969&amp;id=1668528&amp;value=14105&amp;id=1668504&amp;value=14893&amp;id=1668480&amp;value=16858&amp;id=46593998&amp;value=59825&amp;id=1668457&amp;value=15420&amp;id=1668436&amp;value=15955&amp;id=1668415&amp;value=16523&amp;id=1668394&amp;value=18103&amp;id=46594122&amp;value=66001&amp;id=1668373&amp;value=17258&amp;id=1668346&amp;value=17727&amp;id=1668319&amp;value=18675&amp;id=1668292&amp;value=21329&amp;id=46594904&amp;value=74989&amp;id=1668273&amp;value=20257&amp;id=1668256&amp;value=21500&amp;id=1668239&amp;value=22451&amp;id=1668222&amp;value=26064&amp;id=46594993&amp;value=90272&amp;id=1668209&amp;value=24750&amp;id=1668195&amp;value=26010&amp;id=1668181&amp;value=27772&amp;id=1668167&amp;value=32323&amp;id=46595191&amp;value=110855&amp;id=1668154&amp;value=31146&amp;id=1668140&amp;value=32657&amp;id=1668126&amp;value=33740&amp;id=1668112&amp;value=39276&amp;id=46595289&amp;value=136819&amp;id=1668098&amp;value=36339&amp;id=1668084&amp;value=38944&amp;id=1668070&amp;value=40499&amp;id=2696806&amp;value=46075&amp;id=46595359&amp;value=161857&amp;id=4681357&amp;value=41159&amp;id=7963092&amp;value=38297&amp;id=10332893&amp;value=46173&amp;id=14718015&amp;value=56898&amp;id=46595423&amp;value=182527&amp;id=20811560&amp;value=55314&amp;id=32272246&amp;value=61880&amp;id=38123457&amp;value=65118&amp;id=46414796&amp;value=75325&amp;id=46414820&amp;value=257637&amp;id=53410361&amp;value=68011&amp;id=58652634&amp;value=69685&amp;id=62948881&amp;value=69092&amp;id=67044167&amp;value=76048&amp;id=67054325&amp;value=282836&amp;" TargetMode="External"/><Relationship Id="rId13429" Type="http://schemas.openxmlformats.org/officeDocument/2006/relationships/hyperlink" Target="https://www.daloopa.com/src/19143069" TargetMode="External"/><Relationship Id="rId16999" Type="http://schemas.openxmlformats.org/officeDocument/2006/relationships/hyperlink" Target="https://www.daloopa.com/src/48791006" TargetMode="External"/><Relationship Id="rId17300" Type="http://schemas.openxmlformats.org/officeDocument/2006/relationships/hyperlink" Target="https://www.daloopa.com/src/48796984" TargetMode="External"/><Relationship Id="rId409" Type="http://schemas.openxmlformats.org/officeDocument/2006/relationships/hyperlink" Target="https://www.daloopa.com/src/48499405" TargetMode="External"/><Relationship Id="rId1039" Type="http://schemas.openxmlformats.org/officeDocument/2006/relationships/hyperlink" Target="https://www.daloopa.com/src/50174699" TargetMode="External"/><Relationship Id="rId13910" Type="http://schemas.openxmlformats.org/officeDocument/2006/relationships/hyperlink" Target="https://www.daloopa.com/src/19257591" TargetMode="External"/><Relationship Id="rId19472" Type="http://schemas.openxmlformats.org/officeDocument/2006/relationships/hyperlink" Target="https://www.daloopa.com/src/14718175" TargetMode="External"/><Relationship Id="rId92" Type="http://schemas.openxmlformats.org/officeDocument/2006/relationships/hyperlink" Target="https://www.daloopa.com/document/10232743" TargetMode="External"/><Relationship Id="rId7082" Type="http://schemas.openxmlformats.org/officeDocument/2006/relationships/hyperlink" Target="https://www.daloopa.com/src/1669559" TargetMode="External"/><Relationship Id="rId8480" Type="http://schemas.openxmlformats.org/officeDocument/2006/relationships/hyperlink" Target="https://www.daloopa.com/src/32272383" TargetMode="External"/><Relationship Id="rId9531" Type="http://schemas.openxmlformats.org/officeDocument/2006/relationships/hyperlink" Target="https://www.daloopa.com/src/67057855" TargetMode="External"/><Relationship Id="rId11461" Type="http://schemas.openxmlformats.org/officeDocument/2006/relationships/hyperlink" Target="https://www.daloopa.com/src/45304408" TargetMode="External"/><Relationship Id="rId12512" Type="http://schemas.openxmlformats.org/officeDocument/2006/relationships/hyperlink" Target="https://www.daloopa.com/src/1679406" TargetMode="External"/><Relationship Id="rId18074" Type="http://schemas.openxmlformats.org/officeDocument/2006/relationships/hyperlink" Target="https://www.daloopa.com/src/19238072" TargetMode="External"/><Relationship Id="rId19125" Type="http://schemas.openxmlformats.org/officeDocument/2006/relationships/hyperlink" Target="https://www.daloopa.com/document/23219921" TargetMode="External"/><Relationship Id="rId1520" Type="http://schemas.openxmlformats.org/officeDocument/2006/relationships/hyperlink" Target="https://www.daloopa.com/src/1670799" TargetMode="External"/><Relationship Id="rId8133" Type="http://schemas.openxmlformats.org/officeDocument/2006/relationships/hyperlink" Target="https://www.daloopa.com/src/48400736" TargetMode="External"/><Relationship Id="rId10063" Type="http://schemas.openxmlformats.org/officeDocument/2006/relationships/hyperlink" Target="https://www.daloopa.com/src/50457845" TargetMode="External"/><Relationship Id="rId11114" Type="http://schemas.openxmlformats.org/officeDocument/2006/relationships/hyperlink" Target="https://www.daloopa.com/src/50179557" TargetMode="External"/><Relationship Id="rId14684" Type="http://schemas.openxmlformats.org/officeDocument/2006/relationships/hyperlink" Target="https://www.daloopa.com/src/19186092" TargetMode="External"/><Relationship Id="rId15735" Type="http://schemas.openxmlformats.org/officeDocument/2006/relationships/hyperlink" Target="https://www.daloopa.com/src/45303793" TargetMode="External"/><Relationship Id="rId3692" Type="http://schemas.openxmlformats.org/officeDocument/2006/relationships/hyperlink" Target="https://www.daloopa.com/src/46504418" TargetMode="External"/><Relationship Id="rId4743" Type="http://schemas.openxmlformats.org/officeDocument/2006/relationships/hyperlink" Target="https://marketplace.daloopa.com/text-fundamental?id=66433303&amp;value=0&amp;id=1668371&amp;value=0&amp;id=1668344&amp;value=0&amp;id=1668317&amp;value=0&amp;id=46594927&amp;value=0&amp;" TargetMode="External"/><Relationship Id="rId13286" Type="http://schemas.openxmlformats.org/officeDocument/2006/relationships/hyperlink" Target="https://www.daloopa.com/src/1677456" TargetMode="External"/><Relationship Id="rId14337" Type="http://schemas.openxmlformats.org/officeDocument/2006/relationships/hyperlink" Target="https://www.daloopa.com/src/19181903" TargetMode="External"/><Relationship Id="rId2294" Type="http://schemas.openxmlformats.org/officeDocument/2006/relationships/hyperlink" Target="https://www.daloopa.com/src/1679256" TargetMode="External"/><Relationship Id="rId3345" Type="http://schemas.openxmlformats.org/officeDocument/2006/relationships/hyperlink" Target="https://www.daloopa.com/src/19137088" TargetMode="External"/><Relationship Id="rId18958" Type="http://schemas.openxmlformats.org/officeDocument/2006/relationships/hyperlink" Target="https://www.daloopa.com/src/50393515" TargetMode="External"/><Relationship Id="rId266" Type="http://schemas.openxmlformats.org/officeDocument/2006/relationships/hyperlink" Target="https://www.daloopa.com/src/48497843" TargetMode="External"/><Relationship Id="rId6568" Type="http://schemas.openxmlformats.org/officeDocument/2006/relationships/hyperlink" Target="https://www.daloopa.com/src/32272331" TargetMode="External"/><Relationship Id="rId7619" Type="http://schemas.openxmlformats.org/officeDocument/2006/relationships/hyperlink" Target="https://www.daloopa.com/src/47469238" TargetMode="External"/><Relationship Id="rId7966" Type="http://schemas.openxmlformats.org/officeDocument/2006/relationships/hyperlink" Target="https://www.daloopa.com/src/1669010" TargetMode="External"/><Relationship Id="rId10947" Type="http://schemas.openxmlformats.org/officeDocument/2006/relationships/hyperlink" Target="https://www.daloopa.com/src/50178590" TargetMode="External"/><Relationship Id="rId9041" Type="http://schemas.openxmlformats.org/officeDocument/2006/relationships/hyperlink" Target="https://www.daloopa.com/src/45304250" TargetMode="External"/><Relationship Id="rId13420" Type="http://schemas.openxmlformats.org/officeDocument/2006/relationships/hyperlink" Target="https://www.daloopa.com/src/19145280" TargetMode="External"/><Relationship Id="rId16990" Type="http://schemas.openxmlformats.org/officeDocument/2006/relationships/hyperlink" Target="https://www.daloopa.com/src/48791290" TargetMode="External"/><Relationship Id="rId1030" Type="http://schemas.openxmlformats.org/officeDocument/2006/relationships/hyperlink" Target="https://www.daloopa.com/src/32273595" TargetMode="External"/><Relationship Id="rId12022" Type="http://schemas.openxmlformats.org/officeDocument/2006/relationships/hyperlink" Target="https://www.daloopa.com/src/1678289" TargetMode="External"/><Relationship Id="rId15592" Type="http://schemas.openxmlformats.org/officeDocument/2006/relationships/hyperlink" Target="https://www.daloopa.com/src/19187094" TargetMode="External"/><Relationship Id="rId16643" Type="http://schemas.openxmlformats.org/officeDocument/2006/relationships/hyperlink" Target="https://www.daloopa.com/src/19164698" TargetMode="External"/><Relationship Id="rId400" Type="http://schemas.openxmlformats.org/officeDocument/2006/relationships/hyperlink" Target="https://www.daloopa.com/src/1676900" TargetMode="External"/><Relationship Id="rId5651" Type="http://schemas.openxmlformats.org/officeDocument/2006/relationships/hyperlink" Target="https://www.daloopa.com/src/1670300" TargetMode="External"/><Relationship Id="rId6702" Type="http://schemas.openxmlformats.org/officeDocument/2006/relationships/hyperlink" Target="https://www.daloopa.com/src/1670147" TargetMode="External"/><Relationship Id="rId14194" Type="http://schemas.openxmlformats.org/officeDocument/2006/relationships/hyperlink" Target="https://www.daloopa.com/src/67086768" TargetMode="External"/><Relationship Id="rId15245" Type="http://schemas.openxmlformats.org/officeDocument/2006/relationships/hyperlink" Target="https://www.daloopa.com/src/50458006" TargetMode="External"/><Relationship Id="rId4253" Type="http://schemas.openxmlformats.org/officeDocument/2006/relationships/hyperlink" Target="https://www.daloopa.com/src/1668078" TargetMode="External"/><Relationship Id="rId5304" Type="http://schemas.openxmlformats.org/officeDocument/2006/relationships/hyperlink" Target="https://www.daloopa.com/src/20809871" TargetMode="External"/><Relationship Id="rId8874" Type="http://schemas.openxmlformats.org/officeDocument/2006/relationships/hyperlink" Target="https://www.daloopa.com/src/62955929" TargetMode="External"/><Relationship Id="rId9925" Type="http://schemas.openxmlformats.org/officeDocument/2006/relationships/hyperlink" Target="https://www.daloopa.com/src/1671438" TargetMode="External"/><Relationship Id="rId18468" Type="http://schemas.openxmlformats.org/officeDocument/2006/relationships/hyperlink" Target="https://www.daloopa.com/src/62711945" TargetMode="External"/><Relationship Id="rId19519" Type="http://schemas.openxmlformats.org/officeDocument/2006/relationships/hyperlink" Target="https://www.daloopa.com/src/32273572" TargetMode="External"/><Relationship Id="rId7476" Type="http://schemas.openxmlformats.org/officeDocument/2006/relationships/hyperlink" Target="https://www.daloopa.com/src/1669314" TargetMode="External"/><Relationship Id="rId8527" Type="http://schemas.openxmlformats.org/officeDocument/2006/relationships/hyperlink" Target="https://www.daloopa.com/src/4681408" TargetMode="External"/><Relationship Id="rId10457" Type="http://schemas.openxmlformats.org/officeDocument/2006/relationships/hyperlink" Target="https://www.daloopa.com/src/50179333" TargetMode="External"/><Relationship Id="rId11855" Type="http://schemas.openxmlformats.org/officeDocument/2006/relationships/hyperlink" Target="https://www.daloopa.com/src/1678691" TargetMode="External"/><Relationship Id="rId12906" Type="http://schemas.openxmlformats.org/officeDocument/2006/relationships/hyperlink" Target="https://www.daloopa.com/document/23465155" TargetMode="External"/><Relationship Id="rId1914" Type="http://schemas.openxmlformats.org/officeDocument/2006/relationships/hyperlink" Target="https://www.daloopa.com/src/1676837" TargetMode="External"/><Relationship Id="rId6078" Type="http://schemas.openxmlformats.org/officeDocument/2006/relationships/hyperlink" Target="https://www.daloopa.com/src/1669680" TargetMode="External"/><Relationship Id="rId7129" Type="http://schemas.openxmlformats.org/officeDocument/2006/relationships/hyperlink" Target="https://www.daloopa.com/src/7963142" TargetMode="External"/><Relationship Id="rId11508" Type="http://schemas.openxmlformats.org/officeDocument/2006/relationships/hyperlink" Target="https://www.daloopa.com/document/6065396" TargetMode="External"/><Relationship Id="rId17551" Type="http://schemas.openxmlformats.org/officeDocument/2006/relationships/hyperlink" Target="https://www.daloopa.com/src/62950372" TargetMode="External"/><Relationship Id="rId18602" Type="http://schemas.openxmlformats.org/officeDocument/2006/relationships/hyperlink" Target="https://www.daloopa.com/src/50393492" TargetMode="External"/><Relationship Id="rId2688" Type="http://schemas.openxmlformats.org/officeDocument/2006/relationships/hyperlink" Target="https://www.daloopa.com/src/32320935" TargetMode="External"/><Relationship Id="rId3739" Type="http://schemas.openxmlformats.org/officeDocument/2006/relationships/hyperlink" Target="https://www.daloopa.com/src/49006016" TargetMode="External"/><Relationship Id="rId5161" Type="http://schemas.openxmlformats.org/officeDocument/2006/relationships/hyperlink" Target="https://www.daloopa.com/src/14718093" TargetMode="External"/><Relationship Id="rId7610" Type="http://schemas.openxmlformats.org/officeDocument/2006/relationships/hyperlink" Target="https://www.daloopa.com/src/58652675" TargetMode="External"/><Relationship Id="rId16153" Type="http://schemas.openxmlformats.org/officeDocument/2006/relationships/hyperlink" Target="https://www.daloopa.com/src/20862985" TargetMode="External"/><Relationship Id="rId17204" Type="http://schemas.openxmlformats.org/officeDocument/2006/relationships/hyperlink" Target="https://www.daloopa.com/src/48798645" TargetMode="External"/><Relationship Id="rId6212" Type="http://schemas.openxmlformats.org/officeDocument/2006/relationships/hyperlink" Target="https://www.daloopa.com/document/23463508" TargetMode="External"/><Relationship Id="rId9782" Type="http://schemas.openxmlformats.org/officeDocument/2006/relationships/hyperlink" Target="https://www.daloopa.com/src/10333156" TargetMode="External"/><Relationship Id="rId12763" Type="http://schemas.openxmlformats.org/officeDocument/2006/relationships/hyperlink" Target="https://www.daloopa.com/src/1679118" TargetMode="External"/><Relationship Id="rId13814" Type="http://schemas.openxmlformats.org/officeDocument/2006/relationships/hyperlink" Target="https://www.daloopa.com/src/19259496" TargetMode="External"/><Relationship Id="rId19376" Type="http://schemas.openxmlformats.org/officeDocument/2006/relationships/hyperlink" Target="https://www.daloopa.com/src/1678489" TargetMode="External"/><Relationship Id="rId1771" Type="http://schemas.openxmlformats.org/officeDocument/2006/relationships/hyperlink" Target="https://www.daloopa.com/src/1670932" TargetMode="External"/><Relationship Id="rId2822" Type="http://schemas.openxmlformats.org/officeDocument/2006/relationships/hyperlink" Target="https://www.daloopa.com/src/19134824" TargetMode="External"/><Relationship Id="rId8384" Type="http://schemas.openxmlformats.org/officeDocument/2006/relationships/hyperlink" Target="https://www.daloopa.com/src/48346656" TargetMode="External"/><Relationship Id="rId9435" Type="http://schemas.openxmlformats.org/officeDocument/2006/relationships/hyperlink" Target="https://www.daloopa.com/src/10333140" TargetMode="External"/><Relationship Id="rId11365" Type="http://schemas.openxmlformats.org/officeDocument/2006/relationships/hyperlink" Target="https://www.daloopa.com/src/1678956" TargetMode="External"/><Relationship Id="rId12416" Type="http://schemas.openxmlformats.org/officeDocument/2006/relationships/hyperlink" Target="https://www.daloopa.com/src/1679500" TargetMode="External"/><Relationship Id="rId19029" Type="http://schemas.openxmlformats.org/officeDocument/2006/relationships/hyperlink" Target="https://www.daloopa.com/src/48903458" TargetMode="External"/><Relationship Id="rId1424" Type="http://schemas.openxmlformats.org/officeDocument/2006/relationships/hyperlink" Target="https://www.daloopa.com/src/67045074" TargetMode="External"/><Relationship Id="rId4994" Type="http://schemas.openxmlformats.org/officeDocument/2006/relationships/hyperlink" Target="https://www.daloopa.com/src/1670043" TargetMode="External"/><Relationship Id="rId8037" Type="http://schemas.openxmlformats.org/officeDocument/2006/relationships/hyperlink" Target="https://www.daloopa.com/src/1669577" TargetMode="External"/><Relationship Id="rId11018" Type="http://schemas.openxmlformats.org/officeDocument/2006/relationships/hyperlink" Target="https://www.daloopa.com/src/67058797" TargetMode="External"/><Relationship Id="rId14588" Type="http://schemas.openxmlformats.org/officeDocument/2006/relationships/hyperlink" Target="https://www.daloopa.com/src/19184492" TargetMode="External"/><Relationship Id="rId15986" Type="http://schemas.openxmlformats.org/officeDocument/2006/relationships/hyperlink" Target="https://www.daloopa.com/src/19193590" TargetMode="External"/><Relationship Id="rId3596" Type="http://schemas.openxmlformats.org/officeDocument/2006/relationships/hyperlink" Target="https://www.daloopa.com/src/19138986" TargetMode="External"/><Relationship Id="rId4647" Type="http://schemas.openxmlformats.org/officeDocument/2006/relationships/hyperlink" Target="https://www.daloopa.com/src/1668252" TargetMode="External"/><Relationship Id="rId15639" Type="http://schemas.openxmlformats.org/officeDocument/2006/relationships/hyperlink" Target="https://www.daloopa.com/src/50458018" TargetMode="External"/><Relationship Id="rId17061" Type="http://schemas.openxmlformats.org/officeDocument/2006/relationships/hyperlink" Target="https://www.daloopa.com/src/48792439" TargetMode="External"/><Relationship Id="rId18112" Type="http://schemas.openxmlformats.org/officeDocument/2006/relationships/hyperlink" Target="https://www.daloopa.com/src/67089095" TargetMode="External"/><Relationship Id="rId19510" Type="http://schemas.openxmlformats.org/officeDocument/2006/relationships/hyperlink" Target="https://www.daloopa.com/src/1678482" TargetMode="External"/><Relationship Id="rId2198" Type="http://schemas.openxmlformats.org/officeDocument/2006/relationships/hyperlink" Target="https://www.daloopa.com/src/19161396" TargetMode="External"/><Relationship Id="rId3249" Type="http://schemas.openxmlformats.org/officeDocument/2006/relationships/hyperlink" Target="https://www.daloopa.com/src/62996740" TargetMode="External"/><Relationship Id="rId7120" Type="http://schemas.openxmlformats.org/officeDocument/2006/relationships/hyperlink" Target="https://www.daloopa.com/src/1668780" TargetMode="External"/><Relationship Id="rId9292" Type="http://schemas.openxmlformats.org/officeDocument/2006/relationships/hyperlink" Target="https://www.daloopa.com/src/1671351" TargetMode="External"/><Relationship Id="rId10101" Type="http://schemas.openxmlformats.org/officeDocument/2006/relationships/hyperlink" Target="https://www.daloopa.com/src/50457850" TargetMode="External"/><Relationship Id="rId13671" Type="http://schemas.openxmlformats.org/officeDocument/2006/relationships/hyperlink" Target="https://www.daloopa.com/src/46507668" TargetMode="External"/><Relationship Id="rId14722" Type="http://schemas.openxmlformats.org/officeDocument/2006/relationships/hyperlink" Target="https://www.daloopa.com/document/7696" TargetMode="External"/><Relationship Id="rId3730" Type="http://schemas.openxmlformats.org/officeDocument/2006/relationships/hyperlink" Target="https://www.daloopa.com/src/20860916" TargetMode="External"/><Relationship Id="rId12273" Type="http://schemas.openxmlformats.org/officeDocument/2006/relationships/hyperlink" Target="https://www.daloopa.com/src/2746551" TargetMode="External"/><Relationship Id="rId13324" Type="http://schemas.openxmlformats.org/officeDocument/2006/relationships/hyperlink" Target="https://www.daloopa.com/src/1677355" TargetMode="External"/><Relationship Id="rId16894" Type="http://schemas.openxmlformats.org/officeDocument/2006/relationships/hyperlink" Target="https://www.daloopa.com/src/48791280" TargetMode="External"/><Relationship Id="rId17945" Type="http://schemas.openxmlformats.org/officeDocument/2006/relationships/hyperlink" Target="https://www.daloopa.com/src/62708843" TargetMode="External"/><Relationship Id="rId651" Type="http://schemas.openxmlformats.org/officeDocument/2006/relationships/hyperlink" Target="https://www.daloopa.com/src/67084964" TargetMode="External"/><Relationship Id="rId1281" Type="http://schemas.openxmlformats.org/officeDocument/2006/relationships/hyperlink" Target="https://www.daloopa.com/src/48520580" TargetMode="External"/><Relationship Id="rId2332" Type="http://schemas.openxmlformats.org/officeDocument/2006/relationships/hyperlink" Target="https://www.daloopa.com/src/1679206" TargetMode="External"/><Relationship Id="rId6953" Type="http://schemas.openxmlformats.org/officeDocument/2006/relationships/hyperlink" Target="https://www.daloopa.com/src/1669486" TargetMode="External"/><Relationship Id="rId15496" Type="http://schemas.openxmlformats.org/officeDocument/2006/relationships/hyperlink" Target="https://www.daloopa.com/src/19186694" TargetMode="External"/><Relationship Id="rId16547" Type="http://schemas.openxmlformats.org/officeDocument/2006/relationships/hyperlink" Target="https://www.daloopa.com/document/23465155" TargetMode="External"/><Relationship Id="rId304" Type="http://schemas.openxmlformats.org/officeDocument/2006/relationships/hyperlink" Target="https://www.daloopa.com/src/20810762" TargetMode="External"/><Relationship Id="rId5555" Type="http://schemas.openxmlformats.org/officeDocument/2006/relationships/hyperlink" Target="https://www.daloopa.com/src/1670018" TargetMode="External"/><Relationship Id="rId6606" Type="http://schemas.openxmlformats.org/officeDocument/2006/relationships/hyperlink" Target="https://www.daloopa.com/src/1669862" TargetMode="External"/><Relationship Id="rId14098" Type="http://schemas.openxmlformats.org/officeDocument/2006/relationships/hyperlink" Target="https://www.daloopa.com/src/18898230" TargetMode="External"/><Relationship Id="rId15149" Type="http://schemas.openxmlformats.org/officeDocument/2006/relationships/hyperlink" Target="https://www.daloopa.com/src/19180040" TargetMode="External"/><Relationship Id="rId19020" Type="http://schemas.openxmlformats.org/officeDocument/2006/relationships/hyperlink" Target="https://www.daloopa.com/src/48901473" TargetMode="External"/><Relationship Id="rId4157" Type="http://schemas.openxmlformats.org/officeDocument/2006/relationships/hyperlink" Target="https://www.daloopa.com/src/38123467" TargetMode="External"/><Relationship Id="rId5208" Type="http://schemas.openxmlformats.org/officeDocument/2006/relationships/hyperlink" Target="https://www.daloopa.com/src/1670295" TargetMode="External"/><Relationship Id="rId8778" Type="http://schemas.openxmlformats.org/officeDocument/2006/relationships/hyperlink" Target="https://www.daloopa.com/src/1679817" TargetMode="External"/><Relationship Id="rId9829" Type="http://schemas.openxmlformats.org/officeDocument/2006/relationships/hyperlink" Target="https://www.daloopa.com/src/2697132" TargetMode="External"/><Relationship Id="rId11759" Type="http://schemas.openxmlformats.org/officeDocument/2006/relationships/hyperlink" Target="https://www.daloopa.com/src/1678698" TargetMode="External"/><Relationship Id="rId15630" Type="http://schemas.openxmlformats.org/officeDocument/2006/relationships/hyperlink" Target="https://www.daloopa.com/src/19186883" TargetMode="External"/><Relationship Id="rId1818" Type="http://schemas.openxmlformats.org/officeDocument/2006/relationships/hyperlink" Target="https://www.daloopa.com/src/49016436" TargetMode="External"/><Relationship Id="rId3240" Type="http://schemas.openxmlformats.org/officeDocument/2006/relationships/hyperlink" Target="https://www.daloopa.com/src/19135765" TargetMode="External"/><Relationship Id="rId13181" Type="http://schemas.openxmlformats.org/officeDocument/2006/relationships/hyperlink" Target="https://www.daloopa.com/src/67439256" TargetMode="External"/><Relationship Id="rId14232" Type="http://schemas.openxmlformats.org/officeDocument/2006/relationships/hyperlink" Target="https://www.daloopa.com/src/46520545" TargetMode="External"/><Relationship Id="rId18853" Type="http://schemas.openxmlformats.org/officeDocument/2006/relationships/hyperlink" Target="https://www.daloopa.com/src/53490852" TargetMode="External"/><Relationship Id="rId161" Type="http://schemas.openxmlformats.org/officeDocument/2006/relationships/hyperlink" Target="https://www.daloopa.com/src/62707706" TargetMode="External"/><Relationship Id="rId7861" Type="http://schemas.openxmlformats.org/officeDocument/2006/relationships/hyperlink" Target="https://www.daloopa.com/src/2696857" TargetMode="External"/><Relationship Id="rId8912" Type="http://schemas.openxmlformats.org/officeDocument/2006/relationships/hyperlink" Target="https://www.daloopa.com/src/1684235" TargetMode="External"/><Relationship Id="rId10842" Type="http://schemas.openxmlformats.org/officeDocument/2006/relationships/hyperlink" Target="https://www.daloopa.com/src/50179169" TargetMode="External"/><Relationship Id="rId17455" Type="http://schemas.openxmlformats.org/officeDocument/2006/relationships/hyperlink" Target="https://www.daloopa.com/src/62705571" TargetMode="External"/><Relationship Id="rId18506" Type="http://schemas.openxmlformats.org/officeDocument/2006/relationships/hyperlink" Target="https://www.daloopa.com/src/62711664" TargetMode="External"/><Relationship Id="rId6463" Type="http://schemas.openxmlformats.org/officeDocument/2006/relationships/hyperlink" Target="https://www.daloopa.com/src/20809860" TargetMode="External"/><Relationship Id="rId7514" Type="http://schemas.openxmlformats.org/officeDocument/2006/relationships/hyperlink" Target="https://www.daloopa.com/src/48610229" TargetMode="External"/><Relationship Id="rId16057" Type="http://schemas.openxmlformats.org/officeDocument/2006/relationships/hyperlink" Target="https://www.daloopa.com/src/38229759" TargetMode="External"/><Relationship Id="rId17108" Type="http://schemas.openxmlformats.org/officeDocument/2006/relationships/hyperlink" Target="https://www.daloopa.com/src/48792772" TargetMode="External"/><Relationship Id="rId5065" Type="http://schemas.openxmlformats.org/officeDocument/2006/relationships/hyperlink" Target="https://www.daloopa.com/src/20809895" TargetMode="External"/><Relationship Id="rId6116" Type="http://schemas.openxmlformats.org/officeDocument/2006/relationships/hyperlink" Target="https://www.daloopa.com/src/1670277" TargetMode="External"/><Relationship Id="rId9686" Type="http://schemas.openxmlformats.org/officeDocument/2006/relationships/hyperlink" Target="https://www.daloopa.com/src/53410552" TargetMode="External"/><Relationship Id="rId12667" Type="http://schemas.openxmlformats.org/officeDocument/2006/relationships/hyperlink" Target="https://www.daloopa.com/src/1679164" TargetMode="External"/><Relationship Id="rId1675" Type="http://schemas.openxmlformats.org/officeDocument/2006/relationships/hyperlink" Target="https://www.daloopa.com/src/1670874" TargetMode="External"/><Relationship Id="rId2726" Type="http://schemas.openxmlformats.org/officeDocument/2006/relationships/hyperlink" Target="https://www.daloopa.com/src/7998993" TargetMode="External"/><Relationship Id="rId8288" Type="http://schemas.openxmlformats.org/officeDocument/2006/relationships/hyperlink" Target="https://www.daloopa.com/src/7963163" TargetMode="External"/><Relationship Id="rId9339" Type="http://schemas.openxmlformats.org/officeDocument/2006/relationships/hyperlink" Target="https://www.daloopa.com/src/38123896" TargetMode="External"/><Relationship Id="rId11269" Type="http://schemas.openxmlformats.org/officeDocument/2006/relationships/hyperlink" Target="https://www.daloopa.com/src/1678833" TargetMode="External"/><Relationship Id="rId13718" Type="http://schemas.openxmlformats.org/officeDocument/2006/relationships/hyperlink" Target="https://www.daloopa.com/src/19147294" TargetMode="External"/><Relationship Id="rId15140" Type="http://schemas.openxmlformats.org/officeDocument/2006/relationships/hyperlink" Target="https://www.daloopa.com/src/19181027" TargetMode="External"/><Relationship Id="rId1328" Type="http://schemas.openxmlformats.org/officeDocument/2006/relationships/hyperlink" Target="https://www.daloopa.com/src/46413190" TargetMode="External"/><Relationship Id="rId4898" Type="http://schemas.openxmlformats.org/officeDocument/2006/relationships/hyperlink" Target="https://www.daloopa.com/src/1677316" TargetMode="External"/><Relationship Id="rId5949" Type="http://schemas.openxmlformats.org/officeDocument/2006/relationships/hyperlink" Target="https://www.daloopa.com/src/1669781" TargetMode="External"/><Relationship Id="rId7371" Type="http://schemas.openxmlformats.org/officeDocument/2006/relationships/hyperlink" Target="https://www.daloopa.com/src/1669350" TargetMode="External"/><Relationship Id="rId9820" Type="http://schemas.openxmlformats.org/officeDocument/2006/relationships/hyperlink" Target="https://www.daloopa.com/src/1671313" TargetMode="External"/><Relationship Id="rId11750" Type="http://schemas.openxmlformats.org/officeDocument/2006/relationships/hyperlink" Target="https://www.daloopa.com/src/1678664" TargetMode="External"/><Relationship Id="rId12801" Type="http://schemas.openxmlformats.org/officeDocument/2006/relationships/hyperlink" Target="https://www.daloopa.com/src/67437018" TargetMode="External"/><Relationship Id="rId18363" Type="http://schemas.openxmlformats.org/officeDocument/2006/relationships/hyperlink" Target="https://www.daloopa.com/src/62711934" TargetMode="External"/><Relationship Id="rId19414" Type="http://schemas.openxmlformats.org/officeDocument/2006/relationships/hyperlink" Target="https://www.daloopa.com/src/1678566" TargetMode="External"/><Relationship Id="rId34" Type="http://schemas.openxmlformats.org/officeDocument/2006/relationships/hyperlink" Target="https://www.daloopa.com/document/21340684" TargetMode="External"/><Relationship Id="rId7024" Type="http://schemas.openxmlformats.org/officeDocument/2006/relationships/hyperlink" Target="https://www.daloopa.com/src/1669417" TargetMode="External"/><Relationship Id="rId8422" Type="http://schemas.openxmlformats.org/officeDocument/2006/relationships/hyperlink" Target="https://www.daloopa.com/src/2696867" TargetMode="External"/><Relationship Id="rId10352" Type="http://schemas.openxmlformats.org/officeDocument/2006/relationships/hyperlink" Target="https://www.daloopa.com/src/50179344" TargetMode="External"/><Relationship Id="rId11403" Type="http://schemas.openxmlformats.org/officeDocument/2006/relationships/hyperlink" Target="https://www.daloopa.com/src/1687086" TargetMode="External"/><Relationship Id="rId14973" Type="http://schemas.openxmlformats.org/officeDocument/2006/relationships/hyperlink" Target="https://www.daloopa.com/src/46508613" TargetMode="External"/><Relationship Id="rId18016" Type="http://schemas.openxmlformats.org/officeDocument/2006/relationships/hyperlink" Target="https://www.daloopa.com/src/62708841" TargetMode="External"/><Relationship Id="rId3981" Type="http://schemas.openxmlformats.org/officeDocument/2006/relationships/hyperlink" Target="https://www.daloopa.com/src/32272250" TargetMode="External"/><Relationship Id="rId10005" Type="http://schemas.openxmlformats.org/officeDocument/2006/relationships/hyperlink" Target="https://www.daloopa.com/src/1671093" TargetMode="External"/><Relationship Id="rId13575" Type="http://schemas.openxmlformats.org/officeDocument/2006/relationships/hyperlink" Target="https://www.daloopa.com/document/23465155" TargetMode="External"/><Relationship Id="rId14626" Type="http://schemas.openxmlformats.org/officeDocument/2006/relationships/hyperlink" Target="https://www.daloopa.com/src/45303717" TargetMode="External"/><Relationship Id="rId2583" Type="http://schemas.openxmlformats.org/officeDocument/2006/relationships/hyperlink" Target="https://www.daloopa.com/src/66330936" TargetMode="External"/><Relationship Id="rId3634" Type="http://schemas.openxmlformats.org/officeDocument/2006/relationships/hyperlink" Target="https://www.daloopa.com/src/19138087" TargetMode="External"/><Relationship Id="rId9196" Type="http://schemas.openxmlformats.org/officeDocument/2006/relationships/hyperlink" Target="https://www.daloopa.com/src/1671235" TargetMode="External"/><Relationship Id="rId12177" Type="http://schemas.openxmlformats.org/officeDocument/2006/relationships/hyperlink" Target="https://www.daloopa.com/src/1678310" TargetMode="External"/><Relationship Id="rId13228" Type="http://schemas.openxmlformats.org/officeDocument/2006/relationships/hyperlink" Target="https://www.daloopa.com/src/67438864" TargetMode="External"/><Relationship Id="rId16798" Type="http://schemas.openxmlformats.org/officeDocument/2006/relationships/hyperlink" Target="https://www.daloopa.com/src/67089849" TargetMode="External"/><Relationship Id="rId555" Type="http://schemas.openxmlformats.org/officeDocument/2006/relationships/hyperlink" Target="https://marketplace.daloopa.com/text-fundamental?id=50432849&amp;value=0.674&amp;id=50432755&amp;value=0.6859999999999999&amp;id=18919327&amp;value=0.7020000000000001&amp;id=18919246&amp;value=0.713&amp;id=18919207&amp;value=0.722&amp;id=18919053&amp;value=0.723&amp;id=18919017&amp;value=0.713&amp;id=18918900&amp;value=0.71&amp;id=18918779&amp;value=0.715&amp;id=18918698&amp;value=0.718&amp;id=18918516&amp;value=0.7090000000000001&amp;id=18918331&amp;value=0.71&amp;id=18918270&amp;value=0.715&amp;id=18918206&amp;value=0.716&amp;id=18918121&amp;value=0.7070000000000001&amp;id=19355345&amp;value=0.71&amp;id=19355326&amp;value=0.705&amp;id=19355318&amp;value=0.71&amp;" TargetMode="External"/><Relationship Id="rId1185" Type="http://schemas.openxmlformats.org/officeDocument/2006/relationships/hyperlink" Target="https://www.daloopa.com/src/58652862" TargetMode="External"/><Relationship Id="rId2236" Type="http://schemas.openxmlformats.org/officeDocument/2006/relationships/hyperlink" Target="https://www.daloopa.com/src/1679283" TargetMode="External"/><Relationship Id="rId6857" Type="http://schemas.openxmlformats.org/officeDocument/2006/relationships/hyperlink" Target="https://www.daloopa.com/src/1669193" TargetMode="External"/><Relationship Id="rId7908" Type="http://schemas.openxmlformats.org/officeDocument/2006/relationships/hyperlink" Target="https://www.daloopa.com/src/48610225" TargetMode="External"/><Relationship Id="rId17849" Type="http://schemas.openxmlformats.org/officeDocument/2006/relationships/hyperlink" Target="https://www.daloopa.com/src/62706192" TargetMode="External"/><Relationship Id="rId19271" Type="http://schemas.openxmlformats.org/officeDocument/2006/relationships/hyperlink" Target="https://www.daloopa.com/src/49028214" TargetMode="External"/><Relationship Id="rId208" Type="http://schemas.openxmlformats.org/officeDocument/2006/relationships/hyperlink" Target="https://marketplace.daloopa.com/text-fundamental?id=50420518&amp;value=9293&amp;id=50420182&amp;value=2387&amp;id=50420362&amp;value=2400&amp;id=50420390&amp;value=2421&amp;id=50420450&amp;value=2656&amp;id=50420487&amp;value=9864&amp;id=1677006&amp;value=2432&amp;id=1677000&amp;value=2432&amp;id=1676994&amp;value=2514&amp;id=1676978&amp;value=2864&amp;id=48497846&amp;value=10242&amp;id=1676972&amp;value=2571&amp;id=1676966&amp;value=2623&amp;id=1676960&amp;value=2623&amp;id=1676954&amp;value=3082&amp;id=48498096&amp;value=10899&amp;id=1676948&amp;value=2824&amp;id=1676942&amp;value=3042&amp;id=1676936&amp;value=3101&amp;id=1676930&amp;value=3674&amp;id=48498368&amp;value=12641&amp;id=1676919&amp;value=3386&amp;id=1676913&amp;value=3411&amp;id=1676907&amp;value=3427&amp;id=1676901&amp;value=3930&amp;id=48498643&amp;value=14154&amp;id=1676895&amp;value=3477&amp;id=1676884&amp;value=3621&amp;id=1676878&amp;value=3634&amp;" TargetMode="External"/><Relationship Id="rId5459" Type="http://schemas.openxmlformats.org/officeDocument/2006/relationships/hyperlink" Target="https://www.daloopa.com/src/1669841" TargetMode="External"/><Relationship Id="rId9330" Type="http://schemas.openxmlformats.org/officeDocument/2006/relationships/hyperlink" Target="https://www.daloopa.com/src/1671100" TargetMode="External"/><Relationship Id="rId11260" Type="http://schemas.openxmlformats.org/officeDocument/2006/relationships/hyperlink" Target="https://marketplace.daloopa.com/text-fundamental?id=1678832&amp;value=655&amp;id=1678851&amp;value=743&amp;id=1684265&amp;value=-856&amp;id=1684287&amp;value=-873&amp;id=45304381&amp;value=-331&amp;" TargetMode="External"/><Relationship Id="rId12311" Type="http://schemas.openxmlformats.org/officeDocument/2006/relationships/hyperlink" Target="https://www.daloopa.com/src/1679329" TargetMode="External"/><Relationship Id="rId15881" Type="http://schemas.openxmlformats.org/officeDocument/2006/relationships/hyperlink" Target="https://www.daloopa.com/src/19192612" TargetMode="External"/><Relationship Id="rId16932" Type="http://schemas.openxmlformats.org/officeDocument/2006/relationships/hyperlink" Target="https://www.daloopa.com/src/48791430" TargetMode="External"/><Relationship Id="rId5940" Type="http://schemas.openxmlformats.org/officeDocument/2006/relationships/hyperlink" Target="https://www.daloopa.com/src/1670097" TargetMode="External"/><Relationship Id="rId14483" Type="http://schemas.openxmlformats.org/officeDocument/2006/relationships/hyperlink" Target="https://www.daloopa.com/src/19178358" TargetMode="External"/><Relationship Id="rId15534" Type="http://schemas.openxmlformats.org/officeDocument/2006/relationships/hyperlink" Target="https://www.daloopa.com/src/58705786" TargetMode="External"/><Relationship Id="rId2093" Type="http://schemas.openxmlformats.org/officeDocument/2006/relationships/hyperlink" Target="https://www.daloopa.com/src/1680711" TargetMode="External"/><Relationship Id="rId3491" Type="http://schemas.openxmlformats.org/officeDocument/2006/relationships/hyperlink" Target="https://www.daloopa.com/src/49008548" TargetMode="External"/><Relationship Id="rId4542" Type="http://schemas.openxmlformats.org/officeDocument/2006/relationships/hyperlink" Target="https://www.daloopa.com/src/1668546" TargetMode="External"/><Relationship Id="rId13085" Type="http://schemas.openxmlformats.org/officeDocument/2006/relationships/hyperlink" Target="https://www.daloopa.com/src/67440633" TargetMode="External"/><Relationship Id="rId14136" Type="http://schemas.openxmlformats.org/officeDocument/2006/relationships/hyperlink" Target="https://www.daloopa.com/src/48889061" TargetMode="External"/><Relationship Id="rId18757" Type="http://schemas.openxmlformats.org/officeDocument/2006/relationships/hyperlink" Target="https://www.daloopa.com/src/48898943" TargetMode="External"/><Relationship Id="rId3144" Type="http://schemas.openxmlformats.org/officeDocument/2006/relationships/hyperlink" Target="https://www.daloopa.com/src/58704674" TargetMode="External"/><Relationship Id="rId7765" Type="http://schemas.openxmlformats.org/officeDocument/2006/relationships/hyperlink" Target="https://www.daloopa.com/src/1668793" TargetMode="External"/><Relationship Id="rId8816" Type="http://schemas.openxmlformats.org/officeDocument/2006/relationships/hyperlink" Target="https://www.daloopa.com/src/1679807" TargetMode="External"/><Relationship Id="rId10746" Type="http://schemas.openxmlformats.org/officeDocument/2006/relationships/hyperlink" Target="https://www.daloopa.com/src/50179513" TargetMode="External"/><Relationship Id="rId17359" Type="http://schemas.openxmlformats.org/officeDocument/2006/relationships/hyperlink" Target="https://www.daloopa.com/src/48796639" TargetMode="External"/><Relationship Id="rId6367" Type="http://schemas.openxmlformats.org/officeDocument/2006/relationships/hyperlink" Target="https://marketplace.daloopa.com/text-fundamental?id=1669686&amp;value=8206&amp;id=1669650&amp;value=9088&amp;id=1669614&amp;value=9666&amp;id=2696980&amp;value=10214&amp;id=4681448&amp;value=10476&amp;id=7963210&amp;value=10709&amp;id=10332987&amp;value=10984&amp;id=14718075&amp;value=11146&amp;id=20809870&amp;value=11382&amp;id=32272328&amp;value=11619&amp;id=38123589&amp;value=11471&amp;id=46412943&amp;value=11389&amp;id=53410435&amp;value=11363&amp;id=58652766&amp;value=11697&amp;id=62949297&amp;value=11984&amp;id=67044549&amp;value=12501&amp;" TargetMode="External"/><Relationship Id="rId7418" Type="http://schemas.openxmlformats.org/officeDocument/2006/relationships/hyperlink" Target="https://www.daloopa.com/src/1669531" TargetMode="External"/><Relationship Id="rId13969" Type="http://schemas.openxmlformats.org/officeDocument/2006/relationships/hyperlink" Target="https://marketplace.daloopa.com/text-fundamental?id=19339570&amp;value=50&amp;id=19157498&amp;value=146&amp;id=19157410&amp;value=195&amp;id=66433339&amp;value=283&amp;id=19157723&amp;value=674&amp;id=19157073&amp;value=103&amp;id=19156958&amp;value=201&amp;id=19156833&amp;value=160&amp;id=66433340&amp;value=150&amp;id=19156712&amp;value=614&amp;id=19156605&amp;value=100&amp;id=19156523&amp;value=-36&amp;id=18895779&amp;value=-43&amp;id=66433341&amp;value=163&amp;id=19620234&amp;value=184&amp;id=18905721&amp;value=91&amp;id=18905562&amp;value=98&amp;id=18905018&amp;value=160&amp;id=66433342&amp;value=330&amp;id=18903924&amp;value=679&amp;id=18902396&amp;value=200&amp;id=18902301&amp;value=251&amp;id=18902132&amp;value=1266&amp;id=18901642&amp;value=429&amp;id=18898229&amp;value=299&amp;id=18898097&amp;value=288&amp;id=66433343&amp;value=217&amp;id=18897855&amp;value=1233&amp;id=18897384&amp;value=-98&amp;id=18897285&amp;value=194&amp;id=18897087&amp;value=179&amp;id=66433344&amp;value=127&amp;id=18896955&amp;value=402&amp;id=18896479&amp;value=-536&amp;id=18896262&amp;value=-299&amp;id=18906899&amp;value=-1395&amp;id=32321759&amp;value=808&amp;id=38227052&amp;value=558&amp;id=46503892&amp;value=2500&amp;id=53485392&amp;value=494&amp;id=58704141&amp;value=603&amp;id=62997372&amp;value=708&amp;id=67097380&amp;value=-505&amp;id=67086860&amp;value=1300&amp;" TargetMode="External"/><Relationship Id="rId17840" Type="http://schemas.openxmlformats.org/officeDocument/2006/relationships/hyperlink" Target="https://www.daloopa.com/src/62706885" TargetMode="External"/><Relationship Id="rId1579" Type="http://schemas.openxmlformats.org/officeDocument/2006/relationships/hyperlink" Target="https://www.daloopa.com/src/49016240" TargetMode="External"/><Relationship Id="rId2977" Type="http://schemas.openxmlformats.org/officeDocument/2006/relationships/hyperlink" Target="https://www.daloopa.com/src/19135448" TargetMode="External"/><Relationship Id="rId5450" Type="http://schemas.openxmlformats.org/officeDocument/2006/relationships/hyperlink" Target="https://www.daloopa.com/src/32272350" TargetMode="External"/><Relationship Id="rId15044" Type="http://schemas.openxmlformats.org/officeDocument/2006/relationships/hyperlink" Target="https://www.daloopa.com/src/58705774" TargetMode="External"/><Relationship Id="rId15391" Type="http://schemas.openxmlformats.org/officeDocument/2006/relationships/hyperlink" Target="https://www.daloopa.com/src/19187667" TargetMode="External"/><Relationship Id="rId16442" Type="http://schemas.openxmlformats.org/officeDocument/2006/relationships/hyperlink" Target="https://www.daloopa.com/src/19197197" TargetMode="External"/><Relationship Id="rId949" Type="http://schemas.openxmlformats.org/officeDocument/2006/relationships/hyperlink" Target="https://www.daloopa.com/src/67092373" TargetMode="External"/><Relationship Id="rId4052" Type="http://schemas.openxmlformats.org/officeDocument/2006/relationships/hyperlink" Target="https://www.daloopa.com/src/1668557" TargetMode="External"/><Relationship Id="rId5103" Type="http://schemas.openxmlformats.org/officeDocument/2006/relationships/hyperlink" Target="https://www.daloopa.com/src/1669869" TargetMode="External"/><Relationship Id="rId6501" Type="http://schemas.openxmlformats.org/officeDocument/2006/relationships/hyperlink" Target="https://www.daloopa.com/src/1669791" TargetMode="External"/><Relationship Id="rId19665" Type="http://schemas.openxmlformats.org/officeDocument/2006/relationships/hyperlink" Target="https://www.daloopa.com/src/1678473" TargetMode="External"/><Relationship Id="rId8673" Type="http://schemas.openxmlformats.org/officeDocument/2006/relationships/hyperlink" Target="https://www.daloopa.com/src/1670612" TargetMode="External"/><Relationship Id="rId9724" Type="http://schemas.openxmlformats.org/officeDocument/2006/relationships/hyperlink" Target="https://www.daloopa.com/src/1671448" TargetMode="External"/><Relationship Id="rId11654" Type="http://schemas.openxmlformats.org/officeDocument/2006/relationships/hyperlink" Target="https://www.daloopa.com/document/206943" TargetMode="External"/><Relationship Id="rId12705" Type="http://schemas.openxmlformats.org/officeDocument/2006/relationships/hyperlink" Target="https://www.daloopa.com/src/1679174" TargetMode="External"/><Relationship Id="rId18267" Type="http://schemas.openxmlformats.org/officeDocument/2006/relationships/hyperlink" Target="https://www.daloopa.com/src/62769730" TargetMode="External"/><Relationship Id="rId19318" Type="http://schemas.openxmlformats.org/officeDocument/2006/relationships/hyperlink" Target="https://www.daloopa.com/src/1678625" TargetMode="External"/><Relationship Id="rId1713" Type="http://schemas.openxmlformats.org/officeDocument/2006/relationships/hyperlink" Target="https://www.daloopa.com/src/1670785" TargetMode="External"/><Relationship Id="rId7275" Type="http://schemas.openxmlformats.org/officeDocument/2006/relationships/hyperlink" Target="https://www.daloopa.com/src/1668648" TargetMode="External"/><Relationship Id="rId8326" Type="http://schemas.openxmlformats.org/officeDocument/2006/relationships/hyperlink" Target="https://www.daloopa.com/src/14718229" TargetMode="External"/><Relationship Id="rId10256" Type="http://schemas.openxmlformats.org/officeDocument/2006/relationships/hyperlink" Target="https://www.daloopa.com/src/50180141" TargetMode="External"/><Relationship Id="rId11307" Type="http://schemas.openxmlformats.org/officeDocument/2006/relationships/hyperlink" Target="https://www.daloopa.com/src/1684293" TargetMode="External"/><Relationship Id="rId14877" Type="http://schemas.openxmlformats.org/officeDocument/2006/relationships/hyperlink" Target="https://www.daloopa.com/src/19185538" TargetMode="External"/><Relationship Id="rId3885" Type="http://schemas.openxmlformats.org/officeDocument/2006/relationships/hyperlink" Target="https://www.daloopa.com/src/46414820" TargetMode="External"/><Relationship Id="rId4936" Type="http://schemas.openxmlformats.org/officeDocument/2006/relationships/hyperlink" Target="https://www.daloopa.com/src/1670254" TargetMode="External"/><Relationship Id="rId13479" Type="http://schemas.openxmlformats.org/officeDocument/2006/relationships/hyperlink" Target="https://www.daloopa.com/src/19144823" TargetMode="External"/><Relationship Id="rId15928" Type="http://schemas.openxmlformats.org/officeDocument/2006/relationships/hyperlink" Target="https://www.daloopa.com/src/62996993" TargetMode="External"/><Relationship Id="rId17350" Type="http://schemas.openxmlformats.org/officeDocument/2006/relationships/hyperlink" Target="https://www.daloopa.com/src/48797990" TargetMode="External"/><Relationship Id="rId18401" Type="http://schemas.openxmlformats.org/officeDocument/2006/relationships/hyperlink" Target="https://www.daloopa.com/src/62711974" TargetMode="External"/><Relationship Id="rId2487" Type="http://schemas.openxmlformats.org/officeDocument/2006/relationships/hyperlink" Target="https://www.daloopa.com/src/1679194" TargetMode="External"/><Relationship Id="rId3538" Type="http://schemas.openxmlformats.org/officeDocument/2006/relationships/hyperlink" Target="https://www.daloopa.com/src/19138916" TargetMode="External"/><Relationship Id="rId17003" Type="http://schemas.openxmlformats.org/officeDocument/2006/relationships/hyperlink" Target="https://www.daloopa.com/src/48789239" TargetMode="External"/><Relationship Id="rId459" Type="http://schemas.openxmlformats.org/officeDocument/2006/relationships/hyperlink" Target="https://marketplace.daloopa.com/text-fundamental?id=1677261&amp;value=-0.05&amp;id=1677255&amp;value=-0.04&amp;id=1677249&amp;value=-0.01&amp;id=1677243&amp;value=-0.05&amp;id=1677237&amp;value=0&amp;id=1677231&amp;value=-0.01&amp;id=1677225&amp;value=-0.05&amp;id=1677219&amp;value=-0.09&amp;id=1677211&amp;value=-0.04&amp;id=1677202&amp;value=-0.06&amp;id=1677196&amp;value=0.01&amp;id=1677171&amp;value=-0.06&amp;" TargetMode="External"/><Relationship Id="rId1089" Type="http://schemas.openxmlformats.org/officeDocument/2006/relationships/hyperlink" Target="https://www.daloopa.com/src/2697057" TargetMode="External"/><Relationship Id="rId6011" Type="http://schemas.openxmlformats.org/officeDocument/2006/relationships/hyperlink" Target="https://www.daloopa.com/src/1670205" TargetMode="External"/><Relationship Id="rId9581" Type="http://schemas.openxmlformats.org/officeDocument/2006/relationships/hyperlink" Target="https://www.daloopa.com/src/14718331" TargetMode="External"/><Relationship Id="rId13960" Type="http://schemas.openxmlformats.org/officeDocument/2006/relationships/hyperlink" Target="https://www.daloopa.com/src/38229942" TargetMode="External"/><Relationship Id="rId19175" Type="http://schemas.openxmlformats.org/officeDocument/2006/relationships/hyperlink" Target="https://www.daloopa.com/src/49028205" TargetMode="External"/><Relationship Id="rId8183" Type="http://schemas.openxmlformats.org/officeDocument/2006/relationships/hyperlink" Target="https://www.daloopa.com/src/1668598" TargetMode="External"/><Relationship Id="rId9234" Type="http://schemas.openxmlformats.org/officeDocument/2006/relationships/hyperlink" Target="https://www.daloopa.com/src/1671349" TargetMode="External"/><Relationship Id="rId12562" Type="http://schemas.openxmlformats.org/officeDocument/2006/relationships/hyperlink" Target="https://www.daloopa.com/src/62997388" TargetMode="External"/><Relationship Id="rId13613" Type="http://schemas.openxmlformats.org/officeDocument/2006/relationships/hyperlink" Target="https://www.daloopa.com/src/32323607" TargetMode="External"/><Relationship Id="rId940" Type="http://schemas.openxmlformats.org/officeDocument/2006/relationships/hyperlink" Target="https://www.daloopa.com/src/58653244" TargetMode="External"/><Relationship Id="rId1570" Type="http://schemas.openxmlformats.org/officeDocument/2006/relationships/hyperlink" Target="https://www.daloopa.com/src/49013969" TargetMode="External"/><Relationship Id="rId2621" Type="http://schemas.openxmlformats.org/officeDocument/2006/relationships/hyperlink" Target="https://www.daloopa.com/src/67090462" TargetMode="External"/><Relationship Id="rId11164" Type="http://schemas.openxmlformats.org/officeDocument/2006/relationships/hyperlink" Target="https://www.daloopa.com/src/50178781" TargetMode="External"/><Relationship Id="rId12215" Type="http://schemas.openxmlformats.org/officeDocument/2006/relationships/hyperlink" Target="https://www.daloopa.com/src/1679423" TargetMode="External"/><Relationship Id="rId15785" Type="http://schemas.openxmlformats.org/officeDocument/2006/relationships/hyperlink" Target="https://www.daloopa.com/src/19183201" TargetMode="External"/><Relationship Id="rId16836" Type="http://schemas.openxmlformats.org/officeDocument/2006/relationships/hyperlink" Target="https://www.daloopa.com/src/48791788" TargetMode="External"/><Relationship Id="rId1223" Type="http://schemas.openxmlformats.org/officeDocument/2006/relationships/hyperlink" Target="https://www.daloopa.com/src/53410451" TargetMode="External"/><Relationship Id="rId4793" Type="http://schemas.openxmlformats.org/officeDocument/2006/relationships/hyperlink" Target="https://www.daloopa.com/src/46414821" TargetMode="External"/><Relationship Id="rId5844" Type="http://schemas.openxmlformats.org/officeDocument/2006/relationships/hyperlink" Target="https://www.daloopa.com/src/1669814" TargetMode="External"/><Relationship Id="rId14387" Type="http://schemas.openxmlformats.org/officeDocument/2006/relationships/hyperlink" Target="https://www.daloopa.com/src/67088469" TargetMode="External"/><Relationship Id="rId15438" Type="http://schemas.openxmlformats.org/officeDocument/2006/relationships/hyperlink" Target="https://www.daloopa.com/src/19186977" TargetMode="External"/><Relationship Id="rId3395" Type="http://schemas.openxmlformats.org/officeDocument/2006/relationships/hyperlink" Target="https://www.daloopa.com/src/19137016" TargetMode="External"/><Relationship Id="rId4446" Type="http://schemas.openxmlformats.org/officeDocument/2006/relationships/hyperlink" Target="https://www.daloopa.com/src/7963103" TargetMode="External"/><Relationship Id="rId3048" Type="http://schemas.openxmlformats.org/officeDocument/2006/relationships/hyperlink" Target="https://www.daloopa.com/src/19135484" TargetMode="External"/><Relationship Id="rId7669" Type="http://schemas.openxmlformats.org/officeDocument/2006/relationships/hyperlink" Target="https://www.daloopa.com/src/48400728" TargetMode="External"/><Relationship Id="rId10997" Type="http://schemas.openxmlformats.org/officeDocument/2006/relationships/hyperlink" Target="https://www.daloopa.com/src/67050012" TargetMode="External"/><Relationship Id="rId9091" Type="http://schemas.openxmlformats.org/officeDocument/2006/relationships/hyperlink" Target="https://www.daloopa.com/src/1671469" TargetMode="External"/><Relationship Id="rId12072" Type="http://schemas.openxmlformats.org/officeDocument/2006/relationships/hyperlink" Target="https://marketplace.daloopa.com/text-fundamental?id=1678817&amp;value=4224&amp;id=1678813&amp;value=3990&amp;id=1678809&amp;value=4342&amp;id=1678805&amp;value=4839&amp;id=45304463&amp;value=17395&amp;id=1678376&amp;value=4954&amp;id=1678366&amp;value=5138&amp;id=1678362&amp;value=5357&amp;id=1678358&amp;value=5600&amp;id=45304464&amp;value=21049&amp;id=1678354&amp;value=5650&amp;id=1678347&amp;value=5957&amp;id=1678337&amp;value=6140&amp;id=1678327&amp;value=6816&amp;id=45304465&amp;value=24563&amp;id=1678317&amp;value=6836&amp;id=1678304&amp;value=7471&amp;id=1678294&amp;value=7627&amp;id=1678284&amp;value=8485&amp;id=45304466&amp;value=30419&amp;" TargetMode="External"/><Relationship Id="rId13123" Type="http://schemas.openxmlformats.org/officeDocument/2006/relationships/hyperlink" Target="https://www.daloopa.com/src/67440928" TargetMode="External"/><Relationship Id="rId13470" Type="http://schemas.openxmlformats.org/officeDocument/2006/relationships/hyperlink" Target="https://www.daloopa.com/src/58705411" TargetMode="External"/><Relationship Id="rId14521" Type="http://schemas.openxmlformats.org/officeDocument/2006/relationships/hyperlink" Target="https://www.daloopa.com/src/62996911" TargetMode="External"/><Relationship Id="rId450" Type="http://schemas.openxmlformats.org/officeDocument/2006/relationships/hyperlink" Target="https://www.daloopa.com/src/1677242" TargetMode="External"/><Relationship Id="rId1080" Type="http://schemas.openxmlformats.org/officeDocument/2006/relationships/hyperlink" Target="https://www.daloopa.com/src/1670898" TargetMode="External"/><Relationship Id="rId2131" Type="http://schemas.openxmlformats.org/officeDocument/2006/relationships/hyperlink" Target="https://www.daloopa.com/src/18858747" TargetMode="External"/><Relationship Id="rId16693" Type="http://schemas.openxmlformats.org/officeDocument/2006/relationships/hyperlink" Target="https://www.daloopa.com/src/19164952" TargetMode="External"/><Relationship Id="rId17744" Type="http://schemas.openxmlformats.org/officeDocument/2006/relationships/hyperlink" Target="https://www.daloopa.com/src/62950379" TargetMode="External"/><Relationship Id="rId103" Type="http://schemas.openxmlformats.org/officeDocument/2006/relationships/hyperlink" Target="https://www.daloopa.com/document/10232763" TargetMode="External"/><Relationship Id="rId6752" Type="http://schemas.openxmlformats.org/officeDocument/2006/relationships/hyperlink" Target="https://www.daloopa.com/src/1670218" TargetMode="External"/><Relationship Id="rId7803" Type="http://schemas.openxmlformats.org/officeDocument/2006/relationships/hyperlink" Target="https://www.daloopa.com/src/1669358" TargetMode="External"/><Relationship Id="rId15295" Type="http://schemas.openxmlformats.org/officeDocument/2006/relationships/hyperlink" Target="https://www.daloopa.com/src/58705787" TargetMode="External"/><Relationship Id="rId16346" Type="http://schemas.openxmlformats.org/officeDocument/2006/relationships/hyperlink" Target="https://www.daloopa.com/src/19140038" TargetMode="External"/><Relationship Id="rId5354" Type="http://schemas.openxmlformats.org/officeDocument/2006/relationships/hyperlink" Target="https://www.daloopa.com/src/10333014" TargetMode="External"/><Relationship Id="rId6405" Type="http://schemas.openxmlformats.org/officeDocument/2006/relationships/hyperlink" Target="https://www.daloopa.com/src/1670034" TargetMode="External"/><Relationship Id="rId9975" Type="http://schemas.openxmlformats.org/officeDocument/2006/relationships/hyperlink" Target="https://www.daloopa.com/src/32273766" TargetMode="External"/><Relationship Id="rId12956" Type="http://schemas.openxmlformats.org/officeDocument/2006/relationships/hyperlink" Target="https://www.daloopa.com/src/67441061" TargetMode="External"/><Relationship Id="rId19569" Type="http://schemas.openxmlformats.org/officeDocument/2006/relationships/hyperlink" Target="https://www.daloopa.com/src/1678483" TargetMode="External"/><Relationship Id="rId1964" Type="http://schemas.openxmlformats.org/officeDocument/2006/relationships/hyperlink" Target="https://www.daloopa.com/src/1680739" TargetMode="External"/><Relationship Id="rId5007" Type="http://schemas.openxmlformats.org/officeDocument/2006/relationships/hyperlink" Target="https://www.daloopa.com/src/1669588" TargetMode="External"/><Relationship Id="rId8577" Type="http://schemas.openxmlformats.org/officeDocument/2006/relationships/hyperlink" Target="https://www.daloopa.com/src/1669021" TargetMode="External"/><Relationship Id="rId9628" Type="http://schemas.openxmlformats.org/officeDocument/2006/relationships/hyperlink" Target="https://www.daloopa.com/src/53410541" TargetMode="External"/><Relationship Id="rId11558" Type="http://schemas.openxmlformats.org/officeDocument/2006/relationships/hyperlink" Target="https://www.daloopa.com/src/1684204" TargetMode="External"/><Relationship Id="rId12609" Type="http://schemas.openxmlformats.org/officeDocument/2006/relationships/hyperlink" Target="https://marketplace.daloopa.com/text-fundamental?id=50460938&amp;value=315&amp;id=50460937&amp;value=283&amp;id=50460927&amp;value=281&amp;id=50461365&amp;value=132&amp;id=50461002&amp;value=1011&amp;id=50460908&amp;value=270&amp;id=50460907&amp;value=266&amp;id=50460891&amp;value=285&amp;id=50461366&amp;value=258&amp;id=50460890&amp;value=1079&amp;id=50460779&amp;value=239&amp;id=50460760&amp;value=222&amp;id=50460748&amp;value=218&amp;id=50461367&amp;value=213&amp;id=50460704&amp;value=892&amp;id=50460620&amp;value=216&amp;id=50461032&amp;value=210&amp;id=50461047&amp;value=203&amp;id=50461368&amp;value=204&amp;id=50460568&amp;value=833&amp;id=50460519&amp;value=206&amp;id=50460518&amp;value=200&amp;id=50460517&amp;value=194&amp;id=50461369&amp;value=196&amp;id=50460508&amp;value=796&amp;id=50460507&amp;value=195&amp;id=50460506&amp;value=250&amp;id=50460499&amp;value=218&amp;id=50461370&amp;value=202&amp;id=50460469&amp;value=865&amp;id=50460434&amp;value=197&amp;id=50460433&amp;value=209&amp;id=50460390&amp;value=188&amp;id=50461371&amp;value=201&amp;id=50460378&amp;value=795&amp;id=50460368&amp;value=204&amp;id=50460366&amp;value=194&amp;id=50460365&amp;value=189&amp;id=50461372&amp;value=187&amp;id=50460348&amp;value=774&amp;id=50460346&amp;value=217&amp;id=50460344&amp;value=215&amp;id=50460339&amp;value=219&amp;id=50461373&amp;value=224&amp;id=50459996&amp;value=875&amp;id=53492903&amp;value=191&amp;id=58707501&amp;value=201&amp;id=62997538&amp;value=113&amp;id=67097377&amp;value=137&amp;id=67089854&amp;value=642&amp;" TargetMode="External"/><Relationship Id="rId1617" Type="http://schemas.openxmlformats.org/officeDocument/2006/relationships/hyperlink" Target="https://www.daloopa.com/src/49013909" TargetMode="External"/><Relationship Id="rId7179" Type="http://schemas.openxmlformats.org/officeDocument/2006/relationships/hyperlink" Target="https://www.daloopa.com/src/20811530" TargetMode="External"/><Relationship Id="rId14031" Type="http://schemas.openxmlformats.org/officeDocument/2006/relationships/hyperlink" Target="https://www.daloopa.com/src/46503893" TargetMode="External"/><Relationship Id="rId3789" Type="http://schemas.openxmlformats.org/officeDocument/2006/relationships/hyperlink" Target="https://www.daloopa.com/document/23465155" TargetMode="External"/><Relationship Id="rId7660" Type="http://schemas.openxmlformats.org/officeDocument/2006/relationships/hyperlink" Target="https://www.daloopa.com/src/46414896" TargetMode="External"/><Relationship Id="rId17254" Type="http://schemas.openxmlformats.org/officeDocument/2006/relationships/hyperlink" Target="https://www.daloopa.com/src/48797615" TargetMode="External"/><Relationship Id="rId18652" Type="http://schemas.openxmlformats.org/officeDocument/2006/relationships/hyperlink" Target="https://www.daloopa.com/src/50393399" TargetMode="External"/><Relationship Id="rId19703" Type="http://schemas.openxmlformats.org/officeDocument/2006/relationships/hyperlink" Target="https://www.daloopa.com/src/49009439" TargetMode="External"/><Relationship Id="rId6262" Type="http://schemas.openxmlformats.org/officeDocument/2006/relationships/hyperlink" Target="https://www.daloopa.com/src/67044550" TargetMode="External"/><Relationship Id="rId7313" Type="http://schemas.openxmlformats.org/officeDocument/2006/relationships/hyperlink" Target="https://www.daloopa.com/src/1669564" TargetMode="External"/><Relationship Id="rId8711" Type="http://schemas.openxmlformats.org/officeDocument/2006/relationships/hyperlink" Target="https://www.daloopa.com/src/45304166" TargetMode="External"/><Relationship Id="rId10641" Type="http://schemas.openxmlformats.org/officeDocument/2006/relationships/hyperlink" Target="https://marketplace.daloopa.com/text-fundamental?id=50179533&amp;value=0.26&amp;id=50179501&amp;value=0.27&amp;id=50179483&amp;value=0.31&amp;id=50179432&amp;value=0.32&amp;id=50179369&amp;value=0.3&amp;id=50179336&amp;value=0.34&amp;id=50179268&amp;value=0.3&amp;id=50179205&amp;value=0.32&amp;id=50179164&amp;value=0.31&amp;id=50179105&amp;value=0.33&amp;id=50179043&amp;value=0.26&amp;id=50179000&amp;value=0.23&amp;id=50178958&amp;value=0.2&amp;id=50178899&amp;value=0.08&amp;id=50178842&amp;value=0.24&amp;id=50178792&amp;value=0.3&amp;id=50178744&amp;value=0.39&amp;id=50178697&amp;value=0.57&amp;id=50178583&amp;value=0.38&amp;id=50174946&amp;value=0.31&amp;id=53412524&amp;value=0.19&amp;id=58653396&amp;value=0.11&amp;id=62951009&amp;value=0.08&amp;id=67059988&amp;value=0.05&amp;id=67060005&amp;value=0.1&amp;" TargetMode="External"/><Relationship Id="rId18305" Type="http://schemas.openxmlformats.org/officeDocument/2006/relationships/hyperlink" Target="https://www.daloopa.com/src/19235191" TargetMode="External"/><Relationship Id="rId13864" Type="http://schemas.openxmlformats.org/officeDocument/2006/relationships/hyperlink" Target="https://www.daloopa.com/src/67089347" TargetMode="External"/><Relationship Id="rId14915" Type="http://schemas.openxmlformats.org/officeDocument/2006/relationships/hyperlink" Target="https://www.daloopa.com/src/19184116" TargetMode="External"/><Relationship Id="rId2872" Type="http://schemas.openxmlformats.org/officeDocument/2006/relationships/hyperlink" Target="https://www.daloopa.com/src/20860461" TargetMode="External"/><Relationship Id="rId3923" Type="http://schemas.openxmlformats.org/officeDocument/2006/relationships/hyperlink" Target="https://www.daloopa.com/src/2696807" TargetMode="External"/><Relationship Id="rId8087" Type="http://schemas.openxmlformats.org/officeDocument/2006/relationships/hyperlink" Target="https://marketplace.daloopa.com/text-fundamental?id=1669578&amp;value=-210&amp;id=1669544&amp;value=-58&amp;id=1669509&amp;value=-369&amp;id=1669474&amp;value=-144&amp;id=48347093&amp;value=-781&amp;id=1669438&amp;value=-326&amp;id=1669402&amp;value=-595&amp;id=1669364&amp;value=-627&amp;id=1669326&amp;value=-521&amp;id=48346654&amp;value=-2069&amp;id=1669289&amp;value=-493&amp;id=1669253&amp;value=-511&amp;id=1669217&amp;value=-606&amp;id=1669180&amp;value=-765&amp;id=48345853&amp;value=-2375&amp;id=1669078&amp;value=-807&amp;id=1669045&amp;value=-803&amp;id=1669012&amp;value=-815&amp;id=1668978&amp;value=-879&amp;id=48615972&amp;value=-3304&amp;id=1668943&amp;value=-1009&amp;id=1668907&amp;value=-1084&amp;id=1668871&amp;value=-1018&amp;id=1668835&amp;value=-1055&amp;id=48400736&amp;value=-4166&amp;id=1668799&amp;value=-1158&amp;id=1668765&amp;value=-1541&amp;id=1668731&amp;value=-1253&amp;id=1668697&amp;value=-1041&amp;id=48610219&amp;value=-4993&amp;id=1668663&amp;value=-1175&amp;id=1668630&amp;value=-1260&amp;id=1668597&amp;value=-1131&amp;id=2696861&amp;value=-1199&amp;id=47469247&amp;value=-4765&amp;id=4681400&amp;value=-1241&amp;id=7963160&amp;value=-1475&amp;id=10333048&amp;value=-1357&amp;id=14718246&amp;value=-1647&amp;id=47468685&amp;value=-5720&amp;id=20811507&amp;value=-2184&amp;id=32272379&amp;value=-2453&amp;id=38123485&amp;value=-2602&amp;id=46414890&amp;value=-2923&amp;id=46420420&amp;value=-10162&amp;id=53410381&amp;value=-2916&amp;id=58652692&amp;value=-2264&amp;id=62949129&amp;value=-2041&amp;id=67044683&amp;value=-2079&amp;id=67054426&amp;value=-9300&amp;" TargetMode="External"/><Relationship Id="rId9485" Type="http://schemas.openxmlformats.org/officeDocument/2006/relationships/hyperlink" Target="https://www.daloopa.com/src/1671190" TargetMode="External"/><Relationship Id="rId12466" Type="http://schemas.openxmlformats.org/officeDocument/2006/relationships/hyperlink" Target="https://www.daloopa.com/src/1679437" TargetMode="External"/><Relationship Id="rId13517" Type="http://schemas.openxmlformats.org/officeDocument/2006/relationships/hyperlink" Target="https://www.daloopa.com/src/19143892" TargetMode="External"/><Relationship Id="rId19079" Type="http://schemas.openxmlformats.org/officeDocument/2006/relationships/hyperlink" Target="https://www.daloopa.com/src/48905997" TargetMode="External"/><Relationship Id="rId844" Type="http://schemas.openxmlformats.org/officeDocument/2006/relationships/hyperlink" Target="https://www.daloopa.com/src/48507377" TargetMode="External"/><Relationship Id="rId1474" Type="http://schemas.openxmlformats.org/officeDocument/2006/relationships/hyperlink" Target="https://www.daloopa.com/src/1671051" TargetMode="External"/><Relationship Id="rId2525" Type="http://schemas.openxmlformats.org/officeDocument/2006/relationships/hyperlink" Target="https://www.daloopa.com/src/66331571" TargetMode="External"/><Relationship Id="rId9138" Type="http://schemas.openxmlformats.org/officeDocument/2006/relationships/hyperlink" Target="https://www.daloopa.com/src/1671435" TargetMode="External"/><Relationship Id="rId11068" Type="http://schemas.openxmlformats.org/officeDocument/2006/relationships/hyperlink" Target="https://www.daloopa.com/src/67059487" TargetMode="External"/><Relationship Id="rId12119" Type="http://schemas.openxmlformats.org/officeDocument/2006/relationships/hyperlink" Target="https://www.daloopa.com/document/6065409" TargetMode="External"/><Relationship Id="rId15689" Type="http://schemas.openxmlformats.org/officeDocument/2006/relationships/hyperlink" Target="https://www.daloopa.com/src/19183407" TargetMode="External"/><Relationship Id="rId19560" Type="http://schemas.openxmlformats.org/officeDocument/2006/relationships/hyperlink" Target="https://www.daloopa.com/src/1678570" TargetMode="External"/><Relationship Id="rId1127" Type="http://schemas.openxmlformats.org/officeDocument/2006/relationships/hyperlink" Target="https://www.daloopa.com/src/67085584" TargetMode="External"/><Relationship Id="rId4697" Type="http://schemas.openxmlformats.org/officeDocument/2006/relationships/hyperlink" Target="https://www.daloopa.com/src/32272252" TargetMode="External"/><Relationship Id="rId5748" Type="http://schemas.openxmlformats.org/officeDocument/2006/relationships/hyperlink" Target="https://www.daloopa.com/document/23463508" TargetMode="External"/><Relationship Id="rId18162" Type="http://schemas.openxmlformats.org/officeDocument/2006/relationships/hyperlink" Target="https://www.daloopa.com/src/19237603" TargetMode="External"/><Relationship Id="rId19213" Type="http://schemas.openxmlformats.org/officeDocument/2006/relationships/hyperlink" Target="https://www.daloopa.com/src/49001595" TargetMode="External"/><Relationship Id="rId3299" Type="http://schemas.openxmlformats.org/officeDocument/2006/relationships/hyperlink" Target="https://www.daloopa.com/src/53486190" TargetMode="External"/><Relationship Id="rId7170" Type="http://schemas.openxmlformats.org/officeDocument/2006/relationships/hyperlink" Target="https://www.daloopa.com/src/1668679" TargetMode="External"/><Relationship Id="rId8221" Type="http://schemas.openxmlformats.org/officeDocument/2006/relationships/hyperlink" Target="https://www.daloopa.com/src/1669015" TargetMode="External"/><Relationship Id="rId10151" Type="http://schemas.openxmlformats.org/officeDocument/2006/relationships/hyperlink" Target="https://www.daloopa.com/src/50180230" TargetMode="External"/><Relationship Id="rId11202" Type="http://schemas.openxmlformats.org/officeDocument/2006/relationships/hyperlink" Target="https://marketplace.daloopa.com/text-fundamental?id=1678825&amp;value=1015&amp;id=1678844&amp;value=1098&amp;id=1684256&amp;value=1135&amp;id=1684278&amp;value=1184&amp;id=45304373&amp;value=4432&amp;" TargetMode="External"/><Relationship Id="rId12600" Type="http://schemas.openxmlformats.org/officeDocument/2006/relationships/hyperlink" Target="https://www.daloopa.com/src/19141029" TargetMode="External"/><Relationship Id="rId14772" Type="http://schemas.openxmlformats.org/officeDocument/2006/relationships/hyperlink" Target="https://www.daloopa.com/src/19185868" TargetMode="External"/><Relationship Id="rId15823" Type="http://schemas.openxmlformats.org/officeDocument/2006/relationships/hyperlink" Target="https://www.daloopa.com/src/19182373" TargetMode="External"/><Relationship Id="rId2382" Type="http://schemas.openxmlformats.org/officeDocument/2006/relationships/hyperlink" Target="https://www.daloopa.com/src/62996375" TargetMode="External"/><Relationship Id="rId3780" Type="http://schemas.openxmlformats.org/officeDocument/2006/relationships/hyperlink" Target="https://www.daloopa.com/src/19138392" TargetMode="External"/><Relationship Id="rId4831" Type="http://schemas.openxmlformats.org/officeDocument/2006/relationships/hyperlink" Target="https://www.daloopa.com/src/45303674" TargetMode="External"/><Relationship Id="rId13374" Type="http://schemas.openxmlformats.org/officeDocument/2006/relationships/hyperlink" Target="https://www.daloopa.com/src/19143035" TargetMode="External"/><Relationship Id="rId14425" Type="http://schemas.openxmlformats.org/officeDocument/2006/relationships/hyperlink" Target="https://www.daloopa.com/src/19177390" TargetMode="External"/><Relationship Id="rId17995" Type="http://schemas.openxmlformats.org/officeDocument/2006/relationships/hyperlink" Target="https://www.daloopa.com/src/62708637" TargetMode="External"/><Relationship Id="rId354" Type="http://schemas.openxmlformats.org/officeDocument/2006/relationships/hyperlink" Target="https://www.daloopa.com/src/50420388" TargetMode="External"/><Relationship Id="rId2035" Type="http://schemas.openxmlformats.org/officeDocument/2006/relationships/hyperlink" Target="https://www.daloopa.com/src/1680749" TargetMode="External"/><Relationship Id="rId3433" Type="http://schemas.openxmlformats.org/officeDocument/2006/relationships/hyperlink" Target="https://www.daloopa.com/src/50507995" TargetMode="External"/><Relationship Id="rId13027" Type="http://schemas.openxmlformats.org/officeDocument/2006/relationships/hyperlink" Target="https://www.daloopa.com/src/67438787" TargetMode="External"/><Relationship Id="rId16597" Type="http://schemas.openxmlformats.org/officeDocument/2006/relationships/hyperlink" Target="https://www.daloopa.com/src/58703873" TargetMode="External"/><Relationship Id="rId17648" Type="http://schemas.openxmlformats.org/officeDocument/2006/relationships/hyperlink" Target="https://www.daloopa.com/src/62706892" TargetMode="External"/><Relationship Id="rId6656" Type="http://schemas.openxmlformats.org/officeDocument/2006/relationships/hyperlink" Target="https://www.daloopa.com/src/1669931" TargetMode="External"/><Relationship Id="rId7707" Type="http://schemas.openxmlformats.org/officeDocument/2006/relationships/hyperlink" Target="https://www.daloopa.com/src/1669005" TargetMode="External"/><Relationship Id="rId15199" Type="http://schemas.openxmlformats.org/officeDocument/2006/relationships/hyperlink" Target="https://www.daloopa.com/src/19179701" TargetMode="External"/><Relationship Id="rId19070" Type="http://schemas.openxmlformats.org/officeDocument/2006/relationships/hyperlink" Target="https://www.daloopa.com/src/48905063" TargetMode="External"/><Relationship Id="rId5258" Type="http://schemas.openxmlformats.org/officeDocument/2006/relationships/hyperlink" Target="https://www.daloopa.com/src/1670119" TargetMode="External"/><Relationship Id="rId6309" Type="http://schemas.openxmlformats.org/officeDocument/2006/relationships/hyperlink" Target="https://www.daloopa.com/src/1669856" TargetMode="External"/><Relationship Id="rId9879" Type="http://schemas.openxmlformats.org/officeDocument/2006/relationships/hyperlink" Target="https://www.daloopa.com/src/67049651" TargetMode="External"/><Relationship Id="rId12110" Type="http://schemas.openxmlformats.org/officeDocument/2006/relationships/hyperlink" Target="https://www.daloopa.com/src/1678295" TargetMode="External"/><Relationship Id="rId1868" Type="http://schemas.openxmlformats.org/officeDocument/2006/relationships/hyperlink" Target="https://www.daloopa.com/src/48529940" TargetMode="External"/><Relationship Id="rId14282" Type="http://schemas.openxmlformats.org/officeDocument/2006/relationships/hyperlink" Target="https://marketplace.daloopa.com/text-fundamental?id=19345495&amp;value=94&amp;id=19151352&amp;value=63&amp;id=19151197&amp;value=157&amp;" TargetMode="External"/><Relationship Id="rId15333" Type="http://schemas.openxmlformats.org/officeDocument/2006/relationships/hyperlink" Target="https://www.daloopa.com/src/19186443" TargetMode="External"/><Relationship Id="rId15680" Type="http://schemas.openxmlformats.org/officeDocument/2006/relationships/hyperlink" Target="https://www.daloopa.com/src/19183354" TargetMode="External"/><Relationship Id="rId16731" Type="http://schemas.openxmlformats.org/officeDocument/2006/relationships/hyperlink" Target="https://www.daloopa.com/src/62705938" TargetMode="External"/><Relationship Id="rId2919" Type="http://schemas.openxmlformats.org/officeDocument/2006/relationships/hyperlink" Target="https://www.daloopa.com/src/19134835" TargetMode="External"/><Relationship Id="rId3290" Type="http://schemas.openxmlformats.org/officeDocument/2006/relationships/hyperlink" Target="https://www.daloopa.com/src/19135870" TargetMode="External"/><Relationship Id="rId4341" Type="http://schemas.openxmlformats.org/officeDocument/2006/relationships/hyperlink" Target="https://www.daloopa.com/src/1668328" TargetMode="External"/><Relationship Id="rId8962" Type="http://schemas.openxmlformats.org/officeDocument/2006/relationships/hyperlink" Target="https://www.daloopa.com/src/1671488" TargetMode="External"/><Relationship Id="rId10892" Type="http://schemas.openxmlformats.org/officeDocument/2006/relationships/hyperlink" Target="https://www.daloopa.com/src/67050008" TargetMode="External"/><Relationship Id="rId11943" Type="http://schemas.openxmlformats.org/officeDocument/2006/relationships/hyperlink" Target="https://www.daloopa.com/src/45304449" TargetMode="External"/><Relationship Id="rId18556" Type="http://schemas.openxmlformats.org/officeDocument/2006/relationships/hyperlink" Target="https://www.daloopa.com/document/23465155" TargetMode="External"/><Relationship Id="rId19607" Type="http://schemas.openxmlformats.org/officeDocument/2006/relationships/hyperlink" Target="https://www.daloopa.com/src/1678514" TargetMode="External"/><Relationship Id="rId6166" Type="http://schemas.openxmlformats.org/officeDocument/2006/relationships/hyperlink" Target="https://www.daloopa.com/src/1670354" TargetMode="External"/><Relationship Id="rId7564" Type="http://schemas.openxmlformats.org/officeDocument/2006/relationships/hyperlink" Target="https://www.daloopa.com/src/48615953" TargetMode="External"/><Relationship Id="rId8615" Type="http://schemas.openxmlformats.org/officeDocument/2006/relationships/hyperlink" Target="https://www.daloopa.com/src/1670629" TargetMode="External"/><Relationship Id="rId10545" Type="http://schemas.openxmlformats.org/officeDocument/2006/relationships/hyperlink" Target="https://www.daloopa.com/src/50179209" TargetMode="External"/><Relationship Id="rId17158" Type="http://schemas.openxmlformats.org/officeDocument/2006/relationships/hyperlink" Target="https://www.daloopa.com/src/48792421" TargetMode="External"/><Relationship Id="rId18209" Type="http://schemas.openxmlformats.org/officeDocument/2006/relationships/hyperlink" Target="https://www.daloopa.com/src/19253180" TargetMode="External"/><Relationship Id="rId7217" Type="http://schemas.openxmlformats.org/officeDocument/2006/relationships/hyperlink" Target="https://www.daloopa.com/src/1668852" TargetMode="External"/><Relationship Id="rId13768" Type="http://schemas.openxmlformats.org/officeDocument/2006/relationships/hyperlink" Target="https://www.daloopa.com/src/19147551" TargetMode="External"/><Relationship Id="rId14819" Type="http://schemas.openxmlformats.org/officeDocument/2006/relationships/hyperlink" Target="https://www.daloopa.com/src/53488236" TargetMode="External"/><Relationship Id="rId2776" Type="http://schemas.openxmlformats.org/officeDocument/2006/relationships/hyperlink" Target="https://www.daloopa.com/src/58703632" TargetMode="External"/><Relationship Id="rId3827" Type="http://schemas.openxmlformats.org/officeDocument/2006/relationships/hyperlink" Target="https://www.daloopa.com/src/46593996" TargetMode="External"/><Relationship Id="rId9389" Type="http://schemas.openxmlformats.org/officeDocument/2006/relationships/hyperlink" Target="https://www.daloopa.com/src/1671074" TargetMode="External"/><Relationship Id="rId15190" Type="http://schemas.openxmlformats.org/officeDocument/2006/relationships/hyperlink" Target="https://www.daloopa.com/src/19180075" TargetMode="External"/><Relationship Id="rId16241" Type="http://schemas.openxmlformats.org/officeDocument/2006/relationships/hyperlink" Target="https://www.daloopa.com/src/19140160" TargetMode="External"/><Relationship Id="rId748" Type="http://schemas.openxmlformats.org/officeDocument/2006/relationships/hyperlink" Target="https://www.daloopa.com/src/18920563" TargetMode="External"/><Relationship Id="rId1378" Type="http://schemas.openxmlformats.org/officeDocument/2006/relationships/hyperlink" Target="https://www.daloopa.com/src/1670759" TargetMode="External"/><Relationship Id="rId2429" Type="http://schemas.openxmlformats.org/officeDocument/2006/relationships/hyperlink" Target="https://www.daloopa.com/src/46520552" TargetMode="External"/><Relationship Id="rId5999" Type="http://schemas.openxmlformats.org/officeDocument/2006/relationships/hyperlink" Target="https://www.daloopa.com/src/1669989" TargetMode="External"/><Relationship Id="rId6300" Type="http://schemas.openxmlformats.org/officeDocument/2006/relationships/hyperlink" Target="https://www.daloopa.com/src/46412940" TargetMode="External"/><Relationship Id="rId9870" Type="http://schemas.openxmlformats.org/officeDocument/2006/relationships/hyperlink" Target="https://www.daloopa.com/src/62949534" TargetMode="External"/><Relationship Id="rId19464" Type="http://schemas.openxmlformats.org/officeDocument/2006/relationships/hyperlink" Target="https://www.daloopa.com/src/1678491" TargetMode="External"/><Relationship Id="rId84" Type="http://schemas.openxmlformats.org/officeDocument/2006/relationships/hyperlink" Target="https://www.daloopa.com/document/10232766" TargetMode="External"/><Relationship Id="rId8472" Type="http://schemas.openxmlformats.org/officeDocument/2006/relationships/hyperlink" Target="https://www.daloopa.com/src/1668637" TargetMode="External"/><Relationship Id="rId9523" Type="http://schemas.openxmlformats.org/officeDocument/2006/relationships/hyperlink" Target="https://www.daloopa.com/src/14718328" TargetMode="External"/><Relationship Id="rId12851" Type="http://schemas.openxmlformats.org/officeDocument/2006/relationships/hyperlink" Target="https://www.daloopa.com/src/67436589" TargetMode="External"/><Relationship Id="rId13902" Type="http://schemas.openxmlformats.org/officeDocument/2006/relationships/hyperlink" Target="https://www.daloopa.com/document/133032" TargetMode="External"/><Relationship Id="rId18066" Type="http://schemas.openxmlformats.org/officeDocument/2006/relationships/hyperlink" Target="https://www.daloopa.com/src/19237899" TargetMode="External"/><Relationship Id="rId19117" Type="http://schemas.openxmlformats.org/officeDocument/2006/relationships/hyperlink" Target="https://www.daloopa.com/src/49000119" TargetMode="External"/><Relationship Id="rId2910" Type="http://schemas.openxmlformats.org/officeDocument/2006/relationships/hyperlink" Target="https://www.daloopa.com/src/19136564" TargetMode="External"/><Relationship Id="rId7074" Type="http://schemas.openxmlformats.org/officeDocument/2006/relationships/hyperlink" Target="https://www.daloopa.com/src/1669343" TargetMode="External"/><Relationship Id="rId8125" Type="http://schemas.openxmlformats.org/officeDocument/2006/relationships/hyperlink" Target="https://www.daloopa.com/src/53410381" TargetMode="External"/><Relationship Id="rId11453" Type="http://schemas.openxmlformats.org/officeDocument/2006/relationships/hyperlink" Target="https://www.daloopa.com/src/1678924" TargetMode="External"/><Relationship Id="rId12504" Type="http://schemas.openxmlformats.org/officeDocument/2006/relationships/hyperlink" Target="https://www.daloopa.com/src/1679470" TargetMode="External"/><Relationship Id="rId1512" Type="http://schemas.openxmlformats.org/officeDocument/2006/relationships/hyperlink" Target="https://www.daloopa.com/src/1670944" TargetMode="External"/><Relationship Id="rId10055" Type="http://schemas.openxmlformats.org/officeDocument/2006/relationships/hyperlink" Target="https://www.daloopa.com/src/50180132" TargetMode="External"/><Relationship Id="rId11106" Type="http://schemas.openxmlformats.org/officeDocument/2006/relationships/hyperlink" Target="https://www.daloopa.com/src/50179830" TargetMode="External"/><Relationship Id="rId14676" Type="http://schemas.openxmlformats.org/officeDocument/2006/relationships/hyperlink" Target="https://www.daloopa.com/src/53488231" TargetMode="External"/><Relationship Id="rId15727" Type="http://schemas.openxmlformats.org/officeDocument/2006/relationships/hyperlink" Target="https://www.daloopa.com/src/19183926" TargetMode="External"/><Relationship Id="rId3684" Type="http://schemas.openxmlformats.org/officeDocument/2006/relationships/hyperlink" Target="https://www.daloopa.com/src/38227638" TargetMode="External"/><Relationship Id="rId4735" Type="http://schemas.openxmlformats.org/officeDocument/2006/relationships/hyperlink" Target="https://www.daloopa.com/src/46595003" TargetMode="External"/><Relationship Id="rId13278" Type="http://schemas.openxmlformats.org/officeDocument/2006/relationships/hyperlink" Target="https://www.daloopa.com/src/1677418" TargetMode="External"/><Relationship Id="rId14329" Type="http://schemas.openxmlformats.org/officeDocument/2006/relationships/hyperlink" Target="https://www.daloopa.com/src/19178081" TargetMode="External"/><Relationship Id="rId17899" Type="http://schemas.openxmlformats.org/officeDocument/2006/relationships/hyperlink" Target="https://www.daloopa.com/src/62708750" TargetMode="External"/><Relationship Id="rId18200" Type="http://schemas.openxmlformats.org/officeDocument/2006/relationships/hyperlink" Target="https://www.daloopa.com/src/19253695" TargetMode="External"/><Relationship Id="rId2286" Type="http://schemas.openxmlformats.org/officeDocument/2006/relationships/hyperlink" Target="https://www.daloopa.com/src/1679292" TargetMode="External"/><Relationship Id="rId3337" Type="http://schemas.openxmlformats.org/officeDocument/2006/relationships/hyperlink" Target="https://marketplace.daloopa.com/text-fundamental?id=49006029&amp;value=25587&amp;id=49892812&amp;value=6958&amp;id=49892863&amp;value=7324&amp;id=49006014&amp;value=29482&amp;id=49005813&amp;value=7721&amp;id=19137100&amp;value=8048&amp;id=19137094&amp;value=8748&amp;id=49028218&amp;value=10293&amp;id=19137764&amp;value=34810&amp;id=19137088&amp;value=9381&amp;id=19137068&amp;value=10035&amp;id=19137015&amp;value=10649&amp;id=45304538&amp;value=12716&amp;id=19137781&amp;value=42781&amp;id=19136977&amp;value=11769&amp;id=19136960&amp;value=12322&amp;id=19136927&amp;value=12930&amp;id=45304539&amp;value=15428&amp;id=19137794&amp;value=52449&amp;id=19136911&amp;value=14144&amp;id=19136903&amp;value=14933&amp;id=19136901&amp;value=15523&amp;id=45304540&amp;value=18669&amp;id=19137813&amp;value=63269&amp;id=19136881&amp;value=16532&amp;id=19136866&amp;value=17863&amp;id=19136853&amp;value=18711&amp;id=45304541&amp;value=21737&amp;id=19137846&amp;value=74843&amp;id=19136826&amp;value=18870&amp;id=19136779&amp;value=17999&amp;id=19136765&amp;value=21442&amp;id=45304542&amp;value=26703&amp;id=19137873&amp;value=85014&amp;id=20860838&amp;value=25032&amp;id=32322803&amp;value=28208&amp;id=38227613&amp;value=29824&amp;id=46520647&amp;value=34790&amp;id=46504371&amp;value=117854&amp;id=53486535&amp;value=31733&amp;id=58704841&amp;value=32727&amp;id=62996781&amp;value=33372&amp;id=67160335&amp;value=36982&amp;id=67087848&amp;value=134814&amp;" TargetMode="External"/><Relationship Id="rId7958" Type="http://schemas.openxmlformats.org/officeDocument/2006/relationships/hyperlink" Target="https://www.daloopa.com/src/1669362" TargetMode="External"/><Relationship Id="rId258" Type="http://schemas.openxmlformats.org/officeDocument/2006/relationships/hyperlink" Target="https://www.daloopa.com/src/1676915" TargetMode="External"/><Relationship Id="rId9380" Type="http://schemas.openxmlformats.org/officeDocument/2006/relationships/hyperlink" Target="https://www.daloopa.com/src/1671326" TargetMode="External"/><Relationship Id="rId10939" Type="http://schemas.openxmlformats.org/officeDocument/2006/relationships/hyperlink" Target="https://www.daloopa.com/document/23463508" TargetMode="External"/><Relationship Id="rId12361" Type="http://schemas.openxmlformats.org/officeDocument/2006/relationships/hyperlink" Target="https://www.daloopa.com/src/14823745" TargetMode="External"/><Relationship Id="rId13412" Type="http://schemas.openxmlformats.org/officeDocument/2006/relationships/hyperlink" Target="https://www.daloopa.com/src/46507381" TargetMode="External"/><Relationship Id="rId14810" Type="http://schemas.openxmlformats.org/officeDocument/2006/relationships/hyperlink" Target="https://www.daloopa.com/src/19184866" TargetMode="External"/><Relationship Id="rId2420" Type="http://schemas.openxmlformats.org/officeDocument/2006/relationships/hyperlink" Target="https://www.daloopa.com/src/1679178" TargetMode="External"/><Relationship Id="rId9033" Type="http://schemas.openxmlformats.org/officeDocument/2006/relationships/hyperlink" Target="https://www.daloopa.com/src/1671455" TargetMode="External"/><Relationship Id="rId12014" Type="http://schemas.openxmlformats.org/officeDocument/2006/relationships/hyperlink" Target="https://marketplace.daloopa.com/text-fundamental?id=1678370&amp;value=15420&amp;id=1678342&amp;value=17727&amp;id=1678332&amp;value=18675&amp;id=1678322&amp;value=21329&amp;id=1678312&amp;value=20257&amp;id=1678299&amp;value=21500&amp;id=1678289&amp;value=22451&amp;id=1678279&amp;value=26064&amp;id=45304458&amp;value=90272&amp;" TargetMode="External"/><Relationship Id="rId16982" Type="http://schemas.openxmlformats.org/officeDocument/2006/relationships/hyperlink" Target="https://www.daloopa.com/src/48791518" TargetMode="External"/><Relationship Id="rId1022" Type="http://schemas.openxmlformats.org/officeDocument/2006/relationships/hyperlink" Target="https://www.daloopa.com/src/15998725" TargetMode="External"/><Relationship Id="rId4592" Type="http://schemas.openxmlformats.org/officeDocument/2006/relationships/hyperlink" Target="https://www.daloopa.com/src/46595421" TargetMode="External"/><Relationship Id="rId5990" Type="http://schemas.openxmlformats.org/officeDocument/2006/relationships/hyperlink" Target="https://www.daloopa.com/src/1670169" TargetMode="External"/><Relationship Id="rId14186" Type="http://schemas.openxmlformats.org/officeDocument/2006/relationships/hyperlink" Target="https://www.daloopa.com/document/23465155" TargetMode="External"/><Relationship Id="rId15584" Type="http://schemas.openxmlformats.org/officeDocument/2006/relationships/hyperlink" Target="https://www.daloopa.com/src/19187645" TargetMode="External"/><Relationship Id="rId16635" Type="http://schemas.openxmlformats.org/officeDocument/2006/relationships/hyperlink" Target="https://www.daloopa.com/src/19165024" TargetMode="External"/><Relationship Id="rId3194" Type="http://schemas.openxmlformats.org/officeDocument/2006/relationships/hyperlink" Target="https://www.daloopa.com/src/19135872" TargetMode="External"/><Relationship Id="rId4245" Type="http://schemas.openxmlformats.org/officeDocument/2006/relationships/hyperlink" Target="https://www.daloopa.com/src/1668189" TargetMode="External"/><Relationship Id="rId5643" Type="http://schemas.openxmlformats.org/officeDocument/2006/relationships/hyperlink" Target="https://marketplace.daloopa.com/text-fundamental?id=1670524&amp;value=2195&amp;id=1670487&amp;value=1891&amp;id=1670450&amp;value=1784&amp;id=1670413&amp;value=1976&amp;id=1670376&amp;value=1718&amp;id=1670338&amp;value=1982&amp;id=1670300&amp;value=2010&amp;id=1670263&amp;value=3280&amp;id=1670228&amp;value=3596&amp;id=1670193&amp;value=3403&amp;id=1670158&amp;value=3329&amp;id=1670122&amp;value=3181&amp;id=1670086&amp;value=3297&amp;id=1670050&amp;value=3275&amp;id=1670014&amp;value=3276&amp;id=1669977&amp;value=1819&amp;id=1669942&amp;value=1846&amp;id=1669908&amp;value=2004&amp;id=1669879&amp;value=2683&amp;id=1669845&amp;value=2672&amp;id=1669810&amp;value=2004&amp;id=1669776&amp;value=3052&amp;id=1669742&amp;value=2838&amp;id=1669708&amp;value=2693&amp;id=1669673&amp;value=2547&amp;id=1669637&amp;value=2461&amp;id=1669601&amp;value=2225&amp;id=2696967&amp;value=2342&amp;id=4681435&amp;value=2748&amp;id=7963197&amp;value=2731&amp;id=10333004&amp;value=3274&amp;id=14718106&amp;value=3953&amp;id=20809886&amp;value=4167&amp;id=32272355&amp;value=4298&amp;id=38123573&amp;value=4276&amp;id=46412902&amp;value=5361&amp;id=53410413&amp;value=5778&amp;id=58652757&amp;value=5712&amp;id=62949303&amp;value=5670&amp;id=67044543&amp;value=6623&amp;" TargetMode="External"/><Relationship Id="rId15237" Type="http://schemas.openxmlformats.org/officeDocument/2006/relationships/hyperlink" Target="https://www.daloopa.com/src/50458004" TargetMode="External"/><Relationship Id="rId8866" Type="http://schemas.openxmlformats.org/officeDocument/2006/relationships/hyperlink" Target="https://www.daloopa.com/src/45304208" TargetMode="External"/><Relationship Id="rId9917" Type="http://schemas.openxmlformats.org/officeDocument/2006/relationships/hyperlink" Target="https://www.daloopa.com/src/45304293" TargetMode="External"/><Relationship Id="rId10796" Type="http://schemas.openxmlformats.org/officeDocument/2006/relationships/hyperlink" Target="https://www.daloopa.com/src/50178801" TargetMode="External"/><Relationship Id="rId11847" Type="http://schemas.openxmlformats.org/officeDocument/2006/relationships/hyperlink" Target="https://www.daloopa.com/src/1678689" TargetMode="External"/><Relationship Id="rId1906" Type="http://schemas.openxmlformats.org/officeDocument/2006/relationships/hyperlink" Target="https://www.daloopa.com/src/45303473" TargetMode="External"/><Relationship Id="rId7468" Type="http://schemas.openxmlformats.org/officeDocument/2006/relationships/hyperlink" Target="https://www.daloopa.com/document/23463508" TargetMode="External"/><Relationship Id="rId8519" Type="http://schemas.openxmlformats.org/officeDocument/2006/relationships/hyperlink" Target="https://www.daloopa.com/src/1668807" TargetMode="External"/><Relationship Id="rId10449" Type="http://schemas.openxmlformats.org/officeDocument/2006/relationships/hyperlink" Target="https://www.daloopa.com/src/67059491" TargetMode="External"/><Relationship Id="rId14320" Type="http://schemas.openxmlformats.org/officeDocument/2006/relationships/hyperlink" Target="https://www.daloopa.com/src/62997484" TargetMode="External"/><Relationship Id="rId16492" Type="http://schemas.openxmlformats.org/officeDocument/2006/relationships/hyperlink" Target="https://www.daloopa.com/src/19164748" TargetMode="External"/><Relationship Id="rId17543" Type="http://schemas.openxmlformats.org/officeDocument/2006/relationships/hyperlink" Target="https://www.daloopa.com/src/62705894" TargetMode="External"/><Relationship Id="rId17890" Type="http://schemas.openxmlformats.org/officeDocument/2006/relationships/hyperlink" Target="https://www.daloopa.com/src/62709189" TargetMode="External"/><Relationship Id="rId18941" Type="http://schemas.openxmlformats.org/officeDocument/2006/relationships/hyperlink" Target="https://www.daloopa.com/src/48899358" TargetMode="External"/><Relationship Id="rId999" Type="http://schemas.openxmlformats.org/officeDocument/2006/relationships/hyperlink" Target="https://www.daloopa.com/src/4681653" TargetMode="External"/><Relationship Id="rId6551" Type="http://schemas.openxmlformats.org/officeDocument/2006/relationships/hyperlink" Target="https://www.daloopa.com/src/1669963" TargetMode="External"/><Relationship Id="rId7602" Type="http://schemas.openxmlformats.org/officeDocument/2006/relationships/hyperlink" Target="https://www.daloopa.com/src/7963151" TargetMode="External"/><Relationship Id="rId10930" Type="http://schemas.openxmlformats.org/officeDocument/2006/relationships/hyperlink" Target="https://www.daloopa.com/src/58653399" TargetMode="External"/><Relationship Id="rId15094" Type="http://schemas.openxmlformats.org/officeDocument/2006/relationships/hyperlink" Target="https://www.daloopa.com/src/19179357" TargetMode="External"/><Relationship Id="rId16145" Type="http://schemas.openxmlformats.org/officeDocument/2006/relationships/hyperlink" Target="https://www.daloopa.com/src/19193047" TargetMode="External"/><Relationship Id="rId5153" Type="http://schemas.openxmlformats.org/officeDocument/2006/relationships/hyperlink" Target="https://www.daloopa.com/src/1669700" TargetMode="External"/><Relationship Id="rId6204" Type="http://schemas.openxmlformats.org/officeDocument/2006/relationships/hyperlink" Target="https://www.daloopa.com/src/1669993" TargetMode="External"/><Relationship Id="rId8376" Type="http://schemas.openxmlformats.org/officeDocument/2006/relationships/hyperlink" Target="https://www.daloopa.com/src/32272372" TargetMode="External"/><Relationship Id="rId9774" Type="http://schemas.openxmlformats.org/officeDocument/2006/relationships/hyperlink" Target="https://www.daloopa.com/src/1671200" TargetMode="External"/><Relationship Id="rId12755" Type="http://schemas.openxmlformats.org/officeDocument/2006/relationships/hyperlink" Target="https://www.daloopa.com/src/1679142" TargetMode="External"/><Relationship Id="rId13806" Type="http://schemas.openxmlformats.org/officeDocument/2006/relationships/hyperlink" Target="https://www.daloopa.com/src/66433327" TargetMode="External"/><Relationship Id="rId19368" Type="http://schemas.openxmlformats.org/officeDocument/2006/relationships/hyperlink" Target="https://www.daloopa.com/src/1678565" TargetMode="External"/><Relationship Id="rId1763" Type="http://schemas.openxmlformats.org/officeDocument/2006/relationships/hyperlink" Target="https://www.daloopa.com/src/49014186" TargetMode="External"/><Relationship Id="rId2814" Type="http://schemas.openxmlformats.org/officeDocument/2006/relationships/hyperlink" Target="https://www.daloopa.com/src/19135018" TargetMode="External"/><Relationship Id="rId8029" Type="http://schemas.openxmlformats.org/officeDocument/2006/relationships/hyperlink" Target="https://www.daloopa.com/src/62949130" TargetMode="External"/><Relationship Id="rId9427" Type="http://schemas.openxmlformats.org/officeDocument/2006/relationships/hyperlink" Target="https://www.daloopa.com/src/1671188" TargetMode="External"/><Relationship Id="rId11357" Type="http://schemas.openxmlformats.org/officeDocument/2006/relationships/hyperlink" Target="https://www.daloopa.com/src/1678974" TargetMode="External"/><Relationship Id="rId12408" Type="http://schemas.openxmlformats.org/officeDocument/2006/relationships/hyperlink" Target="https://www.daloopa.com/src/53484047" TargetMode="External"/><Relationship Id="rId15978" Type="http://schemas.openxmlformats.org/officeDocument/2006/relationships/hyperlink" Target="https://marketplace.daloopa.com/text-fundamental?id=19193962&amp;value=1825&amp;id=19193909&amp;value=1745&amp;id=19193862&amp;value=1499&amp;id=45303810&amp;value=1898&amp;id=19195125&amp;value=6967&amp;id=19193751&amp;value=1796&amp;id=19193659&amp;value=1709&amp;id=19193590&amp;value=1998&amp;id=45303811&amp;value=2432&amp;id=19195218&amp;value=7935&amp;" TargetMode="External"/><Relationship Id="rId1416" Type="http://schemas.openxmlformats.org/officeDocument/2006/relationships/hyperlink" Target="https://www.daloopa.com/src/14718388" TargetMode="External"/><Relationship Id="rId4986" Type="http://schemas.openxmlformats.org/officeDocument/2006/relationships/hyperlink" Target="https://www.daloopa.com/src/1670328" TargetMode="External"/><Relationship Id="rId18451" Type="http://schemas.openxmlformats.org/officeDocument/2006/relationships/hyperlink" Target="https://www.daloopa.com/src/62711775" TargetMode="External"/><Relationship Id="rId19502" Type="http://schemas.openxmlformats.org/officeDocument/2006/relationships/hyperlink" Target="https://www.daloopa.com/src/1678559" TargetMode="External"/><Relationship Id="rId3588" Type="http://schemas.openxmlformats.org/officeDocument/2006/relationships/hyperlink" Target="https://www.daloopa.com/src/19139020" TargetMode="External"/><Relationship Id="rId4639" Type="http://schemas.openxmlformats.org/officeDocument/2006/relationships/hyperlink" Target="https://marketplace.daloopa.com/text-fundamental?id=66433292&amp;value=5.16&amp;id=1668363&amp;value=4.99&amp;id=1668336&amp;value=5.8&amp;id=1668309&amp;value=7.16&amp;id=46594920&amp;value=23.11&amp;id=66433293&amp;value=6.119999999999997&amp;id=1668269&amp;value=7.11&amp;id=1668252&amp;value=7.36&amp;id=1668235&amp;value=7.73&amp;id=46595000&amp;value=28.32&amp;" TargetMode="External"/><Relationship Id="rId8510" Type="http://schemas.openxmlformats.org/officeDocument/2006/relationships/hyperlink" Target="https://www.daloopa.com/src/1669189" TargetMode="External"/><Relationship Id="rId10440" Type="http://schemas.openxmlformats.org/officeDocument/2006/relationships/hyperlink" Target="https://www.daloopa.com/src/50174943" TargetMode="External"/><Relationship Id="rId17053" Type="http://schemas.openxmlformats.org/officeDocument/2006/relationships/hyperlink" Target="https://www.daloopa.com/src/48792221" TargetMode="External"/><Relationship Id="rId18104" Type="http://schemas.openxmlformats.org/officeDocument/2006/relationships/hyperlink" Target="https://www.daloopa.com/src/19238108" TargetMode="External"/><Relationship Id="rId6061" Type="http://schemas.openxmlformats.org/officeDocument/2006/relationships/hyperlink" Target="https://www.daloopa.com/src/1670276" TargetMode="External"/><Relationship Id="rId7112" Type="http://schemas.openxmlformats.org/officeDocument/2006/relationships/hyperlink" Target="https://www.daloopa.com/src/1668886" TargetMode="External"/><Relationship Id="rId990" Type="http://schemas.openxmlformats.org/officeDocument/2006/relationships/hyperlink" Target="https://www.daloopa.com/src/50174697" TargetMode="External"/><Relationship Id="rId2671" Type="http://schemas.openxmlformats.org/officeDocument/2006/relationships/hyperlink" Target="https://www.daloopa.com/src/1679549" TargetMode="External"/><Relationship Id="rId9284" Type="http://schemas.openxmlformats.org/officeDocument/2006/relationships/hyperlink" Target="https://www.daloopa.com/src/10333147" TargetMode="External"/><Relationship Id="rId13663" Type="http://schemas.openxmlformats.org/officeDocument/2006/relationships/hyperlink" Target="https://www.daloopa.com/src/19144529" TargetMode="External"/><Relationship Id="rId14714" Type="http://schemas.openxmlformats.org/officeDocument/2006/relationships/hyperlink" Target="https://www.daloopa.com/src/19185171" TargetMode="External"/><Relationship Id="rId643" Type="http://schemas.openxmlformats.org/officeDocument/2006/relationships/hyperlink" Target="https://www.daloopa.com/src/19358137" TargetMode="External"/><Relationship Id="rId1273" Type="http://schemas.openxmlformats.org/officeDocument/2006/relationships/hyperlink" Target="https://www.daloopa.com/src/20810164" TargetMode="External"/><Relationship Id="rId2324" Type="http://schemas.openxmlformats.org/officeDocument/2006/relationships/hyperlink" Target="https://www.daloopa.com/src/1679253" TargetMode="External"/><Relationship Id="rId3722" Type="http://schemas.openxmlformats.org/officeDocument/2006/relationships/hyperlink" Target="https://www.daloopa.com/src/19138075" TargetMode="External"/><Relationship Id="rId12265" Type="http://schemas.openxmlformats.org/officeDocument/2006/relationships/hyperlink" Target="https://www.daloopa.com/src/1679360" TargetMode="External"/><Relationship Id="rId13316" Type="http://schemas.openxmlformats.org/officeDocument/2006/relationships/hyperlink" Target="https://www.daloopa.com/src/1677354" TargetMode="External"/><Relationship Id="rId16886" Type="http://schemas.openxmlformats.org/officeDocument/2006/relationships/hyperlink" Target="https://www.daloopa.com/src/48791492" TargetMode="External"/><Relationship Id="rId17937" Type="http://schemas.openxmlformats.org/officeDocument/2006/relationships/hyperlink" Target="https://www.daloopa.com/src/62708638" TargetMode="External"/><Relationship Id="rId5894" Type="http://schemas.openxmlformats.org/officeDocument/2006/relationships/hyperlink" Target="https://www.daloopa.com/src/1669883" TargetMode="External"/><Relationship Id="rId6945" Type="http://schemas.openxmlformats.org/officeDocument/2006/relationships/hyperlink" Target="https://www.daloopa.com/src/47469251" TargetMode="External"/><Relationship Id="rId15488" Type="http://schemas.openxmlformats.org/officeDocument/2006/relationships/hyperlink" Target="https://www.daloopa.com/src/19186956" TargetMode="External"/><Relationship Id="rId16539" Type="http://schemas.openxmlformats.org/officeDocument/2006/relationships/hyperlink" Target="https://www.daloopa.com/src/32321282" TargetMode="External"/><Relationship Id="rId3098" Type="http://schemas.openxmlformats.org/officeDocument/2006/relationships/hyperlink" Target="https://www.daloopa.com/document/23465155" TargetMode="External"/><Relationship Id="rId4496" Type="http://schemas.openxmlformats.org/officeDocument/2006/relationships/hyperlink" Target="https://www.daloopa.com/src/1668407" TargetMode="External"/><Relationship Id="rId5547" Type="http://schemas.openxmlformats.org/officeDocument/2006/relationships/hyperlink" Target="https://www.daloopa.com/src/1670303" TargetMode="External"/><Relationship Id="rId19012" Type="http://schemas.openxmlformats.org/officeDocument/2006/relationships/hyperlink" Target="https://www.daloopa.com/src/48903594" TargetMode="External"/><Relationship Id="rId4149" Type="http://schemas.openxmlformats.org/officeDocument/2006/relationships/hyperlink" Target="https://www.daloopa.com/src/1668076" TargetMode="External"/><Relationship Id="rId8020" Type="http://schemas.openxmlformats.org/officeDocument/2006/relationships/hyperlink" Target="https://www.daloopa.com/src/7963158" TargetMode="External"/><Relationship Id="rId11001" Type="http://schemas.openxmlformats.org/officeDocument/2006/relationships/hyperlink" Target="https://www.daloopa.com/document/23463508" TargetMode="External"/><Relationship Id="rId14571" Type="http://schemas.openxmlformats.org/officeDocument/2006/relationships/hyperlink" Target="https://www.daloopa.com/document/8473" TargetMode="External"/><Relationship Id="rId15622" Type="http://schemas.openxmlformats.org/officeDocument/2006/relationships/hyperlink" Target="https://www.daloopa.com/src/19187049" TargetMode="External"/><Relationship Id="rId4630" Type="http://schemas.openxmlformats.org/officeDocument/2006/relationships/hyperlink" Target="https://www.daloopa.com/src/1668307" TargetMode="External"/><Relationship Id="rId13173" Type="http://schemas.openxmlformats.org/officeDocument/2006/relationships/hyperlink" Target="https://www.daloopa.com/src/67439888" TargetMode="External"/><Relationship Id="rId14224" Type="http://schemas.openxmlformats.org/officeDocument/2006/relationships/hyperlink" Target="https://marketplace.daloopa.com/text-fundamental?id=18882300&amp;value=195&amp;id=18880778&amp;value=554&amp;id=18880568&amp;value=554&amp;id=18877403&amp;value=-554&amp;id=18907226&amp;value=-554&amp;id=20857565&amp;value=236&amp;id=32321455&amp;value=796&amp;id=38226787&amp;value=314&amp;id=46520545&amp;value=826&amp;id=46503803&amp;value=1700&amp;" TargetMode="External"/><Relationship Id="rId2181" Type="http://schemas.openxmlformats.org/officeDocument/2006/relationships/hyperlink" Target="https://www.daloopa.com/src/32321198" TargetMode="External"/><Relationship Id="rId3232" Type="http://schemas.openxmlformats.org/officeDocument/2006/relationships/hyperlink" Target="https://www.daloopa.com/src/19135932" TargetMode="External"/><Relationship Id="rId16396" Type="http://schemas.openxmlformats.org/officeDocument/2006/relationships/hyperlink" Target="https://www.daloopa.com/src/19197430" TargetMode="External"/><Relationship Id="rId17794" Type="http://schemas.openxmlformats.org/officeDocument/2006/relationships/hyperlink" Target="https://www.daloopa.com/src/62706324" TargetMode="External"/><Relationship Id="rId18845" Type="http://schemas.openxmlformats.org/officeDocument/2006/relationships/hyperlink" Target="https://www.daloopa.com/src/48898846" TargetMode="External"/><Relationship Id="rId153" Type="http://schemas.openxmlformats.org/officeDocument/2006/relationships/hyperlink" Target="https://www.daloopa.com/src/67056820" TargetMode="External"/><Relationship Id="rId6455" Type="http://schemas.openxmlformats.org/officeDocument/2006/relationships/hyperlink" Target="https://www.daloopa.com/src/1669688" TargetMode="External"/><Relationship Id="rId7853" Type="http://schemas.openxmlformats.org/officeDocument/2006/relationships/hyperlink" Target="https://www.daloopa.com/src/1668829" TargetMode="External"/><Relationship Id="rId8904" Type="http://schemas.openxmlformats.org/officeDocument/2006/relationships/hyperlink" Target="https://www.daloopa.com/src/1684226" TargetMode="External"/><Relationship Id="rId10834" Type="http://schemas.openxmlformats.org/officeDocument/2006/relationships/hyperlink" Target="https://www.daloopa.com/src/50179545" TargetMode="External"/><Relationship Id="rId16049" Type="http://schemas.openxmlformats.org/officeDocument/2006/relationships/hyperlink" Target="https://www.daloopa.com/src/19192954" TargetMode="External"/><Relationship Id="rId17447" Type="http://schemas.openxmlformats.org/officeDocument/2006/relationships/hyperlink" Target="https://www.daloopa.com/src/62705636" TargetMode="External"/><Relationship Id="rId5057" Type="http://schemas.openxmlformats.org/officeDocument/2006/relationships/hyperlink" Target="https://www.daloopa.com/src/1669661" TargetMode="External"/><Relationship Id="rId6108" Type="http://schemas.openxmlformats.org/officeDocument/2006/relationships/hyperlink" Target="https://www.daloopa.com/document/23463508" TargetMode="External"/><Relationship Id="rId7506" Type="http://schemas.openxmlformats.org/officeDocument/2006/relationships/hyperlink" Target="https://www.daloopa.com/src/58652671" TargetMode="External"/><Relationship Id="rId9678" Type="http://schemas.openxmlformats.org/officeDocument/2006/relationships/hyperlink" Target="https://www.daloopa.com/src/4681516" TargetMode="External"/><Relationship Id="rId12659" Type="http://schemas.openxmlformats.org/officeDocument/2006/relationships/hyperlink" Target="https://www.daloopa.com/src/50459996" TargetMode="External"/><Relationship Id="rId16530" Type="http://schemas.openxmlformats.org/officeDocument/2006/relationships/hyperlink" Target="https://www.daloopa.com/src/53484692" TargetMode="External"/><Relationship Id="rId1667" Type="http://schemas.openxmlformats.org/officeDocument/2006/relationships/hyperlink" Target="https://www.daloopa.com/src/1671037" TargetMode="External"/><Relationship Id="rId2718" Type="http://schemas.openxmlformats.org/officeDocument/2006/relationships/hyperlink" Target="https://www.daloopa.com/src/1679535" TargetMode="External"/><Relationship Id="rId14081" Type="http://schemas.openxmlformats.org/officeDocument/2006/relationships/hyperlink" Target="https://www.daloopa.com/src/18895777" TargetMode="External"/><Relationship Id="rId15132" Type="http://schemas.openxmlformats.org/officeDocument/2006/relationships/hyperlink" Target="https://www.daloopa.com/src/45303754" TargetMode="External"/><Relationship Id="rId19753" Type="http://schemas.openxmlformats.org/officeDocument/2006/relationships/hyperlink" Target="https://www.daloopa.com/src/1678477" TargetMode="External"/><Relationship Id="rId4140" Type="http://schemas.openxmlformats.org/officeDocument/2006/relationships/hyperlink" Target="https://www.daloopa.com/src/1668201" TargetMode="External"/><Relationship Id="rId8761" Type="http://schemas.openxmlformats.org/officeDocument/2006/relationships/hyperlink" Target="https://www.daloopa.com/src/45304172" TargetMode="External"/><Relationship Id="rId9812" Type="http://schemas.openxmlformats.org/officeDocument/2006/relationships/hyperlink" Target="https://www.daloopa.com/src/50457838" TargetMode="External"/><Relationship Id="rId18355" Type="http://schemas.openxmlformats.org/officeDocument/2006/relationships/hyperlink" Target="https://marketplace.daloopa.com/text-fundamental?id=62711647&amp;value=383&amp;id=62711773&amp;value=671&amp;id=62711801&amp;value=832&amp;id=62711832&amp;value=939&amp;id=62711860&amp;value=285&amp;id=62711919&amp;value=387&amp;id=62711934&amp;value=463&amp;id=62711967&amp;value=580&amp;id=62712013&amp;value=549&amp;" TargetMode="External"/><Relationship Id="rId19406" Type="http://schemas.openxmlformats.org/officeDocument/2006/relationships/hyperlink" Target="https://www.daloopa.com/src/1678627" TargetMode="External"/><Relationship Id="rId26" Type="http://schemas.openxmlformats.org/officeDocument/2006/relationships/hyperlink" Target="https://www.daloopa.com/document/6401016" TargetMode="External"/><Relationship Id="rId7363" Type="http://schemas.openxmlformats.org/officeDocument/2006/relationships/hyperlink" Target="https://marketplace.daloopa.com/text-fundamental?id=1669565&amp;value=87&amp;id=1669530&amp;value=-159&amp;id=1669495&amp;value=357&amp;id=1669460&amp;value=320&amp;id=48346982&amp;value=605&amp;id=1669425&amp;value=177&amp;id=1669388&amp;value=-163&amp;id=1669350&amp;value=-127&amp;id=1669312&amp;value=549&amp;id=48346631&amp;value=436&amp;id=1669276&amp;value=-24&amp;id=1669240&amp;value=-374&amp;id=1669204&amp;value=230&amp;id=1669166&amp;value=371&amp;id=48345871&amp;value=203&amp;id=1669065&amp;value=-269&amp;id=1669032&amp;value=48&amp;id=1668998&amp;value=459&amp;id=1668963&amp;value=-128&amp;id=48615961&amp;value=110&amp;id=1668927&amp;value=103&amp;id=1668891&amp;value=16&amp;id=1668855&amp;value=-61&amp;id=1668819&amp;value=673&amp;id=48400760&amp;value=731&amp;id=1668785&amp;value=122&amp;id=1668751&amp;value=-145&amp;id=1668717&amp;value=316&amp;id=1668683&amp;value=774&amp;id=48610210&amp;value=1067&amp;id=1668650&amp;value=-425&amp;id=1668617&amp;value=-18&amp;id=1668584&amp;value=57&amp;id=2696848&amp;value=814&amp;id=47469239&amp;value=428&amp;id=4681387&amp;value=-835&amp;id=7963147&amp;value=146&amp;id=10333069&amp;value=420&amp;id=14718236&amp;value=963&amp;id=47468698&amp;value=694&amp;id=20811524&amp;value=-982&amp;id=32272387&amp;value=-130&amp;id=38123482&amp;value=238&amp;id=46414909&amp;value=1157&amp;id=46420404&amp;value=283&amp;id=53410404&amp;value=-2373&amp;id=58652678&amp;value=1201&amp;id=62949118&amp;value=1907&amp;id=67044673&amp;value=-28&amp;id=67054404&amp;value=707&amp;" TargetMode="External"/><Relationship Id="rId8414" Type="http://schemas.openxmlformats.org/officeDocument/2006/relationships/hyperlink" Target="https://www.daloopa.com/src/1668841" TargetMode="External"/><Relationship Id="rId10691" Type="http://schemas.openxmlformats.org/officeDocument/2006/relationships/hyperlink" Target="https://www.daloopa.com/src/58653385" TargetMode="External"/><Relationship Id="rId11742" Type="http://schemas.openxmlformats.org/officeDocument/2006/relationships/hyperlink" Target="https://marketplace.daloopa.com/text-fundamental?id=1678755&amp;value=1729&amp;id=1678727&amp;value=2080&amp;id=1678717&amp;value=2223&amp;id=1678707&amp;value=2679&amp;id=1678697&amp;value=2387&amp;id=1678684&amp;value=2415&amp;id=1678664&amp;value=2565&amp;id=1678674&amp;value=3118&amp;id=45304436&amp;value=10485&amp;" TargetMode="External"/><Relationship Id="rId18008" Type="http://schemas.openxmlformats.org/officeDocument/2006/relationships/hyperlink" Target="https://www.daloopa.com/src/62709218" TargetMode="External"/><Relationship Id="rId1801" Type="http://schemas.openxmlformats.org/officeDocument/2006/relationships/hyperlink" Target="https://www.daloopa.com/src/1670996" TargetMode="External"/><Relationship Id="rId7016" Type="http://schemas.openxmlformats.org/officeDocument/2006/relationships/hyperlink" Target="https://www.daloopa.com/src/48346640" TargetMode="External"/><Relationship Id="rId10344" Type="http://schemas.openxmlformats.org/officeDocument/2006/relationships/hyperlink" Target="https://www.daloopa.com/src/67055898" TargetMode="External"/><Relationship Id="rId14965" Type="http://schemas.openxmlformats.org/officeDocument/2006/relationships/hyperlink" Target="https://www.daloopa.com/src/19185708" TargetMode="External"/><Relationship Id="rId3973" Type="http://schemas.openxmlformats.org/officeDocument/2006/relationships/hyperlink" Target="https://www.daloopa.com/src/1668086" TargetMode="External"/><Relationship Id="rId9188" Type="http://schemas.openxmlformats.org/officeDocument/2006/relationships/hyperlink" Target="https://www.daloopa.com/src/50457801" TargetMode="External"/><Relationship Id="rId13567" Type="http://schemas.openxmlformats.org/officeDocument/2006/relationships/hyperlink" Target="https://www.daloopa.com/document/23465155" TargetMode="External"/><Relationship Id="rId14618" Type="http://schemas.openxmlformats.org/officeDocument/2006/relationships/hyperlink" Target="https://www.daloopa.com/src/45303715" TargetMode="External"/><Relationship Id="rId894" Type="http://schemas.openxmlformats.org/officeDocument/2006/relationships/hyperlink" Target="https://www.daloopa.com/src/4681649" TargetMode="External"/><Relationship Id="rId1177" Type="http://schemas.openxmlformats.org/officeDocument/2006/relationships/hyperlink" Target="https://www.daloopa.com/src/7963239" TargetMode="External"/><Relationship Id="rId2575" Type="http://schemas.openxmlformats.org/officeDocument/2006/relationships/hyperlink" Target="https://www.daloopa.com/src/66331203" TargetMode="External"/><Relationship Id="rId3626" Type="http://schemas.openxmlformats.org/officeDocument/2006/relationships/hyperlink" Target="https://www.daloopa.com/src/19138159" TargetMode="External"/><Relationship Id="rId12169" Type="http://schemas.openxmlformats.org/officeDocument/2006/relationships/hyperlink" Target="https://www.daloopa.com/src/66433324" TargetMode="External"/><Relationship Id="rId16040" Type="http://schemas.openxmlformats.org/officeDocument/2006/relationships/hyperlink" Target="https://www.daloopa.com/src/19193537" TargetMode="External"/><Relationship Id="rId547" Type="http://schemas.openxmlformats.org/officeDocument/2006/relationships/hyperlink" Target="https://www.daloopa.com/src/18919325" TargetMode="External"/><Relationship Id="rId2228" Type="http://schemas.openxmlformats.org/officeDocument/2006/relationships/hyperlink" Target="https://www.daloopa.com/src/62996218" TargetMode="External"/><Relationship Id="rId5798" Type="http://schemas.openxmlformats.org/officeDocument/2006/relationships/hyperlink" Target="https://www.daloopa.com/src/67044544" TargetMode="External"/><Relationship Id="rId6849" Type="http://schemas.openxmlformats.org/officeDocument/2006/relationships/hyperlink" Target="https://www.daloopa.com/src/1669484" TargetMode="External"/><Relationship Id="rId12650" Type="http://schemas.openxmlformats.org/officeDocument/2006/relationships/hyperlink" Target="https://www.daloopa.com/src/67097377" TargetMode="External"/><Relationship Id="rId13701" Type="http://schemas.openxmlformats.org/officeDocument/2006/relationships/hyperlink" Target="https://www.daloopa.com/src/58705489" TargetMode="External"/><Relationship Id="rId19263" Type="http://schemas.openxmlformats.org/officeDocument/2006/relationships/hyperlink" Target="https://www.daloopa.com/src/49028213" TargetMode="External"/><Relationship Id="rId8271" Type="http://schemas.openxmlformats.org/officeDocument/2006/relationships/hyperlink" Target="https://www.daloopa.com/src/1669081" TargetMode="External"/><Relationship Id="rId9322" Type="http://schemas.openxmlformats.org/officeDocument/2006/relationships/hyperlink" Target="https://www.daloopa.com/src/1671324" TargetMode="External"/><Relationship Id="rId11252" Type="http://schemas.openxmlformats.org/officeDocument/2006/relationships/hyperlink" Target="https://www.daloopa.com/src/45304379" TargetMode="External"/><Relationship Id="rId12303" Type="http://schemas.openxmlformats.org/officeDocument/2006/relationships/hyperlink" Target="https://www.daloopa.com/src/1679393" TargetMode="External"/><Relationship Id="rId1311" Type="http://schemas.openxmlformats.org/officeDocument/2006/relationships/hyperlink" Target="https://www.daloopa.com/src/1670902" TargetMode="External"/><Relationship Id="rId4881" Type="http://schemas.openxmlformats.org/officeDocument/2006/relationships/hyperlink" Target="https://www.daloopa.com/src/1930057" TargetMode="External"/><Relationship Id="rId14475" Type="http://schemas.openxmlformats.org/officeDocument/2006/relationships/hyperlink" Target="https://www.daloopa.com/src/19178088" TargetMode="External"/><Relationship Id="rId15873" Type="http://schemas.openxmlformats.org/officeDocument/2006/relationships/hyperlink" Target="https://www.daloopa.com/src/53488415" TargetMode="External"/><Relationship Id="rId16924" Type="http://schemas.openxmlformats.org/officeDocument/2006/relationships/hyperlink" Target="https://www.daloopa.com/src/48791676" TargetMode="External"/><Relationship Id="rId3483" Type="http://schemas.openxmlformats.org/officeDocument/2006/relationships/hyperlink" Target="https://www.daloopa.com/src/50507990" TargetMode="External"/><Relationship Id="rId4534" Type="http://schemas.openxmlformats.org/officeDocument/2006/relationships/hyperlink" Target="https://www.daloopa.com/src/1668431" TargetMode="External"/><Relationship Id="rId5932" Type="http://schemas.openxmlformats.org/officeDocument/2006/relationships/hyperlink" Target="https://www.daloopa.com/src/1670386" TargetMode="External"/><Relationship Id="rId13077" Type="http://schemas.openxmlformats.org/officeDocument/2006/relationships/hyperlink" Target="https://www.daloopa.com/src/67441133" TargetMode="External"/><Relationship Id="rId14128" Type="http://schemas.openxmlformats.org/officeDocument/2006/relationships/hyperlink" Target="https://www.daloopa.com/src/48889508" TargetMode="External"/><Relationship Id="rId15526" Type="http://schemas.openxmlformats.org/officeDocument/2006/relationships/hyperlink" Target="https://www.daloopa.com/src/19187092" TargetMode="External"/><Relationship Id="rId2085" Type="http://schemas.openxmlformats.org/officeDocument/2006/relationships/hyperlink" Target="https://www.daloopa.com/src/4681535" TargetMode="External"/><Relationship Id="rId3136" Type="http://schemas.openxmlformats.org/officeDocument/2006/relationships/hyperlink" Target="https://www.daloopa.com/src/19135437" TargetMode="External"/><Relationship Id="rId17698" Type="http://schemas.openxmlformats.org/officeDocument/2006/relationships/hyperlink" Target="https://www.daloopa.com/document/23465155" TargetMode="External"/><Relationship Id="rId18749" Type="http://schemas.openxmlformats.org/officeDocument/2006/relationships/hyperlink" Target="https://www.daloopa.com/src/50369692" TargetMode="External"/><Relationship Id="rId7757" Type="http://schemas.openxmlformats.org/officeDocument/2006/relationships/hyperlink" Target="https://www.daloopa.com/src/1669072" TargetMode="External"/><Relationship Id="rId8808" Type="http://schemas.openxmlformats.org/officeDocument/2006/relationships/hyperlink" Target="https://www.daloopa.com/src/1679834" TargetMode="External"/><Relationship Id="rId10738" Type="http://schemas.openxmlformats.org/officeDocument/2006/relationships/hyperlink" Target="https://www.daloopa.com/src/50179102" TargetMode="External"/><Relationship Id="rId6359" Type="http://schemas.openxmlformats.org/officeDocument/2006/relationships/hyperlink" Target="https://www.daloopa.com/src/1670141" TargetMode="External"/><Relationship Id="rId12160" Type="http://schemas.openxmlformats.org/officeDocument/2006/relationships/hyperlink" Target="https://www.daloopa.com/src/1678815" TargetMode="External"/><Relationship Id="rId13211" Type="http://schemas.openxmlformats.org/officeDocument/2006/relationships/hyperlink" Target="https://www.daloopa.com/src/67439887" TargetMode="External"/><Relationship Id="rId16781" Type="http://schemas.openxmlformats.org/officeDocument/2006/relationships/hyperlink" Target="https://marketplace.daloopa.com/text-fundamental?id=66377575&amp;value=13578&amp;id=67090490&amp;value=14978&amp;" TargetMode="External"/><Relationship Id="rId17832" Type="http://schemas.openxmlformats.org/officeDocument/2006/relationships/hyperlink" Target="https://www.daloopa.com/src/62761332" TargetMode="External"/><Relationship Id="rId2969" Type="http://schemas.openxmlformats.org/officeDocument/2006/relationships/hyperlink" Target="https://www.daloopa.com/src/19135578" TargetMode="External"/><Relationship Id="rId6840" Type="http://schemas.openxmlformats.org/officeDocument/2006/relationships/hyperlink" Target="https://www.daloopa.com/src/48610237" TargetMode="External"/><Relationship Id="rId15383" Type="http://schemas.openxmlformats.org/officeDocument/2006/relationships/hyperlink" Target="https://www.daloopa.com/src/46520576" TargetMode="External"/><Relationship Id="rId16434" Type="http://schemas.openxmlformats.org/officeDocument/2006/relationships/hyperlink" Target="https://www.daloopa.com/src/19197077" TargetMode="External"/><Relationship Id="rId4391" Type="http://schemas.openxmlformats.org/officeDocument/2006/relationships/hyperlink" Target="https://www.daloopa.com/src/1668383" TargetMode="External"/><Relationship Id="rId5442" Type="http://schemas.openxmlformats.org/officeDocument/2006/relationships/hyperlink" Target="https://www.daloopa.com/src/1669632" TargetMode="External"/><Relationship Id="rId15036" Type="http://schemas.openxmlformats.org/officeDocument/2006/relationships/hyperlink" Target="https://www.daloopa.com/src/19184122" TargetMode="External"/><Relationship Id="rId4044" Type="http://schemas.openxmlformats.org/officeDocument/2006/relationships/hyperlink" Target="https://www.daloopa.com/src/46595188" TargetMode="External"/><Relationship Id="rId8665" Type="http://schemas.openxmlformats.org/officeDocument/2006/relationships/hyperlink" Target="https://marketplace.daloopa.com/text-fundamental?id=1670630&amp;value=-1203&amp;id=1670627&amp;value=-1611&amp;id=1670624&amp;value=-2289&amp;id=1670621&amp;value=-2255&amp;id=45304162&amp;value=-7358&amp;id=1670618&amp;value=-2345&amp;id=1670615&amp;value=-2646&amp;id=1670612&amp;value=-2417&amp;id=1670609&amp;value=-3551&amp;id=45304163&amp;value=-10959&amp;id=1670606&amp;value=-2927&amp;id=1670603&amp;value=-2515&amp;id=1670600&amp;value=-2373&amp;id=1670597&amp;value=-2100&amp;id=45304164&amp;value=-9915&amp;id=1670594&amp;value=-2428&amp;id=1670591&amp;value=-2123&amp;id=1670588&amp;value=-2554&amp;id=1670585&amp;value=-3078&amp;id=45304165&amp;value=-10183&amp;id=1670582&amp;value=-2508&amp;id=1670579&amp;value=-2831&amp;id=1670576&amp;value=-3538&amp;id=1670573&amp;value=-4307&amp;id=45304166&amp;value=-13184&amp;id=1670570&amp;value=-7299&amp;id=1670567&amp;value=-5477&amp;id=1670564&amp;value=-5282&amp;id=1670561&amp;value=-7081&amp;id=45304167&amp;value=-25139&amp;id=1670558&amp;value=-4638&amp;id=1670555&amp;value=-6126&amp;id=1670552&amp;value=-6732&amp;id=2697021&amp;value=-6052&amp;id=45304168&amp;value=-23548&amp;id=4681462&amp;value=-6005&amp;id=7963230&amp;value=-5391&amp;id=10333084&amp;value=-5406&amp;id=14718269&amp;value=-5479&amp;id=45304169&amp;value=-22281&amp;id=20809932&amp;value=-5942&amp;id=32272487&amp;value=-5496&amp;id=38123643&amp;value=-6819&amp;id=46413003&amp;value=-6383&amp;id=46418506&amp;value=-24640&amp;id=53410444&amp;value=-9786&amp;id=58652811&amp;value=-6828&amp;id=62949172&amp;value=-7276&amp;id=67044824&amp;value=-7595&amp;id=67054080&amp;value=-31485&amp;" TargetMode="External"/><Relationship Id="rId11993" Type="http://schemas.openxmlformats.org/officeDocument/2006/relationships/hyperlink" Target="https://www.daloopa.com/src/1678223" TargetMode="External"/><Relationship Id="rId18259" Type="http://schemas.openxmlformats.org/officeDocument/2006/relationships/hyperlink" Target="https://www.daloopa.com/src/62769821" TargetMode="External"/><Relationship Id="rId19657" Type="http://schemas.openxmlformats.org/officeDocument/2006/relationships/hyperlink" Target="https://www.daloopa.com/src/1678552" TargetMode="External"/><Relationship Id="rId7267" Type="http://schemas.openxmlformats.org/officeDocument/2006/relationships/hyperlink" Target="https://www.daloopa.com/src/1668925" TargetMode="External"/><Relationship Id="rId8318" Type="http://schemas.openxmlformats.org/officeDocument/2006/relationships/hyperlink" Target="https://www.daloopa.com/src/1668701" TargetMode="External"/><Relationship Id="rId9716" Type="http://schemas.openxmlformats.org/officeDocument/2006/relationships/hyperlink" Target="https://www.daloopa.com/src/58652931" TargetMode="External"/><Relationship Id="rId10595" Type="http://schemas.openxmlformats.org/officeDocument/2006/relationships/hyperlink" Target="https://www.daloopa.com/src/50179115" TargetMode="External"/><Relationship Id="rId11646" Type="http://schemas.openxmlformats.org/officeDocument/2006/relationships/hyperlink" Target="https://www.daloopa.com/document/599392" TargetMode="External"/><Relationship Id="rId1705" Type="http://schemas.openxmlformats.org/officeDocument/2006/relationships/hyperlink" Target="https://www.daloopa.com/src/1670930" TargetMode="External"/><Relationship Id="rId10248" Type="http://schemas.openxmlformats.org/officeDocument/2006/relationships/hyperlink" Target="https://www.daloopa.com/src/50457872" TargetMode="External"/><Relationship Id="rId14869" Type="http://schemas.openxmlformats.org/officeDocument/2006/relationships/hyperlink" Target="https://www.daloopa.com/src/19186025" TargetMode="External"/><Relationship Id="rId18740" Type="http://schemas.openxmlformats.org/officeDocument/2006/relationships/hyperlink" Target="https://www.daloopa.com/src/48899959" TargetMode="External"/><Relationship Id="rId3877" Type="http://schemas.openxmlformats.org/officeDocument/2006/relationships/hyperlink" Target="https://www.daloopa.com/src/46593998" TargetMode="External"/><Relationship Id="rId4928" Type="http://schemas.openxmlformats.org/officeDocument/2006/relationships/hyperlink" Target="https://www.daloopa.com/document/23463508" TargetMode="External"/><Relationship Id="rId16291" Type="http://schemas.openxmlformats.org/officeDocument/2006/relationships/hyperlink" Target="https://www.daloopa.com/src/45303827" TargetMode="External"/><Relationship Id="rId17342" Type="http://schemas.openxmlformats.org/officeDocument/2006/relationships/hyperlink" Target="https://www.daloopa.com/src/48799270" TargetMode="External"/><Relationship Id="rId798" Type="http://schemas.openxmlformats.org/officeDocument/2006/relationships/hyperlink" Target="https://www.daloopa.com/src/18926498" TargetMode="External"/><Relationship Id="rId2479" Type="http://schemas.openxmlformats.org/officeDocument/2006/relationships/hyperlink" Target="https://www.daloopa.com/src/58703338" TargetMode="External"/><Relationship Id="rId6350" Type="http://schemas.openxmlformats.org/officeDocument/2006/relationships/hyperlink" Target="https://www.daloopa.com/src/32272330" TargetMode="External"/><Relationship Id="rId7401" Type="http://schemas.openxmlformats.org/officeDocument/2006/relationships/hyperlink" Target="https://www.daloopa.com/src/53410404" TargetMode="External"/><Relationship Id="rId2960" Type="http://schemas.openxmlformats.org/officeDocument/2006/relationships/hyperlink" Target="https://www.daloopa.com/src/19136443" TargetMode="External"/><Relationship Id="rId6003" Type="http://schemas.openxmlformats.org/officeDocument/2006/relationships/hyperlink" Target="https://www.daloopa.com/src/1670499" TargetMode="External"/><Relationship Id="rId9573" Type="http://schemas.openxmlformats.org/officeDocument/2006/relationships/hyperlink" Target="https://www.daloopa.com/src/1671165" TargetMode="External"/><Relationship Id="rId13952" Type="http://schemas.openxmlformats.org/officeDocument/2006/relationships/hyperlink" Target="https://www.daloopa.com/src/48888238" TargetMode="External"/><Relationship Id="rId19167" Type="http://schemas.openxmlformats.org/officeDocument/2006/relationships/hyperlink" Target="https://www.daloopa.com/src/49028204" TargetMode="External"/><Relationship Id="rId932" Type="http://schemas.openxmlformats.org/officeDocument/2006/relationships/hyperlink" Target="https://www.daloopa.com/src/7963875" TargetMode="External"/><Relationship Id="rId1562" Type="http://schemas.openxmlformats.org/officeDocument/2006/relationships/hyperlink" Target="https://www.daloopa.com/src/48527056" TargetMode="External"/><Relationship Id="rId2613" Type="http://schemas.openxmlformats.org/officeDocument/2006/relationships/hyperlink" Target="https://www.daloopa.com/src/66330842" TargetMode="External"/><Relationship Id="rId8175" Type="http://schemas.openxmlformats.org/officeDocument/2006/relationships/hyperlink" Target="https://www.daloopa.com/src/1668872" TargetMode="External"/><Relationship Id="rId9226" Type="http://schemas.openxmlformats.org/officeDocument/2006/relationships/hyperlink" Target="https://www.daloopa.com/src/1671124" TargetMode="External"/><Relationship Id="rId11156" Type="http://schemas.openxmlformats.org/officeDocument/2006/relationships/hyperlink" Target="https://www.daloopa.com/src/50179220" TargetMode="External"/><Relationship Id="rId12207" Type="http://schemas.openxmlformats.org/officeDocument/2006/relationships/hyperlink" Target="https://www.daloopa.com/src/1679488" TargetMode="External"/><Relationship Id="rId12554" Type="http://schemas.openxmlformats.org/officeDocument/2006/relationships/hyperlink" Target="https://www.daloopa.com/src/50508242" TargetMode="External"/><Relationship Id="rId13605" Type="http://schemas.openxmlformats.org/officeDocument/2006/relationships/hyperlink" Target="https://www.daloopa.com/src/19145491" TargetMode="External"/><Relationship Id="rId1215" Type="http://schemas.openxmlformats.org/officeDocument/2006/relationships/hyperlink" Target="https://www.daloopa.com/src/4681479" TargetMode="External"/><Relationship Id="rId15777" Type="http://schemas.openxmlformats.org/officeDocument/2006/relationships/hyperlink" Target="https://www.daloopa.com/src/19183863" TargetMode="External"/><Relationship Id="rId16828" Type="http://schemas.openxmlformats.org/officeDocument/2006/relationships/hyperlink" Target="https://www.daloopa.com/document/23465155" TargetMode="External"/><Relationship Id="rId3387" Type="http://schemas.openxmlformats.org/officeDocument/2006/relationships/hyperlink" Target="https://www.daloopa.com/document/23465155" TargetMode="External"/><Relationship Id="rId4785" Type="http://schemas.openxmlformats.org/officeDocument/2006/relationships/hyperlink" Target="https://www.daloopa.com/src/53410370" TargetMode="External"/><Relationship Id="rId5836" Type="http://schemas.openxmlformats.org/officeDocument/2006/relationships/hyperlink" Target="https://www.daloopa.com/src/1670095" TargetMode="External"/><Relationship Id="rId14379" Type="http://schemas.openxmlformats.org/officeDocument/2006/relationships/hyperlink" Target="https://www.daloopa.com/src/62996912" TargetMode="External"/><Relationship Id="rId18250" Type="http://schemas.openxmlformats.org/officeDocument/2006/relationships/hyperlink" Target="https://www.daloopa.com/src/62769937" TargetMode="External"/><Relationship Id="rId19301" Type="http://schemas.openxmlformats.org/officeDocument/2006/relationships/hyperlink" Target="https://www.daloopa.com/src/49002522" TargetMode="External"/><Relationship Id="rId4438" Type="http://schemas.openxmlformats.org/officeDocument/2006/relationships/hyperlink" Target="https://www.daloopa.com/src/1668151" TargetMode="External"/><Relationship Id="rId10989" Type="http://schemas.openxmlformats.org/officeDocument/2006/relationships/hyperlink" Target="https://www.daloopa.com/src/67061201" TargetMode="External"/><Relationship Id="rId14860" Type="http://schemas.openxmlformats.org/officeDocument/2006/relationships/hyperlink" Target="https://www.daloopa.com/src/38229706" TargetMode="External"/><Relationship Id="rId15911" Type="http://schemas.openxmlformats.org/officeDocument/2006/relationships/hyperlink" Target="https://www.daloopa.com/src/19193041" TargetMode="External"/><Relationship Id="rId13462" Type="http://schemas.openxmlformats.org/officeDocument/2006/relationships/hyperlink" Target="https://www.daloopa.com/src/19143881" TargetMode="External"/><Relationship Id="rId14513" Type="http://schemas.openxmlformats.org/officeDocument/2006/relationships/hyperlink" Target="https://www.daloopa.com/src/19177059" TargetMode="External"/><Relationship Id="rId2470" Type="http://schemas.openxmlformats.org/officeDocument/2006/relationships/hyperlink" Target="https://www.daloopa.com/src/4718956" TargetMode="External"/><Relationship Id="rId3521" Type="http://schemas.openxmlformats.org/officeDocument/2006/relationships/hyperlink" Target="https://www.daloopa.com/src/19138954" TargetMode="External"/><Relationship Id="rId9083" Type="http://schemas.openxmlformats.org/officeDocument/2006/relationships/hyperlink" Target="https://www.daloopa.com/src/1671540" TargetMode="External"/><Relationship Id="rId12064" Type="http://schemas.openxmlformats.org/officeDocument/2006/relationships/hyperlink" Target="https://www.daloopa.com/src/1678316" TargetMode="External"/><Relationship Id="rId13115" Type="http://schemas.openxmlformats.org/officeDocument/2006/relationships/hyperlink" Target="https://www.daloopa.com/src/67441661" TargetMode="External"/><Relationship Id="rId16685" Type="http://schemas.openxmlformats.org/officeDocument/2006/relationships/hyperlink" Target="https://www.daloopa.com/src/19196681" TargetMode="External"/><Relationship Id="rId442" Type="http://schemas.openxmlformats.org/officeDocument/2006/relationships/hyperlink" Target="https://www.daloopa.com/src/1677101" TargetMode="External"/><Relationship Id="rId1072" Type="http://schemas.openxmlformats.org/officeDocument/2006/relationships/hyperlink" Target="https://www.daloopa.com/src/49013831" TargetMode="External"/><Relationship Id="rId2123" Type="http://schemas.openxmlformats.org/officeDocument/2006/relationships/hyperlink" Target="https://www.daloopa.com/src/18861499" TargetMode="External"/><Relationship Id="rId5693" Type="http://schemas.openxmlformats.org/officeDocument/2006/relationships/hyperlink" Target="https://www.daloopa.com/src/46412902" TargetMode="External"/><Relationship Id="rId6744" Type="http://schemas.openxmlformats.org/officeDocument/2006/relationships/hyperlink" Target="https://www.daloopa.com/src/1670513" TargetMode="External"/><Relationship Id="rId15287" Type="http://schemas.openxmlformats.org/officeDocument/2006/relationships/hyperlink" Target="https://www.daloopa.com/src/19186315" TargetMode="External"/><Relationship Id="rId16338" Type="http://schemas.openxmlformats.org/officeDocument/2006/relationships/hyperlink" Target="https://www.daloopa.com/src/19140154" TargetMode="External"/><Relationship Id="rId17736" Type="http://schemas.openxmlformats.org/officeDocument/2006/relationships/hyperlink" Target="https://www.daloopa.com/src/62705890" TargetMode="External"/><Relationship Id="rId4295" Type="http://schemas.openxmlformats.org/officeDocument/2006/relationships/hyperlink" Target="https://www.daloopa.com/src/1668217" TargetMode="External"/><Relationship Id="rId5346" Type="http://schemas.openxmlformats.org/officeDocument/2006/relationships/hyperlink" Target="https://www.daloopa.com/src/1669736" TargetMode="External"/><Relationship Id="rId9967" Type="http://schemas.openxmlformats.org/officeDocument/2006/relationships/hyperlink" Target="https://www.daloopa.com/src/1671120" TargetMode="External"/><Relationship Id="rId11897" Type="http://schemas.openxmlformats.org/officeDocument/2006/relationships/hyperlink" Target="https://marketplace.daloopa.com/text-fundamental?id=1678784&amp;value=0&amp;" TargetMode="External"/><Relationship Id="rId12948" Type="http://schemas.openxmlformats.org/officeDocument/2006/relationships/hyperlink" Target="https://www.daloopa.com/document/23465155" TargetMode="External"/><Relationship Id="rId1956" Type="http://schemas.openxmlformats.org/officeDocument/2006/relationships/hyperlink" Target="https://www.daloopa.com/src/1680687" TargetMode="External"/><Relationship Id="rId8569" Type="http://schemas.openxmlformats.org/officeDocument/2006/relationships/hyperlink" Target="https://www.daloopa.com/src/1669373" TargetMode="External"/><Relationship Id="rId10499" Type="http://schemas.openxmlformats.org/officeDocument/2006/relationships/hyperlink" Target="https://www.daloopa.com/src/53412511" TargetMode="External"/><Relationship Id="rId14370" Type="http://schemas.openxmlformats.org/officeDocument/2006/relationships/hyperlink" Target="https://www.daloopa.com/src/19177112" TargetMode="External"/><Relationship Id="rId15421" Type="http://schemas.openxmlformats.org/officeDocument/2006/relationships/hyperlink" Target="https://www.daloopa.com/src/19186997" TargetMode="External"/><Relationship Id="rId18991" Type="http://schemas.openxmlformats.org/officeDocument/2006/relationships/hyperlink" Target="https://www.daloopa.com/src/53490854" TargetMode="External"/><Relationship Id="rId1609" Type="http://schemas.openxmlformats.org/officeDocument/2006/relationships/hyperlink" Target="https://www.daloopa.com/src/49016238" TargetMode="External"/><Relationship Id="rId14023" Type="http://schemas.openxmlformats.org/officeDocument/2006/relationships/hyperlink" Target="https://www.daloopa.com/src/32321760" TargetMode="External"/><Relationship Id="rId17593" Type="http://schemas.openxmlformats.org/officeDocument/2006/relationships/hyperlink" Target="https://www.daloopa.com/src/62761329" TargetMode="External"/><Relationship Id="rId18644" Type="http://schemas.openxmlformats.org/officeDocument/2006/relationships/hyperlink" Target="https://www.daloopa.com/src/50393481" TargetMode="External"/><Relationship Id="rId3031" Type="http://schemas.openxmlformats.org/officeDocument/2006/relationships/hyperlink" Target="https://www.daloopa.com/src/45304510" TargetMode="External"/><Relationship Id="rId7652" Type="http://schemas.openxmlformats.org/officeDocument/2006/relationships/hyperlink" Target="https://www.daloopa.com/src/2696853" TargetMode="External"/><Relationship Id="rId8703" Type="http://schemas.openxmlformats.org/officeDocument/2006/relationships/hyperlink" Target="https://www.daloopa.com/src/53410444" TargetMode="External"/><Relationship Id="rId10980" Type="http://schemas.openxmlformats.org/officeDocument/2006/relationships/hyperlink" Target="https://www.daloopa.com/src/50174939" TargetMode="External"/><Relationship Id="rId16195" Type="http://schemas.openxmlformats.org/officeDocument/2006/relationships/hyperlink" Target="https://www.daloopa.com/src/19193589" TargetMode="External"/><Relationship Id="rId17246" Type="http://schemas.openxmlformats.org/officeDocument/2006/relationships/hyperlink" Target="https://www.daloopa.com/src/48798647" TargetMode="External"/><Relationship Id="rId6254" Type="http://schemas.openxmlformats.org/officeDocument/2006/relationships/hyperlink" Target="https://www.daloopa.com/src/1670279" TargetMode="External"/><Relationship Id="rId7305" Type="http://schemas.openxmlformats.org/officeDocument/2006/relationships/hyperlink" Target="https://www.daloopa.com/src/1669493" TargetMode="External"/><Relationship Id="rId10633" Type="http://schemas.openxmlformats.org/officeDocument/2006/relationships/hyperlink" Target="https://www.daloopa.com/src/58653395" TargetMode="External"/><Relationship Id="rId9477" Type="http://schemas.openxmlformats.org/officeDocument/2006/relationships/hyperlink" Target="https://marketplace.daloopa.com/text-fundamental?id=1671358&amp;value=0&amp;id=1671330&amp;value=0.03&amp;id=1671302&amp;value=0.13&amp;id=1671274&amp;value=0.12&amp;id=1671246&amp;value=0.02&amp;id=1671218&amp;value=0.06&amp;id=1671190&amp;value=0.07&amp;id=1671162&amp;value=0.12&amp;id=1671134&amp;value=0.01&amp;id=1671106&amp;value=0.07&amp;id=1671078&amp;value=0.04&amp;id=2697121&amp;value=0.1&amp;id=4681510&amp;value=-0.03&amp;id=7963276&amp;value=-0.04&amp;id=10333162&amp;value=0.22&amp;id=14718321&amp;value=0.17&amp;id=20810590&amp;value=0.06&amp;id=32273763&amp;value=0.07&amp;id=38123902&amp;value=0.04&amp;id=50174358&amp;value=0.09&amp;id=53410550&amp;value=-0.07&amp;id=58652928&amp;value=-0.01&amp;id=62949538&amp;value=-0.02&amp;id=67057771&amp;value=0.04&amp;" TargetMode="External"/><Relationship Id="rId13856" Type="http://schemas.openxmlformats.org/officeDocument/2006/relationships/hyperlink" Target="https://www.daloopa.com/src/58705984" TargetMode="External"/><Relationship Id="rId14907" Type="http://schemas.openxmlformats.org/officeDocument/2006/relationships/hyperlink" Target="https://www.daloopa.com/src/19184752" TargetMode="External"/><Relationship Id="rId1466" Type="http://schemas.openxmlformats.org/officeDocument/2006/relationships/hyperlink" Target="https://www.daloopa.com/src/48522712" TargetMode="External"/><Relationship Id="rId2864" Type="http://schemas.openxmlformats.org/officeDocument/2006/relationships/hyperlink" Target="https://www.daloopa.com/src/19134839" TargetMode="External"/><Relationship Id="rId3915" Type="http://schemas.openxmlformats.org/officeDocument/2006/relationships/hyperlink" Target="https://www.daloopa.com/src/1668168" TargetMode="External"/><Relationship Id="rId8079" Type="http://schemas.openxmlformats.org/officeDocument/2006/relationships/hyperlink" Target="https://www.daloopa.com/src/48345860" TargetMode="External"/><Relationship Id="rId12458" Type="http://schemas.openxmlformats.org/officeDocument/2006/relationships/hyperlink" Target="https://www.daloopa.com/src/1679501" TargetMode="External"/><Relationship Id="rId13509" Type="http://schemas.openxmlformats.org/officeDocument/2006/relationships/hyperlink" Target="https://www.daloopa.com/src/19144114" TargetMode="External"/><Relationship Id="rId836" Type="http://schemas.openxmlformats.org/officeDocument/2006/relationships/hyperlink" Target="https://www.daloopa.com/src/32273596" TargetMode="External"/><Relationship Id="rId1119" Type="http://schemas.openxmlformats.org/officeDocument/2006/relationships/hyperlink" Target="https://www.daloopa.com/src/38123783" TargetMode="External"/><Relationship Id="rId2517" Type="http://schemas.openxmlformats.org/officeDocument/2006/relationships/hyperlink" Target="https://www.daloopa.com/src/66330937" TargetMode="External"/><Relationship Id="rId19552" Type="http://schemas.openxmlformats.org/officeDocument/2006/relationships/hyperlink" Target="https://www.daloopa.com/src/49010256" TargetMode="External"/><Relationship Id="rId4689" Type="http://schemas.openxmlformats.org/officeDocument/2006/relationships/hyperlink" Target="https://www.daloopa.com/src/1668096" TargetMode="External"/><Relationship Id="rId8560" Type="http://schemas.openxmlformats.org/officeDocument/2006/relationships/hyperlink" Target="https://www.daloopa.com/src/48346181" TargetMode="External"/><Relationship Id="rId9611" Type="http://schemas.openxmlformats.org/officeDocument/2006/relationships/hyperlink" Target="https://www.daloopa.com/src/1671279" TargetMode="External"/><Relationship Id="rId10490" Type="http://schemas.openxmlformats.org/officeDocument/2006/relationships/hyperlink" Target="https://www.daloopa.com/src/50179005" TargetMode="External"/><Relationship Id="rId11541" Type="http://schemas.openxmlformats.org/officeDocument/2006/relationships/hyperlink" Target="https://www.daloopa.com/src/1678995" TargetMode="External"/><Relationship Id="rId18154" Type="http://schemas.openxmlformats.org/officeDocument/2006/relationships/hyperlink" Target="https://www.daloopa.com/src/67097408" TargetMode="External"/><Relationship Id="rId19205" Type="http://schemas.openxmlformats.org/officeDocument/2006/relationships/hyperlink" Target="https://www.daloopa.com/src/49001012" TargetMode="External"/><Relationship Id="rId1600" Type="http://schemas.openxmlformats.org/officeDocument/2006/relationships/hyperlink" Target="https://www.daloopa.com/src/49013968" TargetMode="External"/><Relationship Id="rId7162" Type="http://schemas.openxmlformats.org/officeDocument/2006/relationships/hyperlink" Target="https://www.daloopa.com/src/1668959" TargetMode="External"/><Relationship Id="rId8213" Type="http://schemas.openxmlformats.org/officeDocument/2006/relationships/hyperlink" Target="https://www.daloopa.com/src/1669366" TargetMode="External"/><Relationship Id="rId10143" Type="http://schemas.openxmlformats.org/officeDocument/2006/relationships/hyperlink" Target="https://www.daloopa.com/src/50179635" TargetMode="External"/><Relationship Id="rId3772" Type="http://schemas.openxmlformats.org/officeDocument/2006/relationships/hyperlink" Target="https://www.daloopa.com/src/38227636" TargetMode="External"/><Relationship Id="rId4823" Type="http://schemas.openxmlformats.org/officeDocument/2006/relationships/hyperlink" Target="https://www.daloopa.com/src/1930283" TargetMode="External"/><Relationship Id="rId13366" Type="http://schemas.openxmlformats.org/officeDocument/2006/relationships/hyperlink" Target="https://www.daloopa.com/src/19145255" TargetMode="External"/><Relationship Id="rId14417" Type="http://schemas.openxmlformats.org/officeDocument/2006/relationships/hyperlink" Target="https://www.daloopa.com/src/19177963" TargetMode="External"/><Relationship Id="rId14764" Type="http://schemas.openxmlformats.org/officeDocument/2006/relationships/hyperlink" Target="https://www.daloopa.com/src/19185534" TargetMode="External"/><Relationship Id="rId15815" Type="http://schemas.openxmlformats.org/officeDocument/2006/relationships/hyperlink" Target="https://www.daloopa.com/src/19182670" TargetMode="External"/><Relationship Id="rId693" Type="http://schemas.openxmlformats.org/officeDocument/2006/relationships/hyperlink" Target="https://www.daloopa.com/src/18921929" TargetMode="External"/><Relationship Id="rId2374" Type="http://schemas.openxmlformats.org/officeDocument/2006/relationships/hyperlink" Target="https://www.daloopa.com/src/10353867" TargetMode="External"/><Relationship Id="rId3425" Type="http://schemas.openxmlformats.org/officeDocument/2006/relationships/hyperlink" Target="https://www.daloopa.com/src/67087850" TargetMode="External"/><Relationship Id="rId13019" Type="http://schemas.openxmlformats.org/officeDocument/2006/relationships/hyperlink" Target="https://www.daloopa.com/src/67439117" TargetMode="External"/><Relationship Id="rId17987" Type="http://schemas.openxmlformats.org/officeDocument/2006/relationships/hyperlink" Target="https://www.daloopa.com/src/62708894" TargetMode="External"/><Relationship Id="rId346" Type="http://schemas.openxmlformats.org/officeDocument/2006/relationships/hyperlink" Target="https://www.daloopa.com/src/1676879" TargetMode="External"/><Relationship Id="rId2027" Type="http://schemas.openxmlformats.org/officeDocument/2006/relationships/hyperlink" Target="https://www.daloopa.com/src/1680694" TargetMode="External"/><Relationship Id="rId5597" Type="http://schemas.openxmlformats.org/officeDocument/2006/relationships/hyperlink" Target="https://www.daloopa.com/src/1670380" TargetMode="External"/><Relationship Id="rId6995" Type="http://schemas.openxmlformats.org/officeDocument/2006/relationships/hyperlink" Target="https://www.daloopa.com/src/48400756" TargetMode="External"/><Relationship Id="rId16589" Type="http://schemas.openxmlformats.org/officeDocument/2006/relationships/hyperlink" Target="https://www.daloopa.com/src/18843787" TargetMode="External"/><Relationship Id="rId4199" Type="http://schemas.openxmlformats.org/officeDocument/2006/relationships/hyperlink" Target="https://www.daloopa.com/src/1668105" TargetMode="External"/><Relationship Id="rId6648" Type="http://schemas.openxmlformats.org/officeDocument/2006/relationships/hyperlink" Target="https://www.daloopa.com/src/1670216" TargetMode="External"/><Relationship Id="rId8070" Type="http://schemas.openxmlformats.org/officeDocument/2006/relationships/hyperlink" Target="https://www.daloopa.com/src/32272378" TargetMode="External"/><Relationship Id="rId9121" Type="http://schemas.openxmlformats.org/officeDocument/2006/relationships/hyperlink" Target="https://www.daloopa.com/src/45304261" TargetMode="External"/><Relationship Id="rId13500" Type="http://schemas.openxmlformats.org/officeDocument/2006/relationships/hyperlink" Target="https://www.daloopa.com/src/67089935" TargetMode="External"/><Relationship Id="rId19062" Type="http://schemas.openxmlformats.org/officeDocument/2006/relationships/hyperlink" Target="https://www.daloopa.com/src/48905062" TargetMode="External"/><Relationship Id="rId11051" Type="http://schemas.openxmlformats.org/officeDocument/2006/relationships/hyperlink" Target="https://www.daloopa.com/src/50178783" TargetMode="External"/><Relationship Id="rId12102" Type="http://schemas.openxmlformats.org/officeDocument/2006/relationships/hyperlink" Target="https://www.daloopa.com/src/1678439" TargetMode="External"/><Relationship Id="rId15672" Type="http://schemas.openxmlformats.org/officeDocument/2006/relationships/hyperlink" Target="https://www.daloopa.com/src/19183096" TargetMode="External"/><Relationship Id="rId16723" Type="http://schemas.openxmlformats.org/officeDocument/2006/relationships/hyperlink" Target="https://www.daloopa.com/src/67090201" TargetMode="External"/><Relationship Id="rId1110" Type="http://schemas.openxmlformats.org/officeDocument/2006/relationships/hyperlink" Target="https://www.daloopa.com/src/67045079" TargetMode="External"/><Relationship Id="rId4680" Type="http://schemas.openxmlformats.org/officeDocument/2006/relationships/hyperlink" Target="https://www.daloopa.com/src/1668220" TargetMode="External"/><Relationship Id="rId5731" Type="http://schemas.openxmlformats.org/officeDocument/2006/relationships/hyperlink" Target="https://www.daloopa.com/src/38123574" TargetMode="External"/><Relationship Id="rId14274" Type="http://schemas.openxmlformats.org/officeDocument/2006/relationships/hyperlink" Target="https://www.daloopa.com/src/19150983" TargetMode="External"/><Relationship Id="rId15325" Type="http://schemas.openxmlformats.org/officeDocument/2006/relationships/hyperlink" Target="https://www.daloopa.com/src/19186837" TargetMode="External"/><Relationship Id="rId18895" Type="http://schemas.openxmlformats.org/officeDocument/2006/relationships/hyperlink" Target="https://www.daloopa.com/src/48899616" TargetMode="External"/><Relationship Id="rId3282" Type="http://schemas.openxmlformats.org/officeDocument/2006/relationships/hyperlink" Target="https://marketplace.daloopa.com/text-fundamental?id=19136060&amp;value=0.34&amp;id=19136033&amp;value=0.31&amp;id=19136024&amp;value=0.33&amp;id=19136308&amp;value=0.32&amp;id=19135993&amp;value=0.36&amp;id=19135935&amp;value=0.31&amp;id=19135908&amp;value=0.19&amp;id=19136279&amp;value=0.24&amp;id=19135870&amp;value=0.1&amp;id=19135835&amp;value=0.15&amp;id=19135806&amp;value=0.25&amp;id=19136256&amp;value=0.18&amp;id=19135782&amp;value=0.13&amp;id=19135763&amp;value=-0.13&amp;id=19135741&amp;value=0.04&amp;id=19136231&amp;value=0.05&amp;id=20860754&amp;value=0.35&amp;id=32322750&amp;value=0.83&amp;id=38227598&amp;value=0.56&amp;id=46541974&amp;value=0.53&amp;id=53486190&amp;value=0.32&amp;id=58704675&amp;value=0.29&amp;id=62996732&amp;value=0.12&amp;id=67087578&amp;value=0.18&amp;" TargetMode="External"/><Relationship Id="rId4333" Type="http://schemas.openxmlformats.org/officeDocument/2006/relationships/hyperlink" Target="https://www.daloopa.com/src/1668514" TargetMode="External"/><Relationship Id="rId8954" Type="http://schemas.openxmlformats.org/officeDocument/2006/relationships/hyperlink" Target="https://www.daloopa.com/document/207123" TargetMode="External"/><Relationship Id="rId17497" Type="http://schemas.openxmlformats.org/officeDocument/2006/relationships/hyperlink" Target="https://www.daloopa.com/src/62705722" TargetMode="External"/><Relationship Id="rId18548" Type="http://schemas.openxmlformats.org/officeDocument/2006/relationships/hyperlink" Target="https://www.daloopa.com/src/62711843" TargetMode="External"/><Relationship Id="rId7556" Type="http://schemas.openxmlformats.org/officeDocument/2006/relationships/hyperlink" Target="https://www.daloopa.com/src/46414908" TargetMode="External"/><Relationship Id="rId8607" Type="http://schemas.openxmlformats.org/officeDocument/2006/relationships/hyperlink" Target="https://www.daloopa.com/src/48400733" TargetMode="External"/><Relationship Id="rId10884" Type="http://schemas.openxmlformats.org/officeDocument/2006/relationships/hyperlink" Target="https://www.daloopa.com/src/50178778" TargetMode="External"/><Relationship Id="rId11935" Type="http://schemas.openxmlformats.org/officeDocument/2006/relationships/hyperlink" Target="https://www.daloopa.com/src/1678788" TargetMode="External"/><Relationship Id="rId16099" Type="http://schemas.openxmlformats.org/officeDocument/2006/relationships/hyperlink" Target="https://www.daloopa.com/src/19193587" TargetMode="External"/><Relationship Id="rId6158" Type="http://schemas.openxmlformats.org/officeDocument/2006/relationships/hyperlink" Target="https://www.daloopa.com/src/67044561" TargetMode="External"/><Relationship Id="rId7209" Type="http://schemas.openxmlformats.org/officeDocument/2006/relationships/hyperlink" Target="https://www.daloopa.com/src/1669201" TargetMode="External"/><Relationship Id="rId10537" Type="http://schemas.openxmlformats.org/officeDocument/2006/relationships/hyperlink" Target="https://www.daloopa.com/document/599392" TargetMode="External"/><Relationship Id="rId13010" Type="http://schemas.openxmlformats.org/officeDocument/2006/relationships/hyperlink" Target="https://www.daloopa.com/src/67439733" TargetMode="External"/><Relationship Id="rId16580" Type="http://schemas.openxmlformats.org/officeDocument/2006/relationships/hyperlink" Target="https://www.daloopa.com/src/19164892" TargetMode="External"/><Relationship Id="rId17631" Type="http://schemas.openxmlformats.org/officeDocument/2006/relationships/hyperlink" Target="https://www.daloopa.com/src/67046099" TargetMode="External"/><Relationship Id="rId2768" Type="http://schemas.openxmlformats.org/officeDocument/2006/relationships/hyperlink" Target="https://www.daloopa.com/src/7998994" TargetMode="External"/><Relationship Id="rId3819" Type="http://schemas.openxmlformats.org/officeDocument/2006/relationships/hyperlink" Target="https://www.daloopa.com/src/46541973" TargetMode="External"/><Relationship Id="rId15182" Type="http://schemas.openxmlformats.org/officeDocument/2006/relationships/hyperlink" Target="https://www.daloopa.com/src/19181183" TargetMode="External"/><Relationship Id="rId16233" Type="http://schemas.openxmlformats.org/officeDocument/2006/relationships/hyperlink" Target="https://www.daloopa.com/src/67088843" TargetMode="External"/><Relationship Id="rId4190" Type="http://schemas.openxmlformats.org/officeDocument/2006/relationships/hyperlink" Target="https://www.daloopa.com/src/1668228" TargetMode="External"/><Relationship Id="rId5241" Type="http://schemas.openxmlformats.org/officeDocument/2006/relationships/hyperlink" Target="https://www.daloopa.com/src/1669663" TargetMode="External"/><Relationship Id="rId9862" Type="http://schemas.openxmlformats.org/officeDocument/2006/relationships/hyperlink" Target="https://www.daloopa.com/src/62949533" TargetMode="External"/><Relationship Id="rId11792" Type="http://schemas.openxmlformats.org/officeDocument/2006/relationships/hyperlink" Target="https://www.daloopa.com/src/1678430" TargetMode="External"/><Relationship Id="rId19456" Type="http://schemas.openxmlformats.org/officeDocument/2006/relationships/hyperlink" Target="https://www.daloopa.com/src/1678567" TargetMode="External"/><Relationship Id="rId76" Type="http://schemas.openxmlformats.org/officeDocument/2006/relationships/hyperlink" Target="https://www.daloopa.com/document/21778939" TargetMode="External"/><Relationship Id="rId1851" Type="http://schemas.openxmlformats.org/officeDocument/2006/relationships/hyperlink" Target="https://www.daloopa.com/src/1670934" TargetMode="External"/><Relationship Id="rId2902" Type="http://schemas.openxmlformats.org/officeDocument/2006/relationships/hyperlink" Target="https://www.daloopa.com/src/19134568" TargetMode="External"/><Relationship Id="rId8464" Type="http://schemas.openxmlformats.org/officeDocument/2006/relationships/hyperlink" Target="https://www.daloopa.com/src/1668914" TargetMode="External"/><Relationship Id="rId9515" Type="http://schemas.openxmlformats.org/officeDocument/2006/relationships/hyperlink" Target="https://www.daloopa.com/src/1671163" TargetMode="External"/><Relationship Id="rId10394" Type="http://schemas.openxmlformats.org/officeDocument/2006/relationships/hyperlink" Target="https://www.daloopa.com/document/7383824" TargetMode="External"/><Relationship Id="rId11445" Type="http://schemas.openxmlformats.org/officeDocument/2006/relationships/hyperlink" Target="https://www.daloopa.com/src/1687092" TargetMode="External"/><Relationship Id="rId12843" Type="http://schemas.openxmlformats.org/officeDocument/2006/relationships/hyperlink" Target="https://www.daloopa.com/src/67437019" TargetMode="External"/><Relationship Id="rId18058" Type="http://schemas.openxmlformats.org/officeDocument/2006/relationships/hyperlink" Target="https://marketplace.daloopa.com/text-fundamental?id=19238164&amp;value=2735&amp;id=19238111&amp;value=3338&amp;id=19238069&amp;value=3561&amp;id=19237999&amp;value=4792&amp;id=19237958&amp;value=14354&amp;id=19237926&amp;value=3404&amp;id=19237899&amp;value=5137&amp;id=19237605&amp;value=6476&amp;id=46508973&amp;value=12818&amp;id=67089099&amp;value=19554&amp;" TargetMode="External"/><Relationship Id="rId19109" Type="http://schemas.openxmlformats.org/officeDocument/2006/relationships/hyperlink" Target="https://marketplace.daloopa.com/text-fundamental?id=49000977&amp;value=9336&amp;id=49000229&amp;value=10232&amp;id=49000216&amp;value=10642&amp;id=49000201&amp;value=11531&amp;id=50215180&amp;value=12053&amp;id=49000129&amp;value=16843&amp;id=49000119&amp;value=16906&amp;id=49000106&amp;value=17405&amp;id=49000092&amp;value=17767&amp;id=49000073&amp;value=19346&amp;id=53492405&amp;value=20319&amp;id=58707078&amp;value=20713&amp;id=62997277&amp;value=21292&amp;" TargetMode="External"/><Relationship Id="rId1504" Type="http://schemas.openxmlformats.org/officeDocument/2006/relationships/hyperlink" Target="https://www.daloopa.com/src/49014060" TargetMode="External"/><Relationship Id="rId7066" Type="http://schemas.openxmlformats.org/officeDocument/2006/relationships/hyperlink" Target="https://www.daloopa.com/src/47469254" TargetMode="External"/><Relationship Id="rId8117" Type="http://schemas.openxmlformats.org/officeDocument/2006/relationships/hyperlink" Target="https://www.daloopa.com/src/4681400" TargetMode="External"/><Relationship Id="rId10047" Type="http://schemas.openxmlformats.org/officeDocument/2006/relationships/hyperlink" Target="https://www.daloopa.com/src/50180146" TargetMode="External"/><Relationship Id="rId3676" Type="http://schemas.openxmlformats.org/officeDocument/2006/relationships/hyperlink" Target="https://www.daloopa.com/src/19138048" TargetMode="External"/><Relationship Id="rId14668" Type="http://schemas.openxmlformats.org/officeDocument/2006/relationships/hyperlink" Target="https://www.daloopa.com/src/19184174" TargetMode="External"/><Relationship Id="rId15719" Type="http://schemas.openxmlformats.org/officeDocument/2006/relationships/hyperlink" Target="https://www.daloopa.com/src/53488183" TargetMode="External"/><Relationship Id="rId16090" Type="http://schemas.openxmlformats.org/officeDocument/2006/relationships/hyperlink" Target="https://www.daloopa.com/src/46508805" TargetMode="External"/><Relationship Id="rId597" Type="http://schemas.openxmlformats.org/officeDocument/2006/relationships/hyperlink" Target="https://www.daloopa.com/src/19354034" TargetMode="External"/><Relationship Id="rId2278" Type="http://schemas.openxmlformats.org/officeDocument/2006/relationships/hyperlink" Target="https://www.daloopa.com/src/2746476" TargetMode="External"/><Relationship Id="rId3329" Type="http://schemas.openxmlformats.org/officeDocument/2006/relationships/hyperlink" Target="https://www.daloopa.com/src/58704676" TargetMode="External"/><Relationship Id="rId4727" Type="http://schemas.openxmlformats.org/officeDocument/2006/relationships/hyperlink" Target="https://www.daloopa.com/src/1668369" TargetMode="External"/><Relationship Id="rId7200" Type="http://schemas.openxmlformats.org/officeDocument/2006/relationships/hyperlink" Target="https://www.daloopa.com/src/1669526" TargetMode="External"/><Relationship Id="rId17141" Type="http://schemas.openxmlformats.org/officeDocument/2006/relationships/hyperlink" Target="https://www.daloopa.com/src/67089787" TargetMode="External"/><Relationship Id="rId6899" Type="http://schemas.openxmlformats.org/officeDocument/2006/relationships/hyperlink" Target="https://www.daloopa.com/src/1669555" TargetMode="External"/><Relationship Id="rId13751" Type="http://schemas.openxmlformats.org/officeDocument/2006/relationships/hyperlink" Target="https://www.daloopa.com/src/19148201" TargetMode="External"/><Relationship Id="rId14802" Type="http://schemas.openxmlformats.org/officeDocument/2006/relationships/hyperlink" Target="https://www.daloopa.com/src/19184981" TargetMode="External"/><Relationship Id="rId3810" Type="http://schemas.openxmlformats.org/officeDocument/2006/relationships/hyperlink" Target="https://www.daloopa.com/src/58704679" TargetMode="External"/><Relationship Id="rId9372" Type="http://schemas.openxmlformats.org/officeDocument/2006/relationships/hyperlink" Target="https://www.daloopa.com/src/45304321" TargetMode="External"/><Relationship Id="rId12353" Type="http://schemas.openxmlformats.org/officeDocument/2006/relationships/hyperlink" Target="https://www.daloopa.com/src/1679330" TargetMode="External"/><Relationship Id="rId13404" Type="http://schemas.openxmlformats.org/officeDocument/2006/relationships/hyperlink" Target="https://www.daloopa.com/src/19143673" TargetMode="External"/><Relationship Id="rId16974" Type="http://schemas.openxmlformats.org/officeDocument/2006/relationships/hyperlink" Target="https://www.daloopa.com/src/48791833" TargetMode="External"/><Relationship Id="rId731" Type="http://schemas.openxmlformats.org/officeDocument/2006/relationships/hyperlink" Target="https://www.daloopa.com/src/19359450" TargetMode="External"/><Relationship Id="rId1361" Type="http://schemas.openxmlformats.org/officeDocument/2006/relationships/hyperlink" Target="https://www.daloopa.com/src/49014097" TargetMode="External"/><Relationship Id="rId2412" Type="http://schemas.openxmlformats.org/officeDocument/2006/relationships/hyperlink" Target="https://www.daloopa.com/src/1679223" TargetMode="External"/><Relationship Id="rId5982" Type="http://schemas.openxmlformats.org/officeDocument/2006/relationships/hyperlink" Target="https://www.daloopa.com/src/1670461" TargetMode="External"/><Relationship Id="rId9025" Type="http://schemas.openxmlformats.org/officeDocument/2006/relationships/hyperlink" Target="https://www.daloopa.com/src/1671530" TargetMode="External"/><Relationship Id="rId12006" Type="http://schemas.openxmlformats.org/officeDocument/2006/relationships/hyperlink" Target="https://marketplace.daloopa.com/text-fundamental?id=1678232&amp;value=-522&amp;id=1678265&amp;value=0&amp;" TargetMode="External"/><Relationship Id="rId15576" Type="http://schemas.openxmlformats.org/officeDocument/2006/relationships/hyperlink" Target="https://www.daloopa.com/src/53488339" TargetMode="External"/><Relationship Id="rId16627" Type="http://schemas.openxmlformats.org/officeDocument/2006/relationships/hyperlink" Target="https://www.daloopa.com/src/19197156" TargetMode="External"/><Relationship Id="rId1014" Type="http://schemas.openxmlformats.org/officeDocument/2006/relationships/hyperlink" Target="https://www.daloopa.com/src/48507217" TargetMode="External"/><Relationship Id="rId4584" Type="http://schemas.openxmlformats.org/officeDocument/2006/relationships/hyperlink" Target="https://www.daloopa.com/src/46414792" TargetMode="External"/><Relationship Id="rId5635" Type="http://schemas.openxmlformats.org/officeDocument/2006/relationships/hyperlink" Target="https://www.daloopa.com/src/1670127" TargetMode="External"/><Relationship Id="rId14178" Type="http://schemas.openxmlformats.org/officeDocument/2006/relationships/hyperlink" Target="https://www.daloopa.com/src/18893937" TargetMode="External"/><Relationship Id="rId15229" Type="http://schemas.openxmlformats.org/officeDocument/2006/relationships/hyperlink" Target="https://www.daloopa.com/src/50458002" TargetMode="External"/><Relationship Id="rId19100" Type="http://schemas.openxmlformats.org/officeDocument/2006/relationships/hyperlink" Target="https://www.daloopa.com/src/48906045" TargetMode="External"/><Relationship Id="rId3186" Type="http://schemas.openxmlformats.org/officeDocument/2006/relationships/hyperlink" Target="https://www.daloopa.com/src/19136059" TargetMode="External"/><Relationship Id="rId4237" Type="http://schemas.openxmlformats.org/officeDocument/2006/relationships/hyperlink" Target="https://www.daloopa.com/src/1668326" TargetMode="External"/><Relationship Id="rId18799" Type="http://schemas.openxmlformats.org/officeDocument/2006/relationships/hyperlink" Target="https://www.daloopa.com/src/48900145" TargetMode="External"/><Relationship Id="rId8858" Type="http://schemas.openxmlformats.org/officeDocument/2006/relationships/hyperlink" Target="https://www.daloopa.com/src/1925233" TargetMode="External"/><Relationship Id="rId9909" Type="http://schemas.openxmlformats.org/officeDocument/2006/relationships/hyperlink" Target="https://www.daloopa.com/src/14718313" TargetMode="External"/><Relationship Id="rId10788" Type="http://schemas.openxmlformats.org/officeDocument/2006/relationships/hyperlink" Target="https://www.daloopa.com/src/50457937" TargetMode="External"/><Relationship Id="rId11839" Type="http://schemas.openxmlformats.org/officeDocument/2006/relationships/hyperlink" Target="https://www.daloopa.com/src/1678678" TargetMode="External"/><Relationship Id="rId15710" Type="http://schemas.openxmlformats.org/officeDocument/2006/relationships/hyperlink" Target="https://www.daloopa.com/src/45303791" TargetMode="External"/><Relationship Id="rId13261" Type="http://schemas.openxmlformats.org/officeDocument/2006/relationships/hyperlink" Target="https://www.daloopa.com/src/67439255" TargetMode="External"/><Relationship Id="rId14312" Type="http://schemas.openxmlformats.org/officeDocument/2006/relationships/hyperlink" Target="https://www.daloopa.com/src/48897438" TargetMode="External"/><Relationship Id="rId17882" Type="http://schemas.openxmlformats.org/officeDocument/2006/relationships/hyperlink" Target="https://www.daloopa.com/document/23465155" TargetMode="External"/><Relationship Id="rId18933" Type="http://schemas.openxmlformats.org/officeDocument/2006/relationships/hyperlink" Target="https://www.daloopa.com/src/48899968" TargetMode="External"/><Relationship Id="rId241" Type="http://schemas.openxmlformats.org/officeDocument/2006/relationships/hyperlink" Target="https://www.daloopa.com/src/50420181" TargetMode="External"/><Relationship Id="rId3320" Type="http://schemas.openxmlformats.org/officeDocument/2006/relationships/hyperlink" Target="https://www.daloopa.com/src/19135834" TargetMode="External"/><Relationship Id="rId6890" Type="http://schemas.openxmlformats.org/officeDocument/2006/relationships/hyperlink" Target="https://www.daloopa.com/src/48615960" TargetMode="External"/><Relationship Id="rId7941" Type="http://schemas.openxmlformats.org/officeDocument/2006/relationships/hyperlink" Target="https://www.daloopa.com/src/1669471" TargetMode="External"/><Relationship Id="rId16484" Type="http://schemas.openxmlformats.org/officeDocument/2006/relationships/hyperlink" Target="https://www.daloopa.com/src/19165066" TargetMode="External"/><Relationship Id="rId17535" Type="http://schemas.openxmlformats.org/officeDocument/2006/relationships/hyperlink" Target="https://www.daloopa.com/src/62706054" TargetMode="External"/><Relationship Id="rId5492" Type="http://schemas.openxmlformats.org/officeDocument/2006/relationships/hyperlink" Target="https://www.daloopa.com/src/1669633" TargetMode="External"/><Relationship Id="rId6543" Type="http://schemas.openxmlformats.org/officeDocument/2006/relationships/hyperlink" Target="https://www.daloopa.com/src/1670249" TargetMode="External"/><Relationship Id="rId10922" Type="http://schemas.openxmlformats.org/officeDocument/2006/relationships/hyperlink" Target="https://www.daloopa.com/src/50178901" TargetMode="External"/><Relationship Id="rId15086" Type="http://schemas.openxmlformats.org/officeDocument/2006/relationships/hyperlink" Target="https://marketplace.daloopa.com/text-fundamental?id=19179576&amp;value=305&amp;id=19179498&amp;value=350&amp;id=19179476&amp;value=357&amp;id=45303748&amp;value=372&amp;id=19181082&amp;value=1384&amp;id=19179442&amp;value=371&amp;id=19179397&amp;value=240&amp;id=19179357&amp;value=457&amp;id=45303749&amp;value=-206&amp;id=19181140&amp;value=862&amp;id=19179302&amp;value=635&amp;id=19179284&amp;value=216&amp;id=19179255&amp;value=620&amp;id=45303750&amp;value=601&amp;id=19181184&amp;value=2072&amp;id=19179098&amp;value=446&amp;id=19178996&amp;value=667&amp;id=19178979&amp;value=475&amp;id=45303751&amp;value=719&amp;id=19181252&amp;value=2307&amp;id=19178966&amp;value=462&amp;id=19178926&amp;value=473&amp;id=19178884&amp;value=763&amp;id=45303752&amp;value=1034&amp;id=19181324&amp;value=2732&amp;id=20862590&amp;value=1221&amp;id=32324040&amp;value=1265&amp;id=38229596&amp;value=1291&amp;id=46520572&amp;value=1397&amp;id=46508402&amp;value=5174&amp;id=53488078&amp;value=1109&amp;id=58705727&amp;value=1081&amp;id=62996924&amp;value=946&amp;id=67097390&amp;value=936&amp;id=67088578&amp;value=4072&amp;" TargetMode="External"/><Relationship Id="rId16137" Type="http://schemas.openxmlformats.org/officeDocument/2006/relationships/hyperlink" Target="https://www.daloopa.com/src/19193594" TargetMode="External"/><Relationship Id="rId4094" Type="http://schemas.openxmlformats.org/officeDocument/2006/relationships/hyperlink" Target="https://www.daloopa.com/src/46594912" TargetMode="External"/><Relationship Id="rId5145" Type="http://schemas.openxmlformats.org/officeDocument/2006/relationships/hyperlink" Target="https://www.daloopa.com/src/1669974" TargetMode="External"/><Relationship Id="rId9766" Type="http://schemas.openxmlformats.org/officeDocument/2006/relationships/hyperlink" Target="https://www.daloopa.com/src/1671410" TargetMode="External"/><Relationship Id="rId1755" Type="http://schemas.openxmlformats.org/officeDocument/2006/relationships/hyperlink" Target="https://www.daloopa.com/src/48527857" TargetMode="External"/><Relationship Id="rId8368" Type="http://schemas.openxmlformats.org/officeDocument/2006/relationships/hyperlink" Target="https://www.daloopa.com/src/1668635" TargetMode="External"/><Relationship Id="rId9419" Type="http://schemas.openxmlformats.org/officeDocument/2006/relationships/hyperlink" Target="https://marketplace.daloopa.com/text-fundamental?id=1671356&amp;value=3698&amp;id=1671328&amp;value=3642&amp;id=1671300&amp;value=4173&amp;id=1671272&amp;value=4737&amp;id=45304341&amp;value=16250&amp;id=1671244&amp;value=4723&amp;id=1671216&amp;value=5105&amp;id=1671188&amp;value=5536&amp;id=1671160&amp;value=6123&amp;id=45304342&amp;value=21487&amp;id=1671132&amp;value=6030&amp;id=1671104&amp;value=6562&amp;id=1671076&amp;value=6775&amp;id=2697119&amp;value=7522&amp;id=45304344&amp;value=26889&amp;id=4681508&amp;value=7275&amp;id=7963274&amp;value=7019&amp;id=10333140&amp;value=8278&amp;id=14718324&amp;value=9800&amp;id=45304345&amp;value=32372&amp;id=20810593&amp;value=10300&amp;id=32273753&amp;value=11389&amp;id=38123916&amp;value=11839&amp;id=50174314&amp;value=12872&amp;id=50457804&amp;value=46400&amp;id=53410539&amp;value=11975&amp;id=58652917&amp;value=12044&amp;id=62949527&amp;value=11949&amp;id=67049649&amp;value=12345&amp;id=67054085&amp;value=48313&amp;" TargetMode="External"/><Relationship Id="rId10298" Type="http://schemas.openxmlformats.org/officeDocument/2006/relationships/hyperlink" Target="https://www.daloopa.com/src/50179048" TargetMode="External"/><Relationship Id="rId11349" Type="http://schemas.openxmlformats.org/officeDocument/2006/relationships/hyperlink" Target="https://www.daloopa.com/document/6065396" TargetMode="External"/><Relationship Id="rId11696" Type="http://schemas.openxmlformats.org/officeDocument/2006/relationships/hyperlink" Target="https://www.daloopa.com/src/1682272" TargetMode="External"/><Relationship Id="rId12747" Type="http://schemas.openxmlformats.org/officeDocument/2006/relationships/hyperlink" Target="https://www.daloopa.com/src/1679166" TargetMode="External"/><Relationship Id="rId1408" Type="http://schemas.openxmlformats.org/officeDocument/2006/relationships/hyperlink" Target="https://www.daloopa.com/src/1670814" TargetMode="External"/><Relationship Id="rId2806" Type="http://schemas.openxmlformats.org/officeDocument/2006/relationships/hyperlink" Target="https://www.daloopa.com/src/19136506" TargetMode="External"/><Relationship Id="rId15220" Type="http://schemas.openxmlformats.org/officeDocument/2006/relationships/hyperlink" Target="https://www.daloopa.com/src/19180039" TargetMode="External"/><Relationship Id="rId18790" Type="http://schemas.openxmlformats.org/officeDocument/2006/relationships/hyperlink" Target="https://www.daloopa.com/src/48899551" TargetMode="External"/><Relationship Id="rId4978" Type="http://schemas.openxmlformats.org/officeDocument/2006/relationships/hyperlink" Target="https://www.daloopa.com/src/67044562" TargetMode="External"/><Relationship Id="rId9900" Type="http://schemas.openxmlformats.org/officeDocument/2006/relationships/hyperlink" Target="https://www.daloopa.com/src/1671202" TargetMode="External"/><Relationship Id="rId11830" Type="http://schemas.openxmlformats.org/officeDocument/2006/relationships/hyperlink" Target="https://www.daloopa.com/src/1678745" TargetMode="External"/><Relationship Id="rId17392" Type="http://schemas.openxmlformats.org/officeDocument/2006/relationships/hyperlink" Target="https://marketplace.daloopa.com/text-fundamental?id=62865873&amp;value=226&amp;id=62865846&amp;value=116&amp;id=62865832&amp;value=145&amp;id=62995430&amp;value=309&amp;id=67090400&amp;value=314&amp;" TargetMode="External"/><Relationship Id="rId18443" Type="http://schemas.openxmlformats.org/officeDocument/2006/relationships/hyperlink" Target="https://www.daloopa.com/src/62711925" TargetMode="External"/><Relationship Id="rId6053" Type="http://schemas.openxmlformats.org/officeDocument/2006/relationships/hyperlink" Target="https://www.daloopa.com/document/23218199" TargetMode="External"/><Relationship Id="rId7451" Type="http://schemas.openxmlformats.org/officeDocument/2006/relationships/hyperlink" Target="https://www.daloopa.com/src/38123490" TargetMode="External"/><Relationship Id="rId8502" Type="http://schemas.openxmlformats.org/officeDocument/2006/relationships/hyperlink" Target="https://www.daloopa.com/src/1669481" TargetMode="External"/><Relationship Id="rId10432" Type="http://schemas.openxmlformats.org/officeDocument/2006/relationships/hyperlink" Target="https://www.daloopa.com/src/50179007" TargetMode="External"/><Relationship Id="rId17045" Type="http://schemas.openxmlformats.org/officeDocument/2006/relationships/hyperlink" Target="https://www.daloopa.com/src/48794066" TargetMode="External"/><Relationship Id="rId7104" Type="http://schemas.openxmlformats.org/officeDocument/2006/relationships/hyperlink" Target="https://www.daloopa.com/src/1669235" TargetMode="External"/><Relationship Id="rId13655" Type="http://schemas.openxmlformats.org/officeDocument/2006/relationships/hyperlink" Target="https://www.daloopa.com/src/19144576" TargetMode="External"/><Relationship Id="rId14706" Type="http://schemas.openxmlformats.org/officeDocument/2006/relationships/hyperlink" Target="https://www.daloopa.com/src/19185554" TargetMode="External"/><Relationship Id="rId982" Type="http://schemas.openxmlformats.org/officeDocument/2006/relationships/hyperlink" Target="https://www.daloopa.com/src/32273601" TargetMode="External"/><Relationship Id="rId2663" Type="http://schemas.openxmlformats.org/officeDocument/2006/relationships/hyperlink" Target="https://www.daloopa.com/src/1679579" TargetMode="External"/><Relationship Id="rId3714" Type="http://schemas.openxmlformats.org/officeDocument/2006/relationships/hyperlink" Target="https://www.daloopa.com/src/19138156" TargetMode="External"/><Relationship Id="rId9276" Type="http://schemas.openxmlformats.org/officeDocument/2006/relationships/hyperlink" Target="https://www.daloopa.com/src/1671070" TargetMode="External"/><Relationship Id="rId12257" Type="http://schemas.openxmlformats.org/officeDocument/2006/relationships/hyperlink" Target="https://www.daloopa.com/src/1679424" TargetMode="External"/><Relationship Id="rId13308" Type="http://schemas.openxmlformats.org/officeDocument/2006/relationships/hyperlink" Target="https://www.daloopa.com/src/1677397" TargetMode="External"/><Relationship Id="rId635" Type="http://schemas.openxmlformats.org/officeDocument/2006/relationships/hyperlink" Target="https://www.daloopa.com/src/18917319" TargetMode="External"/><Relationship Id="rId1265" Type="http://schemas.openxmlformats.org/officeDocument/2006/relationships/hyperlink" Target="https://www.daloopa.com/src/48521744" TargetMode="External"/><Relationship Id="rId2316" Type="http://schemas.openxmlformats.org/officeDocument/2006/relationships/hyperlink" Target="https://www.daloopa.com/src/1679257" TargetMode="External"/><Relationship Id="rId5886" Type="http://schemas.openxmlformats.org/officeDocument/2006/relationships/hyperlink" Target="https://www.daloopa.com/src/1670167" TargetMode="External"/><Relationship Id="rId16878" Type="http://schemas.openxmlformats.org/officeDocument/2006/relationships/hyperlink" Target="https://www.daloopa.com/src/48791789" TargetMode="External"/><Relationship Id="rId17929" Type="http://schemas.openxmlformats.org/officeDocument/2006/relationships/hyperlink" Target="https://www.daloopa.com/src/62708899" TargetMode="External"/><Relationship Id="rId4488" Type="http://schemas.openxmlformats.org/officeDocument/2006/relationships/hyperlink" Target="https://www.daloopa.com/document/6065430" TargetMode="External"/><Relationship Id="rId5539" Type="http://schemas.openxmlformats.org/officeDocument/2006/relationships/hyperlink" Target="https://marketplace.daloopa.com/text-fundamental?id=1670527&amp;value=7324&amp;id=1670490&amp;value=6558&amp;id=1670453&amp;value=6290&amp;id=1670416&amp;value=6066&amp;id=1670379&amp;value=5317&amp;id=1670341&amp;value=5234&amp;id=1670303&amp;value=4744&amp;id=1670266&amp;value=4607&amp;id=1670231&amp;value=4380&amp;id=1670196&amp;value=4213&amp;id=1670161&amp;value=4023&amp;id=1670126&amp;value=3847&amp;id=1670090&amp;value=3657&amp;id=1670054&amp;value=3452&amp;id=1670018&amp;value=3367&amp;id=1669981&amp;value=3307&amp;id=1669946&amp;value=3137&amp;id=1669912&amp;value=2933&amp;id=1669877&amp;value=2883&amp;id=1669843&amp;value=2692&amp;id=1669808&amp;value=2809&amp;id=1669774&amp;value=2662&amp;id=1669740&amp;value=2448&amp;id=1669706&amp;value=2220&amp;id=1669671&amp;value=2063&amp;id=1669635&amp;value=1902&amp;id=1669599&amp;value=1747&amp;id=2696965&amp;value=1979&amp;id=4681433&amp;value=1840&amp;id=7963195&amp;value=1697&amp;id=10333005&amp;value=1520&amp;id=14718105&amp;value=1445&amp;id=20809887&amp;value=1823&amp;id=32272341&amp;value=1626&amp;id=38123606&amp;value=1549&amp;id=46412916&amp;value=1417&amp;id=53410440&amp;value=1313&amp;id=58652756&amp;value=1377&amp;id=62949311&amp;value=2192&amp;id=67044539&amp;value=2084&amp;" TargetMode="External"/><Relationship Id="rId6937" Type="http://schemas.openxmlformats.org/officeDocument/2006/relationships/hyperlink" Target="https://www.daloopa.com/src/62949108" TargetMode="External"/><Relationship Id="rId9410" Type="http://schemas.openxmlformats.org/officeDocument/2006/relationships/hyperlink" Target="https://www.daloopa.com/src/1671215" TargetMode="External"/><Relationship Id="rId19004" Type="http://schemas.openxmlformats.org/officeDocument/2006/relationships/hyperlink" Target="https://www.daloopa.com/src/48903050" TargetMode="External"/><Relationship Id="rId19351" Type="http://schemas.openxmlformats.org/officeDocument/2006/relationships/hyperlink" Target="https://www.daloopa.com/src/45304214" TargetMode="External"/><Relationship Id="rId8012" Type="http://schemas.openxmlformats.org/officeDocument/2006/relationships/hyperlink" Target="https://www.daloopa.com/src/48400744" TargetMode="External"/><Relationship Id="rId11340" Type="http://schemas.openxmlformats.org/officeDocument/2006/relationships/hyperlink" Target="https://www.daloopa.com/src/45304391" TargetMode="External"/><Relationship Id="rId15961" Type="http://schemas.openxmlformats.org/officeDocument/2006/relationships/hyperlink" Target="https://www.daloopa.com/src/38229758" TargetMode="External"/><Relationship Id="rId14563" Type="http://schemas.openxmlformats.org/officeDocument/2006/relationships/hyperlink" Target="https://www.daloopa.com/src/19185946" TargetMode="External"/><Relationship Id="rId15614" Type="http://schemas.openxmlformats.org/officeDocument/2006/relationships/hyperlink" Target="https://www.daloopa.com/src/19186959" TargetMode="External"/><Relationship Id="rId3571" Type="http://schemas.openxmlformats.org/officeDocument/2006/relationships/hyperlink" Target="https://www.daloopa.com/src/19138921" TargetMode="External"/><Relationship Id="rId4622" Type="http://schemas.openxmlformats.org/officeDocument/2006/relationships/hyperlink" Target="https://www.daloopa.com/src/46595422" TargetMode="External"/><Relationship Id="rId13165" Type="http://schemas.openxmlformats.org/officeDocument/2006/relationships/hyperlink" Target="https://www.daloopa.com/src/67440929" TargetMode="External"/><Relationship Id="rId14216" Type="http://schemas.openxmlformats.org/officeDocument/2006/relationships/hyperlink" Target="https://www.daloopa.com/src/46503805" TargetMode="External"/><Relationship Id="rId17786" Type="http://schemas.openxmlformats.org/officeDocument/2006/relationships/hyperlink" Target="https://www.daloopa.com/src/62706907" TargetMode="External"/><Relationship Id="rId18837" Type="http://schemas.openxmlformats.org/officeDocument/2006/relationships/hyperlink" Target="https://www.daloopa.com/src/48899263" TargetMode="External"/><Relationship Id="rId492" Type="http://schemas.openxmlformats.org/officeDocument/2006/relationships/hyperlink" Target="https://www.daloopa.com/src/1677082" TargetMode="External"/><Relationship Id="rId2173" Type="http://schemas.openxmlformats.org/officeDocument/2006/relationships/hyperlink" Target="https://www.daloopa.com/src/18859975" TargetMode="External"/><Relationship Id="rId3224" Type="http://schemas.openxmlformats.org/officeDocument/2006/relationships/hyperlink" Target="https://www.daloopa.com/src/19136278" TargetMode="External"/><Relationship Id="rId6794" Type="http://schemas.openxmlformats.org/officeDocument/2006/relationships/hyperlink" Target="https://www.daloopa.com/document/23463508" TargetMode="External"/><Relationship Id="rId7845" Type="http://schemas.openxmlformats.org/officeDocument/2006/relationships/hyperlink" Target="https://www.daloopa.com/src/46420410" TargetMode="External"/><Relationship Id="rId16388" Type="http://schemas.openxmlformats.org/officeDocument/2006/relationships/hyperlink" Target="https://www.daloopa.com/src/19172020" TargetMode="External"/><Relationship Id="rId17439" Type="http://schemas.openxmlformats.org/officeDocument/2006/relationships/hyperlink" Target="https://www.daloopa.com/document/23465155" TargetMode="External"/><Relationship Id="rId145" Type="http://schemas.openxmlformats.org/officeDocument/2006/relationships/hyperlink" Target="https://marketplace.daloopa.com/text-fundamental?id=67056817&amp;value=1.9&amp;" TargetMode="External"/><Relationship Id="rId5396" Type="http://schemas.openxmlformats.org/officeDocument/2006/relationships/hyperlink" Target="https://www.daloopa.com/src/1669805" TargetMode="External"/><Relationship Id="rId6447" Type="http://schemas.openxmlformats.org/officeDocument/2006/relationships/hyperlink" Target="https://www.daloopa.com/src/1669961" TargetMode="External"/><Relationship Id="rId10826" Type="http://schemas.openxmlformats.org/officeDocument/2006/relationships/hyperlink" Target="https://www.daloopa.com/src/67058799" TargetMode="External"/><Relationship Id="rId5049" Type="http://schemas.openxmlformats.org/officeDocument/2006/relationships/hyperlink" Target="https://www.daloopa.com/src/1669936" TargetMode="External"/><Relationship Id="rId12998" Type="http://schemas.openxmlformats.org/officeDocument/2006/relationships/hyperlink" Target="https://www.daloopa.com/src/67441059" TargetMode="External"/><Relationship Id="rId17920" Type="http://schemas.openxmlformats.org/officeDocument/2006/relationships/hyperlink" Target="https://www.daloopa.com/src/62709241" TargetMode="External"/><Relationship Id="rId15471" Type="http://schemas.openxmlformats.org/officeDocument/2006/relationships/hyperlink" Target="https://www.daloopa.com/src/19187112" TargetMode="External"/><Relationship Id="rId16522" Type="http://schemas.openxmlformats.org/officeDocument/2006/relationships/hyperlink" Target="https://www.daloopa.com/src/18837797" TargetMode="External"/><Relationship Id="rId1659" Type="http://schemas.openxmlformats.org/officeDocument/2006/relationships/hyperlink" Target="https://www.daloopa.com/src/48529516" TargetMode="External"/><Relationship Id="rId3081" Type="http://schemas.openxmlformats.org/officeDocument/2006/relationships/hyperlink" Target="https://www.daloopa.com/src/45304517" TargetMode="External"/><Relationship Id="rId4132" Type="http://schemas.openxmlformats.org/officeDocument/2006/relationships/hyperlink" Target="https://www.daloopa.com/src/1668351" TargetMode="External"/><Relationship Id="rId5530" Type="http://schemas.openxmlformats.org/officeDocument/2006/relationships/hyperlink" Target="https://www.daloopa.com/src/46412915" TargetMode="External"/><Relationship Id="rId14073" Type="http://schemas.openxmlformats.org/officeDocument/2006/relationships/hyperlink" Target="https://www.daloopa.com/src/19157500" TargetMode="External"/><Relationship Id="rId15124" Type="http://schemas.openxmlformats.org/officeDocument/2006/relationships/hyperlink" Target="https://www.daloopa.com/document/7715" TargetMode="External"/><Relationship Id="rId18694" Type="http://schemas.openxmlformats.org/officeDocument/2006/relationships/hyperlink" Target="https://www.daloopa.com/src/62997207" TargetMode="External"/><Relationship Id="rId19745" Type="http://schemas.openxmlformats.org/officeDocument/2006/relationships/hyperlink" Target="https://www.daloopa.com/src/1678554" TargetMode="External"/><Relationship Id="rId8753" Type="http://schemas.openxmlformats.org/officeDocument/2006/relationships/hyperlink" Target="https://www.daloopa.com/src/38123644" TargetMode="External"/><Relationship Id="rId9804" Type="http://schemas.openxmlformats.org/officeDocument/2006/relationships/hyperlink" Target="https://www.daloopa.com/src/38123909" TargetMode="External"/><Relationship Id="rId10683" Type="http://schemas.openxmlformats.org/officeDocument/2006/relationships/hyperlink" Target="https://www.daloopa.com/src/50178890" TargetMode="External"/><Relationship Id="rId11734" Type="http://schemas.openxmlformats.org/officeDocument/2006/relationships/hyperlink" Target="https://www.daloopa.com/src/1678726" TargetMode="External"/><Relationship Id="rId17296" Type="http://schemas.openxmlformats.org/officeDocument/2006/relationships/hyperlink" Target="https://www.daloopa.com/src/48797617" TargetMode="External"/><Relationship Id="rId18347" Type="http://schemas.openxmlformats.org/officeDocument/2006/relationships/hyperlink" Target="https://marketplace.daloopa.com/text-fundamental?id=62711771&amp;value=133&amp;id=62711799&amp;value=144&amp;" TargetMode="External"/><Relationship Id="rId18" Type="http://schemas.openxmlformats.org/officeDocument/2006/relationships/hyperlink" Target="https://www.daloopa.com/document/8475" TargetMode="External"/><Relationship Id="rId7355" Type="http://schemas.openxmlformats.org/officeDocument/2006/relationships/hyperlink" Target="https://www.daloopa.com/src/48345877" TargetMode="External"/><Relationship Id="rId8406" Type="http://schemas.openxmlformats.org/officeDocument/2006/relationships/hyperlink" Target="https://www.daloopa.com/src/1669187" TargetMode="External"/><Relationship Id="rId10336" Type="http://schemas.openxmlformats.org/officeDocument/2006/relationships/hyperlink" Target="https://www.daloopa.com/src/50178748" TargetMode="External"/><Relationship Id="rId3965" Type="http://schemas.openxmlformats.org/officeDocument/2006/relationships/hyperlink" Target="https://www.daloopa.com/src/1668197" TargetMode="External"/><Relationship Id="rId7008" Type="http://schemas.openxmlformats.org/officeDocument/2006/relationships/hyperlink" Target="https://www.daloopa.com/src/1669378" TargetMode="External"/><Relationship Id="rId13559" Type="http://schemas.openxmlformats.org/officeDocument/2006/relationships/hyperlink" Target="https://www.daloopa.com/document/23465155" TargetMode="External"/><Relationship Id="rId14957" Type="http://schemas.openxmlformats.org/officeDocument/2006/relationships/hyperlink" Target="https://www.daloopa.com/src/19184121" TargetMode="External"/><Relationship Id="rId886" Type="http://schemas.openxmlformats.org/officeDocument/2006/relationships/hyperlink" Target="https://www.daloopa.com/src/67092368" TargetMode="External"/><Relationship Id="rId2567" Type="http://schemas.openxmlformats.org/officeDocument/2006/relationships/hyperlink" Target="https://www.daloopa.com/src/66331569" TargetMode="External"/><Relationship Id="rId3618" Type="http://schemas.openxmlformats.org/officeDocument/2006/relationships/hyperlink" Target="https://www.daloopa.com/src/49892813" TargetMode="External"/><Relationship Id="rId16032" Type="http://schemas.openxmlformats.org/officeDocument/2006/relationships/hyperlink" Target="https://marketplace.daloopa.com/text-fundamental?id=19193968&amp;value=336293&amp;id=19193919&amp;value=337599&amp;id=19193874&amp;value=338624&amp;id=19195133&amp;value=338130&amp;id=19193756&amp;value=341026&amp;id=19193662&amp;value=342780&amp;id=19193593&amp;value=344698&amp;id=19195220&amp;value=343241&amp;id=19193537&amp;value=344220&amp;id=19193435&amp;value=343427&amp;id=19193387&amp;value=344103&amp;id=19195291&amp;value=344702&amp;id=19193305&amp;value=347104&amp;id=19193273&amp;value=347538&amp;id=19193249&amp;value=348603&amp;id=19195405&amp;value=348151&amp;id=19193203&amp;value=349347&amp;id=19193046&amp;value=349756&amp;id=19193007&amp;value=350135&amp;id=19195488&amp;value=349728&amp;id=19192954&amp;value=349245&amp;id=19192929&amp;value=348409&amp;id=19192875&amp;value=346391&amp;id=19195591&amp;value=346667&amp;id=19192774&amp;value=339792&amp;id=19192727&amp;value=336105&amp;id=19192699&amp;value=332930&amp;id=19192614&amp;value=334819&amp;id=20862980&amp;value=326580&amp;id=32324381&amp;value=322781&amp;id=38229759&amp;value=319835&amp;id=46508811&amp;value=321910&amp;id=53488413&amp;value=315158&amp;id=58705807&amp;value=6231000&amp;id=62996989&amp;value=6150000&amp;id=67088842&amp;value=6182000&amp;" TargetMode="External"/><Relationship Id="rId17430" Type="http://schemas.openxmlformats.org/officeDocument/2006/relationships/hyperlink" Target="https://www.daloopa.com/src/67089959" TargetMode="External"/><Relationship Id="rId2" Type="http://schemas.openxmlformats.org/officeDocument/2006/relationships/hyperlink" Target="https://www.daloopa.com/document/27822" TargetMode="External"/><Relationship Id="rId539" Type="http://schemas.openxmlformats.org/officeDocument/2006/relationships/hyperlink" Target="https://www.daloopa.com/src/18918271" TargetMode="External"/><Relationship Id="rId1169" Type="http://schemas.openxmlformats.org/officeDocument/2006/relationships/hyperlink" Target="https://www.daloopa.com/src/48520312" TargetMode="External"/><Relationship Id="rId5040" Type="http://schemas.openxmlformats.org/officeDocument/2006/relationships/hyperlink" Target="https://www.daloopa.com/src/1670256" TargetMode="External"/><Relationship Id="rId8263" Type="http://schemas.openxmlformats.org/officeDocument/2006/relationships/hyperlink" Target="https://www.daloopa.com/src/1669441" TargetMode="External"/><Relationship Id="rId9661" Type="http://schemas.openxmlformats.org/officeDocument/2006/relationships/hyperlink" Target="https://www.daloopa.com/src/32273758" TargetMode="External"/><Relationship Id="rId11591" Type="http://schemas.openxmlformats.org/officeDocument/2006/relationships/hyperlink" Target="https://www.daloopa.com/src/1684168" TargetMode="External"/><Relationship Id="rId12642" Type="http://schemas.openxmlformats.org/officeDocument/2006/relationships/hyperlink" Target="https://www.daloopa.com/src/50461372" TargetMode="External"/><Relationship Id="rId19255" Type="http://schemas.openxmlformats.org/officeDocument/2006/relationships/hyperlink" Target="https://www.daloopa.com/src/49001550" TargetMode="External"/><Relationship Id="rId1650" Type="http://schemas.openxmlformats.org/officeDocument/2006/relationships/hyperlink" Target="https://www.daloopa.com/src/4681488" TargetMode="External"/><Relationship Id="rId2701" Type="http://schemas.openxmlformats.org/officeDocument/2006/relationships/hyperlink" Target="https://www.daloopa.com/src/1679615" TargetMode="External"/><Relationship Id="rId9314" Type="http://schemas.openxmlformats.org/officeDocument/2006/relationships/hyperlink" Target="https://www.daloopa.com/src/62949536" TargetMode="External"/><Relationship Id="rId10193" Type="http://schemas.openxmlformats.org/officeDocument/2006/relationships/hyperlink" Target="https://www.daloopa.com/src/50179837" TargetMode="External"/><Relationship Id="rId11244" Type="http://schemas.openxmlformats.org/officeDocument/2006/relationships/hyperlink" Target="https://www.daloopa.com/src/1684284" TargetMode="External"/><Relationship Id="rId15865" Type="http://schemas.openxmlformats.org/officeDocument/2006/relationships/hyperlink" Target="https://www.daloopa.com/src/19192773" TargetMode="External"/><Relationship Id="rId16916" Type="http://schemas.openxmlformats.org/officeDocument/2006/relationships/hyperlink" Target="https://www.daloopa.com/src/48791852" TargetMode="External"/><Relationship Id="rId1303" Type="http://schemas.openxmlformats.org/officeDocument/2006/relationships/hyperlink" Target="https://www.daloopa.com/src/49014083" TargetMode="External"/><Relationship Id="rId4873" Type="http://schemas.openxmlformats.org/officeDocument/2006/relationships/hyperlink" Target="https://www.daloopa.com/src/1677304" TargetMode="External"/><Relationship Id="rId5924" Type="http://schemas.openxmlformats.org/officeDocument/2006/relationships/hyperlink" Target="https://www.daloopa.com/src/46412952" TargetMode="External"/><Relationship Id="rId14467" Type="http://schemas.openxmlformats.org/officeDocument/2006/relationships/hyperlink" Target="https://www.daloopa.com/src/19181904" TargetMode="External"/><Relationship Id="rId15518" Type="http://schemas.openxmlformats.org/officeDocument/2006/relationships/hyperlink" Target="https://www.daloopa.com/src/19187643" TargetMode="External"/><Relationship Id="rId3475" Type="http://schemas.openxmlformats.org/officeDocument/2006/relationships/hyperlink" Target="https://www.daloopa.com/src/19138613" TargetMode="External"/><Relationship Id="rId4526" Type="http://schemas.openxmlformats.org/officeDocument/2006/relationships/hyperlink" Target="https://marketplace.daloopa.com/text-fundamental?id=1668569&amp;value=9.87&amp;id=1668545&amp;value=7.55&amp;id=1668521&amp;value=8.71&amp;id=1668497&amp;value=9.91&amp;id=46593987&amp;value=36.05&amp;id=1668473&amp;value=5.33&amp;id=1668452&amp;value=5.09&amp;id=1668431&amp;value=4.36&amp;id=1668410&amp;value=5.5&amp;id=46594108&amp;value=20.27&amp;id=1668389&amp;value=5.2&amp;" TargetMode="External"/><Relationship Id="rId13069" Type="http://schemas.openxmlformats.org/officeDocument/2006/relationships/hyperlink" Target="https://marketplace.daloopa.com/text-fundamental?id=67441733&amp;value=12000.0&amp;id=67441693&amp;value=12000.0&amp;id=67441675&amp;value=12000.0&amp;id=67441323&amp;value=12000.0&amp;id=67441200&amp;value=15000.0&amp;id=67441163&amp;value=15000.0&amp;id=67441133&amp;value=15000.0&amp;id=67441060&amp;value=15000.0&amp;id=67441024&amp;value=15000.0&amp;id=67440960&amp;value=15000.0&amp;id=67440946&amp;value=15000.0&amp;id=67440888&amp;value=15000.0&amp;id=67440714&amp;value=15000.0&amp;id=67440706&amp;value=15000.0&amp;id=67440633&amp;value=15000.0&amp;id=67440589&amp;value=15000.0&amp;id=67440462&amp;value=15000.0&amp;id=67440436&amp;value=15000.0&amp;id=67439815&amp;value=15000.0&amp;id=67439735&amp;value=15000.0&amp;id=67439583&amp;value=15000.0&amp;id=67439531&amp;value=15000.0&amp;id=67439412&amp;value=15000.0&amp;id=67439367&amp;value=15000.0&amp;id=67439280&amp;value=15000.0&amp;id=67439269&amp;value=15000.0&amp;id=67439247&amp;value=15000.0&amp;id=67439234&amp;value=15000.0&amp;id=67439119&amp;value=15000.0&amp;id=67439114&amp;value=15000.0&amp;id=67439072&amp;value=15000.0&amp;id=67439055&amp;value=15000.0&amp;id=67439002&amp;value=15000.0&amp;id=67438988&amp;value=15000.0&amp;id=67438935&amp;value=15000.0&amp;id=67438876&amp;value=15000.0&amp;id=67438788&amp;value=15000.0&amp;id=67438753&amp;value=300000&amp;id=67438634&amp;value=300000&amp;id=67436004&amp;value=300000&amp;" TargetMode="External"/><Relationship Id="rId396" Type="http://schemas.openxmlformats.org/officeDocument/2006/relationships/hyperlink" Target="https://www.daloopa.com/src/1676924" TargetMode="External"/><Relationship Id="rId2077" Type="http://schemas.openxmlformats.org/officeDocument/2006/relationships/hyperlink" Target="https://www.daloopa.com/src/1680744" TargetMode="External"/><Relationship Id="rId3128" Type="http://schemas.openxmlformats.org/officeDocument/2006/relationships/hyperlink" Target="https://www.daloopa.com/src/19135594" TargetMode="External"/><Relationship Id="rId6698" Type="http://schemas.openxmlformats.org/officeDocument/2006/relationships/hyperlink" Target="https://www.daloopa.com/src/1670287" TargetMode="External"/><Relationship Id="rId7749" Type="http://schemas.openxmlformats.org/officeDocument/2006/relationships/hyperlink" Target="https://www.daloopa.com/src/1669432" TargetMode="External"/><Relationship Id="rId9171" Type="http://schemas.openxmlformats.org/officeDocument/2006/relationships/hyperlink" Target="https://www.daloopa.com/src/2697111" TargetMode="External"/><Relationship Id="rId13550" Type="http://schemas.openxmlformats.org/officeDocument/2006/relationships/hyperlink" Target="https://marketplace.daloopa.com/text-fundamental?id=38228853&amp;value=270&amp;id=46509753&amp;value=289&amp;id=53489617&amp;value=4&amp;id=58705347&amp;value=7712&amp;id=62996127&amp;value=8477&amp;id=67089895&amp;value=1968&amp;" TargetMode="External"/><Relationship Id="rId14601" Type="http://schemas.openxmlformats.org/officeDocument/2006/relationships/hyperlink" Target="https://www.daloopa.com/src/46520556" TargetMode="External"/><Relationship Id="rId530" Type="http://schemas.openxmlformats.org/officeDocument/2006/relationships/hyperlink" Target="https://www.daloopa.com/src/18919245" TargetMode="External"/><Relationship Id="rId1160" Type="http://schemas.openxmlformats.org/officeDocument/2006/relationships/hyperlink" Target="https://www.daloopa.com/src/58652861" TargetMode="External"/><Relationship Id="rId2211" Type="http://schemas.openxmlformats.org/officeDocument/2006/relationships/hyperlink" Target="https://www.daloopa.com/src/18861497" TargetMode="External"/><Relationship Id="rId12152" Type="http://schemas.openxmlformats.org/officeDocument/2006/relationships/hyperlink" Target="https://www.daloopa.com/src/1678307" TargetMode="External"/><Relationship Id="rId13203" Type="http://schemas.openxmlformats.org/officeDocument/2006/relationships/hyperlink" Target="https://www.daloopa.com/src/67440927" TargetMode="External"/><Relationship Id="rId16773" Type="http://schemas.openxmlformats.org/officeDocument/2006/relationships/hyperlink" Target="https://marketplace.daloopa.com/text-fundamental?id=66377574&amp;value=15456&amp;id=67090488&amp;value=17440&amp;" TargetMode="External"/><Relationship Id="rId17824" Type="http://schemas.openxmlformats.org/officeDocument/2006/relationships/hyperlink" Target="https://www.daloopa.com/src/62762190" TargetMode="External"/><Relationship Id="rId5781" Type="http://schemas.openxmlformats.org/officeDocument/2006/relationships/hyperlink" Target="https://www.daloopa.com/src/20809885" TargetMode="External"/><Relationship Id="rId6832" Type="http://schemas.openxmlformats.org/officeDocument/2006/relationships/hyperlink" Target="https://www.daloopa.com/src/58652677" TargetMode="External"/><Relationship Id="rId15375" Type="http://schemas.openxmlformats.org/officeDocument/2006/relationships/hyperlink" Target="https://www.daloopa.com/src/45303769" TargetMode="External"/><Relationship Id="rId16426" Type="http://schemas.openxmlformats.org/officeDocument/2006/relationships/hyperlink" Target="https://www.daloopa.com/document/27824" TargetMode="External"/><Relationship Id="rId4383" Type="http://schemas.openxmlformats.org/officeDocument/2006/relationships/hyperlink" Target="https://www.daloopa.com/src/1668563" TargetMode="External"/><Relationship Id="rId5434" Type="http://schemas.openxmlformats.org/officeDocument/2006/relationships/hyperlink" Target="https://www.daloopa.com/src/1669910" TargetMode="External"/><Relationship Id="rId15028" Type="http://schemas.openxmlformats.org/officeDocument/2006/relationships/hyperlink" Target="https://www.daloopa.com/src/19184553" TargetMode="External"/><Relationship Id="rId18598" Type="http://schemas.openxmlformats.org/officeDocument/2006/relationships/hyperlink" Target="https://www.daloopa.com/src/50393501" TargetMode="External"/><Relationship Id="rId19649" Type="http://schemas.openxmlformats.org/officeDocument/2006/relationships/hyperlink" Target="https://www.daloopa.com/src/49028202" TargetMode="External"/><Relationship Id="rId4036" Type="http://schemas.openxmlformats.org/officeDocument/2006/relationships/hyperlink" Target="https://www.daloopa.com/src/53410366" TargetMode="External"/><Relationship Id="rId8657" Type="http://schemas.openxmlformats.org/officeDocument/2006/relationships/hyperlink" Target="https://www.daloopa.com/src/45304156" TargetMode="External"/><Relationship Id="rId9708" Type="http://schemas.openxmlformats.org/officeDocument/2006/relationships/hyperlink" Target="https://www.daloopa.com/src/7963283" TargetMode="External"/><Relationship Id="rId10587" Type="http://schemas.openxmlformats.org/officeDocument/2006/relationships/hyperlink" Target="https://www.daloopa.com/src/50179510" TargetMode="External"/><Relationship Id="rId11638" Type="http://schemas.openxmlformats.org/officeDocument/2006/relationships/hyperlink" Target="https://www.daloopa.com/src/1682619" TargetMode="External"/><Relationship Id="rId11985" Type="http://schemas.openxmlformats.org/officeDocument/2006/relationships/hyperlink" Target="https://www.daloopa.com/document/207123" TargetMode="External"/><Relationship Id="rId7259" Type="http://schemas.openxmlformats.org/officeDocument/2006/relationships/hyperlink" Target="https://www.daloopa.com/src/1669274" TargetMode="External"/><Relationship Id="rId13060" Type="http://schemas.openxmlformats.org/officeDocument/2006/relationships/hyperlink" Target="https://www.daloopa.com/src/67439056" TargetMode="External"/><Relationship Id="rId14111" Type="http://schemas.openxmlformats.org/officeDocument/2006/relationships/hyperlink" Target="https://www.daloopa.com/src/48891276" TargetMode="External"/><Relationship Id="rId17681" Type="http://schemas.openxmlformats.org/officeDocument/2006/relationships/hyperlink" Target="https://www.daloopa.com/src/62705903" TargetMode="External"/><Relationship Id="rId18732" Type="http://schemas.openxmlformats.org/officeDocument/2006/relationships/hyperlink" Target="https://www.daloopa.com/src/48900196" TargetMode="External"/><Relationship Id="rId3869" Type="http://schemas.openxmlformats.org/officeDocument/2006/relationships/hyperlink" Target="https://www.daloopa.com/src/20811560" TargetMode="External"/><Relationship Id="rId5291" Type="http://schemas.openxmlformats.org/officeDocument/2006/relationships/hyperlink" Target="https://www.daloopa.com/src/1669838" TargetMode="External"/><Relationship Id="rId6342" Type="http://schemas.openxmlformats.org/officeDocument/2006/relationships/hyperlink" Target="https://www.daloopa.com/src/1669649" TargetMode="External"/><Relationship Id="rId7740" Type="http://schemas.openxmlformats.org/officeDocument/2006/relationships/hyperlink" Target="https://www.daloopa.com/src/47468691" TargetMode="External"/><Relationship Id="rId10721" Type="http://schemas.openxmlformats.org/officeDocument/2006/relationships/hyperlink" Target="https://www.daloopa.com/src/67051811" TargetMode="External"/><Relationship Id="rId16283" Type="http://schemas.openxmlformats.org/officeDocument/2006/relationships/hyperlink" Target="https://www.daloopa.com/src/45303825" TargetMode="External"/><Relationship Id="rId17334" Type="http://schemas.openxmlformats.org/officeDocument/2006/relationships/hyperlink" Target="https://www.daloopa.com/src/48803284" TargetMode="External"/><Relationship Id="rId12893" Type="http://schemas.openxmlformats.org/officeDocument/2006/relationships/hyperlink" Target="https://www.daloopa.com/src/67436441" TargetMode="External"/><Relationship Id="rId13944" Type="http://schemas.openxmlformats.org/officeDocument/2006/relationships/hyperlink" Target="https://www.daloopa.com/src/48887990" TargetMode="External"/><Relationship Id="rId2952" Type="http://schemas.openxmlformats.org/officeDocument/2006/relationships/hyperlink" Target="https://www.daloopa.com/src/19134676" TargetMode="External"/><Relationship Id="rId9565" Type="http://schemas.openxmlformats.org/officeDocument/2006/relationships/hyperlink" Target="https://www.daloopa.com/document/23463508" TargetMode="External"/><Relationship Id="rId11495" Type="http://schemas.openxmlformats.org/officeDocument/2006/relationships/hyperlink" Target="https://www.daloopa.com/src/1678989" TargetMode="External"/><Relationship Id="rId12546" Type="http://schemas.openxmlformats.org/officeDocument/2006/relationships/hyperlink" Target="https://www.daloopa.com/src/62710949" TargetMode="External"/><Relationship Id="rId19159" Type="http://schemas.openxmlformats.org/officeDocument/2006/relationships/hyperlink" Target="https://www.daloopa.com/src/49028203" TargetMode="External"/><Relationship Id="rId924" Type="http://schemas.openxmlformats.org/officeDocument/2006/relationships/hyperlink" Target="https://marketplace.daloopa.com/text-fundamental?id=62755498&amp;value=10601&amp;id=62755505&amp;value=15003&amp;id=15999007&amp;value=4771&amp;id=48505909&amp;value=19906&amp;id=15998863&amp;value=3620&amp;id=15998735&amp;value=4080&amp;id=15998665&amp;value=4050&amp;id=2700705&amp;value=5264&amp;id=48507218&amp;value=17014&amp;id=4681651&amp;value=4435&amp;id=7963875&amp;value=5124&amp;id=10333284&amp;value=5478&amp;id=14718344&amp;value=6674&amp;id=48507381&amp;value=21711&amp;id=20811029&amp;value=6494&amp;id=32273598&amp;value=6623&amp;id=38124379&amp;value=6754&amp;id=46414559&amp;value=8161&amp;id=50174702&amp;value=28032&amp;id=53410672&amp;value=6811&amp;id=58653244&amp;value=6553&amp;id=62949264&amp;value=6895&amp;id=67045213&amp;value=8796&amp;id=67092373&amp;value=29055&amp;" TargetMode="External"/><Relationship Id="rId1554" Type="http://schemas.openxmlformats.org/officeDocument/2006/relationships/hyperlink" Target="https://www.daloopa.com/src/1670782" TargetMode="External"/><Relationship Id="rId2605" Type="http://schemas.openxmlformats.org/officeDocument/2006/relationships/hyperlink" Target="https://www.daloopa.com/src/66330963" TargetMode="External"/><Relationship Id="rId8167" Type="http://schemas.openxmlformats.org/officeDocument/2006/relationships/hyperlink" Target="https://www.daloopa.com/document/23463508" TargetMode="External"/><Relationship Id="rId9218" Type="http://schemas.openxmlformats.org/officeDocument/2006/relationships/hyperlink" Target="https://www.daloopa.com/src/1671348" TargetMode="External"/><Relationship Id="rId10097" Type="http://schemas.openxmlformats.org/officeDocument/2006/relationships/hyperlink" Target="https://www.daloopa.com/src/50179633" TargetMode="External"/><Relationship Id="rId11148" Type="http://schemas.openxmlformats.org/officeDocument/2006/relationships/hyperlink" Target="https://www.daloopa.com/src/50179577" TargetMode="External"/><Relationship Id="rId15769" Type="http://schemas.openxmlformats.org/officeDocument/2006/relationships/hyperlink" Target="https://www.daloopa.com/src/53488184" TargetMode="External"/><Relationship Id="rId1207" Type="http://schemas.openxmlformats.org/officeDocument/2006/relationships/hyperlink" Target="https://www.daloopa.com/src/1670864" TargetMode="External"/><Relationship Id="rId4777" Type="http://schemas.openxmlformats.org/officeDocument/2006/relationships/hyperlink" Target="https://www.daloopa.com/src/4681370" TargetMode="External"/><Relationship Id="rId5828" Type="http://schemas.openxmlformats.org/officeDocument/2006/relationships/hyperlink" Target="https://www.daloopa.com/src/1670384" TargetMode="External"/><Relationship Id="rId17191" Type="http://schemas.openxmlformats.org/officeDocument/2006/relationships/hyperlink" Target="https://marketplace.daloopa.com/text-fundamental?id=48803294&amp;value=5922&amp;id=48803282&amp;value=5526&amp;id=48799609&amp;value=5317&amp;id=48799524&amp;value=5180&amp;id=48799504&amp;value=4667&amp;id=48799484&amp;value=4630&amp;id=48799369&amp;value=4178&amp;id=48799347&amp;value=4034&amp;id=48799274&amp;value=3813&amp;id=48799269&amp;value=3719&amp;id=48799221&amp;value=3558&amp;id=48798645&amp;value=3379&amp;id=48798384&amp;value=3209&amp;id=48798347&amp;value=3029&amp;id=48798234&amp;value=2900&amp;id=48798193&amp;value=2832&amp;id=48798038&amp;value=2689&amp;id=48797989&amp;value=2512&amp;id=48797973&amp;value=2381&amp;id=48797616&amp;value=2220&amp;id=48797595&amp;value=2249&amp;id=48797523&amp;value=2079&amp;id=48797500&amp;value=1876&amp;id=48796985&amp;value=1731&amp;id=48796772&amp;value=1602&amp;id=48796702&amp;value=1490&amp;id=48796640&amp;value=1371&amp;id=48796508&amp;value=1402&amp;id=48796292&amp;value=1290&amp;id=48796273&amp;value=1201&amp;id=48796244&amp;value=1060&amp;id=48796234&amp;value=990&amp;id=48796164&amp;value=1037&amp;id=48796125&amp;value=897&amp;id=48794497&amp;value=773&amp;id=48794382&amp;value=674&amp;id=53490189&amp;value=533&amp;id=58706533&amp;value=500&amp;id=62997158&amp;value=873&amp;id=67089803&amp;value=810&amp;" TargetMode="External"/><Relationship Id="rId18242" Type="http://schemas.openxmlformats.org/officeDocument/2006/relationships/hyperlink" Target="https://www.daloopa.com/src/19275633" TargetMode="External"/><Relationship Id="rId19640" Type="http://schemas.openxmlformats.org/officeDocument/2006/relationships/hyperlink" Target="https://www.daloopa.com/src/1678645" TargetMode="External"/><Relationship Id="rId3379" Type="http://schemas.openxmlformats.org/officeDocument/2006/relationships/hyperlink" Target="https://www.daloopa.com/src/19137846" TargetMode="External"/><Relationship Id="rId7250" Type="http://schemas.openxmlformats.org/officeDocument/2006/relationships/hyperlink" Target="https://www.daloopa.com/document/23463508" TargetMode="External"/><Relationship Id="rId8301" Type="http://schemas.openxmlformats.org/officeDocument/2006/relationships/hyperlink" Target="https://www.daloopa.com/src/48345861" TargetMode="External"/><Relationship Id="rId10231" Type="http://schemas.openxmlformats.org/officeDocument/2006/relationships/hyperlink" Target="https://www.daloopa.com/document/207123" TargetMode="External"/><Relationship Id="rId14852" Type="http://schemas.openxmlformats.org/officeDocument/2006/relationships/hyperlink" Target="https://www.daloopa.com/src/19184865" TargetMode="External"/><Relationship Id="rId15903" Type="http://schemas.openxmlformats.org/officeDocument/2006/relationships/hyperlink" Target="https://www.daloopa.com/src/19193429" TargetMode="External"/><Relationship Id="rId3860" Type="http://schemas.openxmlformats.org/officeDocument/2006/relationships/hyperlink" Target="https://www.daloopa.com/src/1668112" TargetMode="External"/><Relationship Id="rId4911" Type="http://schemas.openxmlformats.org/officeDocument/2006/relationships/hyperlink" Target="https://www.daloopa.com/src/1677287" TargetMode="External"/><Relationship Id="rId9075" Type="http://schemas.openxmlformats.org/officeDocument/2006/relationships/hyperlink" Target="https://www.daloopa.com/src/45304254" TargetMode="External"/><Relationship Id="rId13454" Type="http://schemas.openxmlformats.org/officeDocument/2006/relationships/hyperlink" Target="https://www.daloopa.com/src/19144118" TargetMode="External"/><Relationship Id="rId14505" Type="http://schemas.openxmlformats.org/officeDocument/2006/relationships/hyperlink" Target="https://www.daloopa.com/src/19177245" TargetMode="External"/><Relationship Id="rId781" Type="http://schemas.openxmlformats.org/officeDocument/2006/relationships/hyperlink" Target="https://www.daloopa.com/src/67084949" TargetMode="External"/><Relationship Id="rId2462" Type="http://schemas.openxmlformats.org/officeDocument/2006/relationships/hyperlink" Target="https://www.daloopa.com/src/1679209" TargetMode="External"/><Relationship Id="rId3513" Type="http://schemas.openxmlformats.org/officeDocument/2006/relationships/hyperlink" Target="https://www.daloopa.com/src/19138818" TargetMode="External"/><Relationship Id="rId12056" Type="http://schemas.openxmlformats.org/officeDocument/2006/relationships/hyperlink" Target="https://www.daloopa.com/src/1678282" TargetMode="External"/><Relationship Id="rId13107" Type="http://schemas.openxmlformats.org/officeDocument/2006/relationships/hyperlink" Target="https://www.daloopa.com/src/67438788" TargetMode="External"/><Relationship Id="rId16677" Type="http://schemas.openxmlformats.org/officeDocument/2006/relationships/hyperlink" Target="https://www.daloopa.com/src/19197375" TargetMode="External"/><Relationship Id="rId17728" Type="http://schemas.openxmlformats.org/officeDocument/2006/relationships/hyperlink" Target="https://marketplace.daloopa.com/text-fundamental?id=62706018&amp;value=-117&amp;id=62705998&amp;value=-443&amp;id=62705947&amp;value=227&amp;id=62705927&amp;value=7&amp;id=62762179&amp;value=-326&amp;id=62705918&amp;value=6&amp;id=62705904&amp;value=-75&amp;id=62705890&amp;value=-135&amp;id=62705857&amp;value=-405&amp;id=62762170&amp;value=-609&amp;id=62705851&amp;value=-665&amp;id=62705816&amp;value=-523&amp;id=62705805&amp;value=-492&amp;id=62705742&amp;value=-228&amp;id=62762148&amp;value=-1908&amp;id=62705718&amp;value=233&amp;id=62705684&amp;value=318&amp;id=62950379&amp;value=54&amp;id=67046102&amp;value=193&amp;id=67091607&amp;value=798&amp;" TargetMode="External"/><Relationship Id="rId434" Type="http://schemas.openxmlformats.org/officeDocument/2006/relationships/hyperlink" Target="https://www.daloopa.com/src/1677209" TargetMode="External"/><Relationship Id="rId1064" Type="http://schemas.openxmlformats.org/officeDocument/2006/relationships/hyperlink" Target="https://www.daloopa.com/src/48507385" TargetMode="External"/><Relationship Id="rId2115" Type="http://schemas.openxmlformats.org/officeDocument/2006/relationships/hyperlink" Target="https://www.daloopa.com/src/18865326" TargetMode="External"/><Relationship Id="rId5685" Type="http://schemas.openxmlformats.org/officeDocument/2006/relationships/hyperlink" Target="https://www.daloopa.com/src/1670413" TargetMode="External"/><Relationship Id="rId6736" Type="http://schemas.openxmlformats.org/officeDocument/2006/relationships/hyperlink" Target="https://www.daloopa.com/src/1669727" TargetMode="External"/><Relationship Id="rId15279" Type="http://schemas.openxmlformats.org/officeDocument/2006/relationships/hyperlink" Target="https://www.daloopa.com/src/19186516" TargetMode="External"/><Relationship Id="rId19150" Type="http://schemas.openxmlformats.org/officeDocument/2006/relationships/hyperlink" Target="https://www.daloopa.com/src/49000074" TargetMode="External"/><Relationship Id="rId4287" Type="http://schemas.openxmlformats.org/officeDocument/2006/relationships/hyperlink" Target="https://www.daloopa.com/src/1668381" TargetMode="External"/><Relationship Id="rId5338" Type="http://schemas.openxmlformats.org/officeDocument/2006/relationships/hyperlink" Target="https://www.daloopa.com/src/1670013" TargetMode="External"/><Relationship Id="rId9959" Type="http://schemas.openxmlformats.org/officeDocument/2006/relationships/hyperlink" Target="https://www.daloopa.com/src/1671344" TargetMode="External"/><Relationship Id="rId11889" Type="http://schemas.openxmlformats.org/officeDocument/2006/relationships/hyperlink" Target="https://www.daloopa.com/src/1678743" TargetMode="External"/><Relationship Id="rId15760" Type="http://schemas.openxmlformats.org/officeDocument/2006/relationships/hyperlink" Target="https://www.daloopa.com/src/19182348" TargetMode="External"/><Relationship Id="rId16811" Type="http://schemas.openxmlformats.org/officeDocument/2006/relationships/hyperlink" Target="https://www.daloopa.com/src/48906734" TargetMode="External"/><Relationship Id="rId1948" Type="http://schemas.openxmlformats.org/officeDocument/2006/relationships/hyperlink" Target="https://www.daloopa.com/src/1676848" TargetMode="External"/><Relationship Id="rId3370" Type="http://schemas.openxmlformats.org/officeDocument/2006/relationships/hyperlink" Target="https://www.daloopa.com/src/58704841" TargetMode="External"/><Relationship Id="rId4421" Type="http://schemas.openxmlformats.org/officeDocument/2006/relationships/hyperlink" Target="https://www.daloopa.com/src/1668469" TargetMode="External"/><Relationship Id="rId14362" Type="http://schemas.openxmlformats.org/officeDocument/2006/relationships/hyperlink" Target="https://www.daloopa.com/src/19177254" TargetMode="External"/><Relationship Id="rId15413" Type="http://schemas.openxmlformats.org/officeDocument/2006/relationships/hyperlink" Target="https://www.daloopa.com/document/27825" TargetMode="External"/><Relationship Id="rId18983" Type="http://schemas.openxmlformats.org/officeDocument/2006/relationships/hyperlink" Target="https://www.daloopa.com/src/48898847" TargetMode="External"/><Relationship Id="rId291" Type="http://schemas.openxmlformats.org/officeDocument/2006/relationships/hyperlink" Target="https://www.daloopa.com/src/1676934" TargetMode="External"/><Relationship Id="rId3023" Type="http://schemas.openxmlformats.org/officeDocument/2006/relationships/hyperlink" Target="https://marketplace.daloopa.com/text-fundamental?id=67087727&amp;value=3915&amp;" TargetMode="External"/><Relationship Id="rId7991" Type="http://schemas.openxmlformats.org/officeDocument/2006/relationships/hyperlink" Target="https://www.daloopa.com/src/67044678" TargetMode="External"/><Relationship Id="rId10972" Type="http://schemas.openxmlformats.org/officeDocument/2006/relationships/hyperlink" Target="https://www.daloopa.com/src/50178990" TargetMode="External"/><Relationship Id="rId14015" Type="http://schemas.openxmlformats.org/officeDocument/2006/relationships/hyperlink" Target="https://marketplace.daloopa.com/text-fundamental?id=18896263&amp;value=-136&amp;id=18906898&amp;value=-371&amp;id=20857798&amp;value=-268&amp;" TargetMode="External"/><Relationship Id="rId17585" Type="http://schemas.openxmlformats.org/officeDocument/2006/relationships/hyperlink" Target="https://www.daloopa.com/src/62761317" TargetMode="External"/><Relationship Id="rId18636" Type="http://schemas.openxmlformats.org/officeDocument/2006/relationships/hyperlink" Target="https://www.daloopa.com/src/50393525" TargetMode="External"/><Relationship Id="rId5195" Type="http://schemas.openxmlformats.org/officeDocument/2006/relationships/hyperlink" Target="https://www.daloopa.com/src/1669972" TargetMode="External"/><Relationship Id="rId6593" Type="http://schemas.openxmlformats.org/officeDocument/2006/relationships/hyperlink" Target="https://www.daloopa.com/src/1670323" TargetMode="External"/><Relationship Id="rId7644" Type="http://schemas.openxmlformats.org/officeDocument/2006/relationships/hyperlink" Target="https://www.daloopa.com/src/1668824" TargetMode="External"/><Relationship Id="rId10625" Type="http://schemas.openxmlformats.org/officeDocument/2006/relationships/hyperlink" Target="https://www.daloopa.com/src/50178897" TargetMode="External"/><Relationship Id="rId16187" Type="http://schemas.openxmlformats.org/officeDocument/2006/relationships/hyperlink" Target="https://marketplace.daloopa.com/text-fundamental?id=19193966&amp;value=5.04&amp;id=19193912&amp;value=4.99&amp;id=19193871&amp;value=4.09&amp;id=50458038&amp;value=6.899999999999999&amp;id=19195128&amp;value=21.02&amp;id=19193752&amp;value=5.2&amp;id=19193657&amp;value=6.43&amp;id=19193589&amp;value=5.73&amp;id=50458039&amp;value=6.98&amp;id=19195214&amp;value=24.34&amp;id=19193531&amp;value=6.02&amp;id=19193433&amp;value=7&amp;id=19193386&amp;value=7.25&amp;id=50458040&amp;value=7.580000000000002&amp;id=19195285&amp;value=27.85&amp;id=19193303&amp;value=7.73&amp;id=19193270&amp;value=5.01&amp;id=19193248&amp;value=9.57&amp;id=50458041&amp;value=-4.310000000000002&amp;id=19195406&amp;value=18&amp;id=19193197&amp;value=13.33&amp;id=19193044&amp;value=4.54&amp;id=19193003&amp;value=13.06&amp;id=50458042&amp;value=12.770000000000003&amp;id=19195487&amp;value=43.7&amp;id=19192951&amp;value=9.5&amp;id=19192925&amp;value=14.21&amp;id=19192874&amp;value=10.12&amp;id=50458043&amp;value=15.329999999999998&amp;id=19195592&amp;value=49.16&amp;id=19192769&amp;value=9.87&amp;id=19192730&amp;value=10.13&amp;id=19192702&amp;value=16.4&amp;id=50458044&amp;value=22.21&amp;id=19192615&amp;value=58.61&amp;id=20862982&amp;value=26.29&amp;id=32324374&amp;value=27.26&amp;id=38229756&amp;value=27.99&amp;id=50458045&amp;value=30.66000000000001&amp;id=46508804&amp;value=112.2&amp;id=53488414&amp;value=24.62&amp;id=58705808&amp;value=1.21&amp;id=62996988&amp;value=1.06&amp;id=67097404&amp;value=-22.330000000000002&amp;id=67088843&amp;value=4.56&amp;" TargetMode="External"/><Relationship Id="rId17238" Type="http://schemas.openxmlformats.org/officeDocument/2006/relationships/hyperlink" Target="https://www.daloopa.com/src/48799522" TargetMode="External"/><Relationship Id="rId6246" Type="http://schemas.openxmlformats.org/officeDocument/2006/relationships/hyperlink" Target="https://www.daloopa.com/src/32272334" TargetMode="External"/><Relationship Id="rId12797" Type="http://schemas.openxmlformats.org/officeDocument/2006/relationships/hyperlink" Target="https://www.daloopa.com/src/67437124" TargetMode="External"/><Relationship Id="rId13848" Type="http://schemas.openxmlformats.org/officeDocument/2006/relationships/hyperlink" Target="https://www.daloopa.com/src/19255508" TargetMode="External"/><Relationship Id="rId2856" Type="http://schemas.openxmlformats.org/officeDocument/2006/relationships/hyperlink" Target="https://www.daloopa.com/src/19135037" TargetMode="External"/><Relationship Id="rId3907" Type="http://schemas.openxmlformats.org/officeDocument/2006/relationships/hyperlink" Target="https://www.daloopa.com/src/1668293" TargetMode="External"/><Relationship Id="rId9469" Type="http://schemas.openxmlformats.org/officeDocument/2006/relationships/hyperlink" Target="https://www.daloopa.com/src/4681509" TargetMode="External"/><Relationship Id="rId11399" Type="http://schemas.openxmlformats.org/officeDocument/2006/relationships/hyperlink" Target="https://marketplace.daloopa.com/text-fundamental?id=1678979&amp;value=25&amp;id=1678960&amp;value=16&amp;id=1687086&amp;value=-7&amp;id=1678917&amp;value=3&amp;id=45304400&amp;value=37&amp;" TargetMode="External"/><Relationship Id="rId15270" Type="http://schemas.openxmlformats.org/officeDocument/2006/relationships/hyperlink" Target="https://www.daloopa.com/src/19186871" TargetMode="External"/><Relationship Id="rId16321" Type="http://schemas.openxmlformats.org/officeDocument/2006/relationships/hyperlink" Target="https://www.daloopa.com/src/67096976" TargetMode="External"/><Relationship Id="rId828" Type="http://schemas.openxmlformats.org/officeDocument/2006/relationships/hyperlink" Target="https://www.daloopa.com/src/15998733" TargetMode="External"/><Relationship Id="rId1458" Type="http://schemas.openxmlformats.org/officeDocument/2006/relationships/hyperlink" Target="https://www.daloopa.com/src/4681484" TargetMode="External"/><Relationship Id="rId2509" Type="http://schemas.openxmlformats.org/officeDocument/2006/relationships/hyperlink" Target="https://www.daloopa.com/src/66331204" TargetMode="External"/><Relationship Id="rId8552" Type="http://schemas.openxmlformats.org/officeDocument/2006/relationships/hyperlink" Target="https://www.daloopa.com/src/1669410" TargetMode="External"/><Relationship Id="rId9950" Type="http://schemas.openxmlformats.org/officeDocument/2006/relationships/hyperlink" Target="https://www.daloopa.com/src/45304297" TargetMode="External"/><Relationship Id="rId11880" Type="http://schemas.openxmlformats.org/officeDocument/2006/relationships/hyperlink" Target="https://marketplace.daloopa.com/text-fundamental?id=1678783&amp;value=336663&amp;id=1678779&amp;value=338337&amp;id=1678775&amp;value=339235&amp;id=1678771&amp;value=341003&amp;id=1678767&amp;value=685212&amp;id=1678751&amp;value=686363&amp;id=1678747&amp;value=688215&amp;id=1678743&amp;value=688491&amp;id=1678739&amp;value=689498&amp;id=1678723&amp;value=694319&amp;id=1678713&amp;value=697025&amp;id=1678703&amp;value=699311&amp;id=1678693&amp;value=696847&amp;id=1678670&amp;value=698440&amp;id=1678680&amp;value=700221&amp;" TargetMode="External"/><Relationship Id="rId12931" Type="http://schemas.openxmlformats.org/officeDocument/2006/relationships/hyperlink" Target="https://www.daloopa.com/src/67436591" TargetMode="External"/><Relationship Id="rId17095" Type="http://schemas.openxmlformats.org/officeDocument/2006/relationships/hyperlink" Target="https://www.daloopa.com/src/48792224" TargetMode="External"/><Relationship Id="rId18146" Type="http://schemas.openxmlformats.org/officeDocument/2006/relationships/hyperlink" Target="https://www.daloopa.com/src/62823578" TargetMode="External"/><Relationship Id="rId18493" Type="http://schemas.openxmlformats.org/officeDocument/2006/relationships/hyperlink" Target="https://www.daloopa.com/src/62711978" TargetMode="External"/><Relationship Id="rId19544" Type="http://schemas.openxmlformats.org/officeDocument/2006/relationships/hyperlink" Target="https://www.daloopa.com/src/49028200" TargetMode="External"/><Relationship Id="rId7154" Type="http://schemas.openxmlformats.org/officeDocument/2006/relationships/hyperlink" Target="https://www.daloopa.com/src/1669308" TargetMode="External"/><Relationship Id="rId8205" Type="http://schemas.openxmlformats.org/officeDocument/2006/relationships/hyperlink" Target="https://marketplace.daloopa.com/text-fundamental?id=1669580&amp;value=2922&amp;id=1669546&amp;value=2729&amp;id=1669511&amp;value=2699&amp;id=1669476&amp;value=2418&amp;id=48347097&amp;value=10768&amp;id=1669440&amp;value=3416&amp;id=1669404&amp;value=2877&amp;id=1669366&amp;value=2874&amp;id=1669328&amp;value=2458&amp;id=48346662&amp;value=11625&amp;id=1669291&amp;value=3305&amp;id=1669256&amp;value=3393&amp;id=1669220&amp;value=3634&amp;id=1669184&amp;value=3373&amp;id=48345859&amp;value=13705&amp;id=1669080&amp;value=3956&amp;id=1669048&amp;value=1797&amp;id=1669015&amp;value=2976&amp;id=1668981&amp;value=0&amp;id=48615970&amp;value=8729&amp;id=1668945&amp;value=0&amp;id=1668909&amp;value=0&amp;id=1668873&amp;value=2698&amp;id=1668837&amp;value=1593&amp;id=48400738&amp;value=4291&amp;id=1668801&amp;value=4691&amp;id=1668767&amp;value=1545&amp;id=1668733&amp;value=530&amp;id=1668699&amp;value=0&amp;id=48610222&amp;value=6766&amp;id=1668665&amp;value=315&amp;id=1668632&amp;value=2&amp;id=1668599&amp;value=0&amp;id=2696863&amp;value=0&amp;id=47469224&amp;value=317&amp;id=4681402&amp;value=1898&amp;id=7963162&amp;value=0&amp;id=10333050&amp;value=9863&amp;id=14718228&amp;value=0&amp;id=47468690&amp;value=11761&amp;id=20811519&amp;value=900&amp;id=32272380&amp;value=6699&amp;id=38123495&amp;value=6350&amp;id=46414891&amp;value=6250&amp;id=46420412&amp;value=20199&amp;id=53410374&amp;value=16422&amp;id=58652694&amp;value=12806&amp;id=62949131&amp;value=15094&amp;id=67044669&amp;value=8550&amp;id=67054423&amp;value=52872&amp;" TargetMode="External"/><Relationship Id="rId9603" Type="http://schemas.openxmlformats.org/officeDocument/2006/relationships/hyperlink" Target="https://www.daloopa.com/src/45304358" TargetMode="External"/><Relationship Id="rId10482" Type="http://schemas.openxmlformats.org/officeDocument/2006/relationships/hyperlink" Target="https://www.daloopa.com/src/50179446" TargetMode="External"/><Relationship Id="rId11533" Type="http://schemas.openxmlformats.org/officeDocument/2006/relationships/hyperlink" Target="https://www.daloopa.com/src/1684200" TargetMode="External"/><Relationship Id="rId10135" Type="http://schemas.openxmlformats.org/officeDocument/2006/relationships/hyperlink" Target="https://www.daloopa.com/src/50179971" TargetMode="External"/><Relationship Id="rId14756" Type="http://schemas.openxmlformats.org/officeDocument/2006/relationships/hyperlink" Target="https://www.daloopa.com/src/19185388" TargetMode="External"/><Relationship Id="rId15807" Type="http://schemas.openxmlformats.org/officeDocument/2006/relationships/hyperlink" Target="https://www.daloopa.com/src/19183094" TargetMode="External"/><Relationship Id="rId3764" Type="http://schemas.openxmlformats.org/officeDocument/2006/relationships/hyperlink" Target="https://www.daloopa.com/src/19138072" TargetMode="External"/><Relationship Id="rId4815" Type="http://schemas.openxmlformats.org/officeDocument/2006/relationships/hyperlink" Target="https://www.daloopa.com/src/1677312" TargetMode="External"/><Relationship Id="rId13358" Type="http://schemas.openxmlformats.org/officeDocument/2006/relationships/hyperlink" Target="https://www.daloopa.com/src/58705355" TargetMode="External"/><Relationship Id="rId14409" Type="http://schemas.openxmlformats.org/officeDocument/2006/relationships/hyperlink" Target="https://www.daloopa.com/src/19178245" TargetMode="External"/><Relationship Id="rId17979" Type="http://schemas.openxmlformats.org/officeDocument/2006/relationships/hyperlink" Target="https://www.daloopa.com/src/62709236" TargetMode="External"/><Relationship Id="rId685" Type="http://schemas.openxmlformats.org/officeDocument/2006/relationships/hyperlink" Target="https://www.daloopa.com/src/19359914" TargetMode="External"/><Relationship Id="rId2366" Type="http://schemas.openxmlformats.org/officeDocument/2006/relationships/hyperlink" Target="https://www.daloopa.com/src/1679197" TargetMode="External"/><Relationship Id="rId3417" Type="http://schemas.openxmlformats.org/officeDocument/2006/relationships/hyperlink" Target="https://www.daloopa.com/src/19137793" TargetMode="External"/><Relationship Id="rId6987" Type="http://schemas.openxmlformats.org/officeDocument/2006/relationships/hyperlink" Target="https://www.daloopa.com/src/53410400" TargetMode="External"/><Relationship Id="rId338" Type="http://schemas.openxmlformats.org/officeDocument/2006/relationships/hyperlink" Target="https://www.daloopa.com/src/1676937" TargetMode="External"/><Relationship Id="rId2019" Type="http://schemas.openxmlformats.org/officeDocument/2006/relationships/hyperlink" Target="https://www.daloopa.com/src/1676840" TargetMode="External"/><Relationship Id="rId5589" Type="http://schemas.openxmlformats.org/officeDocument/2006/relationships/hyperlink" Target="https://www.daloopa.com/src/46412916" TargetMode="External"/><Relationship Id="rId9460" Type="http://schemas.openxmlformats.org/officeDocument/2006/relationships/hyperlink" Target="https://www.daloopa.com/src/1671161" TargetMode="External"/><Relationship Id="rId11390" Type="http://schemas.openxmlformats.org/officeDocument/2006/relationships/hyperlink" Target="https://www.daloopa.com/src/1678915" TargetMode="External"/><Relationship Id="rId19054" Type="http://schemas.openxmlformats.org/officeDocument/2006/relationships/hyperlink" Target="https://www.daloopa.com/src/48906430" TargetMode="External"/><Relationship Id="rId2500" Type="http://schemas.openxmlformats.org/officeDocument/2006/relationships/hyperlink" Target="https://www.daloopa.com/src/66331560" TargetMode="External"/><Relationship Id="rId8062" Type="http://schemas.openxmlformats.org/officeDocument/2006/relationships/hyperlink" Target="https://www.daloopa.com/src/1668629" TargetMode="External"/><Relationship Id="rId9113" Type="http://schemas.openxmlformats.org/officeDocument/2006/relationships/hyperlink" Target="https://www.daloopa.com/src/1671470" TargetMode="External"/><Relationship Id="rId11043" Type="http://schemas.openxmlformats.org/officeDocument/2006/relationships/hyperlink" Target="https://www.daloopa.com/src/50179216" TargetMode="External"/><Relationship Id="rId12441" Type="http://schemas.openxmlformats.org/officeDocument/2006/relationships/hyperlink" Target="https://www.daloopa.com/src/2746555" TargetMode="External"/><Relationship Id="rId1102" Type="http://schemas.openxmlformats.org/officeDocument/2006/relationships/hyperlink" Target="https://www.daloopa.com/src/14718381" TargetMode="External"/><Relationship Id="rId15664" Type="http://schemas.openxmlformats.org/officeDocument/2006/relationships/hyperlink" Target="https://www.daloopa.com/src/19187621" TargetMode="External"/><Relationship Id="rId16715" Type="http://schemas.openxmlformats.org/officeDocument/2006/relationships/hyperlink" Target="https://www.daloopa.com/document/23465155" TargetMode="External"/><Relationship Id="rId3274" Type="http://schemas.openxmlformats.org/officeDocument/2006/relationships/hyperlink" Target="https://www.daloopa.com/src/45304537" TargetMode="External"/><Relationship Id="rId4672" Type="http://schemas.openxmlformats.org/officeDocument/2006/relationships/hyperlink" Target="https://www.daloopa.com/src/1668270" TargetMode="External"/><Relationship Id="rId5723" Type="http://schemas.openxmlformats.org/officeDocument/2006/relationships/hyperlink" Target="https://www.daloopa.com/src/1669602" TargetMode="External"/><Relationship Id="rId14266" Type="http://schemas.openxmlformats.org/officeDocument/2006/relationships/hyperlink" Target="https://www.daloopa.com/src/18895076" TargetMode="External"/><Relationship Id="rId15317" Type="http://schemas.openxmlformats.org/officeDocument/2006/relationships/hyperlink" Target="https://www.daloopa.com/src/58705779" TargetMode="External"/><Relationship Id="rId18887" Type="http://schemas.openxmlformats.org/officeDocument/2006/relationships/hyperlink" Target="https://www.daloopa.com/src/48900001" TargetMode="External"/><Relationship Id="rId195" Type="http://schemas.openxmlformats.org/officeDocument/2006/relationships/hyperlink" Target="https://www.daloopa.com/src/62709987" TargetMode="External"/><Relationship Id="rId4325" Type="http://schemas.openxmlformats.org/officeDocument/2006/relationships/hyperlink" Target="https://www.daloopa.com/src/46595351" TargetMode="External"/><Relationship Id="rId7895" Type="http://schemas.openxmlformats.org/officeDocument/2006/relationships/hyperlink" Target="https://www.daloopa.com/src/1669074" TargetMode="External"/><Relationship Id="rId8946" Type="http://schemas.openxmlformats.org/officeDocument/2006/relationships/hyperlink" Target="https://marketplace.daloopa.com/text-fundamental?id=1684224&amp;value=5697&amp;id=1684232&amp;value=6025&amp;id=1684240&amp;value=6334&amp;id=1684248&amp;value=7166&amp;id=45304235&amp;value=25222&amp;" TargetMode="External"/><Relationship Id="rId10876" Type="http://schemas.openxmlformats.org/officeDocument/2006/relationships/hyperlink" Target="https://www.daloopa.com/src/50179219" TargetMode="External"/><Relationship Id="rId11927" Type="http://schemas.openxmlformats.org/officeDocument/2006/relationships/hyperlink" Target="https://www.daloopa.com/src/1678242" TargetMode="External"/><Relationship Id="rId17489" Type="http://schemas.openxmlformats.org/officeDocument/2006/relationships/hyperlink" Target="https://www.daloopa.com/src/62705912" TargetMode="External"/><Relationship Id="rId6497" Type="http://schemas.openxmlformats.org/officeDocument/2006/relationships/hyperlink" Target="https://www.daloopa.com/src/1669928" TargetMode="External"/><Relationship Id="rId7548" Type="http://schemas.openxmlformats.org/officeDocument/2006/relationships/hyperlink" Target="https://www.daloopa.com/src/2696851" TargetMode="External"/><Relationship Id="rId10529" Type="http://schemas.openxmlformats.org/officeDocument/2006/relationships/hyperlink" Target="https://www.daloopa.com/src/50178588" TargetMode="External"/><Relationship Id="rId14400" Type="http://schemas.openxmlformats.org/officeDocument/2006/relationships/hyperlink" Target="https://www.daloopa.com/src/19177777" TargetMode="External"/><Relationship Id="rId5099" Type="http://schemas.openxmlformats.org/officeDocument/2006/relationships/hyperlink" Target="https://www.daloopa.com/src/1670008" TargetMode="External"/><Relationship Id="rId13002" Type="http://schemas.openxmlformats.org/officeDocument/2006/relationships/hyperlink" Target="https://www.daloopa.com/src/67440885" TargetMode="External"/><Relationship Id="rId17970" Type="http://schemas.openxmlformats.org/officeDocument/2006/relationships/hyperlink" Target="https://marketplace.daloopa.com/text-fundamental?id=62764306&amp;value=3860&amp;id=62709406&amp;value=4888&amp;id=62709367&amp;value=4265&amp;id=62709354&amp;value=4674&amp;id=62709339&amp;value=5201&amp;id=62709290&amp;value=5814&amp;id=62709239&amp;value=5580&amp;id=62709236&amp;value=5902&amp;id=62709217&amp;value=6444&amp;id=62709215&amp;value=7394&amp;id=62709191&amp;value=8186&amp;id=62709134&amp;value=8537&amp;id=62709094&amp;value=10022&amp;id=62709069&amp;value=7807&amp;id=62708942&amp;value=7250&amp;id=62708894&amp;value=9117&amp;id=62708845&amp;value=9459&amp;id=62708834&amp;value=11213&amp;id=62708772&amp;value=10302&amp;id=62708744&amp;value=10472&amp;id=62708739&amp;value=11081&amp;id=62708691&amp;value=12931&amp;id=62708690&amp;value=14768&amp;id=62708637&amp;value=15743&amp;id=62995514&amp;value=18291&amp;id=67090266&amp;value=19645&amp;" TargetMode="External"/><Relationship Id="rId2010" Type="http://schemas.openxmlformats.org/officeDocument/2006/relationships/hyperlink" Target="https://www.daloopa.com/src/45303490" TargetMode="External"/><Relationship Id="rId5580" Type="http://schemas.openxmlformats.org/officeDocument/2006/relationships/hyperlink" Target="https://www.daloopa.com/src/67044539" TargetMode="External"/><Relationship Id="rId6631" Type="http://schemas.openxmlformats.org/officeDocument/2006/relationships/hyperlink" Target="https://www.daloopa.com/src/1669862" TargetMode="External"/><Relationship Id="rId15174" Type="http://schemas.openxmlformats.org/officeDocument/2006/relationships/hyperlink" Target="https://www.daloopa.com/src/53488079" TargetMode="External"/><Relationship Id="rId16572" Type="http://schemas.openxmlformats.org/officeDocument/2006/relationships/hyperlink" Target="https://www.daloopa.com/src/19196294" TargetMode="External"/><Relationship Id="rId17623" Type="http://schemas.openxmlformats.org/officeDocument/2006/relationships/hyperlink" Target="https://www.daloopa.com/src/62705863" TargetMode="External"/><Relationship Id="rId4182" Type="http://schemas.openxmlformats.org/officeDocument/2006/relationships/hyperlink" Target="https://www.daloopa.com/src/1668400" TargetMode="External"/><Relationship Id="rId5233" Type="http://schemas.openxmlformats.org/officeDocument/2006/relationships/hyperlink" Target="https://www.daloopa.com/src/1669938" TargetMode="External"/><Relationship Id="rId16225" Type="http://schemas.openxmlformats.org/officeDocument/2006/relationships/hyperlink" Target="https://www.daloopa.com/src/19195128" TargetMode="External"/><Relationship Id="rId9854" Type="http://schemas.openxmlformats.org/officeDocument/2006/relationships/hyperlink" Target="https://marketplace.daloopa.com/text-fundamental?id=67057853&amp;value=0.12&amp;" TargetMode="External"/><Relationship Id="rId11784" Type="http://schemas.openxmlformats.org/officeDocument/2006/relationships/hyperlink" Target="https://www.daloopa.com/src/1678676" TargetMode="External"/><Relationship Id="rId12835" Type="http://schemas.openxmlformats.org/officeDocument/2006/relationships/hyperlink" Target="https://www.daloopa.com/src/67437359" TargetMode="External"/><Relationship Id="rId18397" Type="http://schemas.openxmlformats.org/officeDocument/2006/relationships/hyperlink" Target="https://www.daloopa.com/src/62711833" TargetMode="External"/><Relationship Id="rId19448" Type="http://schemas.openxmlformats.org/officeDocument/2006/relationships/hyperlink" Target="https://www.daloopa.com/src/49010250" TargetMode="External"/><Relationship Id="rId68" Type="http://schemas.openxmlformats.org/officeDocument/2006/relationships/hyperlink" Target="https://www.daloopa.com/document/7383824" TargetMode="External"/><Relationship Id="rId1843" Type="http://schemas.openxmlformats.org/officeDocument/2006/relationships/hyperlink" Target="https://www.daloopa.com/src/49014185" TargetMode="External"/><Relationship Id="rId7058" Type="http://schemas.openxmlformats.org/officeDocument/2006/relationships/hyperlink" Target="https://www.daloopa.com/src/62949114" TargetMode="External"/><Relationship Id="rId8456" Type="http://schemas.openxmlformats.org/officeDocument/2006/relationships/hyperlink" Target="https://www.daloopa.com/src/1669260" TargetMode="External"/><Relationship Id="rId9507" Type="http://schemas.openxmlformats.org/officeDocument/2006/relationships/hyperlink" Target="https://www.daloopa.com/document/23463508" TargetMode="External"/><Relationship Id="rId10386" Type="http://schemas.openxmlformats.org/officeDocument/2006/relationships/hyperlink" Target="https://www.daloopa.com/src/67050016" TargetMode="External"/><Relationship Id="rId11437" Type="http://schemas.openxmlformats.org/officeDocument/2006/relationships/hyperlink" Target="https://www.daloopa.com/src/1678965" TargetMode="External"/><Relationship Id="rId8109" Type="http://schemas.openxmlformats.org/officeDocument/2006/relationships/hyperlink" Target="https://www.daloopa.com/src/1668799" TargetMode="External"/><Relationship Id="rId10039" Type="http://schemas.openxmlformats.org/officeDocument/2006/relationships/hyperlink" Target="https://www.daloopa.com/src/50180181" TargetMode="External"/><Relationship Id="rId17480" Type="http://schemas.openxmlformats.org/officeDocument/2006/relationships/hyperlink" Target="https://www.daloopa.com/src/62706142" TargetMode="External"/><Relationship Id="rId18531" Type="http://schemas.openxmlformats.org/officeDocument/2006/relationships/hyperlink" Target="https://www.daloopa.com/document/23465155" TargetMode="External"/><Relationship Id="rId3668" Type="http://schemas.openxmlformats.org/officeDocument/2006/relationships/hyperlink" Target="https://marketplace.daloopa.com/text-fundamental?id=67094312&amp;value=0.01&amp;" TargetMode="External"/><Relationship Id="rId4719" Type="http://schemas.openxmlformats.org/officeDocument/2006/relationships/hyperlink" Target="https://www.daloopa.com/src/66433299" TargetMode="External"/><Relationship Id="rId16082" Type="http://schemas.openxmlformats.org/officeDocument/2006/relationships/hyperlink" Target="https://www.daloopa.com/src/19195217" TargetMode="External"/><Relationship Id="rId17133" Type="http://schemas.openxmlformats.org/officeDocument/2006/relationships/hyperlink" Target="https://www.daloopa.com/src/62997115" TargetMode="External"/><Relationship Id="rId589" Type="http://schemas.openxmlformats.org/officeDocument/2006/relationships/hyperlink" Target="https://www.daloopa.com/src/18918898" TargetMode="External"/><Relationship Id="rId5090" Type="http://schemas.openxmlformats.org/officeDocument/2006/relationships/hyperlink" Target="https://www.daloopa.com/src/1670330" TargetMode="External"/><Relationship Id="rId6141" Type="http://schemas.openxmlformats.org/officeDocument/2006/relationships/hyperlink" Target="https://www.daloopa.com/src/20809861" TargetMode="External"/><Relationship Id="rId10520" Type="http://schemas.openxmlformats.org/officeDocument/2006/relationships/hyperlink" Target="https://www.daloopa.com/src/50179092" TargetMode="External"/><Relationship Id="rId9364" Type="http://schemas.openxmlformats.org/officeDocument/2006/relationships/hyperlink" Target="https://www.daloopa.com/src/32273749" TargetMode="External"/><Relationship Id="rId12692" Type="http://schemas.openxmlformats.org/officeDocument/2006/relationships/hyperlink" Target="https://www.daloopa.com/src/7998975" TargetMode="External"/><Relationship Id="rId13743" Type="http://schemas.openxmlformats.org/officeDocument/2006/relationships/hyperlink" Target="https://www.daloopa.com/src/19148139" TargetMode="External"/><Relationship Id="rId2751" Type="http://schemas.openxmlformats.org/officeDocument/2006/relationships/hyperlink" Target="https://www.daloopa.com/src/1679563" TargetMode="External"/><Relationship Id="rId3802" Type="http://schemas.openxmlformats.org/officeDocument/2006/relationships/hyperlink" Target="https://www.daloopa.com/src/19138047" TargetMode="External"/><Relationship Id="rId9017" Type="http://schemas.openxmlformats.org/officeDocument/2006/relationships/hyperlink" Target="https://www.daloopa.com/src/45304244" TargetMode="External"/><Relationship Id="rId11294" Type="http://schemas.openxmlformats.org/officeDocument/2006/relationships/hyperlink" Target="https://www.daloopa.com/src/45304385" TargetMode="External"/><Relationship Id="rId12345" Type="http://schemas.openxmlformats.org/officeDocument/2006/relationships/hyperlink" Target="https://www.daloopa.com/src/1679394" TargetMode="External"/><Relationship Id="rId16966" Type="http://schemas.openxmlformats.org/officeDocument/2006/relationships/hyperlink" Target="https://www.daloopa.com/src/67089737" TargetMode="External"/><Relationship Id="rId723" Type="http://schemas.openxmlformats.org/officeDocument/2006/relationships/hyperlink" Target="https://www.daloopa.com/src/19359913" TargetMode="External"/><Relationship Id="rId1006" Type="http://schemas.openxmlformats.org/officeDocument/2006/relationships/hyperlink" Target="https://www.daloopa.com/src/46414557" TargetMode="External"/><Relationship Id="rId1353" Type="http://schemas.openxmlformats.org/officeDocument/2006/relationships/hyperlink" Target="https://www.daloopa.com/src/67045073" TargetMode="External"/><Relationship Id="rId2404" Type="http://schemas.openxmlformats.org/officeDocument/2006/relationships/hyperlink" Target="https://www.daloopa.com/src/2746480" TargetMode="External"/><Relationship Id="rId5974" Type="http://schemas.openxmlformats.org/officeDocument/2006/relationships/hyperlink" Target="https://www.daloopa.com/src/2696972" TargetMode="External"/><Relationship Id="rId15568" Type="http://schemas.openxmlformats.org/officeDocument/2006/relationships/hyperlink" Target="https://www.daloopa.com/src/19186396" TargetMode="External"/><Relationship Id="rId16619" Type="http://schemas.openxmlformats.org/officeDocument/2006/relationships/hyperlink" Target="https://www.daloopa.com/src/19164747" TargetMode="External"/><Relationship Id="rId4576" Type="http://schemas.openxmlformats.org/officeDocument/2006/relationships/hyperlink" Target="https://www.daloopa.com/src/2696820" TargetMode="External"/><Relationship Id="rId5627" Type="http://schemas.openxmlformats.org/officeDocument/2006/relationships/hyperlink" Target="https://www.daloopa.com/src/38123572" TargetMode="External"/><Relationship Id="rId18041" Type="http://schemas.openxmlformats.org/officeDocument/2006/relationships/hyperlink" Target="https://www.daloopa.com/src/19237924" TargetMode="External"/><Relationship Id="rId3178" Type="http://schemas.openxmlformats.org/officeDocument/2006/relationships/hyperlink" Target="https://www.daloopa.com/src/19136311" TargetMode="External"/><Relationship Id="rId4229" Type="http://schemas.openxmlformats.org/officeDocument/2006/relationships/hyperlink" Target="https://www.daloopa.com/src/1668512" TargetMode="External"/><Relationship Id="rId7799" Type="http://schemas.openxmlformats.org/officeDocument/2006/relationships/hyperlink" Target="https://www.daloopa.com/src/1669503" TargetMode="External"/><Relationship Id="rId8100" Type="http://schemas.openxmlformats.org/officeDocument/2006/relationships/hyperlink" Target="https://www.daloopa.com/src/1669180" TargetMode="External"/><Relationship Id="rId10030" Type="http://schemas.openxmlformats.org/officeDocument/2006/relationships/hyperlink" Target="https://www.daloopa.com/src/50180149" TargetMode="External"/><Relationship Id="rId4710" Type="http://schemas.openxmlformats.org/officeDocument/2006/relationships/hyperlink" Target="https://marketplace.daloopa.com/text-fundamental?id=66433298&amp;value=5.120000000000001&amp;id=1668367&amp;value=4.93&amp;id=1668340&amp;value=5.73&amp;id=1668313&amp;value=7.06&amp;id=46594923&amp;value=22.84&amp;" TargetMode="External"/><Relationship Id="rId13253" Type="http://schemas.openxmlformats.org/officeDocument/2006/relationships/hyperlink" Target="https://www.daloopa.com/src/67439890" TargetMode="External"/><Relationship Id="rId14651" Type="http://schemas.openxmlformats.org/officeDocument/2006/relationships/hyperlink" Target="https://www.daloopa.com/document/23465155" TargetMode="External"/><Relationship Id="rId15702" Type="http://schemas.openxmlformats.org/officeDocument/2006/relationships/hyperlink" Target="https://www.daloopa.com/src/45303789" TargetMode="External"/><Relationship Id="rId580" Type="http://schemas.openxmlformats.org/officeDocument/2006/relationships/hyperlink" Target="https://www.daloopa.com/src/50430557" TargetMode="External"/><Relationship Id="rId2261" Type="http://schemas.openxmlformats.org/officeDocument/2006/relationships/hyperlink" Target="https://www.daloopa.com/src/7998978" TargetMode="External"/><Relationship Id="rId3312" Type="http://schemas.openxmlformats.org/officeDocument/2006/relationships/hyperlink" Target="https://www.daloopa.com/document/23465155" TargetMode="External"/><Relationship Id="rId14304" Type="http://schemas.openxmlformats.org/officeDocument/2006/relationships/hyperlink" Target="https://www.daloopa.com/src/48893454" TargetMode="External"/><Relationship Id="rId17874" Type="http://schemas.openxmlformats.org/officeDocument/2006/relationships/hyperlink" Target="https://www.daloopa.com/src/62762212" TargetMode="External"/><Relationship Id="rId18925" Type="http://schemas.openxmlformats.org/officeDocument/2006/relationships/hyperlink" Target="https://www.daloopa.com/src/48900202" TargetMode="External"/><Relationship Id="rId233" Type="http://schemas.openxmlformats.org/officeDocument/2006/relationships/hyperlink" Target="https://www.daloopa.com/src/50420518" TargetMode="External"/><Relationship Id="rId5484" Type="http://schemas.openxmlformats.org/officeDocument/2006/relationships/hyperlink" Target="https://www.daloopa.com/src/1669911" TargetMode="External"/><Relationship Id="rId6882" Type="http://schemas.openxmlformats.org/officeDocument/2006/relationships/hyperlink" Target="https://www.daloopa.com/src/46414913" TargetMode="External"/><Relationship Id="rId7933" Type="http://schemas.openxmlformats.org/officeDocument/2006/relationships/hyperlink" Target="https://www.daloopa.com/src/48345850" TargetMode="External"/><Relationship Id="rId10914" Type="http://schemas.openxmlformats.org/officeDocument/2006/relationships/hyperlink" Target="https://www.daloopa.com/src/50179349" TargetMode="External"/><Relationship Id="rId16476" Type="http://schemas.openxmlformats.org/officeDocument/2006/relationships/hyperlink" Target="https://www.daloopa.com/src/19196917" TargetMode="External"/><Relationship Id="rId17527" Type="http://schemas.openxmlformats.org/officeDocument/2006/relationships/hyperlink" Target="https://www.daloopa.com/src/62706347" TargetMode="External"/><Relationship Id="rId4086" Type="http://schemas.openxmlformats.org/officeDocument/2006/relationships/hyperlink" Target="https://www.daloopa.com/src/38123460" TargetMode="External"/><Relationship Id="rId5137" Type="http://schemas.openxmlformats.org/officeDocument/2006/relationships/hyperlink" Target="https://www.daloopa.com/src/1670518" TargetMode="External"/><Relationship Id="rId6535" Type="http://schemas.openxmlformats.org/officeDocument/2006/relationships/hyperlink" Target="https://www.daloopa.com/src/1670545" TargetMode="External"/><Relationship Id="rId15078" Type="http://schemas.openxmlformats.org/officeDocument/2006/relationships/hyperlink" Target="https://www.daloopa.com/src/19180042" TargetMode="External"/><Relationship Id="rId16129" Type="http://schemas.openxmlformats.org/officeDocument/2006/relationships/hyperlink" Target="https://www.daloopa.com/src/67088844" TargetMode="External"/><Relationship Id="rId19699" Type="http://schemas.openxmlformats.org/officeDocument/2006/relationships/hyperlink" Target="https://www.daloopa.com/src/1678585" TargetMode="External"/><Relationship Id="rId9758" Type="http://schemas.openxmlformats.org/officeDocument/2006/relationships/hyperlink" Target="https://www.daloopa.com/src/45304273" TargetMode="External"/><Relationship Id="rId11688" Type="http://schemas.openxmlformats.org/officeDocument/2006/relationships/hyperlink" Target="https://marketplace.daloopa.com/text-fundamental?id=1682271&amp;value=5.01&amp;id=1682534&amp;value=-4.35&amp;id=1682207&amp;value=4.54&amp;id=1677337&amp;value=9.5&amp;" TargetMode="External"/><Relationship Id="rId12739" Type="http://schemas.openxmlformats.org/officeDocument/2006/relationships/hyperlink" Target="https://www.daloopa.com/src/38224664" TargetMode="External"/><Relationship Id="rId16610" Type="http://schemas.openxmlformats.org/officeDocument/2006/relationships/hyperlink" Target="https://www.daloopa.com/src/19196819" TargetMode="External"/><Relationship Id="rId1747" Type="http://schemas.openxmlformats.org/officeDocument/2006/relationships/hyperlink" Target="https://www.daloopa.com/src/1670768" TargetMode="External"/><Relationship Id="rId14161" Type="http://schemas.openxmlformats.org/officeDocument/2006/relationships/hyperlink" Target="https://www.daloopa.com/src/66433355" TargetMode="External"/><Relationship Id="rId15212" Type="http://schemas.openxmlformats.org/officeDocument/2006/relationships/hyperlink" Target="https://www.daloopa.com/src/19179951" TargetMode="External"/><Relationship Id="rId4220" Type="http://schemas.openxmlformats.org/officeDocument/2006/relationships/hyperlink" Target="https://www.daloopa.com/src/46595287" TargetMode="External"/><Relationship Id="rId7790" Type="http://schemas.openxmlformats.org/officeDocument/2006/relationships/hyperlink" Target="https://www.daloopa.com/src/48610236" TargetMode="External"/><Relationship Id="rId8841" Type="http://schemas.openxmlformats.org/officeDocument/2006/relationships/hyperlink" Target="https://www.daloopa.com/src/1679820" TargetMode="External"/><Relationship Id="rId17384" Type="http://schemas.openxmlformats.org/officeDocument/2006/relationships/hyperlink" Target="https://www.daloopa.com/src/67090402" TargetMode="External"/><Relationship Id="rId18435" Type="http://schemas.openxmlformats.org/officeDocument/2006/relationships/hyperlink" Target="https://www.daloopa.com/src/62712007" TargetMode="External"/><Relationship Id="rId18782" Type="http://schemas.openxmlformats.org/officeDocument/2006/relationships/hyperlink" Target="https://www.daloopa.com/src/48899988" TargetMode="External"/><Relationship Id="rId6392" Type="http://schemas.openxmlformats.org/officeDocument/2006/relationships/hyperlink" Target="https://www.daloopa.com/src/1670506" TargetMode="External"/><Relationship Id="rId7443" Type="http://schemas.openxmlformats.org/officeDocument/2006/relationships/hyperlink" Target="https://www.daloopa.com/src/1668585" TargetMode="External"/><Relationship Id="rId10771" Type="http://schemas.openxmlformats.org/officeDocument/2006/relationships/hyperlink" Target="https://www.daloopa.com/src/50457934" TargetMode="External"/><Relationship Id="rId11822" Type="http://schemas.openxmlformats.org/officeDocument/2006/relationships/hyperlink" Target="https://marketplace.daloopa.com/text-fundamental?id=1678781&amp;value=3346&amp;id=1678777&amp;value=3228&amp;id=1678773&amp;value=2970&amp;id=1678769&amp;value=3376&amp;id=45304442&amp;value=12920&amp;id=1678765&amp;value=3452&amp;id=1678749&amp;value=3422&amp;id=1678745&amp;value=2813&amp;id=1678741&amp;value=4757&amp;id=45304443&amp;value=14444&amp;id=1678737&amp;value=3586&amp;id=1678731&amp;value=3931&amp;id=1678721&amp;value=3979&amp;id=1678711&amp;value=4923&amp;id=45304444&amp;value=16419&amp;id=1678701&amp;value=4207&amp;id=1678688&amp;value=4877&amp;id=1678668&amp;value=5061&amp;id=1678678&amp;value=5333&amp;id=45304445&amp;value=19478&amp;" TargetMode="External"/><Relationship Id="rId17037" Type="http://schemas.openxmlformats.org/officeDocument/2006/relationships/hyperlink" Target="https://www.daloopa.com/src/48793615" TargetMode="External"/><Relationship Id="rId6045" Type="http://schemas.openxmlformats.org/officeDocument/2006/relationships/hyperlink" Target="https://www.daloopa.com/src/1669990" TargetMode="External"/><Relationship Id="rId10424" Type="http://schemas.openxmlformats.org/officeDocument/2006/relationships/hyperlink" Target="https://www.daloopa.com/src/50179440" TargetMode="External"/><Relationship Id="rId13994" Type="http://schemas.openxmlformats.org/officeDocument/2006/relationships/hyperlink" Target="https://www.daloopa.com/src/18897285" TargetMode="External"/><Relationship Id="rId9268" Type="http://schemas.openxmlformats.org/officeDocument/2006/relationships/hyperlink" Target="https://www.daloopa.com/src/1671294" TargetMode="External"/><Relationship Id="rId12596" Type="http://schemas.openxmlformats.org/officeDocument/2006/relationships/hyperlink" Target="https://www.daloopa.com/src/53486783" TargetMode="External"/><Relationship Id="rId13647" Type="http://schemas.openxmlformats.org/officeDocument/2006/relationships/hyperlink" Target="https://www.daloopa.com/src/67088213" TargetMode="External"/><Relationship Id="rId974" Type="http://schemas.openxmlformats.org/officeDocument/2006/relationships/hyperlink" Target="https://www.daloopa.com/src/62755499" TargetMode="External"/><Relationship Id="rId2655" Type="http://schemas.openxmlformats.org/officeDocument/2006/relationships/hyperlink" Target="https://www.daloopa.com/src/1679646" TargetMode="External"/><Relationship Id="rId3706" Type="http://schemas.openxmlformats.org/officeDocument/2006/relationships/hyperlink" Target="https://www.daloopa.com/src/49005814" TargetMode="External"/><Relationship Id="rId11198" Type="http://schemas.openxmlformats.org/officeDocument/2006/relationships/hyperlink" Target="https://www.daloopa.com/src/1678843" TargetMode="External"/><Relationship Id="rId12249" Type="http://schemas.openxmlformats.org/officeDocument/2006/relationships/hyperlink" Target="https://www.daloopa.com/src/1679487" TargetMode="External"/><Relationship Id="rId16120" Type="http://schemas.openxmlformats.org/officeDocument/2006/relationships/hyperlink" Target="https://www.daloopa.com/src/62996987" TargetMode="External"/><Relationship Id="rId19690" Type="http://schemas.openxmlformats.org/officeDocument/2006/relationships/hyperlink" Target="https://www.daloopa.com/src/1678647" TargetMode="External"/><Relationship Id="rId627" Type="http://schemas.openxmlformats.org/officeDocument/2006/relationships/hyperlink" Target="https://www.daloopa.com/src/18918695" TargetMode="External"/><Relationship Id="rId1257" Type="http://schemas.openxmlformats.org/officeDocument/2006/relationships/hyperlink" Target="https://www.daloopa.com/src/1670775" TargetMode="External"/><Relationship Id="rId2308" Type="http://schemas.openxmlformats.org/officeDocument/2006/relationships/hyperlink" Target="https://www.daloopa.com/src/1679293" TargetMode="External"/><Relationship Id="rId5878" Type="http://schemas.openxmlformats.org/officeDocument/2006/relationships/hyperlink" Target="https://www.daloopa.com/src/1670459" TargetMode="External"/><Relationship Id="rId6929" Type="http://schemas.openxmlformats.org/officeDocument/2006/relationships/hyperlink" Target="https://www.daloopa.com/src/10333067" TargetMode="External"/><Relationship Id="rId18292" Type="http://schemas.openxmlformats.org/officeDocument/2006/relationships/hyperlink" Target="https://www.daloopa.com/src/19235251" TargetMode="External"/><Relationship Id="rId19343" Type="http://schemas.openxmlformats.org/officeDocument/2006/relationships/hyperlink" Target="https://www.daloopa.com/src/46414349" TargetMode="External"/><Relationship Id="rId8351" Type="http://schemas.openxmlformats.org/officeDocument/2006/relationships/hyperlink" Target="https://www.daloopa.com/src/1669293" TargetMode="External"/><Relationship Id="rId9402" Type="http://schemas.openxmlformats.org/officeDocument/2006/relationships/hyperlink" Target="https://www.daloopa.com/src/45304327" TargetMode="External"/><Relationship Id="rId10281" Type="http://schemas.openxmlformats.org/officeDocument/2006/relationships/hyperlink" Target="https://www.daloopa.com/src/50179563" TargetMode="External"/><Relationship Id="rId11332" Type="http://schemas.openxmlformats.org/officeDocument/2006/relationships/hyperlink" Target="https://www.daloopa.com/src/1678906" TargetMode="External"/><Relationship Id="rId12730" Type="http://schemas.openxmlformats.org/officeDocument/2006/relationships/hyperlink" Target="https://www.daloopa.com/src/1679102" TargetMode="External"/><Relationship Id="rId8004" Type="http://schemas.openxmlformats.org/officeDocument/2006/relationships/hyperlink" Target="https://www.daloopa.com/src/1668941" TargetMode="External"/><Relationship Id="rId15953" Type="http://schemas.openxmlformats.org/officeDocument/2006/relationships/hyperlink" Target="https://www.daloopa.com/src/19192870" TargetMode="External"/><Relationship Id="rId3563" Type="http://schemas.openxmlformats.org/officeDocument/2006/relationships/hyperlink" Target="https://www.daloopa.com/src/49006096" TargetMode="External"/><Relationship Id="rId4961" Type="http://schemas.openxmlformats.org/officeDocument/2006/relationships/hyperlink" Target="https://www.daloopa.com/src/20809866" TargetMode="External"/><Relationship Id="rId14555" Type="http://schemas.openxmlformats.org/officeDocument/2006/relationships/hyperlink" Target="https://www.daloopa.com/src/20862837" TargetMode="External"/><Relationship Id="rId15606" Type="http://schemas.openxmlformats.org/officeDocument/2006/relationships/hyperlink" Target="https://marketplace.daloopa.com/text-fundamental?id=19187117&amp;value=0.07&amp;id=19187095&amp;value=1.99&amp;id=19187048&amp;value=0.04&amp;id=50458012&amp;value=-0.020000000000000018&amp;id=19187168&amp;value=2.08&amp;id=19187002&amp;value=-0.29&amp;id=19186984&amp;value=-0.1&amp;id=19186959&amp;value=-0.27&amp;id=50458013&amp;value=1.4100000000000001&amp;id=19187183&amp;value=0.75&amp;" TargetMode="External"/><Relationship Id="rId484" Type="http://schemas.openxmlformats.org/officeDocument/2006/relationships/hyperlink" Target="https://www.daloopa.com/src/1677203" TargetMode="External"/><Relationship Id="rId2165" Type="http://schemas.openxmlformats.org/officeDocument/2006/relationships/hyperlink" Target="https://www.daloopa.com/src/18862789" TargetMode="External"/><Relationship Id="rId3216" Type="http://schemas.openxmlformats.org/officeDocument/2006/relationships/hyperlink" Target="https://www.daloopa.com/src/45304528" TargetMode="External"/><Relationship Id="rId4614" Type="http://schemas.openxmlformats.org/officeDocument/2006/relationships/hyperlink" Target="https://www.daloopa.com/src/46414793" TargetMode="External"/><Relationship Id="rId13157" Type="http://schemas.openxmlformats.org/officeDocument/2006/relationships/hyperlink" Target="https://www.daloopa.com/src/67441660" TargetMode="External"/><Relationship Id="rId14208" Type="http://schemas.openxmlformats.org/officeDocument/2006/relationships/hyperlink" Target="https://www.daloopa.com/src/18880569" TargetMode="External"/><Relationship Id="rId17778" Type="http://schemas.openxmlformats.org/officeDocument/2006/relationships/hyperlink" Target="https://www.daloopa.com/document/23465155" TargetMode="External"/><Relationship Id="rId18829" Type="http://schemas.openxmlformats.org/officeDocument/2006/relationships/hyperlink" Target="https://www.daloopa.com/src/48899878" TargetMode="External"/><Relationship Id="rId137" Type="http://schemas.openxmlformats.org/officeDocument/2006/relationships/hyperlink" Target="https://www.daloopa.com/document/10232725" TargetMode="External"/><Relationship Id="rId6786" Type="http://schemas.openxmlformats.org/officeDocument/2006/relationships/hyperlink" Target="https://www.daloopa.com/src/1670004" TargetMode="External"/><Relationship Id="rId7837" Type="http://schemas.openxmlformats.org/officeDocument/2006/relationships/hyperlink" Target="https://www.daloopa.com/src/48346974" TargetMode="External"/><Relationship Id="rId10818" Type="http://schemas.openxmlformats.org/officeDocument/2006/relationships/hyperlink" Target="https://www.daloopa.com/src/50178776" TargetMode="External"/><Relationship Id="rId5388" Type="http://schemas.openxmlformats.org/officeDocument/2006/relationships/hyperlink" Target="https://www.daloopa.com/src/1670087" TargetMode="External"/><Relationship Id="rId6439" Type="http://schemas.openxmlformats.org/officeDocument/2006/relationships/hyperlink" Target="https://www.daloopa.com/src/46412942" TargetMode="External"/><Relationship Id="rId12240" Type="http://schemas.openxmlformats.org/officeDocument/2006/relationships/hyperlink" Target="https://www.daloopa.com/src/53484050" TargetMode="External"/><Relationship Id="rId1998" Type="http://schemas.openxmlformats.org/officeDocument/2006/relationships/hyperlink" Target="https://www.daloopa.com/src/1680732" TargetMode="External"/><Relationship Id="rId6920" Type="http://schemas.openxmlformats.org/officeDocument/2006/relationships/hyperlink" Target="https://www.daloopa.com/src/1668743" TargetMode="External"/><Relationship Id="rId15463" Type="http://schemas.openxmlformats.org/officeDocument/2006/relationships/hyperlink" Target="https://www.daloopa.com/src/19187166" TargetMode="External"/><Relationship Id="rId16861" Type="http://schemas.openxmlformats.org/officeDocument/2006/relationships/hyperlink" Target="https://www.daloopa.com/src/48790802" TargetMode="External"/><Relationship Id="rId17912" Type="http://schemas.openxmlformats.org/officeDocument/2006/relationships/hyperlink" Target="https://marketplace.daloopa.com/text-fundamental?id=62764307&amp;value=908&amp;id=62709405&amp;value=1256&amp;id=62709366&amp;value=1173&amp;id=62709357&amp;value=1131&amp;id=62709340&amp;value=1262&amp;id=62709292&amp;value=1489&amp;id=62709241&amp;value=1457&amp;id=62709235&amp;value=1445&amp;id=62709220&amp;value=1499&amp;id=62709214&amp;value=1810&amp;id=62709192&amp;value=1808&amp;id=62709135&amp;value=1765&amp;id=62709092&amp;value=1825&amp;id=62709066&amp;value=2245&amp;id=62708939&amp;value=2146&amp;id=62708899&amp;value=2407&amp;id=62708842&amp;value=2559&amp;id=62708830&amp;value=3118&amp;id=62708768&amp;value=2991&amp;id=62708748&amp;value=2865&amp;id=62708740&amp;value=3039&amp;id=62708695&amp;value=3505&amp;id=62708685&amp;value=3171&amp;id=62708638&amp;value=2948&amp;id=62995511&amp;value=2943&amp;id=67090263&amp;value=3619&amp;" TargetMode="External"/><Relationship Id="rId4471" Type="http://schemas.openxmlformats.org/officeDocument/2006/relationships/hyperlink" Target="https://www.daloopa.com/src/1668305" TargetMode="External"/><Relationship Id="rId5522" Type="http://schemas.openxmlformats.org/officeDocument/2006/relationships/hyperlink" Target="https://www.daloopa.com/src/2696964" TargetMode="External"/><Relationship Id="rId14065" Type="http://schemas.openxmlformats.org/officeDocument/2006/relationships/hyperlink" Target="https://www.daloopa.com/src/18902397" TargetMode="External"/><Relationship Id="rId15116" Type="http://schemas.openxmlformats.org/officeDocument/2006/relationships/hyperlink" Target="https://www.daloopa.com/src/19181082" TargetMode="External"/><Relationship Id="rId16514" Type="http://schemas.openxmlformats.org/officeDocument/2006/relationships/hyperlink" Target="https://www.daloopa.com/src/18842960" TargetMode="External"/><Relationship Id="rId3073" Type="http://schemas.openxmlformats.org/officeDocument/2006/relationships/hyperlink" Target="https://www.daloopa.com/document/21779929" TargetMode="External"/><Relationship Id="rId4124" Type="http://schemas.openxmlformats.org/officeDocument/2006/relationships/hyperlink" Target="https://www.daloopa.com/src/1668534" TargetMode="External"/><Relationship Id="rId7694" Type="http://schemas.openxmlformats.org/officeDocument/2006/relationships/hyperlink" Target="https://www.daloopa.com/src/1669536" TargetMode="External"/><Relationship Id="rId18686" Type="http://schemas.openxmlformats.org/officeDocument/2006/relationships/hyperlink" Target="https://www.daloopa.com/src/48898844" TargetMode="External"/><Relationship Id="rId19737" Type="http://schemas.openxmlformats.org/officeDocument/2006/relationships/hyperlink" Target="https://www.daloopa.com/src/1678506" TargetMode="External"/><Relationship Id="rId6296" Type="http://schemas.openxmlformats.org/officeDocument/2006/relationships/hyperlink" Target="https://www.daloopa.com/src/14718084" TargetMode="External"/><Relationship Id="rId7347" Type="http://schemas.openxmlformats.org/officeDocument/2006/relationships/hyperlink" Target="https://www.daloopa.com/src/38123484" TargetMode="External"/><Relationship Id="rId8745" Type="http://schemas.openxmlformats.org/officeDocument/2006/relationships/hyperlink" Target="https://www.daloopa.com/src/1670553" TargetMode="External"/><Relationship Id="rId10675" Type="http://schemas.openxmlformats.org/officeDocument/2006/relationships/hyperlink" Target="https://www.daloopa.com/src/50179340" TargetMode="External"/><Relationship Id="rId11726" Type="http://schemas.openxmlformats.org/officeDocument/2006/relationships/hyperlink" Target="https://www.daloopa.com/src/1678695" TargetMode="External"/><Relationship Id="rId17288" Type="http://schemas.openxmlformats.org/officeDocument/2006/relationships/hyperlink" Target="https://www.daloopa.com/src/48798648" TargetMode="External"/><Relationship Id="rId18339" Type="http://schemas.openxmlformats.org/officeDocument/2006/relationships/hyperlink" Target="https://www.daloopa.com/document/27825" TargetMode="External"/><Relationship Id="rId10328" Type="http://schemas.openxmlformats.org/officeDocument/2006/relationships/hyperlink" Target="https://www.daloopa.com/src/50179158" TargetMode="External"/><Relationship Id="rId13898" Type="http://schemas.openxmlformats.org/officeDocument/2006/relationships/hyperlink" Target="https://www.daloopa.com/src/20863177" TargetMode="External"/><Relationship Id="rId14949" Type="http://schemas.openxmlformats.org/officeDocument/2006/relationships/hyperlink" Target="https://www.daloopa.com/src/19184754" TargetMode="External"/><Relationship Id="rId18820" Type="http://schemas.openxmlformats.org/officeDocument/2006/relationships/hyperlink" Target="https://www.daloopa.com/src/50393534" TargetMode="External"/><Relationship Id="rId3957" Type="http://schemas.openxmlformats.org/officeDocument/2006/relationships/hyperlink" Target="https://www.daloopa.com/src/1668348" TargetMode="External"/><Relationship Id="rId16371" Type="http://schemas.openxmlformats.org/officeDocument/2006/relationships/hyperlink" Target="https://www.daloopa.com/src/19141216" TargetMode="External"/><Relationship Id="rId17422" Type="http://schemas.openxmlformats.org/officeDocument/2006/relationships/hyperlink" Target="https://www.daloopa.com/src/62995434" TargetMode="External"/><Relationship Id="rId878" Type="http://schemas.openxmlformats.org/officeDocument/2006/relationships/hyperlink" Target="https://www.daloopa.com/src/62949260" TargetMode="External"/><Relationship Id="rId2559" Type="http://schemas.openxmlformats.org/officeDocument/2006/relationships/hyperlink" Target="https://www.daloopa.com/src/66332479" TargetMode="External"/><Relationship Id="rId6430" Type="http://schemas.openxmlformats.org/officeDocument/2006/relationships/hyperlink" Target="https://www.daloopa.com/src/67044558" TargetMode="External"/><Relationship Id="rId16024" Type="http://schemas.openxmlformats.org/officeDocument/2006/relationships/hyperlink" Target="https://www.daloopa.com/src/19195123" TargetMode="External"/><Relationship Id="rId19594" Type="http://schemas.openxmlformats.org/officeDocument/2006/relationships/hyperlink" Target="https://www.daloopa.com/src/1678656" TargetMode="External"/><Relationship Id="rId5032" Type="http://schemas.openxmlformats.org/officeDocument/2006/relationships/hyperlink" Target="https://www.daloopa.com/document/23463508" TargetMode="External"/><Relationship Id="rId9653" Type="http://schemas.openxmlformats.org/officeDocument/2006/relationships/hyperlink" Target="https://marketplace.daloopa.com/text-fundamental?id=2697126&amp;value=2290&amp;id=4681515&amp;value=2666&amp;id=7963281&amp;value=2157&amp;id=10333145&amp;value=1839&amp;id=14718330&amp;value=2371&amp;id=45304368&amp;value=9033&amp;id=20810577&amp;value=3050&amp;id=32273758&amp;value=2905&amp;id=38123903&amp;value=3364&amp;" TargetMode="External"/><Relationship Id="rId12981" Type="http://schemas.openxmlformats.org/officeDocument/2006/relationships/hyperlink" Target="https://www.daloopa.com/src/67439001" TargetMode="External"/><Relationship Id="rId18196" Type="http://schemas.openxmlformats.org/officeDocument/2006/relationships/hyperlink" Target="https://marketplace.daloopa.com/text-fundamental?id=19275715&amp;value=-0.018000000000000002&amp;id=19275635&amp;value=-0.021&amp;id=19253695&amp;value=-0.02&amp;id=19253587&amp;value=-0.018000000000000002&amp;id=19253500&amp;value=-0.024&amp;id=19253371&amp;value=-0.025&amp;id=19253177&amp;value=-0.023&amp;id=46509078&amp;value=-0.016&amp;id=67089125&amp;value=-0.022000000000000002&amp;" TargetMode="External"/><Relationship Id="rId19247" Type="http://schemas.openxmlformats.org/officeDocument/2006/relationships/hyperlink" Target="https://www.daloopa.com/document/7678" TargetMode="External"/><Relationship Id="rId8255" Type="http://schemas.openxmlformats.org/officeDocument/2006/relationships/hyperlink" Target="https://www.daloopa.com/src/46420412" TargetMode="External"/><Relationship Id="rId9306" Type="http://schemas.openxmlformats.org/officeDocument/2006/relationships/hyperlink" Target="https://www.daloopa.com/src/10333159" TargetMode="External"/><Relationship Id="rId10185" Type="http://schemas.openxmlformats.org/officeDocument/2006/relationships/hyperlink" Target="https://www.daloopa.com/src/50180229" TargetMode="External"/><Relationship Id="rId11583" Type="http://schemas.openxmlformats.org/officeDocument/2006/relationships/hyperlink" Target="https://www.daloopa.com/src/1679001" TargetMode="External"/><Relationship Id="rId12634" Type="http://schemas.openxmlformats.org/officeDocument/2006/relationships/hyperlink" Target="https://www.daloopa.com/src/50461370" TargetMode="External"/><Relationship Id="rId1642" Type="http://schemas.openxmlformats.org/officeDocument/2006/relationships/hyperlink" Target="https://www.daloopa.com/src/1670873" TargetMode="External"/><Relationship Id="rId11236" Type="http://schemas.openxmlformats.org/officeDocument/2006/relationships/hyperlink" Target="https://www.daloopa.com/src/1684261" TargetMode="External"/><Relationship Id="rId15857" Type="http://schemas.openxmlformats.org/officeDocument/2006/relationships/hyperlink" Target="https://www.daloopa.com/src/19193199" TargetMode="External"/><Relationship Id="rId16908" Type="http://schemas.openxmlformats.org/officeDocument/2006/relationships/hyperlink" Target="https://www.daloopa.com/src/58706462" TargetMode="External"/><Relationship Id="rId4865" Type="http://schemas.openxmlformats.org/officeDocument/2006/relationships/hyperlink" Target="https://www.daloopa.com/src/45303681" TargetMode="External"/><Relationship Id="rId5916" Type="http://schemas.openxmlformats.org/officeDocument/2006/relationships/hyperlink" Target="https://www.daloopa.com/src/1670422" TargetMode="External"/><Relationship Id="rId14459" Type="http://schemas.openxmlformats.org/officeDocument/2006/relationships/hyperlink" Target="https://www.daloopa.com/src/19178077" TargetMode="External"/><Relationship Id="rId18330" Type="http://schemas.openxmlformats.org/officeDocument/2006/relationships/hyperlink" Target="https://marketplace.daloopa.com/text-fundamental?id=62711642&amp;value=204&amp;id=62711769&amp;value=133&amp;id=62711795&amp;value=119&amp;" TargetMode="External"/><Relationship Id="rId388" Type="http://schemas.openxmlformats.org/officeDocument/2006/relationships/hyperlink" Target="https://www.daloopa.com/src/1676977" TargetMode="External"/><Relationship Id="rId2069" Type="http://schemas.openxmlformats.org/officeDocument/2006/relationships/hyperlink" Target="https://www.daloopa.com/src/45303499" TargetMode="External"/><Relationship Id="rId3467" Type="http://schemas.openxmlformats.org/officeDocument/2006/relationships/hyperlink" Target="https://www.daloopa.com/src/50507997" TargetMode="External"/><Relationship Id="rId4518" Type="http://schemas.openxmlformats.org/officeDocument/2006/relationships/hyperlink" Target="https://www.daloopa.com/src/1668496" TargetMode="External"/><Relationship Id="rId12491" Type="http://schemas.openxmlformats.org/officeDocument/2006/relationships/hyperlink" Target="https://www.daloopa.com/src/46503150" TargetMode="External"/><Relationship Id="rId13542" Type="http://schemas.openxmlformats.org/officeDocument/2006/relationships/hyperlink" Target="https://marketplace.daloopa.com/text-fundamental?id=38228854&amp;value=0&amp;id=46509756&amp;value=126&amp;id=53489619&amp;value=81&amp;id=58705346&amp;value=2125&amp;id=62996129&amp;value=8479&amp;id=67089894&amp;value=8585&amp;" TargetMode="External"/><Relationship Id="rId14940" Type="http://schemas.openxmlformats.org/officeDocument/2006/relationships/hyperlink" Target="https://www.daloopa.com/src/19185266" TargetMode="External"/><Relationship Id="rId2550" Type="http://schemas.openxmlformats.org/officeDocument/2006/relationships/hyperlink" Target="https://www.daloopa.com/src/66331544" TargetMode="External"/><Relationship Id="rId3601" Type="http://schemas.openxmlformats.org/officeDocument/2006/relationships/hyperlink" Target="https://www.daloopa.com/src/19138008" TargetMode="External"/><Relationship Id="rId9163" Type="http://schemas.openxmlformats.org/officeDocument/2006/relationships/hyperlink" Target="https://www.daloopa.com/src/1671262" TargetMode="External"/><Relationship Id="rId11093" Type="http://schemas.openxmlformats.org/officeDocument/2006/relationships/hyperlink" Target="https://www.daloopa.com/src/50178838" TargetMode="External"/><Relationship Id="rId12144" Type="http://schemas.openxmlformats.org/officeDocument/2006/relationships/hyperlink" Target="https://www.daloopa.com/src/1678286" TargetMode="External"/><Relationship Id="rId522" Type="http://schemas.openxmlformats.org/officeDocument/2006/relationships/hyperlink" Target="https://www.daloopa.com/src/1677108" TargetMode="External"/><Relationship Id="rId1152" Type="http://schemas.openxmlformats.org/officeDocument/2006/relationships/hyperlink" Target="https://www.daloopa.com/src/7963238" TargetMode="External"/><Relationship Id="rId2203" Type="http://schemas.openxmlformats.org/officeDocument/2006/relationships/hyperlink" Target="https://www.daloopa.com/src/18865324" TargetMode="External"/><Relationship Id="rId5773" Type="http://schemas.openxmlformats.org/officeDocument/2006/relationships/hyperlink" Target="https://www.daloopa.com/src/1669675" TargetMode="External"/><Relationship Id="rId16765" Type="http://schemas.openxmlformats.org/officeDocument/2006/relationships/hyperlink" Target="https://marketplace.daloopa.com/text-fundamental?id=66377580&amp;value=1401&amp;id=67090495&amp;value=1502&amp;" TargetMode="External"/><Relationship Id="rId17816" Type="http://schemas.openxmlformats.org/officeDocument/2006/relationships/hyperlink" Target="https://www.daloopa.com/src/62705687" TargetMode="External"/><Relationship Id="rId4375" Type="http://schemas.openxmlformats.org/officeDocument/2006/relationships/hyperlink" Target="https://www.daloopa.com/src/46595182" TargetMode="External"/><Relationship Id="rId5426" Type="http://schemas.openxmlformats.org/officeDocument/2006/relationships/hyperlink" Target="https://marketplace.daloopa.com/text-fundamental?id=1670124&amp;value=251&amp;id=1670088&amp;value=233&amp;id=1670052&amp;value=253&amp;id=1670016&amp;value=273&amp;id=1669979&amp;value=383&amp;id=1669944&amp;value=365&amp;id=1669910&amp;value=376&amp;id=1669875&amp;value=505&amp;id=1669841&amp;value=680&amp;id=1669806&amp;value=678&amp;id=1669772&amp;value=685&amp;id=1669738&amp;value=682&amp;id=1669704&amp;value=737&amp;id=1669668&amp;value=750&amp;id=1669632&amp;value=585&amp;id=1669596&amp;value=564&amp;id=2696962&amp;value=721&amp;id=4681430&amp;value=730&amp;id=7963192&amp;value=895&amp;id=10332998&amp;value=972&amp;id=14718103&amp;value=1084&amp;id=20809876&amp;value=1129&amp;id=32272350&amp;value=1153&amp;id=38123604&amp;value=1195&amp;id=46412911&amp;value=1284&amp;id=53410416&amp;value=1388&amp;id=58652755&amp;value=1490&amp;id=62949308&amp;value=2991&amp;id=67044538&amp;value=5261&amp;" TargetMode="External"/><Relationship Id="rId6824" Type="http://schemas.openxmlformats.org/officeDocument/2006/relationships/hyperlink" Target="https://www.daloopa.com/src/7963137" TargetMode="External"/><Relationship Id="rId15367" Type="http://schemas.openxmlformats.org/officeDocument/2006/relationships/hyperlink" Target="https://www.daloopa.com/src/45303767" TargetMode="External"/><Relationship Id="rId16418" Type="http://schemas.openxmlformats.org/officeDocument/2006/relationships/hyperlink" Target="https://www.daloopa.com/src/19196910" TargetMode="External"/><Relationship Id="rId4028" Type="http://schemas.openxmlformats.org/officeDocument/2006/relationships/hyperlink" Target="https://www.daloopa.com/src/4681360" TargetMode="External"/><Relationship Id="rId8996" Type="http://schemas.openxmlformats.org/officeDocument/2006/relationships/hyperlink" Target="https://www.daloopa.com/src/45304240" TargetMode="External"/><Relationship Id="rId11977" Type="http://schemas.openxmlformats.org/officeDocument/2006/relationships/hyperlink" Target="https://www.daloopa.com/src/1678793" TargetMode="External"/><Relationship Id="rId7598" Type="http://schemas.openxmlformats.org/officeDocument/2006/relationships/hyperlink" Target="https://www.daloopa.com/src/1668621" TargetMode="External"/><Relationship Id="rId8649" Type="http://schemas.openxmlformats.org/officeDocument/2006/relationships/hyperlink" Target="https://www.daloopa.com/src/38123645" TargetMode="External"/><Relationship Id="rId10579" Type="http://schemas.openxmlformats.org/officeDocument/2006/relationships/hyperlink" Target="https://www.daloopa.com/src/50457913" TargetMode="External"/><Relationship Id="rId14450" Type="http://schemas.openxmlformats.org/officeDocument/2006/relationships/hyperlink" Target="https://www.daloopa.com/src/46508243" TargetMode="External"/><Relationship Id="rId15501" Type="http://schemas.openxmlformats.org/officeDocument/2006/relationships/hyperlink" Target="https://www.daloopa.com/src/19186432" TargetMode="External"/><Relationship Id="rId13052" Type="http://schemas.openxmlformats.org/officeDocument/2006/relationships/hyperlink" Target="https://www.daloopa.com/src/67439368" TargetMode="External"/><Relationship Id="rId14103" Type="http://schemas.openxmlformats.org/officeDocument/2006/relationships/hyperlink" Target="https://www.daloopa.com/src/48892019" TargetMode="External"/><Relationship Id="rId17673" Type="http://schemas.openxmlformats.org/officeDocument/2006/relationships/hyperlink" Target="https://www.daloopa.com/src/62706098" TargetMode="External"/><Relationship Id="rId18724" Type="http://schemas.openxmlformats.org/officeDocument/2006/relationships/hyperlink" Target="https://www.daloopa.com/src/48899934" TargetMode="External"/><Relationship Id="rId2060" Type="http://schemas.openxmlformats.org/officeDocument/2006/relationships/hyperlink" Target="https://www.daloopa.com/src/1680734" TargetMode="External"/><Relationship Id="rId3111" Type="http://schemas.openxmlformats.org/officeDocument/2006/relationships/hyperlink" Target="https://www.daloopa.com/src/20860671" TargetMode="External"/><Relationship Id="rId6681" Type="http://schemas.openxmlformats.org/officeDocument/2006/relationships/hyperlink" Target="https://www.daloopa.com/src/1670146" TargetMode="External"/><Relationship Id="rId7732" Type="http://schemas.openxmlformats.org/officeDocument/2006/relationships/hyperlink" Target="https://www.daloopa.com/src/67044681" TargetMode="External"/><Relationship Id="rId16275" Type="http://schemas.openxmlformats.org/officeDocument/2006/relationships/hyperlink" Target="https://www.daloopa.com/src/19141215" TargetMode="External"/><Relationship Id="rId17326" Type="http://schemas.openxmlformats.org/officeDocument/2006/relationships/hyperlink" Target="https://www.daloopa.com/src/48794379" TargetMode="External"/><Relationship Id="rId5283" Type="http://schemas.openxmlformats.org/officeDocument/2006/relationships/hyperlink" Target="https://www.daloopa.com/src/1670120" TargetMode="External"/><Relationship Id="rId6334" Type="http://schemas.openxmlformats.org/officeDocument/2006/relationships/hyperlink" Target="https://www.daloopa.com/src/1669925" TargetMode="External"/><Relationship Id="rId10713" Type="http://schemas.openxmlformats.org/officeDocument/2006/relationships/hyperlink" Target="https://www.daloopa.com/src/50178998" TargetMode="External"/><Relationship Id="rId9557" Type="http://schemas.openxmlformats.org/officeDocument/2006/relationships/hyperlink" Target="https://www.daloopa.com/src/67049643" TargetMode="External"/><Relationship Id="rId12885" Type="http://schemas.openxmlformats.org/officeDocument/2006/relationships/hyperlink" Target="https://www.daloopa.com/src/67436805" TargetMode="External"/><Relationship Id="rId13936" Type="http://schemas.openxmlformats.org/officeDocument/2006/relationships/hyperlink" Target="https://www.daloopa.com/src/48887347" TargetMode="External"/><Relationship Id="rId19498" Type="http://schemas.openxmlformats.org/officeDocument/2006/relationships/hyperlink" Target="https://www.daloopa.com/src/1678605" TargetMode="External"/><Relationship Id="rId1893" Type="http://schemas.openxmlformats.org/officeDocument/2006/relationships/hyperlink" Target="https://www.daloopa.com/src/1680729" TargetMode="External"/><Relationship Id="rId2944" Type="http://schemas.openxmlformats.org/officeDocument/2006/relationships/hyperlink" Target="https://www.daloopa.com/src/19134983" TargetMode="External"/><Relationship Id="rId8159" Type="http://schemas.openxmlformats.org/officeDocument/2006/relationships/hyperlink" Target="https://www.daloopa.com/src/1669219" TargetMode="External"/><Relationship Id="rId11487" Type="http://schemas.openxmlformats.org/officeDocument/2006/relationships/hyperlink" Target="https://www.daloopa.com/document/6065396" TargetMode="External"/><Relationship Id="rId12538" Type="http://schemas.openxmlformats.org/officeDocument/2006/relationships/hyperlink" Target="https://marketplace.daloopa.com/text-fundamental?id=62711421&amp;value=2.848&amp;id=62711374&amp;value=3.004&amp;id=62711310&amp;value=3.186&amp;id=62711238&amp;value=3.868&amp;id=62711082&amp;value=5.1&amp;id=62711047&amp;value=6.4&amp;id=62710949&amp;value=6.8&amp;id=62710894&amp;value=5.4&amp;id=62710732&amp;value=7.9&amp;id=67090303&amp;value=9.2&amp;" TargetMode="External"/><Relationship Id="rId916" Type="http://schemas.openxmlformats.org/officeDocument/2006/relationships/hyperlink" Target="https://www.daloopa.com/src/15998862" TargetMode="External"/><Relationship Id="rId1546" Type="http://schemas.openxmlformats.org/officeDocument/2006/relationships/hyperlink" Target="https://www.daloopa.com/src/1670927" TargetMode="External"/><Relationship Id="rId10089" Type="http://schemas.openxmlformats.org/officeDocument/2006/relationships/hyperlink" Target="https://www.daloopa.com/src/50179949" TargetMode="External"/><Relationship Id="rId15011" Type="http://schemas.openxmlformats.org/officeDocument/2006/relationships/hyperlink" Target="https://www.daloopa.com/src/19185442" TargetMode="External"/><Relationship Id="rId18581" Type="http://schemas.openxmlformats.org/officeDocument/2006/relationships/hyperlink" Target="https://www.daloopa.com/src/62708167" TargetMode="External"/><Relationship Id="rId19632" Type="http://schemas.openxmlformats.org/officeDocument/2006/relationships/hyperlink" Target="https://www.daloopa.com/src/46414399" TargetMode="External"/><Relationship Id="rId4769" Type="http://schemas.openxmlformats.org/officeDocument/2006/relationships/hyperlink" Target="https://www.daloopa.com/src/1668166" TargetMode="External"/><Relationship Id="rId8640" Type="http://schemas.openxmlformats.org/officeDocument/2006/relationships/hyperlink" Target="https://www.daloopa.com/src/1670554" TargetMode="External"/><Relationship Id="rId10570" Type="http://schemas.openxmlformats.org/officeDocument/2006/relationships/hyperlink" Target="https://www.daloopa.com/src/50178727" TargetMode="External"/><Relationship Id="rId11621" Type="http://schemas.openxmlformats.org/officeDocument/2006/relationships/hyperlink" Target="https://www.daloopa.com/src/1684213" TargetMode="External"/><Relationship Id="rId17183" Type="http://schemas.openxmlformats.org/officeDocument/2006/relationships/hyperlink" Target="https://www.daloopa.com/src/48794024" TargetMode="External"/><Relationship Id="rId18234" Type="http://schemas.openxmlformats.org/officeDocument/2006/relationships/hyperlink" Target="https://marketplace.daloopa.com/text-fundamental?id=19253372&amp;value=0.011000000000000001&amp;id=19253183&amp;value=0.011000000000000001&amp;id=46509080&amp;value=0.01&amp;id=67089127&amp;value=0.008&amp;" TargetMode="External"/><Relationship Id="rId6191" Type="http://schemas.openxmlformats.org/officeDocument/2006/relationships/hyperlink" Target="https://www.daloopa.com/src/10332984" TargetMode="External"/><Relationship Id="rId7242" Type="http://schemas.openxmlformats.org/officeDocument/2006/relationships/hyperlink" Target="https://www.daloopa.com/src/48615963" TargetMode="External"/><Relationship Id="rId10223" Type="http://schemas.openxmlformats.org/officeDocument/2006/relationships/hyperlink" Target="https://www.daloopa.com/src/50457868" TargetMode="External"/><Relationship Id="rId3852" Type="http://schemas.openxmlformats.org/officeDocument/2006/relationships/hyperlink" Target="https://www.daloopa.com/src/1668222" TargetMode="External"/><Relationship Id="rId12395" Type="http://schemas.openxmlformats.org/officeDocument/2006/relationships/hyperlink" Target="https://www.daloopa.com/src/1679331" TargetMode="External"/><Relationship Id="rId13793" Type="http://schemas.openxmlformats.org/officeDocument/2006/relationships/hyperlink" Target="https://www.daloopa.com/src/19259507" TargetMode="External"/><Relationship Id="rId14844" Type="http://schemas.openxmlformats.org/officeDocument/2006/relationships/hyperlink" Target="https://www.daloopa.com/src/19184978" TargetMode="External"/><Relationship Id="rId773" Type="http://schemas.openxmlformats.org/officeDocument/2006/relationships/hyperlink" Target="https://www.daloopa.com/src/38227235" TargetMode="External"/><Relationship Id="rId2454" Type="http://schemas.openxmlformats.org/officeDocument/2006/relationships/hyperlink" Target="https://www.daloopa.com/src/1679250" TargetMode="External"/><Relationship Id="rId3505" Type="http://schemas.openxmlformats.org/officeDocument/2006/relationships/hyperlink" Target="https://marketplace.daloopa.com/text-fundamental?id=49007834&amp;value=0.12&amp;id=19138724&amp;value=0.11&amp;id=19138690&amp;value=0.18&amp;id=19138818&amp;value=0.15&amp;id=19138677&amp;value=0.21&amp;id=19138656&amp;value=0.2&amp;id=19138617&amp;value=0.18&amp;id=19138837&amp;value=0.2&amp;" TargetMode="External"/><Relationship Id="rId4903" Type="http://schemas.openxmlformats.org/officeDocument/2006/relationships/hyperlink" Target="https://www.daloopa.com/src/1930167" TargetMode="External"/><Relationship Id="rId9067" Type="http://schemas.openxmlformats.org/officeDocument/2006/relationships/hyperlink" Target="https://www.daloopa.com/src/1671456" TargetMode="External"/><Relationship Id="rId12048" Type="http://schemas.openxmlformats.org/officeDocument/2006/relationships/hyperlink" Target="https://www.daloopa.com/document/207123" TargetMode="External"/><Relationship Id="rId13446" Type="http://schemas.openxmlformats.org/officeDocument/2006/relationships/hyperlink" Target="https://www.daloopa.com/src/58749099" TargetMode="External"/><Relationship Id="rId426" Type="http://schemas.openxmlformats.org/officeDocument/2006/relationships/hyperlink" Target="https://www.daloopa.com/src/1677259" TargetMode="External"/><Relationship Id="rId1056" Type="http://schemas.openxmlformats.org/officeDocument/2006/relationships/hyperlink" Target="https://www.daloopa.com/src/53410673" TargetMode="External"/><Relationship Id="rId2107" Type="http://schemas.openxmlformats.org/officeDocument/2006/relationships/hyperlink" Target="https://www.daloopa.com/src/10333166" TargetMode="External"/><Relationship Id="rId16669" Type="http://schemas.openxmlformats.org/officeDocument/2006/relationships/hyperlink" Target="https://www.daloopa.com/src/58703872" TargetMode="External"/><Relationship Id="rId4279" Type="http://schemas.openxmlformats.org/officeDocument/2006/relationships/hyperlink" Target="https://www.daloopa.com/src/1668561" TargetMode="External"/><Relationship Id="rId5677" Type="http://schemas.openxmlformats.org/officeDocument/2006/relationships/hyperlink" Target="https://www.daloopa.com/src/20809886" TargetMode="External"/><Relationship Id="rId6728" Type="http://schemas.openxmlformats.org/officeDocument/2006/relationships/hyperlink" Target="https://www.daloopa.com/src/58652781" TargetMode="External"/><Relationship Id="rId18091" Type="http://schemas.openxmlformats.org/officeDocument/2006/relationships/hyperlink" Target="https://www.daloopa.com/src/19238159" TargetMode="External"/><Relationship Id="rId19142" Type="http://schemas.openxmlformats.org/officeDocument/2006/relationships/hyperlink" Target="https://www.daloopa.com/src/49000228" TargetMode="External"/><Relationship Id="rId8150" Type="http://schemas.openxmlformats.org/officeDocument/2006/relationships/hyperlink" Target="https://www.daloopa.com/src/1669254" TargetMode="External"/><Relationship Id="rId9201" Type="http://schemas.openxmlformats.org/officeDocument/2006/relationships/hyperlink" Target="https://www.daloopa.com/src/1671095" TargetMode="External"/><Relationship Id="rId10080" Type="http://schemas.openxmlformats.org/officeDocument/2006/relationships/hyperlink" Target="https://www.daloopa.com/src/50457847" TargetMode="External"/><Relationship Id="rId11131" Type="http://schemas.openxmlformats.org/officeDocument/2006/relationships/hyperlink" Target="https://www.daloopa.com/src/50178694" TargetMode="External"/><Relationship Id="rId15752" Type="http://schemas.openxmlformats.org/officeDocument/2006/relationships/hyperlink" Target="https://www.daloopa.com/src/19182884" TargetMode="External"/><Relationship Id="rId4760" Type="http://schemas.openxmlformats.org/officeDocument/2006/relationships/hyperlink" Target="https://www.daloopa.com/src/46594928" TargetMode="External"/><Relationship Id="rId5811" Type="http://schemas.openxmlformats.org/officeDocument/2006/relationships/hyperlink" Target="https://www.daloopa.com/src/1670165" TargetMode="External"/><Relationship Id="rId14354" Type="http://schemas.openxmlformats.org/officeDocument/2006/relationships/hyperlink" Target="https://www.daloopa.com/src/19177513" TargetMode="External"/><Relationship Id="rId15405" Type="http://schemas.openxmlformats.org/officeDocument/2006/relationships/hyperlink" Target="https://www.daloopa.com/src/19186923" TargetMode="External"/><Relationship Id="rId16803" Type="http://schemas.openxmlformats.org/officeDocument/2006/relationships/hyperlink" Target="https://www.daloopa.com/src/50202995" TargetMode="External"/><Relationship Id="rId3362" Type="http://schemas.openxmlformats.org/officeDocument/2006/relationships/hyperlink" Target="https://www.daloopa.com/src/19136779" TargetMode="External"/><Relationship Id="rId4413" Type="http://schemas.openxmlformats.org/officeDocument/2006/relationships/hyperlink" Target="https://www.daloopa.com/src/46594114" TargetMode="External"/><Relationship Id="rId7983" Type="http://schemas.openxmlformats.org/officeDocument/2006/relationships/hyperlink" Target="https://www.daloopa.com/src/14718223" TargetMode="External"/><Relationship Id="rId14007" Type="http://schemas.openxmlformats.org/officeDocument/2006/relationships/hyperlink" Target="https://www.daloopa.com/src/19620234" TargetMode="External"/><Relationship Id="rId18975" Type="http://schemas.openxmlformats.org/officeDocument/2006/relationships/hyperlink" Target="https://www.daloopa.com/src/48899259" TargetMode="External"/><Relationship Id="rId283" Type="http://schemas.openxmlformats.org/officeDocument/2006/relationships/hyperlink" Target="https://www.daloopa.com/src/1676982" TargetMode="External"/><Relationship Id="rId3015" Type="http://schemas.openxmlformats.org/officeDocument/2006/relationships/hyperlink" Target="https://www.daloopa.com/src/45304509" TargetMode="External"/><Relationship Id="rId6585" Type="http://schemas.openxmlformats.org/officeDocument/2006/relationships/hyperlink" Target="https://marketplace.daloopa.com/text-fundamental?id=1670547&amp;value=356&amp;id=1670510&amp;value=-398&amp;id=1670473&amp;value=99&amp;id=1670436&amp;value=125&amp;id=1670399&amp;value=345&amp;id=1670361&amp;value=502&amp;id=1670323&amp;value=-82&amp;id=1670285&amp;value=27&amp;id=1670250&amp;value=-371&amp;id=1670215&amp;value=-929&amp;id=1670180&amp;value=-1592&amp;id=1670145&amp;value=-1874&amp;id=1670110&amp;value=-1294&amp;id=1670074&amp;value=-1151&amp;id=1670038&amp;value=-1032&amp;id=1670001&amp;value=-2402&amp;id=1669964&amp;value=-2169&amp;id=1669930&amp;value=-1728&amp;id=1669896&amp;value=-746&amp;id=1669862&amp;value=-992&amp;id=1669828&amp;value=-670&amp;id=1669793&amp;value=-1525&amp;id=1669759&amp;value=-1676&amp;id=1669725&amp;value=-2306&amp;id=1669691&amp;value=-1780&amp;id=1669655&amp;value=-1091&amp;id=1669619&amp;value=-1196&amp;id=2696985&amp;value=-1232&amp;id=4681453&amp;value=-1097&amp;id=7963215&amp;value=-296&amp;id=10332992&amp;value=46&amp;id=14718087&amp;value=633&amp;id=20809878&amp;value=-3&amp;id=32272322&amp;value=190&amp;id=38123587&amp;value=-408&amp;id=46412947&amp;value=-1623&amp;id=53410415&amp;value=-4049&amp;id=58652770&amp;value=-5828&amp;id=62949317&amp;value=-8852&amp;id=67044557&amp;value=-7603&amp;" TargetMode="External"/><Relationship Id="rId7636" Type="http://schemas.openxmlformats.org/officeDocument/2006/relationships/hyperlink" Target="https://www.daloopa.com/src/1669171" TargetMode="External"/><Relationship Id="rId10964" Type="http://schemas.openxmlformats.org/officeDocument/2006/relationships/hyperlink" Target="https://www.daloopa.com/src/50179450" TargetMode="External"/><Relationship Id="rId16179" Type="http://schemas.openxmlformats.org/officeDocument/2006/relationships/hyperlink" Target="https://www.daloopa.com/src/19195215" TargetMode="External"/><Relationship Id="rId17577" Type="http://schemas.openxmlformats.org/officeDocument/2006/relationships/hyperlink" Target="https://www.daloopa.com/src/62706382" TargetMode="External"/><Relationship Id="rId18628" Type="http://schemas.openxmlformats.org/officeDocument/2006/relationships/hyperlink" Target="https://www.daloopa.com/src/50393409" TargetMode="External"/><Relationship Id="rId5187" Type="http://schemas.openxmlformats.org/officeDocument/2006/relationships/hyperlink" Target="https://www.daloopa.com/src/1670258" TargetMode="External"/><Relationship Id="rId6238" Type="http://schemas.openxmlformats.org/officeDocument/2006/relationships/hyperlink" Target="https://www.daloopa.com/src/1669647" TargetMode="External"/><Relationship Id="rId10617" Type="http://schemas.openxmlformats.org/officeDocument/2006/relationships/hyperlink" Target="https://www.daloopa.com/src/50179334" TargetMode="External"/><Relationship Id="rId12789" Type="http://schemas.openxmlformats.org/officeDocument/2006/relationships/hyperlink" Target="https://www.daloopa.com/src/67437499" TargetMode="External"/><Relationship Id="rId16660" Type="http://schemas.openxmlformats.org/officeDocument/2006/relationships/hyperlink" Target="https://marketplace.daloopa.com/text-fundamental?id=18837794&amp;value=-122&amp;id=18842785&amp;value=-101&amp;id=20857131&amp;value=-90&amp;id=32321278&amp;value=-117&amp;id=38226268&amp;value=-249&amp;id=46503639&amp;value=-113&amp;id=53484695&amp;value=-181&amp;id=58703872&amp;value=-82&amp;id=62996641&amp;value=-414&amp;id=67086668&amp;value=-298&amp;" TargetMode="External"/><Relationship Id="rId17711" Type="http://schemas.openxmlformats.org/officeDocument/2006/relationships/hyperlink" Target="https://www.daloopa.com/src/62705898" TargetMode="External"/><Relationship Id="rId1797" Type="http://schemas.openxmlformats.org/officeDocument/2006/relationships/hyperlink" Target="https://www.daloopa.com/src/49014174" TargetMode="External"/><Relationship Id="rId2848" Type="http://schemas.openxmlformats.org/officeDocument/2006/relationships/hyperlink" Target="https://www.daloopa.com/src/45304493" TargetMode="External"/><Relationship Id="rId15262" Type="http://schemas.openxmlformats.org/officeDocument/2006/relationships/hyperlink" Target="https://www.daloopa.com/src/19181142" TargetMode="External"/><Relationship Id="rId16313" Type="http://schemas.openxmlformats.org/officeDocument/2006/relationships/hyperlink" Target="https://www.daloopa.com/src/19141030" TargetMode="External"/><Relationship Id="rId4270" Type="http://schemas.openxmlformats.org/officeDocument/2006/relationships/hyperlink" Target="https://www.daloopa.com/src/46594998" TargetMode="External"/><Relationship Id="rId5321" Type="http://schemas.openxmlformats.org/officeDocument/2006/relationships/hyperlink" Target="https://www.daloopa.com/src/67044533" TargetMode="External"/><Relationship Id="rId8891" Type="http://schemas.openxmlformats.org/officeDocument/2006/relationships/hyperlink" Target="https://marketplace.daloopa.com/text-fundamental?id=1684215&amp;value=1387&amp;id=1684225&amp;value=1321&amp;id=1684233&amp;value=1389&amp;id=1684241&amp;value=1503&amp;id=45304228&amp;value=5600&amp;" TargetMode="External"/><Relationship Id="rId9942" Type="http://schemas.openxmlformats.org/officeDocument/2006/relationships/hyperlink" Target="https://www.daloopa.com/src/7963289" TargetMode="External"/><Relationship Id="rId18485" Type="http://schemas.openxmlformats.org/officeDocument/2006/relationships/hyperlink" Target="https://www.daloopa.com/document/23465155" TargetMode="External"/><Relationship Id="rId19536" Type="http://schemas.openxmlformats.org/officeDocument/2006/relationships/hyperlink" Target="https://www.daloopa.com/src/1678630" TargetMode="External"/><Relationship Id="rId7493" Type="http://schemas.openxmlformats.org/officeDocument/2006/relationships/hyperlink" Target="https://www.daloopa.com/src/1668652" TargetMode="External"/><Relationship Id="rId8544" Type="http://schemas.openxmlformats.org/officeDocument/2006/relationships/hyperlink" Target="https://www.daloopa.com/src/48610235" TargetMode="External"/><Relationship Id="rId10474" Type="http://schemas.openxmlformats.org/officeDocument/2006/relationships/hyperlink" Target="https://www.daloopa.com/src/62951007" TargetMode="External"/><Relationship Id="rId11872" Type="http://schemas.openxmlformats.org/officeDocument/2006/relationships/hyperlink" Target="https://www.daloopa.com/src/66433322" TargetMode="External"/><Relationship Id="rId12923" Type="http://schemas.openxmlformats.org/officeDocument/2006/relationships/hyperlink" Target="https://www.daloopa.com/src/67437017" TargetMode="External"/><Relationship Id="rId17087" Type="http://schemas.openxmlformats.org/officeDocument/2006/relationships/hyperlink" Target="https://www.daloopa.com/src/48794063" TargetMode="External"/><Relationship Id="rId18138" Type="http://schemas.openxmlformats.org/officeDocument/2006/relationships/hyperlink" Target="https://www.daloopa.com/src/62823576" TargetMode="External"/><Relationship Id="rId1931" Type="http://schemas.openxmlformats.org/officeDocument/2006/relationships/hyperlink" Target="https://www.daloopa.com/src/1680754" TargetMode="External"/><Relationship Id="rId6095" Type="http://schemas.openxmlformats.org/officeDocument/2006/relationships/hyperlink" Target="https://www.daloopa.com/src/1670136" TargetMode="External"/><Relationship Id="rId7146" Type="http://schemas.openxmlformats.org/officeDocument/2006/relationships/hyperlink" Target="https://www.daloopa.com/document/23463508" TargetMode="External"/><Relationship Id="rId10127" Type="http://schemas.openxmlformats.org/officeDocument/2006/relationships/hyperlink" Target="https://www.daloopa.com/src/50180225" TargetMode="External"/><Relationship Id="rId11525" Type="http://schemas.openxmlformats.org/officeDocument/2006/relationships/hyperlink" Target="https://www.daloopa.com/src/1684178" TargetMode="External"/><Relationship Id="rId13697" Type="http://schemas.openxmlformats.org/officeDocument/2006/relationships/hyperlink" Target="https://www.daloopa.com/src/32323609" TargetMode="External"/><Relationship Id="rId14748" Type="http://schemas.openxmlformats.org/officeDocument/2006/relationships/hyperlink" Target="https://www.daloopa.com/src/19185911" TargetMode="External"/><Relationship Id="rId677" Type="http://schemas.openxmlformats.org/officeDocument/2006/relationships/hyperlink" Target="https://marketplace.daloopa.com/text-fundamental?id=50432376&amp;value=0.24100000000000002&amp;id=19360028&amp;value=0.22&amp;" TargetMode="External"/><Relationship Id="rId2358" Type="http://schemas.openxmlformats.org/officeDocument/2006/relationships/hyperlink" Target="https://marketplace.daloopa.com/text-fundamental?id=1679232&amp;value=3619&amp;id=1679227&amp;value=3730&amp;id=1679222&amp;value=4199&amp;id=45303537&amp;value=4687&amp;id=1679217&amp;value=16235&amp;id=1679207&amp;value=4804&amp;id=1679202&amp;value=5090&amp;id=1679197&amp;value=5424&amp;id=45303538&amp;value=6056&amp;id=1679192&amp;value=21374&amp;id=1679187&amp;value=6112&amp;id=1679182&amp;value=6551&amp;id=1679177&amp;value=6828&amp;id=45303539&amp;value=7437&amp;id=2746478&amp;value=26928&amp;id=4718953&amp;value=7238&amp;id=7998980&amp;value=6945&amp;id=10353867&amp;value=8458&amp;id=45303540&amp;value=9909&amp;id=14824082&amp;value=32550&amp;id=20856099&amp;value=10455&amp;id=32320386&amp;value=11231&amp;id=38224898&amp;value=11705&amp;id=46520550&amp;value=12732&amp;id=46503070&amp;value=46123&amp;id=53483887&amp;value=11841&amp;id=58703334&amp;value=11710&amp;id=62996375&amp;value=11494&amp;id=67097373&amp;value=11979&amp;id=67086424&amp;value=47024&amp;" TargetMode="External"/><Relationship Id="rId3756" Type="http://schemas.openxmlformats.org/officeDocument/2006/relationships/hyperlink" Target="https://www.daloopa.com/src/19138184" TargetMode="External"/><Relationship Id="rId4807" Type="http://schemas.openxmlformats.org/officeDocument/2006/relationships/hyperlink" Target="https://www.daloopa.com/src/45303670" TargetMode="External"/><Relationship Id="rId12299" Type="http://schemas.openxmlformats.org/officeDocument/2006/relationships/hyperlink" Target="https://www.daloopa.com/src/1679425" TargetMode="External"/><Relationship Id="rId16170" Type="http://schemas.openxmlformats.org/officeDocument/2006/relationships/hyperlink" Target="https://www.daloopa.com/src/19193964" TargetMode="External"/><Relationship Id="rId17221" Type="http://schemas.openxmlformats.org/officeDocument/2006/relationships/hyperlink" Target="https://www.daloopa.com/src/48796292" TargetMode="External"/><Relationship Id="rId3409" Type="http://schemas.openxmlformats.org/officeDocument/2006/relationships/hyperlink" Target="https://www.daloopa.com/src/32322802" TargetMode="External"/><Relationship Id="rId6979" Type="http://schemas.openxmlformats.org/officeDocument/2006/relationships/hyperlink" Target="https://www.daloopa.com/src/4681380" TargetMode="External"/><Relationship Id="rId12780" Type="http://schemas.openxmlformats.org/officeDocument/2006/relationships/hyperlink" Target="https://www.daloopa.com/src/58703119" TargetMode="External"/><Relationship Id="rId13831" Type="http://schemas.openxmlformats.org/officeDocument/2006/relationships/hyperlink" Target="https://www.daloopa.com/src/19257524" TargetMode="External"/><Relationship Id="rId19393" Type="http://schemas.openxmlformats.org/officeDocument/2006/relationships/hyperlink" Target="https://www.daloopa.com/src/15988297" TargetMode="External"/><Relationship Id="rId9452" Type="http://schemas.openxmlformats.org/officeDocument/2006/relationships/hyperlink" Target="https://www.daloopa.com/document/7383824" TargetMode="External"/><Relationship Id="rId11382" Type="http://schemas.openxmlformats.org/officeDocument/2006/relationships/hyperlink" Target="https://www.daloopa.com/src/1687083" TargetMode="External"/><Relationship Id="rId12433" Type="http://schemas.openxmlformats.org/officeDocument/2006/relationships/hyperlink" Target="https://www.daloopa.com/src/1679364" TargetMode="External"/><Relationship Id="rId19046" Type="http://schemas.openxmlformats.org/officeDocument/2006/relationships/hyperlink" Target="https://www.daloopa.com/src/48905883" TargetMode="External"/><Relationship Id="rId811" Type="http://schemas.openxmlformats.org/officeDocument/2006/relationships/hyperlink" Target="https://www.daloopa.com/src/14718345" TargetMode="External"/><Relationship Id="rId1441" Type="http://schemas.openxmlformats.org/officeDocument/2006/relationships/hyperlink" Target="https://www.daloopa.com/src/1671050" TargetMode="External"/><Relationship Id="rId8054" Type="http://schemas.openxmlformats.org/officeDocument/2006/relationships/hyperlink" Target="https://www.daloopa.com/src/1668906" TargetMode="External"/><Relationship Id="rId9105" Type="http://schemas.openxmlformats.org/officeDocument/2006/relationships/hyperlink" Target="https://www.daloopa.com/src/1671541" TargetMode="External"/><Relationship Id="rId11035" Type="http://schemas.openxmlformats.org/officeDocument/2006/relationships/hyperlink" Target="https://www.daloopa.com/src/50179580" TargetMode="External"/><Relationship Id="rId4664" Type="http://schemas.openxmlformats.org/officeDocument/2006/relationships/hyperlink" Target="https://www.daloopa.com/src/46594925" TargetMode="External"/><Relationship Id="rId5715" Type="http://schemas.openxmlformats.org/officeDocument/2006/relationships/hyperlink" Target="https://www.daloopa.com/src/1669880" TargetMode="External"/><Relationship Id="rId14258" Type="http://schemas.openxmlformats.org/officeDocument/2006/relationships/hyperlink" Target="https://www.daloopa.com/document/23219921" TargetMode="External"/><Relationship Id="rId15309" Type="http://schemas.openxmlformats.org/officeDocument/2006/relationships/hyperlink" Target="https://www.daloopa.com/document/8473" TargetMode="External"/><Relationship Id="rId15656" Type="http://schemas.openxmlformats.org/officeDocument/2006/relationships/hyperlink" Target="https://www.daloopa.com/src/53488340" TargetMode="External"/><Relationship Id="rId16707" Type="http://schemas.openxmlformats.org/officeDocument/2006/relationships/hyperlink" Target="https://www.daloopa.com/src/32321281" TargetMode="External"/><Relationship Id="rId3266" Type="http://schemas.openxmlformats.org/officeDocument/2006/relationships/hyperlink" Target="https://www.daloopa.com/src/45304535" TargetMode="External"/><Relationship Id="rId4317" Type="http://schemas.openxmlformats.org/officeDocument/2006/relationships/hyperlink" Target="https://www.daloopa.com/src/62948874" TargetMode="External"/><Relationship Id="rId18879" Type="http://schemas.openxmlformats.org/officeDocument/2006/relationships/hyperlink" Target="https://www.daloopa.com/src/48900282" TargetMode="External"/><Relationship Id="rId187" Type="http://schemas.openxmlformats.org/officeDocument/2006/relationships/hyperlink" Target="https://www.daloopa.com/document/23465155" TargetMode="External"/><Relationship Id="rId6489" Type="http://schemas.openxmlformats.org/officeDocument/2006/relationships/hyperlink" Target="https://www.daloopa.com/src/1670213" TargetMode="External"/><Relationship Id="rId7887" Type="http://schemas.openxmlformats.org/officeDocument/2006/relationships/hyperlink" Target="https://www.daloopa.com/src/1669434" TargetMode="External"/><Relationship Id="rId8938" Type="http://schemas.openxmlformats.org/officeDocument/2006/relationships/hyperlink" Target="https://www.daloopa.com/src/45304233" TargetMode="External"/><Relationship Id="rId10868" Type="http://schemas.openxmlformats.org/officeDocument/2006/relationships/hyperlink" Target="https://www.daloopa.com/src/50179579" TargetMode="External"/><Relationship Id="rId11919" Type="http://schemas.openxmlformats.org/officeDocument/2006/relationships/hyperlink" Target="https://www.daloopa.com/src/1678268" TargetMode="External"/><Relationship Id="rId12290" Type="http://schemas.openxmlformats.org/officeDocument/2006/relationships/hyperlink" Target="https://www.daloopa.com/src/1679497" TargetMode="External"/><Relationship Id="rId13341" Type="http://schemas.openxmlformats.org/officeDocument/2006/relationships/hyperlink" Target="https://www.daloopa.com/src/19145248" TargetMode="External"/><Relationship Id="rId17962" Type="http://schemas.openxmlformats.org/officeDocument/2006/relationships/hyperlink" Target="https://www.daloopa.com/src/62708771" TargetMode="External"/><Relationship Id="rId3400" Type="http://schemas.openxmlformats.org/officeDocument/2006/relationships/hyperlink" Target="https://www.daloopa.com/src/19136902" TargetMode="External"/><Relationship Id="rId6970" Type="http://schemas.openxmlformats.org/officeDocument/2006/relationships/hyperlink" Target="https://www.daloopa.com/src/1668812" TargetMode="External"/><Relationship Id="rId16564" Type="http://schemas.openxmlformats.org/officeDocument/2006/relationships/hyperlink" Target="https://www.daloopa.com/src/19197074" TargetMode="External"/><Relationship Id="rId17615" Type="http://schemas.openxmlformats.org/officeDocument/2006/relationships/hyperlink" Target="https://www.daloopa.com/src/62706049" TargetMode="External"/><Relationship Id="rId321" Type="http://schemas.openxmlformats.org/officeDocument/2006/relationships/hyperlink" Target="https://www.daloopa.com/src/67097370" TargetMode="External"/><Relationship Id="rId2002" Type="http://schemas.openxmlformats.org/officeDocument/2006/relationships/hyperlink" Target="https://www.daloopa.com/src/1680764" TargetMode="External"/><Relationship Id="rId5572" Type="http://schemas.openxmlformats.org/officeDocument/2006/relationships/hyperlink" Target="https://www.daloopa.com/src/14718105" TargetMode="External"/><Relationship Id="rId6623" Type="http://schemas.openxmlformats.org/officeDocument/2006/relationships/hyperlink" Target="https://www.daloopa.com/src/53410415" TargetMode="External"/><Relationship Id="rId15166" Type="http://schemas.openxmlformats.org/officeDocument/2006/relationships/hyperlink" Target="https://www.daloopa.com/src/19178995" TargetMode="External"/><Relationship Id="rId16217" Type="http://schemas.openxmlformats.org/officeDocument/2006/relationships/hyperlink" Target="https://www.daloopa.com/src/20862982" TargetMode="External"/><Relationship Id="rId4174" Type="http://schemas.openxmlformats.org/officeDocument/2006/relationships/hyperlink" Target="https://www.daloopa.com/document/23463508" TargetMode="External"/><Relationship Id="rId5225" Type="http://schemas.openxmlformats.org/officeDocument/2006/relationships/hyperlink" Target="https://www.daloopa.com/src/1670225" TargetMode="External"/><Relationship Id="rId8795" Type="http://schemas.openxmlformats.org/officeDocument/2006/relationships/hyperlink" Target="https://www.daloopa.com/src/45304180" TargetMode="External"/><Relationship Id="rId9846" Type="http://schemas.openxmlformats.org/officeDocument/2006/relationships/hyperlink" Target="https://www.daloopa.com/src/50457839" TargetMode="External"/><Relationship Id="rId18389" Type="http://schemas.openxmlformats.org/officeDocument/2006/relationships/hyperlink" Target="https://www.daloopa.com/src/62711973" TargetMode="External"/><Relationship Id="rId7397" Type="http://schemas.openxmlformats.org/officeDocument/2006/relationships/hyperlink" Target="https://www.daloopa.com/src/20811524" TargetMode="External"/><Relationship Id="rId8448" Type="http://schemas.openxmlformats.org/officeDocument/2006/relationships/hyperlink" Target="https://www.daloopa.com/src/1669550" TargetMode="External"/><Relationship Id="rId11776" Type="http://schemas.openxmlformats.org/officeDocument/2006/relationships/hyperlink" Target="https://www.daloopa.com/src/1678740" TargetMode="External"/><Relationship Id="rId12827" Type="http://schemas.openxmlformats.org/officeDocument/2006/relationships/hyperlink" Target="https://www.daloopa.com/src/67437780" TargetMode="External"/><Relationship Id="rId1835" Type="http://schemas.openxmlformats.org/officeDocument/2006/relationships/hyperlink" Target="https://www.daloopa.com/src/49016427" TargetMode="External"/><Relationship Id="rId10378" Type="http://schemas.openxmlformats.org/officeDocument/2006/relationships/hyperlink" Target="https://www.daloopa.com/src/50178787" TargetMode="External"/><Relationship Id="rId11429" Type="http://schemas.openxmlformats.org/officeDocument/2006/relationships/hyperlink" Target="https://www.daloopa.com/src/1678983" TargetMode="External"/><Relationship Id="rId14999" Type="http://schemas.openxmlformats.org/officeDocument/2006/relationships/hyperlink" Target="https://www.daloopa.com/src/19185393" TargetMode="External"/><Relationship Id="rId15300" Type="http://schemas.openxmlformats.org/officeDocument/2006/relationships/hyperlink" Target="https://www.daloopa.com/src/19187642" TargetMode="External"/><Relationship Id="rId18870" Type="http://schemas.openxmlformats.org/officeDocument/2006/relationships/hyperlink" Target="https://www.daloopa.com/src/48898428" TargetMode="External"/><Relationship Id="rId11910" Type="http://schemas.openxmlformats.org/officeDocument/2006/relationships/hyperlink" Target="https://www.daloopa.com/src/45304446" TargetMode="External"/><Relationship Id="rId17472" Type="http://schemas.openxmlformats.org/officeDocument/2006/relationships/hyperlink" Target="https://www.daloopa.com/src/62706476" TargetMode="External"/><Relationship Id="rId18523" Type="http://schemas.openxmlformats.org/officeDocument/2006/relationships/hyperlink" Target="https://marketplace.daloopa.com/text-fundamental?id=62711806&amp;value=-3468&amp;id=62711845&amp;value=-4409&amp;id=62711855&amp;value=-68&amp;id=62711948&amp;value=-373&amp;id=62711980&amp;value=-383&amp;" TargetMode="External"/><Relationship Id="rId6480" Type="http://schemas.openxmlformats.org/officeDocument/2006/relationships/hyperlink" Target="https://www.daloopa.com/src/1670544" TargetMode="External"/><Relationship Id="rId7531" Type="http://schemas.openxmlformats.org/officeDocument/2006/relationships/hyperlink" Target="https://www.daloopa.com/src/1669207" TargetMode="External"/><Relationship Id="rId10512" Type="http://schemas.openxmlformats.org/officeDocument/2006/relationships/hyperlink" Target="https://www.daloopa.com/src/50179515" TargetMode="External"/><Relationship Id="rId16074" Type="http://schemas.openxmlformats.org/officeDocument/2006/relationships/hyperlink" Target="https://www.daloopa.com/src/19193869" TargetMode="External"/><Relationship Id="rId17125" Type="http://schemas.openxmlformats.org/officeDocument/2006/relationships/hyperlink" Target="https://www.daloopa.com/src/48793850" TargetMode="External"/><Relationship Id="rId5082" Type="http://schemas.openxmlformats.org/officeDocument/2006/relationships/hyperlink" Target="https://www.daloopa.com/src/67044564" TargetMode="External"/><Relationship Id="rId6133" Type="http://schemas.openxmlformats.org/officeDocument/2006/relationships/hyperlink" Target="https://www.daloopa.com/src/1669681" TargetMode="External"/><Relationship Id="rId12684" Type="http://schemas.openxmlformats.org/officeDocument/2006/relationships/hyperlink" Target="https://www.daloopa.com/src/1679113" TargetMode="External"/><Relationship Id="rId19297" Type="http://schemas.openxmlformats.org/officeDocument/2006/relationships/hyperlink" Target="https://www.daloopa.com/src/49002476" TargetMode="External"/><Relationship Id="rId1692" Type="http://schemas.openxmlformats.org/officeDocument/2006/relationships/hyperlink" Target="https://www.daloopa.com/src/48529515" TargetMode="External"/><Relationship Id="rId2743" Type="http://schemas.openxmlformats.org/officeDocument/2006/relationships/hyperlink" Target="https://www.daloopa.com/src/1679616" TargetMode="External"/><Relationship Id="rId9356" Type="http://schemas.openxmlformats.org/officeDocument/2006/relationships/hyperlink" Target="https://www.daloopa.com/src/1671101" TargetMode="External"/><Relationship Id="rId11286" Type="http://schemas.openxmlformats.org/officeDocument/2006/relationships/hyperlink" Target="https://www.daloopa.com/src/1684290" TargetMode="External"/><Relationship Id="rId12337" Type="http://schemas.openxmlformats.org/officeDocument/2006/relationships/hyperlink" Target="https://www.daloopa.com/src/1679458" TargetMode="External"/><Relationship Id="rId13735" Type="http://schemas.openxmlformats.org/officeDocument/2006/relationships/hyperlink" Target="https://www.daloopa.com/src/19147676" TargetMode="External"/><Relationship Id="rId715" Type="http://schemas.openxmlformats.org/officeDocument/2006/relationships/hyperlink" Target="https://www.daloopa.com/src/19359451" TargetMode="External"/><Relationship Id="rId1345" Type="http://schemas.openxmlformats.org/officeDocument/2006/relationships/hyperlink" Target="https://www.daloopa.com/src/14718389" TargetMode="External"/><Relationship Id="rId9009" Type="http://schemas.openxmlformats.org/officeDocument/2006/relationships/hyperlink" Target="https://www.daloopa.com/src/1671478" TargetMode="External"/><Relationship Id="rId16958" Type="http://schemas.openxmlformats.org/officeDocument/2006/relationships/hyperlink" Target="https://www.daloopa.com/src/62997080" TargetMode="External"/><Relationship Id="rId4568" Type="http://schemas.openxmlformats.org/officeDocument/2006/relationships/hyperlink" Target="https://www.daloopa.com/src/1668548" TargetMode="External"/><Relationship Id="rId5966" Type="http://schemas.openxmlformats.org/officeDocument/2006/relationships/hyperlink" Target="https://www.daloopa.com/src/62949290" TargetMode="External"/><Relationship Id="rId18380" Type="http://schemas.openxmlformats.org/officeDocument/2006/relationships/hyperlink" Target="https://www.daloopa.com/src/62711649" TargetMode="External"/><Relationship Id="rId19431" Type="http://schemas.openxmlformats.org/officeDocument/2006/relationships/hyperlink" Target="https://www.daloopa.com/src/20810965" TargetMode="External"/><Relationship Id="rId51" Type="http://schemas.openxmlformats.org/officeDocument/2006/relationships/hyperlink" Target="https://www.daloopa.com/document/6065514" TargetMode="External"/><Relationship Id="rId5619" Type="http://schemas.openxmlformats.org/officeDocument/2006/relationships/hyperlink" Target="https://www.daloopa.com/src/1669600" TargetMode="External"/><Relationship Id="rId7041" Type="http://schemas.openxmlformats.org/officeDocument/2006/relationships/hyperlink" Target="https://www.daloopa.com/src/1668745" TargetMode="External"/><Relationship Id="rId11420" Type="http://schemas.openxmlformats.org/officeDocument/2006/relationships/hyperlink" Target="https://marketplace.daloopa.com/text-fundamental?id=1678982&amp;value=798&amp;id=1678963&amp;value=832&amp;id=1687089&amp;value=1000&amp;id=1678920&amp;value=1143&amp;id=45304403&amp;value=3773&amp;" TargetMode="External"/><Relationship Id="rId14990" Type="http://schemas.openxmlformats.org/officeDocument/2006/relationships/hyperlink" Target="https://www.daloopa.com/src/19185873" TargetMode="External"/><Relationship Id="rId18033" Type="http://schemas.openxmlformats.org/officeDocument/2006/relationships/hyperlink" Target="https://www.daloopa.com/document/8473" TargetMode="External"/><Relationship Id="rId10022" Type="http://schemas.openxmlformats.org/officeDocument/2006/relationships/hyperlink" Target="https://www.daloopa.com/src/50180183" TargetMode="External"/><Relationship Id="rId13592" Type="http://schemas.openxmlformats.org/officeDocument/2006/relationships/hyperlink" Target="https://www.daloopa.com/src/46509800" TargetMode="External"/><Relationship Id="rId14643" Type="http://schemas.openxmlformats.org/officeDocument/2006/relationships/hyperlink" Target="https://www.daloopa.com/src/19185955" TargetMode="External"/><Relationship Id="rId3651" Type="http://schemas.openxmlformats.org/officeDocument/2006/relationships/hyperlink" Target="https://www.daloopa.com/src/67160337" TargetMode="External"/><Relationship Id="rId4702" Type="http://schemas.openxmlformats.org/officeDocument/2006/relationships/hyperlink" Target="https://www.daloopa.com/src/62948875" TargetMode="External"/><Relationship Id="rId12194" Type="http://schemas.openxmlformats.org/officeDocument/2006/relationships/hyperlink" Target="https://www.daloopa.com/src/1678361" TargetMode="External"/><Relationship Id="rId13245" Type="http://schemas.openxmlformats.org/officeDocument/2006/relationships/hyperlink" Target="https://www.daloopa.com/src/67440930" TargetMode="External"/><Relationship Id="rId572" Type="http://schemas.openxmlformats.org/officeDocument/2006/relationships/hyperlink" Target="https://www.daloopa.com/src/18919017" TargetMode="External"/><Relationship Id="rId2253" Type="http://schemas.openxmlformats.org/officeDocument/2006/relationships/hyperlink" Target="https://www.daloopa.com/src/1679200" TargetMode="External"/><Relationship Id="rId3304" Type="http://schemas.openxmlformats.org/officeDocument/2006/relationships/hyperlink" Target="https://www.daloopa.com/src/19136256" TargetMode="External"/><Relationship Id="rId6874" Type="http://schemas.openxmlformats.org/officeDocument/2006/relationships/hyperlink" Target="https://www.daloopa.com/src/2696839" TargetMode="External"/><Relationship Id="rId7925" Type="http://schemas.openxmlformats.org/officeDocument/2006/relationships/hyperlink" Target="https://www.daloopa.com/src/1669009" TargetMode="External"/><Relationship Id="rId16468" Type="http://schemas.openxmlformats.org/officeDocument/2006/relationships/hyperlink" Target="https://www.daloopa.com/src/18842709" TargetMode="External"/><Relationship Id="rId17519" Type="http://schemas.openxmlformats.org/officeDocument/2006/relationships/hyperlink" Target="https://www.daloopa.com/src/62761265" TargetMode="External"/><Relationship Id="rId17866" Type="http://schemas.openxmlformats.org/officeDocument/2006/relationships/hyperlink" Target="https://www.daloopa.com/src/62705739" TargetMode="External"/><Relationship Id="rId18917" Type="http://schemas.openxmlformats.org/officeDocument/2006/relationships/hyperlink" Target="https://www.daloopa.com/src/48899614" TargetMode="External"/><Relationship Id="rId225" Type="http://schemas.openxmlformats.org/officeDocument/2006/relationships/hyperlink" Target="https://www.daloopa.com/src/1676930" TargetMode="External"/><Relationship Id="rId5476" Type="http://schemas.openxmlformats.org/officeDocument/2006/relationships/hyperlink" Target="https://www.daloopa.com/src/1670195" TargetMode="External"/><Relationship Id="rId6527" Type="http://schemas.openxmlformats.org/officeDocument/2006/relationships/hyperlink" Target="https://www.daloopa.com/document/6065143" TargetMode="External"/><Relationship Id="rId10906" Type="http://schemas.openxmlformats.org/officeDocument/2006/relationships/hyperlink" Target="https://www.daloopa.com/document/23463508" TargetMode="External"/><Relationship Id="rId4078" Type="http://schemas.openxmlformats.org/officeDocument/2006/relationships/hyperlink" Target="https://www.daloopa.com/src/1668074" TargetMode="External"/><Relationship Id="rId5129" Type="http://schemas.openxmlformats.org/officeDocument/2006/relationships/hyperlink" Target="https://www.daloopa.com/src/1669835" TargetMode="External"/><Relationship Id="rId8699" Type="http://schemas.openxmlformats.org/officeDocument/2006/relationships/hyperlink" Target="https://www.daloopa.com/src/20809932" TargetMode="External"/><Relationship Id="rId9000" Type="http://schemas.openxmlformats.org/officeDocument/2006/relationships/hyperlink" Target="https://marketplace.daloopa.com/text-fundamental?id=1671546&amp;value=-20&amp;id=1671537&amp;value=-24&amp;id=1671529&amp;value=-17&amp;id=1671521&amp;value=-2&amp;id=45304244&amp;value=-63&amp;id=1671513&amp;value=0&amp;id=1671505&amp;value=0&amp;id=1671490&amp;value=-3&amp;id=45304245&amp;value=-3&amp;id=1671478&amp;value=-20&amp;id=1671466&amp;value=-54&amp;id=1671454&amp;value=-20&amp;id=1671442&amp;value=-39&amp;id=45304246&amp;value=-133&amp;id=1671430&amp;value=-42&amp;id=1671418&amp;value=-37&amp;id=1671397&amp;value=-84&amp;id=1671376&amp;value=-134&amp;id=45304247&amp;value=-297&amp;" TargetMode="External"/><Relationship Id="rId15551" Type="http://schemas.openxmlformats.org/officeDocument/2006/relationships/hyperlink" Target="https://www.daloopa.com/src/19187046" TargetMode="External"/><Relationship Id="rId16602" Type="http://schemas.openxmlformats.org/officeDocument/2006/relationships/hyperlink" Target="https://www.daloopa.com/src/19197161" TargetMode="External"/><Relationship Id="rId1739" Type="http://schemas.openxmlformats.org/officeDocument/2006/relationships/hyperlink" Target="https://www.daloopa.com/src/1670912" TargetMode="External"/><Relationship Id="rId5610" Type="http://schemas.openxmlformats.org/officeDocument/2006/relationships/hyperlink" Target="https://www.daloopa.com/src/1669913" TargetMode="External"/><Relationship Id="rId14153" Type="http://schemas.openxmlformats.org/officeDocument/2006/relationships/hyperlink" Target="https://www.daloopa.com/src/66433353" TargetMode="External"/><Relationship Id="rId15204" Type="http://schemas.openxmlformats.org/officeDocument/2006/relationships/hyperlink" Target="https://marketplace.daloopa.com/text-fundamental?id=19180084&amp;value=0.07&amp;id=19180074&amp;value=2.03&amp;id=19180045&amp;value=0.04&amp;id=50457998&amp;value=-0.019999999999999574&amp;id=19182047&amp;value=2.12&amp;id=19180014&amp;value=-0.29&amp;id=19180009&amp;value=-0.1&amp;id=19179951&amp;value=-0.27&amp;id=50457999&amp;value=1.42&amp;id=19180865&amp;value=0.76&amp;" TargetMode="External"/><Relationship Id="rId18774" Type="http://schemas.openxmlformats.org/officeDocument/2006/relationships/hyperlink" Target="https://www.daloopa.com/src/48900243" TargetMode="External"/><Relationship Id="rId3161" Type="http://schemas.openxmlformats.org/officeDocument/2006/relationships/hyperlink" Target="https://www.daloopa.com/src/45304521" TargetMode="External"/><Relationship Id="rId4212" Type="http://schemas.openxmlformats.org/officeDocument/2006/relationships/hyperlink" Target="https://www.daloopa.com/src/58652629" TargetMode="External"/><Relationship Id="rId7782" Type="http://schemas.openxmlformats.org/officeDocument/2006/relationships/hyperlink" Target="https://www.daloopa.com/src/58652691" TargetMode="External"/><Relationship Id="rId8833" Type="http://schemas.openxmlformats.org/officeDocument/2006/relationships/hyperlink" Target="https://www.daloopa.com/src/62955916" TargetMode="External"/><Relationship Id="rId10763" Type="http://schemas.openxmlformats.org/officeDocument/2006/relationships/hyperlink" Target="https://www.daloopa.com/src/50178575" TargetMode="External"/><Relationship Id="rId17376" Type="http://schemas.openxmlformats.org/officeDocument/2006/relationships/hyperlink" Target="https://www.daloopa.com/src/62865830" TargetMode="External"/><Relationship Id="rId18427" Type="http://schemas.openxmlformats.org/officeDocument/2006/relationships/hyperlink" Target="https://www.daloopa.com/src/62712008" TargetMode="External"/><Relationship Id="rId6384" Type="http://schemas.openxmlformats.org/officeDocument/2006/relationships/hyperlink" Target="https://www.daloopa.com/src/67044549" TargetMode="External"/><Relationship Id="rId7435" Type="http://schemas.openxmlformats.org/officeDocument/2006/relationships/hyperlink" Target="https://www.daloopa.com/src/1668856" TargetMode="External"/><Relationship Id="rId10416" Type="http://schemas.openxmlformats.org/officeDocument/2006/relationships/hyperlink" Target="https://www.daloopa.com/src/50178683" TargetMode="External"/><Relationship Id="rId11814" Type="http://schemas.openxmlformats.org/officeDocument/2006/relationships/hyperlink" Target="https://www.daloopa.com/document/6065409" TargetMode="External"/><Relationship Id="rId17029" Type="http://schemas.openxmlformats.org/officeDocument/2006/relationships/hyperlink" Target="https://www.daloopa.com/src/48793107" TargetMode="External"/><Relationship Id="rId6037" Type="http://schemas.openxmlformats.org/officeDocument/2006/relationships/hyperlink" Target="https://www.daloopa.com/src/46412953" TargetMode="External"/><Relationship Id="rId13986" Type="http://schemas.openxmlformats.org/officeDocument/2006/relationships/hyperlink" Target="https://www.daloopa.com/src/66433342" TargetMode="External"/><Relationship Id="rId966" Type="http://schemas.openxmlformats.org/officeDocument/2006/relationships/hyperlink" Target="https://www.daloopa.com/src/15999008" TargetMode="External"/><Relationship Id="rId1596" Type="http://schemas.openxmlformats.org/officeDocument/2006/relationships/hyperlink" Target="https://www.daloopa.com/src/45303434" TargetMode="External"/><Relationship Id="rId2647" Type="http://schemas.openxmlformats.org/officeDocument/2006/relationships/hyperlink" Target="https://www.daloopa.com/src/67090458" TargetMode="External"/><Relationship Id="rId2994" Type="http://schemas.openxmlformats.org/officeDocument/2006/relationships/hyperlink" Target="https://www.daloopa.com/src/19136629" TargetMode="External"/><Relationship Id="rId12588" Type="http://schemas.openxmlformats.org/officeDocument/2006/relationships/hyperlink" Target="https://www.daloopa.com/src/19139998" TargetMode="External"/><Relationship Id="rId13639" Type="http://schemas.openxmlformats.org/officeDocument/2006/relationships/hyperlink" Target="https://www.daloopa.com/src/19144480" TargetMode="External"/><Relationship Id="rId15061" Type="http://schemas.openxmlformats.org/officeDocument/2006/relationships/hyperlink" Target="https://www.daloopa.com/src/19180043" TargetMode="External"/><Relationship Id="rId17510" Type="http://schemas.openxmlformats.org/officeDocument/2006/relationships/hyperlink" Target="https://www.daloopa.com/src/67091613" TargetMode="External"/><Relationship Id="rId619" Type="http://schemas.openxmlformats.org/officeDocument/2006/relationships/hyperlink" Target="https://www.daloopa.com/src/19357512" TargetMode="External"/><Relationship Id="rId1249" Type="http://schemas.openxmlformats.org/officeDocument/2006/relationships/hyperlink" Target="https://www.daloopa.com/src/1670920" TargetMode="External"/><Relationship Id="rId5120" Type="http://schemas.openxmlformats.org/officeDocument/2006/relationships/hyperlink" Target="https://www.daloopa.com/src/46412910" TargetMode="External"/><Relationship Id="rId16112" Type="http://schemas.openxmlformats.org/officeDocument/2006/relationships/hyperlink" Target="https://www.daloopa.com/src/19192771" TargetMode="External"/><Relationship Id="rId19682" Type="http://schemas.openxmlformats.org/officeDocument/2006/relationships/hyperlink" Target="https://marketplace.daloopa.com/text-fundamental?id=49010202&amp;value=4.88&amp;id=1678646&amp;value=4.93&amp;id=1678597&amp;value=7&amp;" TargetMode="External"/><Relationship Id="rId8690" Type="http://schemas.openxmlformats.org/officeDocument/2006/relationships/hyperlink" Target="https://www.daloopa.com/src/1670561" TargetMode="External"/><Relationship Id="rId9741" Type="http://schemas.openxmlformats.org/officeDocument/2006/relationships/hyperlink" Target="https://www.daloopa.com/src/4681518" TargetMode="External"/><Relationship Id="rId11671" Type="http://schemas.openxmlformats.org/officeDocument/2006/relationships/hyperlink" Target="https://www.daloopa.com/src/1682531" TargetMode="External"/><Relationship Id="rId12722" Type="http://schemas.openxmlformats.org/officeDocument/2006/relationships/hyperlink" Target="https://www.daloopa.com/src/1679126" TargetMode="External"/><Relationship Id="rId18284" Type="http://schemas.openxmlformats.org/officeDocument/2006/relationships/hyperlink" Target="https://www.daloopa.com/src/19253589" TargetMode="External"/><Relationship Id="rId19335" Type="http://schemas.openxmlformats.org/officeDocument/2006/relationships/hyperlink" Target="https://www.daloopa.com/src/2699038" TargetMode="External"/><Relationship Id="rId1730" Type="http://schemas.openxmlformats.org/officeDocument/2006/relationships/hyperlink" Target="https://www.daloopa.com/src/49014127" TargetMode="External"/><Relationship Id="rId7292" Type="http://schemas.openxmlformats.org/officeDocument/2006/relationships/hyperlink" Target="https://www.daloopa.com/src/48346633" TargetMode="External"/><Relationship Id="rId8343" Type="http://schemas.openxmlformats.org/officeDocument/2006/relationships/hyperlink" Target="https://www.daloopa.com/src/1669582" TargetMode="External"/><Relationship Id="rId10273" Type="http://schemas.openxmlformats.org/officeDocument/2006/relationships/hyperlink" Target="https://www.daloopa.com/src/50457879" TargetMode="External"/><Relationship Id="rId11324" Type="http://schemas.openxmlformats.org/officeDocument/2006/relationships/hyperlink" Target="https://www.daloopa.com/src/1687074" TargetMode="External"/><Relationship Id="rId14894" Type="http://schemas.openxmlformats.org/officeDocument/2006/relationships/hyperlink" Target="https://www.daloopa.com/src/19185539" TargetMode="External"/><Relationship Id="rId4953" Type="http://schemas.openxmlformats.org/officeDocument/2006/relationships/hyperlink" Target="https://www.daloopa.com/src/1669659" TargetMode="External"/><Relationship Id="rId13496" Type="http://schemas.openxmlformats.org/officeDocument/2006/relationships/hyperlink" Target="https://www.daloopa.com/src/46507542" TargetMode="External"/><Relationship Id="rId14547" Type="http://schemas.openxmlformats.org/officeDocument/2006/relationships/hyperlink" Target="https://www.daloopa.com/src/19184859" TargetMode="External"/><Relationship Id="rId15945" Type="http://schemas.openxmlformats.org/officeDocument/2006/relationships/hyperlink" Target="https://www.daloopa.com/src/19193245" TargetMode="External"/><Relationship Id="rId3555" Type="http://schemas.openxmlformats.org/officeDocument/2006/relationships/hyperlink" Target="https://www.daloopa.com/src/19138931" TargetMode="External"/><Relationship Id="rId4606" Type="http://schemas.openxmlformats.org/officeDocument/2006/relationships/hyperlink" Target="https://www.daloopa.com/src/2696821" TargetMode="External"/><Relationship Id="rId12098" Type="http://schemas.openxmlformats.org/officeDocument/2006/relationships/hyperlink" Target="https://www.daloopa.com/src/1678433" TargetMode="External"/><Relationship Id="rId13149" Type="http://schemas.openxmlformats.org/officeDocument/2006/relationships/hyperlink" Target="https://www.daloopa.com/src/67438799" TargetMode="External"/><Relationship Id="rId17020" Type="http://schemas.openxmlformats.org/officeDocument/2006/relationships/hyperlink" Target="https://www.daloopa.com/src/48792507" TargetMode="External"/><Relationship Id="rId476" Type="http://schemas.openxmlformats.org/officeDocument/2006/relationships/hyperlink" Target="https://www.daloopa.com/src/1677256" TargetMode="External"/><Relationship Id="rId2157" Type="http://schemas.openxmlformats.org/officeDocument/2006/relationships/hyperlink" Target="https://marketplace.daloopa.com/text-fundamental?id=18865464&amp;value=413&amp;id=18865354&amp;value=411&amp;id=18865325&amp;value=407&amp;id=18863161&amp;value=444&amp;id=18863047&amp;value=441&amp;id=18862899&amp;value=447&amp;id=18862789&amp;value=449&amp;id=18862741&amp;value=451&amp;id=18862669&amp;value=452&amp;id=18862446&amp;value=370&amp;id=18861498&amp;value=369&amp;id=18861130&amp;value=369&amp;id=18860897&amp;value=367&amp;id=18860088&amp;value=367&amp;id=18859975&amp;value=367&amp;id=18859726&amp;value=358&amp;id=18859554&amp;value=703&amp;id=18859260&amp;value=698&amp;id=18858746&amp;value=697&amp;id=18858021&amp;value=699&amp;id=14835265&amp;value=701&amp;id=20856842&amp;value=690&amp;id=32321198&amp;value=692&amp;id=38226098&amp;value=792&amp;id=46503570&amp;value=793&amp;id=53484490&amp;value=792&amp;id=58703806&amp;value=903&amp;id=62996219&amp;value=900&amp;id=67085822&amp;value=908&amp;" TargetMode="External"/><Relationship Id="rId3208" Type="http://schemas.openxmlformats.org/officeDocument/2006/relationships/hyperlink" Target="https://www.daloopa.com/src/19136232" TargetMode="External"/><Relationship Id="rId6778" Type="http://schemas.openxmlformats.org/officeDocument/2006/relationships/hyperlink" Target="https://www.daloopa.com/src/46412945" TargetMode="External"/><Relationship Id="rId19192" Type="http://schemas.openxmlformats.org/officeDocument/2006/relationships/hyperlink" Target="https://www.daloopa.com/src/49001022" TargetMode="External"/><Relationship Id="rId129" Type="http://schemas.openxmlformats.org/officeDocument/2006/relationships/hyperlink" Target="https://www.daloopa.com/document/10232750" TargetMode="External"/><Relationship Id="rId7829" Type="http://schemas.openxmlformats.org/officeDocument/2006/relationships/hyperlink" Target="https://www.daloopa.com/src/20811523" TargetMode="External"/><Relationship Id="rId9251" Type="http://schemas.openxmlformats.org/officeDocument/2006/relationships/hyperlink" Target="https://www.daloopa.com/src/32273750" TargetMode="External"/><Relationship Id="rId13630" Type="http://schemas.openxmlformats.org/officeDocument/2006/relationships/hyperlink" Target="https://www.daloopa.com/src/19145384" TargetMode="External"/><Relationship Id="rId11181" Type="http://schemas.openxmlformats.org/officeDocument/2006/relationships/hyperlink" Target="https://marketplace.daloopa.com/text-fundamental?id=1678822&amp;value=5136&amp;id=1678841&amp;value=5195&amp;id=1684253&amp;value=5409&amp;id=1684275&amp;value=6253&amp;id=45304370&amp;value=21993&amp;" TargetMode="External"/><Relationship Id="rId12232" Type="http://schemas.openxmlformats.org/officeDocument/2006/relationships/hyperlink" Target="https://www.daloopa.com/src/4718971" TargetMode="External"/><Relationship Id="rId16853" Type="http://schemas.openxmlformats.org/officeDocument/2006/relationships/hyperlink" Target="https://www.daloopa.com/src/48791181" TargetMode="External"/><Relationship Id="rId17904" Type="http://schemas.openxmlformats.org/officeDocument/2006/relationships/hyperlink" Target="https://www.daloopa.com/src/62995513" TargetMode="External"/><Relationship Id="rId610" Type="http://schemas.openxmlformats.org/officeDocument/2006/relationships/hyperlink" Target="https://www.daloopa.com/src/18919014" TargetMode="External"/><Relationship Id="rId1240" Type="http://schemas.openxmlformats.org/officeDocument/2006/relationships/hyperlink" Target="https://www.daloopa.com/src/49014108" TargetMode="External"/><Relationship Id="rId5861" Type="http://schemas.openxmlformats.org/officeDocument/2006/relationships/hyperlink" Target="https://www.daloopa.com/src/58652775" TargetMode="External"/><Relationship Id="rId6912" Type="http://schemas.openxmlformats.org/officeDocument/2006/relationships/hyperlink" Target="https://www.daloopa.com/src/1669024" TargetMode="External"/><Relationship Id="rId15455" Type="http://schemas.openxmlformats.org/officeDocument/2006/relationships/hyperlink" Target="https://www.daloopa.com/src/19186978" TargetMode="External"/><Relationship Id="rId16506" Type="http://schemas.openxmlformats.org/officeDocument/2006/relationships/hyperlink" Target="https://www.daloopa.com/src/19164898" TargetMode="External"/><Relationship Id="rId4463" Type="http://schemas.openxmlformats.org/officeDocument/2006/relationships/hyperlink" Target="https://www.daloopa.com/src/46595353" TargetMode="External"/><Relationship Id="rId5514" Type="http://schemas.openxmlformats.org/officeDocument/2006/relationships/hyperlink" Target="https://www.daloopa.com/src/14718102" TargetMode="External"/><Relationship Id="rId14057" Type="http://schemas.openxmlformats.org/officeDocument/2006/relationships/hyperlink" Target="https://www.daloopa.com/src/19156603" TargetMode="External"/><Relationship Id="rId15108" Type="http://schemas.openxmlformats.org/officeDocument/2006/relationships/hyperlink" Target="https://www.daloopa.com/src/20862590" TargetMode="External"/><Relationship Id="rId18678" Type="http://schemas.openxmlformats.org/officeDocument/2006/relationships/hyperlink" Target="https://www.daloopa.com/src/48899264" TargetMode="External"/><Relationship Id="rId19729" Type="http://schemas.openxmlformats.org/officeDocument/2006/relationships/hyperlink" Target="https://www.daloopa.com/src/1678587" TargetMode="External"/><Relationship Id="rId3065" Type="http://schemas.openxmlformats.org/officeDocument/2006/relationships/hyperlink" Target="https://www.daloopa.com/src/67160332" TargetMode="External"/><Relationship Id="rId4116" Type="http://schemas.openxmlformats.org/officeDocument/2006/relationships/hyperlink" Target="https://www.daloopa.com/src/10332891" TargetMode="External"/><Relationship Id="rId7686" Type="http://schemas.openxmlformats.org/officeDocument/2006/relationships/hyperlink" Target="https://www.daloopa.com/src/1668689" TargetMode="External"/><Relationship Id="rId8737" Type="http://schemas.openxmlformats.org/officeDocument/2006/relationships/hyperlink" Target="https://www.daloopa.com/src/1670577" TargetMode="External"/><Relationship Id="rId6288" Type="http://schemas.openxmlformats.org/officeDocument/2006/relationships/hyperlink" Target="https://www.daloopa.com/src/1669719" TargetMode="External"/><Relationship Id="rId7339" Type="http://schemas.openxmlformats.org/officeDocument/2006/relationships/hyperlink" Target="https://www.daloopa.com/src/1668583" TargetMode="External"/><Relationship Id="rId10667" Type="http://schemas.openxmlformats.org/officeDocument/2006/relationships/hyperlink" Target="https://www.daloopa.com/src/67060005" TargetMode="External"/><Relationship Id="rId11718" Type="http://schemas.openxmlformats.org/officeDocument/2006/relationships/hyperlink" Target="https://www.daloopa.com/src/1678671" TargetMode="External"/><Relationship Id="rId13140" Type="http://schemas.openxmlformats.org/officeDocument/2006/relationships/hyperlink" Target="https://www.daloopa.com/src/67439183" TargetMode="External"/><Relationship Id="rId17761" Type="http://schemas.openxmlformats.org/officeDocument/2006/relationships/hyperlink" Target="https://www.daloopa.com/src/62705899" TargetMode="External"/><Relationship Id="rId18812" Type="http://schemas.openxmlformats.org/officeDocument/2006/relationships/hyperlink" Target="https://www.daloopa.com/src/48899552" TargetMode="External"/><Relationship Id="rId120" Type="http://schemas.openxmlformats.org/officeDocument/2006/relationships/hyperlink" Target="https://www.daloopa.com/document/10232718" TargetMode="External"/><Relationship Id="rId2898" Type="http://schemas.openxmlformats.org/officeDocument/2006/relationships/hyperlink" Target="https://www.daloopa.com/src/19134807" TargetMode="External"/><Relationship Id="rId3949" Type="http://schemas.openxmlformats.org/officeDocument/2006/relationships/hyperlink" Target="https://www.daloopa.com/src/1668531" TargetMode="External"/><Relationship Id="rId7820" Type="http://schemas.openxmlformats.org/officeDocument/2006/relationships/hyperlink" Target="https://www.daloopa.com/src/1668692" TargetMode="External"/><Relationship Id="rId10801" Type="http://schemas.openxmlformats.org/officeDocument/2006/relationships/hyperlink" Target="https://marketplace.daloopa.com/text-fundamental?id=50179547&amp;value=0.34&amp;id=50179500&amp;value=0.31&amp;id=50179496&amp;value=0.33&amp;id=50179431&amp;value=0.31&amp;id=50179391&amp;value=0.36&amp;id=50179328&amp;value=0.31&amp;id=50179250&amp;value=0.19&amp;id=50179210&amp;value=0.16&amp;id=50179168&amp;value=0.1&amp;id=50179101&amp;value=0.15&amp;id=50179045&amp;value=0.25&amp;id=50178995&amp;value=0.21&amp;id=50178950&amp;value=0.13&amp;id=50178894&amp;value=-0.13&amp;id=50178844&amp;value=0.04&amp;id=50178776&amp;value=0.14&amp;id=50178738&amp;value=0.35&amp;id=50178698&amp;value=0.83&amp;id=50178582&amp;value=0.56&amp;id=50174947&amp;value=0.46&amp;id=53412525&amp;value=0.32&amp;id=58653397&amp;value=0.29&amp;id=62951010&amp;value=0.12&amp;id=67058799&amp;value=0.05&amp;id=67058822&amp;value=0.18&amp;" TargetMode="External"/><Relationship Id="rId16363" Type="http://schemas.openxmlformats.org/officeDocument/2006/relationships/hyperlink" Target="https://www.daloopa.com/src/67097407" TargetMode="External"/><Relationship Id="rId17414" Type="http://schemas.openxmlformats.org/officeDocument/2006/relationships/hyperlink" Target="https://www.daloopa.com/src/62865834" TargetMode="External"/><Relationship Id="rId5024" Type="http://schemas.openxmlformats.org/officeDocument/2006/relationships/hyperlink" Target="https://www.daloopa.com/src/1669969" TargetMode="External"/><Relationship Id="rId5371" Type="http://schemas.openxmlformats.org/officeDocument/2006/relationships/hyperlink" Target="https://www.daloopa.com/src/14718094" TargetMode="External"/><Relationship Id="rId6422" Type="http://schemas.openxmlformats.org/officeDocument/2006/relationships/hyperlink" Target="https://www.daloopa.com/src/14718085" TargetMode="External"/><Relationship Id="rId9992" Type="http://schemas.openxmlformats.org/officeDocument/2006/relationships/hyperlink" Target="https://www.daloopa.com/src/1671427" TargetMode="External"/><Relationship Id="rId12973" Type="http://schemas.openxmlformats.org/officeDocument/2006/relationships/hyperlink" Target="https://www.daloopa.com/src/67439278" TargetMode="External"/><Relationship Id="rId16016" Type="http://schemas.openxmlformats.org/officeDocument/2006/relationships/hyperlink" Target="https://www.daloopa.com/src/19193911" TargetMode="External"/><Relationship Id="rId19586" Type="http://schemas.openxmlformats.org/officeDocument/2006/relationships/hyperlink" Target="https://www.daloopa.com/src/15978692" TargetMode="External"/><Relationship Id="rId1981" Type="http://schemas.openxmlformats.org/officeDocument/2006/relationships/hyperlink" Target="https://www.daloopa.com/src/1676859" TargetMode="External"/><Relationship Id="rId8594" Type="http://schemas.openxmlformats.org/officeDocument/2006/relationships/hyperlink" Target="https://www.daloopa.com/src/14718251" TargetMode="External"/><Relationship Id="rId9645" Type="http://schemas.openxmlformats.org/officeDocument/2006/relationships/hyperlink" Target="https://www.daloopa.com/src/1671224" TargetMode="External"/><Relationship Id="rId11575" Type="http://schemas.openxmlformats.org/officeDocument/2006/relationships/hyperlink" Target="https://www.daloopa.com/document/6065396" TargetMode="External"/><Relationship Id="rId12626" Type="http://schemas.openxmlformats.org/officeDocument/2006/relationships/hyperlink" Target="https://www.daloopa.com/src/50461368" TargetMode="External"/><Relationship Id="rId18188" Type="http://schemas.openxmlformats.org/officeDocument/2006/relationships/hyperlink" Target="https://www.daloopa.com/document/8682270" TargetMode="External"/><Relationship Id="rId19239" Type="http://schemas.openxmlformats.org/officeDocument/2006/relationships/hyperlink" Target="https://www.daloopa.com/document/7678" TargetMode="External"/><Relationship Id="rId1634" Type="http://schemas.openxmlformats.org/officeDocument/2006/relationships/hyperlink" Target="https://www.daloopa.com/src/1671036" TargetMode="External"/><Relationship Id="rId7196" Type="http://schemas.openxmlformats.org/officeDocument/2006/relationships/hyperlink" Target="https://www.daloopa.com/src/67054408" TargetMode="External"/><Relationship Id="rId8247" Type="http://schemas.openxmlformats.org/officeDocument/2006/relationships/hyperlink" Target="https://www.daloopa.com/src/48347097" TargetMode="External"/><Relationship Id="rId10177" Type="http://schemas.openxmlformats.org/officeDocument/2006/relationships/hyperlink" Target="https://www.daloopa.com/src/50179637" TargetMode="External"/><Relationship Id="rId11228" Type="http://schemas.openxmlformats.org/officeDocument/2006/relationships/hyperlink" Target="https://www.daloopa.com/document/6065100" TargetMode="External"/><Relationship Id="rId4857" Type="http://schemas.openxmlformats.org/officeDocument/2006/relationships/hyperlink" Target="https://www.daloopa.com/src/45303679" TargetMode="External"/><Relationship Id="rId14798" Type="http://schemas.openxmlformats.org/officeDocument/2006/relationships/hyperlink" Target="https://www.daloopa.com/src/19185179" TargetMode="External"/><Relationship Id="rId15849" Type="http://schemas.openxmlformats.org/officeDocument/2006/relationships/hyperlink" Target="https://www.daloopa.com/src/19193530" TargetMode="External"/><Relationship Id="rId17271" Type="http://schemas.openxmlformats.org/officeDocument/2006/relationships/hyperlink" Target="https://www.daloopa.com/src/53490188" TargetMode="External"/><Relationship Id="rId19720" Type="http://schemas.openxmlformats.org/officeDocument/2006/relationships/hyperlink" Target="https://www.daloopa.com/document/7383824" TargetMode="External"/><Relationship Id="rId3459" Type="http://schemas.openxmlformats.org/officeDocument/2006/relationships/hyperlink" Target="https://www.daloopa.com/src/49008549" TargetMode="External"/><Relationship Id="rId5908" Type="http://schemas.openxmlformats.org/officeDocument/2006/relationships/hyperlink" Target="https://www.daloopa.com/src/20809864" TargetMode="External"/><Relationship Id="rId7330" Type="http://schemas.openxmlformats.org/officeDocument/2006/relationships/hyperlink" Target="https://www.daloopa.com/src/1668890" TargetMode="External"/><Relationship Id="rId18322" Type="http://schemas.openxmlformats.org/officeDocument/2006/relationships/hyperlink" Target="https://www.daloopa.com/src/62711641" TargetMode="External"/><Relationship Id="rId10311" Type="http://schemas.openxmlformats.org/officeDocument/2006/relationships/hyperlink" Target="https://www.daloopa.com/src/67050009" TargetMode="External"/><Relationship Id="rId13881" Type="http://schemas.openxmlformats.org/officeDocument/2006/relationships/hyperlink" Target="https://www.daloopa.com/src/19257098" TargetMode="External"/><Relationship Id="rId14932" Type="http://schemas.openxmlformats.org/officeDocument/2006/relationships/hyperlink" Target="https://www.daloopa.com/src/67088706" TargetMode="External"/><Relationship Id="rId3940" Type="http://schemas.openxmlformats.org/officeDocument/2006/relationships/hyperlink" Target="https://www.daloopa.com/src/46595190" TargetMode="External"/><Relationship Id="rId9155" Type="http://schemas.openxmlformats.org/officeDocument/2006/relationships/hyperlink" Target="https://www.daloopa.com/document/206991" TargetMode="External"/><Relationship Id="rId12483" Type="http://schemas.openxmlformats.org/officeDocument/2006/relationships/hyperlink" Target="https://www.daloopa.com/src/2746556" TargetMode="External"/><Relationship Id="rId13534" Type="http://schemas.openxmlformats.org/officeDocument/2006/relationships/hyperlink" Target="https://www.daloopa.com/src/19144832" TargetMode="External"/><Relationship Id="rId19096" Type="http://schemas.openxmlformats.org/officeDocument/2006/relationships/hyperlink" Target="https://www.daloopa.com/src/48905886" TargetMode="External"/><Relationship Id="rId861" Type="http://schemas.openxmlformats.org/officeDocument/2006/relationships/hyperlink" Target="https://marketplace.daloopa.com/text-fundamental?id=62755496&amp;value=15598&amp;id=62755503&amp;value=17587&amp;id=15999011&amp;value=5593&amp;id=48505914&amp;value=19982&amp;id=15998861&amp;value=5015&amp;id=15998734&amp;value=5249&amp;id=15998666&amp;value=5251&amp;id=2700702&amp;value=6032&amp;id=48507214&amp;value=21547&amp;id=4681648&amp;value=5223&amp;id=7963872&amp;value=4736&amp;id=10333282&amp;value=5720&amp;id=14718342&amp;value=7411&amp;id=48507380&amp;value=23090&amp;id=20811031&amp;value=6800&amp;id=32273593&amp;value=7597&amp;id=38124382&amp;value=7999&amp;id=46414560&amp;value=9305&amp;id=50174698&amp;value=31701&amp;id=53410665&amp;value=8174&amp;id=58653243&amp;value=8259&amp;id=62949260&amp;value=7872&amp;id=67045211&amp;value=8475&amp;id=67092368&amp;value=32780&amp;" TargetMode="External"/><Relationship Id="rId1491" Type="http://schemas.openxmlformats.org/officeDocument/2006/relationships/hyperlink" Target="https://www.daloopa.com/src/4681485" TargetMode="External"/><Relationship Id="rId2542" Type="http://schemas.openxmlformats.org/officeDocument/2006/relationships/hyperlink" Target="https://www.daloopa.com/src/66331561" TargetMode="External"/><Relationship Id="rId11085" Type="http://schemas.openxmlformats.org/officeDocument/2006/relationships/hyperlink" Target="https://www.daloopa.com/src/50179269" TargetMode="External"/><Relationship Id="rId12136" Type="http://schemas.openxmlformats.org/officeDocument/2006/relationships/hyperlink" Target="https://www.daloopa.com/src/1678359" TargetMode="External"/><Relationship Id="rId16757" Type="http://schemas.openxmlformats.org/officeDocument/2006/relationships/hyperlink" Target="https://marketplace.daloopa.com/text-fundamental?id=66377578&amp;value=2226&amp;id=67090493&amp;value=2377&amp;" TargetMode="External"/><Relationship Id="rId17808" Type="http://schemas.openxmlformats.org/officeDocument/2006/relationships/hyperlink" Target="https://www.daloopa.com/src/62705897" TargetMode="External"/><Relationship Id="rId514" Type="http://schemas.openxmlformats.org/officeDocument/2006/relationships/hyperlink" Target="https://www.daloopa.com/src/1677103" TargetMode="External"/><Relationship Id="rId1144" Type="http://schemas.openxmlformats.org/officeDocument/2006/relationships/hyperlink" Target="https://www.daloopa.com/src/1670845" TargetMode="External"/><Relationship Id="rId5765" Type="http://schemas.openxmlformats.org/officeDocument/2006/relationships/hyperlink" Target="https://www.daloopa.com/src/1669949" TargetMode="External"/><Relationship Id="rId6816" Type="http://schemas.openxmlformats.org/officeDocument/2006/relationships/hyperlink" Target="https://www.daloopa.com/src/1668741" TargetMode="External"/><Relationship Id="rId15359" Type="http://schemas.openxmlformats.org/officeDocument/2006/relationships/hyperlink" Target="https://www.daloopa.com/document/23465155" TargetMode="External"/><Relationship Id="rId19230" Type="http://schemas.openxmlformats.org/officeDocument/2006/relationships/hyperlink" Target="https://marketplace.daloopa.com/text-fundamental?id=49001613&amp;value=10640&amp;id=49001508&amp;value=2865&amp;id=49001553&amp;value=2875&amp;id=49001571&amp;value=3038&amp;id=49028211&amp;value=3388&amp;id=49001596&amp;value=12166&amp;" TargetMode="External"/><Relationship Id="rId4367" Type="http://schemas.openxmlformats.org/officeDocument/2006/relationships/hyperlink" Target="https://www.daloopa.com/src/53410368" TargetMode="External"/><Relationship Id="rId5418" Type="http://schemas.openxmlformats.org/officeDocument/2006/relationships/hyperlink" Target="https://www.daloopa.com/src/1670123" TargetMode="External"/><Relationship Id="rId8988" Type="http://schemas.openxmlformats.org/officeDocument/2006/relationships/hyperlink" Target="https://www.daloopa.com/src/1671477" TargetMode="External"/><Relationship Id="rId11969" Type="http://schemas.openxmlformats.org/officeDocument/2006/relationships/hyperlink" Target="https://marketplace.daloopa.com/text-fundamental?id=1678791&amp;value=0&amp;" TargetMode="External"/><Relationship Id="rId15840" Type="http://schemas.openxmlformats.org/officeDocument/2006/relationships/hyperlink" Target="https://www.daloopa.com/src/19183769" TargetMode="External"/><Relationship Id="rId13391" Type="http://schemas.openxmlformats.org/officeDocument/2006/relationships/hyperlink" Target="https://www.daloopa.com/src/19145692" TargetMode="External"/><Relationship Id="rId14442" Type="http://schemas.openxmlformats.org/officeDocument/2006/relationships/hyperlink" Target="https://www.daloopa.com/src/19182012" TargetMode="External"/><Relationship Id="rId371" Type="http://schemas.openxmlformats.org/officeDocument/2006/relationships/hyperlink" Target="https://www.daloopa.com/src/1676904" TargetMode="External"/><Relationship Id="rId2052" Type="http://schemas.openxmlformats.org/officeDocument/2006/relationships/hyperlink" Target="https://www.daloopa.com/document/6065419" TargetMode="External"/><Relationship Id="rId3450" Type="http://schemas.openxmlformats.org/officeDocument/2006/relationships/hyperlink" Target="https://www.daloopa.com/src/50508258" TargetMode="External"/><Relationship Id="rId4501" Type="http://schemas.openxmlformats.org/officeDocument/2006/relationships/hyperlink" Target="https://www.daloopa.com/document/6065430" TargetMode="External"/><Relationship Id="rId13044" Type="http://schemas.openxmlformats.org/officeDocument/2006/relationships/hyperlink" Target="https://www.daloopa.com/src/67440587" TargetMode="External"/><Relationship Id="rId17665" Type="http://schemas.openxmlformats.org/officeDocument/2006/relationships/hyperlink" Target="https://www.daloopa.com/document/27840" TargetMode="External"/><Relationship Id="rId18716" Type="http://schemas.openxmlformats.org/officeDocument/2006/relationships/hyperlink" Target="https://marketplace.daloopa.com/text-fundamental?id=48900116&amp;value=151&amp;id=48900072&amp;value=366&amp;id=48900020&amp;value=347&amp;id=48899996&amp;value=319&amp;id=48899984&amp;value=316&amp;id=48899965&amp;value=286&amp;id=48899934&amp;value=219&amp;id=48899874&amp;value=215&amp;id=48899824&amp;value=220&amp;id=48899789&amp;value=222&amp;" TargetMode="External"/><Relationship Id="rId3103" Type="http://schemas.openxmlformats.org/officeDocument/2006/relationships/hyperlink" Target="https://www.daloopa.com/src/19135500" TargetMode="External"/><Relationship Id="rId6673" Type="http://schemas.openxmlformats.org/officeDocument/2006/relationships/hyperlink" Target="https://www.daloopa.com/src/38123588" TargetMode="External"/><Relationship Id="rId7724" Type="http://schemas.openxmlformats.org/officeDocument/2006/relationships/hyperlink" Target="https://www.daloopa.com/src/14718244" TargetMode="External"/><Relationship Id="rId10705" Type="http://schemas.openxmlformats.org/officeDocument/2006/relationships/hyperlink" Target="https://www.daloopa.com/src/50179436" TargetMode="External"/><Relationship Id="rId16267" Type="http://schemas.openxmlformats.org/officeDocument/2006/relationships/hyperlink" Target="https://www.daloopa.com/src/67097405" TargetMode="External"/><Relationship Id="rId17318" Type="http://schemas.openxmlformats.org/officeDocument/2006/relationships/hyperlink" Target="https://www.daloopa.com/document/23465155" TargetMode="External"/><Relationship Id="rId5275" Type="http://schemas.openxmlformats.org/officeDocument/2006/relationships/hyperlink" Target="https://www.daloopa.com/src/1670411" TargetMode="External"/><Relationship Id="rId6326" Type="http://schemas.openxmlformats.org/officeDocument/2006/relationships/hyperlink" Target="https://www.daloopa.com/src/1670211" TargetMode="External"/><Relationship Id="rId9896" Type="http://schemas.openxmlformats.org/officeDocument/2006/relationships/hyperlink" Target="https://www.daloopa.com/src/1671314" TargetMode="External"/><Relationship Id="rId1885" Type="http://schemas.openxmlformats.org/officeDocument/2006/relationships/hyperlink" Target="https://www.daloopa.com/src/1680680" TargetMode="External"/><Relationship Id="rId2936" Type="http://schemas.openxmlformats.org/officeDocument/2006/relationships/hyperlink" Target="https://www.daloopa.com/src/67087448" TargetMode="External"/><Relationship Id="rId8498" Type="http://schemas.openxmlformats.org/officeDocument/2006/relationships/hyperlink" Target="https://www.daloopa.com/document/23463508" TargetMode="External"/><Relationship Id="rId9549" Type="http://schemas.openxmlformats.org/officeDocument/2006/relationships/hyperlink" Target="https://www.daloopa.com/src/14718329" TargetMode="External"/><Relationship Id="rId11479" Type="http://schemas.openxmlformats.org/officeDocument/2006/relationships/hyperlink" Target="https://www.daloopa.com/src/1679072" TargetMode="External"/><Relationship Id="rId12877" Type="http://schemas.openxmlformats.org/officeDocument/2006/relationships/hyperlink" Target="https://www.daloopa.com/src/67437122" TargetMode="External"/><Relationship Id="rId13928" Type="http://schemas.openxmlformats.org/officeDocument/2006/relationships/hyperlink" Target="https://www.daloopa.com/src/48891910" TargetMode="External"/><Relationship Id="rId15350" Type="http://schemas.openxmlformats.org/officeDocument/2006/relationships/hyperlink" Target="https://www.daloopa.com/src/67097396" TargetMode="External"/><Relationship Id="rId908" Type="http://schemas.openxmlformats.org/officeDocument/2006/relationships/hyperlink" Target="https://www.daloopa.com/src/48505915" TargetMode="External"/><Relationship Id="rId1538" Type="http://schemas.openxmlformats.org/officeDocument/2006/relationships/hyperlink" Target="https://www.daloopa.com/src/49014047" TargetMode="External"/><Relationship Id="rId15003" Type="http://schemas.openxmlformats.org/officeDocument/2006/relationships/hyperlink" Target="https://www.daloopa.com/src/19185877" TargetMode="External"/><Relationship Id="rId16401" Type="http://schemas.openxmlformats.org/officeDocument/2006/relationships/hyperlink" Target="https://www.daloopa.com/src/19196292" TargetMode="External"/><Relationship Id="rId4011" Type="http://schemas.openxmlformats.org/officeDocument/2006/relationships/hyperlink" Target="https://www.daloopa.com/src/1668295" TargetMode="External"/><Relationship Id="rId11960" Type="http://schemas.openxmlformats.org/officeDocument/2006/relationships/hyperlink" Target="https://www.daloopa.com/src/1678244" TargetMode="External"/><Relationship Id="rId18573" Type="http://schemas.openxmlformats.org/officeDocument/2006/relationships/hyperlink" Target="https://www.daloopa.com/src/62711858" TargetMode="External"/><Relationship Id="rId19624" Type="http://schemas.openxmlformats.org/officeDocument/2006/relationships/hyperlink" Target="https://www.daloopa.com/src/62950079" TargetMode="External"/><Relationship Id="rId6183" Type="http://schemas.openxmlformats.org/officeDocument/2006/relationships/hyperlink" Target="https://www.daloopa.com/src/1669751" TargetMode="External"/><Relationship Id="rId7234" Type="http://schemas.openxmlformats.org/officeDocument/2006/relationships/hyperlink" Target="https://www.daloopa.com/src/46414892" TargetMode="External"/><Relationship Id="rId7581" Type="http://schemas.openxmlformats.org/officeDocument/2006/relationships/hyperlink" Target="https://www.daloopa.com/src/1669280" TargetMode="External"/><Relationship Id="rId8632" Type="http://schemas.openxmlformats.org/officeDocument/2006/relationships/hyperlink" Target="https://www.daloopa.com/src/1670578" TargetMode="External"/><Relationship Id="rId10562" Type="http://schemas.openxmlformats.org/officeDocument/2006/relationships/hyperlink" Target="https://www.daloopa.com/src/50179175" TargetMode="External"/><Relationship Id="rId11613" Type="http://schemas.openxmlformats.org/officeDocument/2006/relationships/hyperlink" Target="https://www.daloopa.com/src/1684191" TargetMode="External"/><Relationship Id="rId17175" Type="http://schemas.openxmlformats.org/officeDocument/2006/relationships/hyperlink" Target="https://www.daloopa.com/src/48793519" TargetMode="External"/><Relationship Id="rId18226" Type="http://schemas.openxmlformats.org/officeDocument/2006/relationships/hyperlink" Target="https://www.daloopa.com/src/19253509" TargetMode="External"/><Relationship Id="rId10215" Type="http://schemas.openxmlformats.org/officeDocument/2006/relationships/hyperlink" Target="https://www.daloopa.com/src/50179838" TargetMode="External"/><Relationship Id="rId13785" Type="http://schemas.openxmlformats.org/officeDocument/2006/relationships/hyperlink" Target="https://www.daloopa.com/src/62996060" TargetMode="External"/><Relationship Id="rId14836" Type="http://schemas.openxmlformats.org/officeDocument/2006/relationships/hyperlink" Target="https://www.daloopa.com/src/19185791" TargetMode="External"/><Relationship Id="rId2793" Type="http://schemas.openxmlformats.org/officeDocument/2006/relationships/hyperlink" Target="https://www.daloopa.com/src/19134690" TargetMode="External"/><Relationship Id="rId3844" Type="http://schemas.openxmlformats.org/officeDocument/2006/relationships/hyperlink" Target="https://www.daloopa.com/src/1668394" TargetMode="External"/><Relationship Id="rId12387" Type="http://schemas.openxmlformats.org/officeDocument/2006/relationships/hyperlink" Target="https://www.daloopa.com/src/1679395" TargetMode="External"/><Relationship Id="rId13438" Type="http://schemas.openxmlformats.org/officeDocument/2006/relationships/hyperlink" Target="https://www.daloopa.com/src/32323430" TargetMode="External"/><Relationship Id="rId765" Type="http://schemas.openxmlformats.org/officeDocument/2006/relationships/hyperlink" Target="https://www.daloopa.com/src/18922065" TargetMode="External"/><Relationship Id="rId1395" Type="http://schemas.openxmlformats.org/officeDocument/2006/relationships/hyperlink" Target="https://www.daloopa.com/src/49014084" TargetMode="External"/><Relationship Id="rId2446" Type="http://schemas.openxmlformats.org/officeDocument/2006/relationships/hyperlink" Target="https://www.daloopa.com/src/1679286" TargetMode="External"/><Relationship Id="rId9059" Type="http://schemas.openxmlformats.org/officeDocument/2006/relationships/hyperlink" Target="https://www.daloopa.com/src/1671531" TargetMode="External"/><Relationship Id="rId19481" Type="http://schemas.openxmlformats.org/officeDocument/2006/relationships/hyperlink" Target="https://www.daloopa.com/src/45304215" TargetMode="External"/><Relationship Id="rId418" Type="http://schemas.openxmlformats.org/officeDocument/2006/relationships/hyperlink" Target="https://www.daloopa.com/src/1677222" TargetMode="External"/><Relationship Id="rId1048" Type="http://schemas.openxmlformats.org/officeDocument/2006/relationships/hyperlink" Target="https://www.daloopa.com/src/4681655" TargetMode="External"/><Relationship Id="rId5669" Type="http://schemas.openxmlformats.org/officeDocument/2006/relationships/hyperlink" Target="https://www.daloopa.com/src/1669673" TargetMode="External"/><Relationship Id="rId9540" Type="http://schemas.openxmlformats.org/officeDocument/2006/relationships/hyperlink" Target="https://www.daloopa.com/src/1671192" TargetMode="External"/><Relationship Id="rId18083" Type="http://schemas.openxmlformats.org/officeDocument/2006/relationships/hyperlink" Target="https://www.daloopa.com/src/19237954" TargetMode="External"/><Relationship Id="rId19134" Type="http://schemas.openxmlformats.org/officeDocument/2006/relationships/hyperlink" Target="https://www.daloopa.com/src/49000091" TargetMode="External"/><Relationship Id="rId7091" Type="http://schemas.openxmlformats.org/officeDocument/2006/relationships/hyperlink" Target="https://www.daloopa.com/src/1669524" TargetMode="External"/><Relationship Id="rId8142" Type="http://schemas.openxmlformats.org/officeDocument/2006/relationships/hyperlink" Target="https://www.daloopa.com/src/1669545" TargetMode="External"/><Relationship Id="rId10072" Type="http://schemas.openxmlformats.org/officeDocument/2006/relationships/hyperlink" Target="https://www.daloopa.com/src/50180130" TargetMode="External"/><Relationship Id="rId11470" Type="http://schemas.openxmlformats.org/officeDocument/2006/relationships/hyperlink" Target="https://www.daloopa.com/src/45304409" TargetMode="External"/><Relationship Id="rId12521" Type="http://schemas.openxmlformats.org/officeDocument/2006/relationships/hyperlink" Target="https://www.daloopa.com/src/1679334" TargetMode="External"/><Relationship Id="rId11123" Type="http://schemas.openxmlformats.org/officeDocument/2006/relationships/hyperlink" Target="https://www.daloopa.com/src/50179110" TargetMode="External"/><Relationship Id="rId14693" Type="http://schemas.openxmlformats.org/officeDocument/2006/relationships/hyperlink" Target="https://www.daloopa.com/src/19185444" TargetMode="External"/><Relationship Id="rId15744" Type="http://schemas.openxmlformats.org/officeDocument/2006/relationships/hyperlink" Target="https://www.daloopa.com/document/23465155" TargetMode="External"/><Relationship Id="rId4752" Type="http://schemas.openxmlformats.org/officeDocument/2006/relationships/hyperlink" Target="https://www.daloopa.com/src/66433304" TargetMode="External"/><Relationship Id="rId5803" Type="http://schemas.openxmlformats.org/officeDocument/2006/relationships/hyperlink" Target="https://www.daloopa.com/src/1670457" TargetMode="External"/><Relationship Id="rId13295" Type="http://schemas.openxmlformats.org/officeDocument/2006/relationships/hyperlink" Target="https://www.daloopa.com/src/1677457" TargetMode="External"/><Relationship Id="rId14346" Type="http://schemas.openxmlformats.org/officeDocument/2006/relationships/hyperlink" Target="https://www.daloopa.com/src/19178078" TargetMode="External"/><Relationship Id="rId18967" Type="http://schemas.openxmlformats.org/officeDocument/2006/relationships/hyperlink" Target="https://www.daloopa.com/src/50393422" TargetMode="External"/><Relationship Id="rId3354" Type="http://schemas.openxmlformats.org/officeDocument/2006/relationships/hyperlink" Target="https://www.daloopa.com/src/19136903" TargetMode="External"/><Relationship Id="rId4405" Type="http://schemas.openxmlformats.org/officeDocument/2006/relationships/hyperlink" Target="https://www.daloopa.com/src/1668447" TargetMode="External"/><Relationship Id="rId7975" Type="http://schemas.openxmlformats.org/officeDocument/2006/relationships/hyperlink" Target="https://www.daloopa.com/src/1668694" TargetMode="External"/><Relationship Id="rId17569" Type="http://schemas.openxmlformats.org/officeDocument/2006/relationships/hyperlink" Target="https://www.daloopa.com/src/62761304" TargetMode="External"/><Relationship Id="rId275" Type="http://schemas.openxmlformats.org/officeDocument/2006/relationships/hyperlink" Target="https://www.daloopa.com/src/50422113" TargetMode="External"/><Relationship Id="rId3007" Type="http://schemas.openxmlformats.org/officeDocument/2006/relationships/hyperlink" Target="https://www.daloopa.com/src/45304507" TargetMode="External"/><Relationship Id="rId6577" Type="http://schemas.openxmlformats.org/officeDocument/2006/relationships/hyperlink" Target="https://www.daloopa.com/src/1670144" TargetMode="External"/><Relationship Id="rId7628" Type="http://schemas.openxmlformats.org/officeDocument/2006/relationships/hyperlink" Target="https://www.daloopa.com/src/1669465" TargetMode="External"/><Relationship Id="rId10956" Type="http://schemas.openxmlformats.org/officeDocument/2006/relationships/hyperlink" Target="https://www.daloopa.com/src/67054985" TargetMode="External"/><Relationship Id="rId5179" Type="http://schemas.openxmlformats.org/officeDocument/2006/relationships/hyperlink" Target="https://www.daloopa.com/document/206991" TargetMode="External"/><Relationship Id="rId9050" Type="http://schemas.openxmlformats.org/officeDocument/2006/relationships/hyperlink" Target="https://www.daloopa.com/src/1671379" TargetMode="External"/><Relationship Id="rId10609" Type="http://schemas.openxmlformats.org/officeDocument/2006/relationships/hyperlink" Target="https://www.daloopa.com/src/50457919" TargetMode="External"/><Relationship Id="rId12031" Type="http://schemas.openxmlformats.org/officeDocument/2006/relationships/hyperlink" Target="https://www.daloopa.com/src/1678313" TargetMode="External"/><Relationship Id="rId16652" Type="http://schemas.openxmlformats.org/officeDocument/2006/relationships/hyperlink" Target="https://www.daloopa.com/src/18843790" TargetMode="External"/><Relationship Id="rId17703" Type="http://schemas.openxmlformats.org/officeDocument/2006/relationships/hyperlink" Target="https://www.daloopa.com/src/62706097" TargetMode="External"/><Relationship Id="rId1789" Type="http://schemas.openxmlformats.org/officeDocument/2006/relationships/hyperlink" Target="https://www.daloopa.com/src/48529909" TargetMode="External"/><Relationship Id="rId4262" Type="http://schemas.openxmlformats.org/officeDocument/2006/relationships/hyperlink" Target="https://www.daloopa.com/src/46414801" TargetMode="External"/><Relationship Id="rId5660" Type="http://schemas.openxmlformats.org/officeDocument/2006/relationships/hyperlink" Target="https://www.daloopa.com/src/1669977" TargetMode="External"/><Relationship Id="rId6711" Type="http://schemas.openxmlformats.org/officeDocument/2006/relationships/hyperlink" Target="https://www.daloopa.com/src/1669830" TargetMode="External"/><Relationship Id="rId15254" Type="http://schemas.openxmlformats.org/officeDocument/2006/relationships/hyperlink" Target="https://www.daloopa.com/src/53488077" TargetMode="External"/><Relationship Id="rId16305" Type="http://schemas.openxmlformats.org/officeDocument/2006/relationships/hyperlink" Target="https://www.daloopa.com/src/32323308" TargetMode="External"/><Relationship Id="rId5313" Type="http://schemas.openxmlformats.org/officeDocument/2006/relationships/hyperlink" Target="https://www.daloopa.com/src/1670261" TargetMode="External"/><Relationship Id="rId8883" Type="http://schemas.openxmlformats.org/officeDocument/2006/relationships/hyperlink" Target="https://www.daloopa.com/src/1679823" TargetMode="External"/><Relationship Id="rId9934" Type="http://schemas.openxmlformats.org/officeDocument/2006/relationships/hyperlink" Target="https://www.daloopa.com/src/1671231" TargetMode="External"/><Relationship Id="rId11864" Type="http://schemas.openxmlformats.org/officeDocument/2006/relationships/hyperlink" Target="https://www.daloopa.com/src/1678774" TargetMode="External"/><Relationship Id="rId12915" Type="http://schemas.openxmlformats.org/officeDocument/2006/relationships/hyperlink" Target="https://www.daloopa.com/src/67437357" TargetMode="External"/><Relationship Id="rId18477" Type="http://schemas.openxmlformats.org/officeDocument/2006/relationships/hyperlink" Target="https://www.daloopa.com/src/62711844" TargetMode="External"/><Relationship Id="rId19528" Type="http://schemas.openxmlformats.org/officeDocument/2006/relationships/hyperlink" Target="https://marketplace.daloopa.com/text-fundamental?id=49009436&amp;value=4954&amp;id=49010196&amp;value=5138&amp;id=49010237&amp;value=5357&amp;id=49010248&amp;value=5600&amp;id=49028200&amp;value=21049&amp;id=1678654&amp;value=5650&amp;id=1678642&amp;value=5957&amp;id=1678630&amp;value=6140&amp;id=1678618&amp;value=6816&amp;id=45304219&amp;value=24563&amp;id=1678606&amp;value=6836&amp;id=1678593&amp;value=7471&amp;id=1678581&amp;value=7627&amp;id=1678569&amp;value=8485&amp;id=45304220&amp;value=30419&amp;id=1678469&amp;value=9180&amp;id=4681602&amp;value=7977&amp;" TargetMode="External"/><Relationship Id="rId1923" Type="http://schemas.openxmlformats.org/officeDocument/2006/relationships/hyperlink" Target="https://www.daloopa.com/src/1680696" TargetMode="External"/><Relationship Id="rId7485" Type="http://schemas.openxmlformats.org/officeDocument/2006/relationships/hyperlink" Target="https://www.daloopa.com/src/1668929" TargetMode="External"/><Relationship Id="rId8536" Type="http://schemas.openxmlformats.org/officeDocument/2006/relationships/hyperlink" Target="https://www.daloopa.com/src/58652700" TargetMode="External"/><Relationship Id="rId10466" Type="http://schemas.openxmlformats.org/officeDocument/2006/relationships/hyperlink" Target="https://www.daloopa.com/src/50178841" TargetMode="External"/><Relationship Id="rId11517" Type="http://schemas.openxmlformats.org/officeDocument/2006/relationships/hyperlink" Target="https://www.daloopa.com/src/1684158" TargetMode="External"/><Relationship Id="rId17079" Type="http://schemas.openxmlformats.org/officeDocument/2006/relationships/hyperlink" Target="https://www.daloopa.com/src/48793614" TargetMode="External"/><Relationship Id="rId6087" Type="http://schemas.openxmlformats.org/officeDocument/2006/relationships/hyperlink" Target="https://www.daloopa.com/src/32272327" TargetMode="External"/><Relationship Id="rId7138" Type="http://schemas.openxmlformats.org/officeDocument/2006/relationships/hyperlink" Target="https://www.daloopa.com/src/62949122" TargetMode="External"/><Relationship Id="rId10119" Type="http://schemas.openxmlformats.org/officeDocument/2006/relationships/hyperlink" Target="https://www.daloopa.com/src/50179634" TargetMode="External"/><Relationship Id="rId13689" Type="http://schemas.openxmlformats.org/officeDocument/2006/relationships/hyperlink" Target="https://www.daloopa.com/src/19145489" TargetMode="External"/><Relationship Id="rId17560" Type="http://schemas.openxmlformats.org/officeDocument/2006/relationships/hyperlink" Target="https://www.daloopa.com/src/62762164" TargetMode="External"/><Relationship Id="rId2697" Type="http://schemas.openxmlformats.org/officeDocument/2006/relationships/hyperlink" Target="https://www.daloopa.com/src/1679647" TargetMode="External"/><Relationship Id="rId3748" Type="http://schemas.openxmlformats.org/officeDocument/2006/relationships/hyperlink" Target="https://marketplace.daloopa.com/text-fundamental?id=67087926&amp;value=294200&amp;" TargetMode="External"/><Relationship Id="rId16162" Type="http://schemas.openxmlformats.org/officeDocument/2006/relationships/hyperlink" Target="https://www.daloopa.com/src/19195407" TargetMode="External"/><Relationship Id="rId17213" Type="http://schemas.openxmlformats.org/officeDocument/2006/relationships/hyperlink" Target="https://www.daloopa.com/src/48797595" TargetMode="External"/><Relationship Id="rId18611" Type="http://schemas.openxmlformats.org/officeDocument/2006/relationships/hyperlink" Target="https://www.daloopa.com/src/50393381" TargetMode="External"/><Relationship Id="rId669" Type="http://schemas.openxmlformats.org/officeDocument/2006/relationships/hyperlink" Target="https://www.daloopa.com/src/18921926" TargetMode="External"/><Relationship Id="rId1299" Type="http://schemas.openxmlformats.org/officeDocument/2006/relationships/hyperlink" Target="https://www.daloopa.com/document/23465155" TargetMode="External"/><Relationship Id="rId5170" Type="http://schemas.openxmlformats.org/officeDocument/2006/relationships/hyperlink" Target="https://www.daloopa.com/src/1670407" TargetMode="External"/><Relationship Id="rId6221" Type="http://schemas.openxmlformats.org/officeDocument/2006/relationships/hyperlink" Target="https://www.daloopa.com/src/1670244" TargetMode="External"/><Relationship Id="rId10600" Type="http://schemas.openxmlformats.org/officeDocument/2006/relationships/hyperlink" Target="https://www.daloopa.com/document/21778939" TargetMode="External"/><Relationship Id="rId8393" Type="http://schemas.openxmlformats.org/officeDocument/2006/relationships/hyperlink" Target="https://marketplace.daloopa.com/text-fundamental?id=1669583&amp;value=-78&amp;id=1669549&amp;value=-8&amp;id=1669514&amp;value=80&amp;id=1669479&amp;value=3&amp;id=48347098&amp;value=-3&amp;id=1669443&amp;value=-5&amp;id=1669407&amp;value=-4&amp;id=1669369&amp;value=-227&amp;id=1669331&amp;value=-197&amp;id=48346657&amp;value=-433&amp;id=1669294&amp;value=-293&amp;id=1669259&amp;value=45&amp;id=1669223&amp;value=-104&amp;id=1669187&amp;value=-82&amp;id=48345855&amp;value=-434&amp;id=1669083&amp;value=60&amp;id=1669051&amp;value=9&amp;id=1669018&amp;value=68&amp;id=1668984&amp;value=-307&amp;id=48615969&amp;value=-170&amp;id=1668949&amp;value=191&amp;id=1668913&amp;value=88&amp;id=1668877&amp;value=108&amp;id=1668841&amp;value=18&amp;id=48400742&amp;value=405&amp;id=1668805&amp;value=165&amp;id=1668771&amp;value=-331&amp;id=1668737&amp;value=-29&amp;id=1668703&amp;value=-107&amp;id=48610206&amp;value=-302&amp;id=1668669&amp;value=18&amp;id=1668636&amp;value=13&amp;id=1668603&amp;value=-122&amp;id=2696867&amp;value=68&amp;id=47469228&amp;value=-23&amp;id=4681406&amp;value=-272&amp;id=7963166&amp;value=51&amp;id=10333054&amp;value=35&amp;id=14718226&amp;value=210&amp;id=47468702&amp;value=24&amp;id=20811518&amp;value=-143&amp;id=32272395&amp;value=183&amp;id=38123497&amp;value=-146&amp;id=46414904&amp;value=-181&amp;id=46420407&amp;value=-287&amp;id=53410377&amp;value=100&amp;id=58652698&amp;value=-368&amp;id=62949135&amp;value=-375&amp;id=67044687&amp;value=137&amp;id=67054427&amp;value=-506&amp;" TargetMode="External"/><Relationship Id="rId9444" Type="http://schemas.openxmlformats.org/officeDocument/2006/relationships/hyperlink" Target="https://www.daloopa.com/src/67049649" TargetMode="External"/><Relationship Id="rId9791" Type="http://schemas.openxmlformats.org/officeDocument/2006/relationships/hyperlink" Target="https://www.daloopa.com/src/67057769" TargetMode="External"/><Relationship Id="rId12772" Type="http://schemas.openxmlformats.org/officeDocument/2006/relationships/hyperlink" Target="https://www.daloopa.com/src/7998977" TargetMode="External"/><Relationship Id="rId13823" Type="http://schemas.openxmlformats.org/officeDocument/2006/relationships/hyperlink" Target="https://www.daloopa.com/src/66433330" TargetMode="External"/><Relationship Id="rId19385" Type="http://schemas.openxmlformats.org/officeDocument/2006/relationships/hyperlink" Target="https://www.daloopa.com/src/20810964" TargetMode="External"/><Relationship Id="rId1780" Type="http://schemas.openxmlformats.org/officeDocument/2006/relationships/hyperlink" Target="https://www.daloopa.com/src/1670769" TargetMode="External"/><Relationship Id="rId2831" Type="http://schemas.openxmlformats.org/officeDocument/2006/relationships/hyperlink" Target="https://www.daloopa.com/src/38227498" TargetMode="External"/><Relationship Id="rId8046" Type="http://schemas.openxmlformats.org/officeDocument/2006/relationships/hyperlink" Target="https://www.daloopa.com/src/1669252" TargetMode="External"/><Relationship Id="rId11374" Type="http://schemas.openxmlformats.org/officeDocument/2006/relationships/hyperlink" Target="https://www.daloopa.com/document/6065100" TargetMode="External"/><Relationship Id="rId12425" Type="http://schemas.openxmlformats.org/officeDocument/2006/relationships/hyperlink" Target="https://www.daloopa.com/src/1679428" TargetMode="External"/><Relationship Id="rId15995" Type="http://schemas.openxmlformats.org/officeDocument/2006/relationships/hyperlink" Target="https://www.daloopa.com/src/19193749" TargetMode="External"/><Relationship Id="rId19038" Type="http://schemas.openxmlformats.org/officeDocument/2006/relationships/hyperlink" Target="https://www.daloopa.com/src/62997513" TargetMode="External"/><Relationship Id="rId803" Type="http://schemas.openxmlformats.org/officeDocument/2006/relationships/hyperlink" Target="https://www.daloopa.com/src/15999012" TargetMode="External"/><Relationship Id="rId1433" Type="http://schemas.openxmlformats.org/officeDocument/2006/relationships/hyperlink" Target="https://www.daloopa.com/src/50192802" TargetMode="External"/><Relationship Id="rId11027" Type="http://schemas.openxmlformats.org/officeDocument/2006/relationships/hyperlink" Target="https://www.daloopa.com/src/67060001" TargetMode="External"/><Relationship Id="rId14597" Type="http://schemas.openxmlformats.org/officeDocument/2006/relationships/hyperlink" Target="https://www.daloopa.com/src/45303714" TargetMode="External"/><Relationship Id="rId15648" Type="http://schemas.openxmlformats.org/officeDocument/2006/relationships/hyperlink" Target="https://www.daloopa.com/src/19186340" TargetMode="External"/><Relationship Id="rId4656" Type="http://schemas.openxmlformats.org/officeDocument/2006/relationships/hyperlink" Target="https://www.daloopa.com/src/1668310" TargetMode="External"/><Relationship Id="rId5707" Type="http://schemas.openxmlformats.org/officeDocument/2006/relationships/hyperlink" Target="https://www.daloopa.com/src/1670163" TargetMode="External"/><Relationship Id="rId13199" Type="http://schemas.openxmlformats.org/officeDocument/2006/relationships/hyperlink" Target="https://www.daloopa.com/src/67441110" TargetMode="External"/><Relationship Id="rId17070" Type="http://schemas.openxmlformats.org/officeDocument/2006/relationships/hyperlink" Target="https://www.daloopa.com/src/48793065" TargetMode="External"/><Relationship Id="rId18121" Type="http://schemas.openxmlformats.org/officeDocument/2006/relationships/hyperlink" Target="https://www.daloopa.com/src/62769896" TargetMode="External"/><Relationship Id="rId3258" Type="http://schemas.openxmlformats.org/officeDocument/2006/relationships/hyperlink" Target="https://www.daloopa.com/document/21779929" TargetMode="External"/><Relationship Id="rId4309" Type="http://schemas.openxmlformats.org/officeDocument/2006/relationships/hyperlink" Target="https://www.daloopa.com/src/10332898" TargetMode="External"/><Relationship Id="rId7879" Type="http://schemas.openxmlformats.org/officeDocument/2006/relationships/hyperlink" Target="https://www.daloopa.com/src/46420413" TargetMode="External"/><Relationship Id="rId10110" Type="http://schemas.openxmlformats.org/officeDocument/2006/relationships/hyperlink" Target="https://www.daloopa.com/src/50179970" TargetMode="External"/><Relationship Id="rId179" Type="http://schemas.openxmlformats.org/officeDocument/2006/relationships/hyperlink" Target="https://www.daloopa.com/src/59874711" TargetMode="External"/><Relationship Id="rId12282" Type="http://schemas.openxmlformats.org/officeDocument/2006/relationships/hyperlink" Target="https://www.daloopa.com/src/53484049" TargetMode="External"/><Relationship Id="rId13680" Type="http://schemas.openxmlformats.org/officeDocument/2006/relationships/hyperlink" Target="https://www.daloopa.com/src/19145335" TargetMode="External"/><Relationship Id="rId14731" Type="http://schemas.openxmlformats.org/officeDocument/2006/relationships/hyperlink" Target="https://www.daloopa.com/src/19185912" TargetMode="External"/><Relationship Id="rId660" Type="http://schemas.openxmlformats.org/officeDocument/2006/relationships/hyperlink" Target="https://www.daloopa.com/src/19359804" TargetMode="External"/><Relationship Id="rId1290" Type="http://schemas.openxmlformats.org/officeDocument/2006/relationships/hyperlink" Target="https://www.daloopa.com/src/46413187" TargetMode="External"/><Relationship Id="rId2341" Type="http://schemas.openxmlformats.org/officeDocument/2006/relationships/hyperlink" Target="https://www.daloopa.com/src/7998979" TargetMode="External"/><Relationship Id="rId13333" Type="http://schemas.openxmlformats.org/officeDocument/2006/relationships/hyperlink" Target="https://www.daloopa.com/src/46414212" TargetMode="External"/><Relationship Id="rId17954" Type="http://schemas.openxmlformats.org/officeDocument/2006/relationships/hyperlink" Target="https://www.daloopa.com/src/67090265" TargetMode="External"/><Relationship Id="rId313" Type="http://schemas.openxmlformats.org/officeDocument/2006/relationships/hyperlink" Target="https://www.daloopa.com/src/50420485" TargetMode="External"/><Relationship Id="rId6962" Type="http://schemas.openxmlformats.org/officeDocument/2006/relationships/hyperlink" Target="https://www.daloopa.com/src/1669157" TargetMode="External"/><Relationship Id="rId16556" Type="http://schemas.openxmlformats.org/officeDocument/2006/relationships/hyperlink" Target="https://www.daloopa.com/src/62996645" TargetMode="External"/><Relationship Id="rId17607" Type="http://schemas.openxmlformats.org/officeDocument/2006/relationships/hyperlink" Target="https://www.daloopa.com/src/62706320" TargetMode="External"/><Relationship Id="rId5564" Type="http://schemas.openxmlformats.org/officeDocument/2006/relationships/hyperlink" Target="https://www.daloopa.com/src/1669706" TargetMode="External"/><Relationship Id="rId6615" Type="http://schemas.openxmlformats.org/officeDocument/2006/relationships/hyperlink" Target="https://www.daloopa.com/src/4681453" TargetMode="External"/><Relationship Id="rId15158" Type="http://schemas.openxmlformats.org/officeDocument/2006/relationships/hyperlink" Target="https://www.daloopa.com/src/19179477" TargetMode="External"/><Relationship Id="rId16209" Type="http://schemas.openxmlformats.org/officeDocument/2006/relationships/hyperlink" Target="https://www.daloopa.com/src/19192951" TargetMode="External"/><Relationship Id="rId4166" Type="http://schemas.openxmlformats.org/officeDocument/2006/relationships/hyperlink" Target="https://www.daloopa.com/src/46594995" TargetMode="External"/><Relationship Id="rId5217" Type="http://schemas.openxmlformats.org/officeDocument/2006/relationships/hyperlink" Target="https://www.daloopa.com/src/1670521" TargetMode="External"/><Relationship Id="rId8787" Type="http://schemas.openxmlformats.org/officeDocument/2006/relationships/hyperlink" Target="https://www.daloopa.com/src/1679724" TargetMode="External"/><Relationship Id="rId9838" Type="http://schemas.openxmlformats.org/officeDocument/2006/relationships/hyperlink" Target="https://www.daloopa.com/src/53410544" TargetMode="External"/><Relationship Id="rId11768" Type="http://schemas.openxmlformats.org/officeDocument/2006/relationships/hyperlink" Target="https://www.daloopa.com/document/207123" TargetMode="External"/><Relationship Id="rId1827" Type="http://schemas.openxmlformats.org/officeDocument/2006/relationships/hyperlink" Target="https://www.daloopa.com/src/49014238" TargetMode="External"/><Relationship Id="rId7389" Type="http://schemas.openxmlformats.org/officeDocument/2006/relationships/hyperlink" Target="https://www.daloopa.com/src/1668650" TargetMode="External"/><Relationship Id="rId12819" Type="http://schemas.openxmlformats.org/officeDocument/2006/relationships/hyperlink" Target="https://www.daloopa.com/src/67436311" TargetMode="External"/><Relationship Id="rId13190" Type="http://schemas.openxmlformats.org/officeDocument/2006/relationships/hyperlink" Target="https://www.daloopa.com/src/67438862" TargetMode="External"/><Relationship Id="rId14241" Type="http://schemas.openxmlformats.org/officeDocument/2006/relationships/hyperlink" Target="https://www.daloopa.com/src/19150201" TargetMode="External"/><Relationship Id="rId3999" Type="http://schemas.openxmlformats.org/officeDocument/2006/relationships/hyperlink" Target="https://www.daloopa.com/document/23463508" TargetMode="External"/><Relationship Id="rId4300" Type="http://schemas.openxmlformats.org/officeDocument/2006/relationships/hyperlink" Target="https://www.daloopa.com/src/1668149" TargetMode="External"/><Relationship Id="rId18862" Type="http://schemas.openxmlformats.org/officeDocument/2006/relationships/hyperlink" Target="https://www.daloopa.com/src/48899004" TargetMode="External"/><Relationship Id="rId170" Type="http://schemas.openxmlformats.org/officeDocument/2006/relationships/hyperlink" Target="https://www.daloopa.com/src/67160320" TargetMode="External"/><Relationship Id="rId6472" Type="http://schemas.openxmlformats.org/officeDocument/2006/relationships/hyperlink" Target="https://www.daloopa.com/src/1669859" TargetMode="External"/><Relationship Id="rId7523" Type="http://schemas.openxmlformats.org/officeDocument/2006/relationships/hyperlink" Target="https://www.daloopa.com/src/1669498" TargetMode="External"/><Relationship Id="rId7870" Type="http://schemas.openxmlformats.org/officeDocument/2006/relationships/hyperlink" Target="https://www.daloopa.com/src/53410397" TargetMode="External"/><Relationship Id="rId8921" Type="http://schemas.openxmlformats.org/officeDocument/2006/relationships/hyperlink" Target="https://www.daloopa.com/src/45304231" TargetMode="External"/><Relationship Id="rId10851" Type="http://schemas.openxmlformats.org/officeDocument/2006/relationships/hyperlink" Target="https://www.daloopa.com/src/50178699" TargetMode="External"/><Relationship Id="rId11902" Type="http://schemas.openxmlformats.org/officeDocument/2006/relationships/hyperlink" Target="https://www.daloopa.com/src/1678785" TargetMode="External"/><Relationship Id="rId16066" Type="http://schemas.openxmlformats.org/officeDocument/2006/relationships/hyperlink" Target="https://www.daloopa.com/src/19195591" TargetMode="External"/><Relationship Id="rId17464" Type="http://schemas.openxmlformats.org/officeDocument/2006/relationships/hyperlink" Target="https://www.daloopa.com/src/62770399" TargetMode="External"/><Relationship Id="rId18515" Type="http://schemas.openxmlformats.org/officeDocument/2006/relationships/hyperlink" Target="https://www.daloopa.com/document/18388166" TargetMode="External"/><Relationship Id="rId5074" Type="http://schemas.openxmlformats.org/officeDocument/2006/relationships/hyperlink" Target="https://www.daloopa.com/src/1670256" TargetMode="External"/><Relationship Id="rId6125" Type="http://schemas.openxmlformats.org/officeDocument/2006/relationships/hyperlink" Target="https://www.daloopa.com/src/1669955" TargetMode="External"/><Relationship Id="rId10504" Type="http://schemas.openxmlformats.org/officeDocument/2006/relationships/hyperlink" Target="https://www.daloopa.com/src/50457901" TargetMode="External"/><Relationship Id="rId17117" Type="http://schemas.openxmlformats.org/officeDocument/2006/relationships/hyperlink" Target="https://www.daloopa.com/src/48793420" TargetMode="External"/><Relationship Id="rId8297" Type="http://schemas.openxmlformats.org/officeDocument/2006/relationships/hyperlink" Target="https://www.daloopa.com/src/62949132" TargetMode="External"/><Relationship Id="rId9695" Type="http://schemas.openxmlformats.org/officeDocument/2006/relationships/hyperlink" Target="https://www.daloopa.com/src/1671366" TargetMode="External"/><Relationship Id="rId12676" Type="http://schemas.openxmlformats.org/officeDocument/2006/relationships/hyperlink" Target="https://www.daloopa.com/src/1679137" TargetMode="External"/><Relationship Id="rId13727" Type="http://schemas.openxmlformats.org/officeDocument/2006/relationships/hyperlink" Target="https://www.daloopa.com/src/46507750" TargetMode="External"/><Relationship Id="rId19289" Type="http://schemas.openxmlformats.org/officeDocument/2006/relationships/hyperlink" Target="https://www.daloopa.com/src/49002474" TargetMode="External"/><Relationship Id="rId1684" Type="http://schemas.openxmlformats.org/officeDocument/2006/relationships/hyperlink" Target="https://www.daloopa.com/src/7963250" TargetMode="External"/><Relationship Id="rId2735" Type="http://schemas.openxmlformats.org/officeDocument/2006/relationships/hyperlink" Target="https://www.daloopa.com/src/62996630" TargetMode="External"/><Relationship Id="rId9348" Type="http://schemas.openxmlformats.org/officeDocument/2006/relationships/hyperlink" Target="https://www.daloopa.com/src/1671325" TargetMode="External"/><Relationship Id="rId11278" Type="http://schemas.openxmlformats.org/officeDocument/2006/relationships/hyperlink" Target="https://www.daloopa.com/src/1684267" TargetMode="External"/><Relationship Id="rId12329" Type="http://schemas.openxmlformats.org/officeDocument/2006/relationships/hyperlink" Target="https://www.daloopa.com/document/23465155" TargetMode="External"/><Relationship Id="rId15899" Type="http://schemas.openxmlformats.org/officeDocument/2006/relationships/hyperlink" Target="https://www.daloopa.com/src/67088846" TargetMode="External"/><Relationship Id="rId16200" Type="http://schemas.openxmlformats.org/officeDocument/2006/relationships/hyperlink" Target="https://www.daloopa.com/src/50458040" TargetMode="External"/><Relationship Id="rId707" Type="http://schemas.openxmlformats.org/officeDocument/2006/relationships/hyperlink" Target="https://www.daloopa.com/src/19359916" TargetMode="External"/><Relationship Id="rId1337" Type="http://schemas.openxmlformats.org/officeDocument/2006/relationships/hyperlink" Target="https://www.daloopa.com/src/48520990" TargetMode="External"/><Relationship Id="rId5958" Type="http://schemas.openxmlformats.org/officeDocument/2006/relationships/hyperlink" Target="https://www.daloopa.com/src/10333010" TargetMode="External"/><Relationship Id="rId18372" Type="http://schemas.openxmlformats.org/officeDocument/2006/relationships/hyperlink" Target="https://www.daloopa.com/src/62711859" TargetMode="External"/><Relationship Id="rId19423" Type="http://schemas.openxmlformats.org/officeDocument/2006/relationships/hyperlink" Target="https://www.daloopa.com/src/1678480" TargetMode="External"/><Relationship Id="rId43" Type="http://schemas.openxmlformats.org/officeDocument/2006/relationships/hyperlink" Target="https://www.daloopa.com/document/6065419" TargetMode="External"/><Relationship Id="rId7380" Type="http://schemas.openxmlformats.org/officeDocument/2006/relationships/hyperlink" Target="https://www.daloopa.com/src/1668963" TargetMode="External"/><Relationship Id="rId8431" Type="http://schemas.openxmlformats.org/officeDocument/2006/relationships/hyperlink" Target="https://www.daloopa.com/src/53410377" TargetMode="External"/><Relationship Id="rId10361" Type="http://schemas.openxmlformats.org/officeDocument/2006/relationships/hyperlink" Target="https://marketplace.daloopa.com/text-fundamental?id=50179541&amp;value=8377&amp;id=50179520&amp;value=8953&amp;id=50179481&amp;value=8975&amp;id=50179443&amp;value=9926&amp;id=50457892&amp;value=36231&amp;id=50179371&amp;value=9597&amp;id=50179330&amp;value=10167&amp;id=50179253&amp;value=11032&amp;id=50179212&amp;value=12618&amp;id=50457893&amp;value=43414&amp;id=50179182&amp;value=12430&amp;id=50179107&amp;value=13129&amp;id=50179047&amp;value=13021&amp;id=50179009&amp;value=14462&amp;id=50457894&amp;value=53042&amp;id=50178937&amp;value=13080&amp;id=50178884&amp;value=11724&amp;id=50178823&amp;value=13674&amp;id=50178787&amp;value=16781&amp;id=50457895&amp;value=55259&amp;id=50178732&amp;value=16102&amp;id=50178680&amp;value=17659&amp;id=50178580&amp;value=19349&amp;id=50174932&amp;value=23211&amp;id=50457896&amp;value=76321&amp;id=53412510&amp;value=21628&amp;id=58653382&amp;value=22489&amp;id=62950995&amp;value=22093&amp;id=67050016&amp;value=24831&amp;id=67054988&amp;value=91041&amp;" TargetMode="External"/><Relationship Id="rId12810" Type="http://schemas.openxmlformats.org/officeDocument/2006/relationships/hyperlink" Target="https://www.daloopa.com/src/67436558" TargetMode="External"/><Relationship Id="rId18025" Type="http://schemas.openxmlformats.org/officeDocument/2006/relationships/hyperlink" Target="https://www.daloopa.com/src/67090264" TargetMode="External"/><Relationship Id="rId7033" Type="http://schemas.openxmlformats.org/officeDocument/2006/relationships/hyperlink" Target="https://www.daloopa.com/src/1669026" TargetMode="External"/><Relationship Id="rId10014" Type="http://schemas.openxmlformats.org/officeDocument/2006/relationships/hyperlink" Target="https://www.daloopa.com/src/50174364" TargetMode="External"/><Relationship Id="rId11412" Type="http://schemas.openxmlformats.org/officeDocument/2006/relationships/hyperlink" Target="https://www.daloopa.com/src/45304401" TargetMode="External"/><Relationship Id="rId14982" Type="http://schemas.openxmlformats.org/officeDocument/2006/relationships/hyperlink" Target="https://www.daloopa.com/src/19185394" TargetMode="External"/><Relationship Id="rId3990" Type="http://schemas.openxmlformats.org/officeDocument/2006/relationships/hyperlink" Target="https://www.daloopa.com/src/46594905" TargetMode="External"/><Relationship Id="rId13584" Type="http://schemas.openxmlformats.org/officeDocument/2006/relationships/hyperlink" Target="https://www.daloopa.com/src/46509801" TargetMode="External"/><Relationship Id="rId14635" Type="http://schemas.openxmlformats.org/officeDocument/2006/relationships/hyperlink" Target="https://www.daloopa.com/src/20862834" TargetMode="External"/><Relationship Id="rId1194" Type="http://schemas.openxmlformats.org/officeDocument/2006/relationships/hyperlink" Target="https://www.daloopa.com/src/49013855" TargetMode="External"/><Relationship Id="rId2592" Type="http://schemas.openxmlformats.org/officeDocument/2006/relationships/hyperlink" Target="https://www.daloopa.com/src/66330951" TargetMode="External"/><Relationship Id="rId3643" Type="http://schemas.openxmlformats.org/officeDocument/2006/relationships/hyperlink" Target="https://www.daloopa.com/src/45304579" TargetMode="External"/><Relationship Id="rId12186" Type="http://schemas.openxmlformats.org/officeDocument/2006/relationships/hyperlink" Target="https://www.daloopa.com/document/206991" TargetMode="External"/><Relationship Id="rId13237" Type="http://schemas.openxmlformats.org/officeDocument/2006/relationships/hyperlink" Target="https://www.daloopa.com/src/67441662" TargetMode="External"/><Relationship Id="rId17858" Type="http://schemas.openxmlformats.org/officeDocument/2006/relationships/hyperlink" Target="https://www.daloopa.com/src/62705934" TargetMode="External"/><Relationship Id="rId18909" Type="http://schemas.openxmlformats.org/officeDocument/2006/relationships/hyperlink" Target="https://www.daloopa.com/src/48900003" TargetMode="External"/><Relationship Id="rId217" Type="http://schemas.openxmlformats.org/officeDocument/2006/relationships/hyperlink" Target="https://www.daloopa.com/src/1676978" TargetMode="External"/><Relationship Id="rId564" Type="http://schemas.openxmlformats.org/officeDocument/2006/relationships/hyperlink" Target="https://www.daloopa.com/src/18918270" TargetMode="External"/><Relationship Id="rId2245" Type="http://schemas.openxmlformats.org/officeDocument/2006/relationships/hyperlink" Target="https://www.daloopa.com/src/1679243" TargetMode="External"/><Relationship Id="rId6866" Type="http://schemas.openxmlformats.org/officeDocument/2006/relationships/hyperlink" Target="https://www.daloopa.com/src/1668810" TargetMode="External"/><Relationship Id="rId7917" Type="http://schemas.openxmlformats.org/officeDocument/2006/relationships/hyperlink" Target="https://www.daloopa.com/src/1669360" TargetMode="External"/><Relationship Id="rId19280" Type="http://schemas.openxmlformats.org/officeDocument/2006/relationships/hyperlink" Target="https://www.daloopa.com/src/49002469" TargetMode="External"/><Relationship Id="rId5468" Type="http://schemas.openxmlformats.org/officeDocument/2006/relationships/hyperlink" Target="https://www.daloopa.com/src/1670489" TargetMode="External"/><Relationship Id="rId6519" Type="http://schemas.openxmlformats.org/officeDocument/2006/relationships/hyperlink" Target="https://www.daloopa.com/src/1670143" TargetMode="External"/><Relationship Id="rId12320" Type="http://schemas.openxmlformats.org/officeDocument/2006/relationships/hyperlink" Target="https://www.daloopa.com/src/20856415" TargetMode="External"/><Relationship Id="rId14492" Type="http://schemas.openxmlformats.org/officeDocument/2006/relationships/hyperlink" Target="https://www.daloopa.com/src/19177855" TargetMode="External"/><Relationship Id="rId15890" Type="http://schemas.openxmlformats.org/officeDocument/2006/relationships/hyperlink" Target="https://marketplace.daloopa.com/text-fundamental?id=20862988&amp;value=0&amp;id=32324377&amp;value=0&amp;id=38229755&amp;value=0&amp;id=50458034&amp;value=0&amp;id=46508808&amp;value=0&amp;id=58705800&amp;value=0&amp;id=62996985&amp;value=0&amp;id=67088846&amp;value=0&amp;" TargetMode="External"/><Relationship Id="rId16941" Type="http://schemas.openxmlformats.org/officeDocument/2006/relationships/hyperlink" Target="https://www.daloopa.com/src/48791055" TargetMode="External"/><Relationship Id="rId4551" Type="http://schemas.openxmlformats.org/officeDocument/2006/relationships/hyperlink" Target="https://www.daloopa.com/src/46594107" TargetMode="External"/><Relationship Id="rId13094" Type="http://schemas.openxmlformats.org/officeDocument/2006/relationships/hyperlink" Target="https://www.daloopa.com/src/67439367" TargetMode="External"/><Relationship Id="rId14145" Type="http://schemas.openxmlformats.org/officeDocument/2006/relationships/hyperlink" Target="https://www.daloopa.com/document/8476" TargetMode="External"/><Relationship Id="rId15543" Type="http://schemas.openxmlformats.org/officeDocument/2006/relationships/hyperlink" Target="https://www.daloopa.com/src/58705785" TargetMode="External"/><Relationship Id="rId3153" Type="http://schemas.openxmlformats.org/officeDocument/2006/relationships/hyperlink" Target="https://www.daloopa.com/document/23465155" TargetMode="External"/><Relationship Id="rId4204" Type="http://schemas.openxmlformats.org/officeDocument/2006/relationships/hyperlink" Target="https://www.daloopa.com/src/7963099" TargetMode="External"/><Relationship Id="rId5602" Type="http://schemas.openxmlformats.org/officeDocument/2006/relationships/hyperlink" Target="https://www.daloopa.com/src/1670197" TargetMode="External"/><Relationship Id="rId18766" Type="http://schemas.openxmlformats.org/officeDocument/2006/relationships/hyperlink" Target="https://www.daloopa.com/src/48898405" TargetMode="External"/><Relationship Id="rId7774" Type="http://schemas.openxmlformats.org/officeDocument/2006/relationships/hyperlink" Target="https://www.daloopa.com/src/7963154" TargetMode="External"/><Relationship Id="rId8825" Type="http://schemas.openxmlformats.org/officeDocument/2006/relationships/hyperlink" Target="https://www.daloopa.com/src/45304188" TargetMode="External"/><Relationship Id="rId10755" Type="http://schemas.openxmlformats.org/officeDocument/2006/relationships/hyperlink" Target="https://www.daloopa.com/src/50179057" TargetMode="External"/><Relationship Id="rId11806" Type="http://schemas.openxmlformats.org/officeDocument/2006/relationships/hyperlink" Target="https://www.daloopa.com/src/1678677" TargetMode="External"/><Relationship Id="rId17368" Type="http://schemas.openxmlformats.org/officeDocument/2006/relationships/hyperlink" Target="https://www.daloopa.com/src/48794383" TargetMode="External"/><Relationship Id="rId18419" Type="http://schemas.openxmlformats.org/officeDocument/2006/relationships/hyperlink" Target="https://www.daloopa.com/src/62711834" TargetMode="External"/><Relationship Id="rId6029" Type="http://schemas.openxmlformats.org/officeDocument/2006/relationships/hyperlink" Target="https://www.daloopa.com/src/2696973" TargetMode="External"/><Relationship Id="rId6376" Type="http://schemas.openxmlformats.org/officeDocument/2006/relationships/hyperlink" Target="https://www.daloopa.com/src/14718075" TargetMode="External"/><Relationship Id="rId7427" Type="http://schemas.openxmlformats.org/officeDocument/2006/relationships/hyperlink" Target="https://www.daloopa.com/src/1669205" TargetMode="External"/><Relationship Id="rId10408" Type="http://schemas.openxmlformats.org/officeDocument/2006/relationships/hyperlink" Target="https://marketplace.daloopa.com/text-fundamental?id=50179008&amp;value=12251&amp;id=50178946&amp;value=11668&amp;id=50178882&amp;value=12313&amp;id=50178825&amp;value=12565&amp;id=50178788&amp;value=14099&amp;id=50457899&amp;value=50645&amp;id=50178730&amp;value=12845&amp;id=50178683&amp;value=11363&amp;id=50178577&amp;value=13924&amp;" TargetMode="External"/><Relationship Id="rId13978" Type="http://schemas.openxmlformats.org/officeDocument/2006/relationships/hyperlink" Target="https://www.daloopa.com/src/66433340" TargetMode="External"/><Relationship Id="rId2986" Type="http://schemas.openxmlformats.org/officeDocument/2006/relationships/hyperlink" Target="https://www.daloopa.com/src/38227514" TargetMode="External"/><Relationship Id="rId9599" Type="http://schemas.openxmlformats.org/officeDocument/2006/relationships/hyperlink" Target="https://www.daloopa.com/src/1671166" TargetMode="External"/><Relationship Id="rId16451" Type="http://schemas.openxmlformats.org/officeDocument/2006/relationships/hyperlink" Target="https://www.daloopa.com/src/19196818" TargetMode="External"/><Relationship Id="rId17502" Type="http://schemas.openxmlformats.org/officeDocument/2006/relationships/hyperlink" Target="https://www.daloopa.com/src/62762240" TargetMode="External"/><Relationship Id="rId18900" Type="http://schemas.openxmlformats.org/officeDocument/2006/relationships/hyperlink" Target="https://www.daloopa.com/document/7678" TargetMode="External"/><Relationship Id="rId958" Type="http://schemas.openxmlformats.org/officeDocument/2006/relationships/hyperlink" Target="https://www.daloopa.com/src/58653241" TargetMode="External"/><Relationship Id="rId1588" Type="http://schemas.openxmlformats.org/officeDocument/2006/relationships/hyperlink" Target="https://www.daloopa.com/src/1671047" TargetMode="External"/><Relationship Id="rId2639" Type="http://schemas.openxmlformats.org/officeDocument/2006/relationships/hyperlink" Target="https://www.daloopa.com/src/66330843" TargetMode="External"/><Relationship Id="rId6510" Type="http://schemas.openxmlformats.org/officeDocument/2006/relationships/hyperlink" Target="https://www.daloopa.com/src/10332991" TargetMode="External"/><Relationship Id="rId15053" Type="http://schemas.openxmlformats.org/officeDocument/2006/relationships/hyperlink" Target="https://www.daloopa.com/src/19186068" TargetMode="External"/><Relationship Id="rId16104" Type="http://schemas.openxmlformats.org/officeDocument/2006/relationships/hyperlink" Target="https://www.daloopa.com/src/19193269" TargetMode="External"/><Relationship Id="rId4061" Type="http://schemas.openxmlformats.org/officeDocument/2006/relationships/hyperlink" Target="https://www.daloopa.com/src/1668350" TargetMode="External"/><Relationship Id="rId5112" Type="http://schemas.openxmlformats.org/officeDocument/2006/relationships/hyperlink" Target="https://www.daloopa.com/src/2696956" TargetMode="External"/><Relationship Id="rId8682" Type="http://schemas.openxmlformats.org/officeDocument/2006/relationships/hyperlink" Target="https://www.daloopa.com/src/1670585" TargetMode="External"/><Relationship Id="rId9733" Type="http://schemas.openxmlformats.org/officeDocument/2006/relationships/hyperlink" Target="https://www.daloopa.com/src/1671255" TargetMode="External"/><Relationship Id="rId18276" Type="http://schemas.openxmlformats.org/officeDocument/2006/relationships/hyperlink" Target="https://www.daloopa.com/src/62769666" TargetMode="External"/><Relationship Id="rId19674" Type="http://schemas.openxmlformats.org/officeDocument/2006/relationships/hyperlink" Target="https://www.daloopa.com/src/38124358" TargetMode="External"/><Relationship Id="rId7284" Type="http://schemas.openxmlformats.org/officeDocument/2006/relationships/hyperlink" Target="https://www.daloopa.com/src/32272385" TargetMode="External"/><Relationship Id="rId8335" Type="http://schemas.openxmlformats.org/officeDocument/2006/relationships/hyperlink" Target="https://www.daloopa.com/src/48400740" TargetMode="External"/><Relationship Id="rId11663" Type="http://schemas.openxmlformats.org/officeDocument/2006/relationships/hyperlink" Target="https://www.daloopa.com/document/206943" TargetMode="External"/><Relationship Id="rId12714" Type="http://schemas.openxmlformats.org/officeDocument/2006/relationships/hyperlink" Target="https://www.daloopa.com/src/1679150" TargetMode="External"/><Relationship Id="rId19327" Type="http://schemas.openxmlformats.org/officeDocument/2006/relationships/hyperlink" Target="https://www.daloopa.com/src/1678528" TargetMode="External"/><Relationship Id="rId1722" Type="http://schemas.openxmlformats.org/officeDocument/2006/relationships/hyperlink" Target="https://www.daloopa.com/src/48527859" TargetMode="External"/><Relationship Id="rId10265" Type="http://schemas.openxmlformats.org/officeDocument/2006/relationships/hyperlink" Target="https://www.daloopa.com/src/50179747" TargetMode="External"/><Relationship Id="rId11316" Type="http://schemas.openxmlformats.org/officeDocument/2006/relationships/hyperlink" Target="https://marketplace.daloopa.com/text-fundamental?id=1684273&amp;value=0.337&amp;id=1684295&amp;value=0.33799999999999997&amp;" TargetMode="External"/><Relationship Id="rId14886" Type="http://schemas.openxmlformats.org/officeDocument/2006/relationships/hyperlink" Target="https://www.daloopa.com/src/19184979" TargetMode="External"/><Relationship Id="rId15937" Type="http://schemas.openxmlformats.org/officeDocument/2006/relationships/hyperlink" Target="https://marketplace.daloopa.com/text-fundamental?id=19193535&amp;value=2127&amp;id=19193430&amp;value=2463&amp;id=19193383&amp;value=2558&amp;id=45303805&amp;value=2698&amp;id=19195290&amp;value=9846&amp;id=19193301&amp;value=2753&amp;id=19193268&amp;value=1792&amp;id=19193245&amp;value=3422&amp;id=45303806&amp;value=-1531&amp;id=19195404&amp;value=6436&amp;id=19193198&amp;value=4784&amp;id=19193042&amp;value=1624&amp;id=19193005&amp;value=4672&amp;id=45303807&amp;value=4530&amp;id=19195490&amp;value=15610&amp;id=19192952&amp;value=3369&amp;id=19192926&amp;value=5030&amp;id=19192870&amp;value=3558&amp;id=45303808&amp;value=5359&amp;id=19195593&amp;value=17316&amp;id=19192770&amp;value=3411&amp;id=19192731&amp;value=3457&amp;id=19192696&amp;value=5564&amp;id=45303809&amp;value=7552&amp;id=19192613&amp;value=19984&amp;id=20862981&amp;value=8817&amp;id=32324378&amp;value=9088&amp;id=38229758&amp;value=9253&amp;id=46520583&amp;value=10082&amp;id=46508810&amp;value=37240&amp;id=53488417&amp;value=7941&amp;id=58705803&amp;value=7660&amp;id=62996990&amp;value=6616&amp;id=67097403&amp;value=6395&amp;id=67088848&amp;value=28612&amp;" TargetMode="External"/><Relationship Id="rId3894" Type="http://schemas.openxmlformats.org/officeDocument/2006/relationships/hyperlink" Target="https://marketplace.daloopa.com/text-fundamental?id=1668553&amp;value=5136&amp;id=1668529&amp;value=5195&amp;id=1668505&amp;value=5409&amp;id=1668481&amp;value=6253&amp;id=46593994&amp;value=21993&amp;id=1668458&amp;value=5961&amp;id=1668437&amp;value=6114&amp;id=1668416&amp;value=6695&amp;id=1668395&amp;value=6921&amp;id=46594121&amp;value=25691&amp;id=1668374&amp;value=6356&amp;id=1668347&amp;value=6583&amp;id=1668320&amp;value=7037&amp;id=1668293&amp;value=8188&amp;id=46594903&amp;value=28164&amp;id=1668274&amp;value=7648&amp;id=1668257&amp;value=8130&amp;id=1668240&amp;value=8699&amp;id=1668223&amp;value=10661&amp;id=46594994&amp;value=35138&amp;id=1668210&amp;value=9795&amp;id=1668196&amp;value=10373&amp;id=1668182&amp;value=11148&amp;id=1668168&amp;value=14267&amp;id=46595190&amp;value=45583&amp;id=1668155&amp;value=13467&amp;id=1668141&amp;value=13883&amp;id=1668127&amp;value=14281&amp;id=1668113&amp;value=17918&amp;id=46595282&amp;value=59549&amp;id=1668099&amp;value=16012&amp;id=1668085&amp;value=17296&amp;id=1668071&amp;value=17568&amp;id=2696807&amp;value=21020&amp;id=46595344&amp;value=71896&amp;id=4681358&amp;value=18982&amp;id=7963093&amp;value=18553&amp;id=10332894&amp;value=21117&amp;id=14718014&amp;value=26080&amp;id=46595424&amp;value=84732&amp;id=20811561&amp;value=24103&amp;id=32272247&amp;value=26227&amp;id=38123456&amp;value=27621&amp;id=46414805&amp;value=32988&amp;id=46414827&amp;value=110939&amp;id=53410359&amp;value=29599&amp;id=58652632&amp;value=30104&amp;id=62948880&amp;value=31158&amp;id=67044162&amp;value=35342&amp;id=67054326&amp;value=126203&amp;" TargetMode="External"/><Relationship Id="rId4945" Type="http://schemas.openxmlformats.org/officeDocument/2006/relationships/hyperlink" Target="https://www.daloopa.com/src/1669934" TargetMode="External"/><Relationship Id="rId13488" Type="http://schemas.openxmlformats.org/officeDocument/2006/relationships/hyperlink" Target="https://www.daloopa.com/src/19144332" TargetMode="External"/><Relationship Id="rId14539" Type="http://schemas.openxmlformats.org/officeDocument/2006/relationships/hyperlink" Target="https://www.daloopa.com/src/19184848" TargetMode="External"/><Relationship Id="rId18410" Type="http://schemas.openxmlformats.org/officeDocument/2006/relationships/hyperlink" Target="https://www.daloopa.com/src/62711862" TargetMode="External"/><Relationship Id="rId2496" Type="http://schemas.openxmlformats.org/officeDocument/2006/relationships/hyperlink" Target="https://www.daloopa.com/src/66332509" TargetMode="External"/><Relationship Id="rId3547" Type="http://schemas.openxmlformats.org/officeDocument/2006/relationships/hyperlink" Target="https://www.daloopa.com/src/19139021" TargetMode="External"/><Relationship Id="rId17012" Type="http://schemas.openxmlformats.org/officeDocument/2006/relationships/hyperlink" Target="https://www.daloopa.com/src/48792254" TargetMode="External"/><Relationship Id="rId468" Type="http://schemas.openxmlformats.org/officeDocument/2006/relationships/hyperlink" Target="https://www.daloopa.com/src/1677219" TargetMode="External"/><Relationship Id="rId1098" Type="http://schemas.openxmlformats.org/officeDocument/2006/relationships/hyperlink" Target="https://www.daloopa.com/src/48520225" TargetMode="External"/><Relationship Id="rId2149" Type="http://schemas.openxmlformats.org/officeDocument/2006/relationships/hyperlink" Target="https://www.daloopa.com/src/20856841" TargetMode="External"/><Relationship Id="rId6020" Type="http://schemas.openxmlformats.org/officeDocument/2006/relationships/hyperlink" Target="https://www.daloopa.com/src/1669885" TargetMode="External"/><Relationship Id="rId9590" Type="http://schemas.openxmlformats.org/officeDocument/2006/relationships/hyperlink" Target="https://marketplace.daloopa.com/text-fundamental?id=1671362&amp;value=0&amp;id=1671334&amp;value=-4&amp;id=1671306&amp;value=12&amp;id=1671278&amp;value=14&amp;id=45304358&amp;value=22&amp;id=1671250&amp;value=7&amp;id=1671222&amp;value=0&amp;id=1671194&amp;value=-8&amp;id=1671166&amp;value=0&amp;id=45304359&amp;value=-1&amp;id=1671138&amp;value=2&amp;id=1671110&amp;value=-5&amp;id=1671082&amp;value=-3&amp;id=45304360&amp;value=-6&amp;" TargetMode="External"/><Relationship Id="rId12571" Type="http://schemas.openxmlformats.org/officeDocument/2006/relationships/hyperlink" Target="https://www.daloopa.com/src/19271929" TargetMode="External"/><Relationship Id="rId19184" Type="http://schemas.openxmlformats.org/officeDocument/2006/relationships/hyperlink" Target="https://www.daloopa.com/src/49001021" TargetMode="External"/><Relationship Id="rId2630" Type="http://schemas.openxmlformats.org/officeDocument/2006/relationships/hyperlink" Target="https://www.daloopa.com/src/66331077" TargetMode="External"/><Relationship Id="rId8192" Type="http://schemas.openxmlformats.org/officeDocument/2006/relationships/hyperlink" Target="https://www.daloopa.com/src/46414885" TargetMode="External"/><Relationship Id="rId9243" Type="http://schemas.openxmlformats.org/officeDocument/2006/relationships/hyperlink" Target="https://www.daloopa.com/src/1671097" TargetMode="External"/><Relationship Id="rId11173" Type="http://schemas.openxmlformats.org/officeDocument/2006/relationships/hyperlink" Target="https://www.daloopa.com/src/50457966" TargetMode="External"/><Relationship Id="rId12224" Type="http://schemas.openxmlformats.org/officeDocument/2006/relationships/hyperlink" Target="https://www.daloopa.com/src/1679351" TargetMode="External"/><Relationship Id="rId13622" Type="http://schemas.openxmlformats.org/officeDocument/2006/relationships/hyperlink" Target="https://www.daloopa.com/src/19144627" TargetMode="External"/><Relationship Id="rId602" Type="http://schemas.openxmlformats.org/officeDocument/2006/relationships/hyperlink" Target="https://www.daloopa.com/src/32321948" TargetMode="External"/><Relationship Id="rId1232" Type="http://schemas.openxmlformats.org/officeDocument/2006/relationships/hyperlink" Target="https://www.daloopa.com/src/48520226" TargetMode="External"/><Relationship Id="rId15794" Type="http://schemas.openxmlformats.org/officeDocument/2006/relationships/hyperlink" Target="https://www.daloopa.com/document/27840" TargetMode="External"/><Relationship Id="rId16845" Type="http://schemas.openxmlformats.org/officeDocument/2006/relationships/hyperlink" Target="https://www.daloopa.com/src/48791484" TargetMode="External"/><Relationship Id="rId5853" Type="http://schemas.openxmlformats.org/officeDocument/2006/relationships/hyperlink" Target="https://www.daloopa.com/src/7963200" TargetMode="External"/><Relationship Id="rId6904" Type="http://schemas.openxmlformats.org/officeDocument/2006/relationships/hyperlink" Target="https://www.daloopa.com/src/1669376" TargetMode="External"/><Relationship Id="rId14396" Type="http://schemas.openxmlformats.org/officeDocument/2006/relationships/hyperlink" Target="https://www.daloopa.com/src/19177957" TargetMode="External"/><Relationship Id="rId15447" Type="http://schemas.openxmlformats.org/officeDocument/2006/relationships/hyperlink" Target="https://www.daloopa.com/src/19187249" TargetMode="External"/><Relationship Id="rId3057" Type="http://schemas.openxmlformats.org/officeDocument/2006/relationships/hyperlink" Target="https://www.daloopa.com/src/45304515" TargetMode="External"/><Relationship Id="rId4108" Type="http://schemas.openxmlformats.org/officeDocument/2006/relationships/hyperlink" Target="https://www.daloopa.com/src/1668131" TargetMode="External"/><Relationship Id="rId4455" Type="http://schemas.openxmlformats.org/officeDocument/2006/relationships/hyperlink" Target="https://www.daloopa.com/src/62948883" TargetMode="External"/><Relationship Id="rId5506" Type="http://schemas.openxmlformats.org/officeDocument/2006/relationships/hyperlink" Target="https://www.daloopa.com/src/67044541" TargetMode="External"/><Relationship Id="rId14049" Type="http://schemas.openxmlformats.org/officeDocument/2006/relationships/hyperlink" Target="https://marketplace.daloopa.com/text-fundamental?id=19339569&amp;value=74&amp;id=19157499&amp;value=71&amp;id=19157724&amp;value=233&amp;id=19157072&amp;value=120&amp;id=19156959&amp;value=120&amp;id=19156832&amp;value=190&amp;id=66433347&amp;value=141&amp;id=19156713&amp;value=571&amp;id=19156603&amp;value=120&amp;id=19156520&amp;value=79&amp;id=18895776&amp;value=58&amp;id=18905719&amp;value=120&amp;id=18905559&amp;value=136&amp;id=18905019&amp;value=113&amp;id=66433348&amp;value=113&amp;id=18903925&amp;value=482&amp;id=18902574&amp;value=238&amp;id=18902397&amp;value=255&amp;id=18902300&amp;value=151&amp;" TargetMode="External"/><Relationship Id="rId7678" Type="http://schemas.openxmlformats.org/officeDocument/2006/relationships/hyperlink" Target="https://www.daloopa.com/src/1668969" TargetMode="External"/><Relationship Id="rId8729" Type="http://schemas.openxmlformats.org/officeDocument/2006/relationships/hyperlink" Target="https://www.daloopa.com/src/1670601" TargetMode="External"/><Relationship Id="rId10659" Type="http://schemas.openxmlformats.org/officeDocument/2006/relationships/hyperlink" Target="https://www.daloopa.com/src/50178744" TargetMode="External"/><Relationship Id="rId14530" Type="http://schemas.openxmlformats.org/officeDocument/2006/relationships/hyperlink" Target="https://www.daloopa.com/src/19181472" TargetMode="External"/><Relationship Id="rId12081" Type="http://schemas.openxmlformats.org/officeDocument/2006/relationships/hyperlink" Target="https://www.daloopa.com/src/1678358" TargetMode="External"/><Relationship Id="rId13132" Type="http://schemas.openxmlformats.org/officeDocument/2006/relationships/hyperlink" Target="https://www.daloopa.com/src/67439668" TargetMode="External"/><Relationship Id="rId2140" Type="http://schemas.openxmlformats.org/officeDocument/2006/relationships/hyperlink" Target="https://www.daloopa.com/src/38226100" TargetMode="External"/><Relationship Id="rId6761" Type="http://schemas.openxmlformats.org/officeDocument/2006/relationships/hyperlink" Target="https://www.daloopa.com/src/1669899" TargetMode="External"/><Relationship Id="rId7812" Type="http://schemas.openxmlformats.org/officeDocument/2006/relationships/hyperlink" Target="https://www.daloopa.com/src/1668972" TargetMode="External"/><Relationship Id="rId16355" Type="http://schemas.openxmlformats.org/officeDocument/2006/relationships/hyperlink" Target="https://www.daloopa.com/src/45303838" TargetMode="External"/><Relationship Id="rId17753" Type="http://schemas.openxmlformats.org/officeDocument/2006/relationships/hyperlink" Target="https://www.daloopa.com/src/62706096" TargetMode="External"/><Relationship Id="rId18804" Type="http://schemas.openxmlformats.org/officeDocument/2006/relationships/hyperlink" Target="https://www.daloopa.com/src/48899986" TargetMode="External"/><Relationship Id="rId112" Type="http://schemas.openxmlformats.org/officeDocument/2006/relationships/hyperlink" Target="https://www.daloopa.com/document/10232723" TargetMode="External"/><Relationship Id="rId5363" Type="http://schemas.openxmlformats.org/officeDocument/2006/relationships/hyperlink" Target="https://www.daloopa.com/src/67044534" TargetMode="External"/><Relationship Id="rId6414" Type="http://schemas.openxmlformats.org/officeDocument/2006/relationships/hyperlink" Target="https://www.daloopa.com/src/1669721" TargetMode="External"/><Relationship Id="rId16008" Type="http://schemas.openxmlformats.org/officeDocument/2006/relationships/hyperlink" Target="https://www.daloopa.com/src/19193661" TargetMode="External"/><Relationship Id="rId17406" Type="http://schemas.openxmlformats.org/officeDocument/2006/relationships/hyperlink" Target="https://marketplace.daloopa.com/text-fundamental?id=62865868&amp;value=61&amp;id=67090405&amp;value=152&amp;" TargetMode="External"/><Relationship Id="rId5016" Type="http://schemas.openxmlformats.org/officeDocument/2006/relationships/hyperlink" Target="https://www.daloopa.com/src/46412905" TargetMode="External"/><Relationship Id="rId9984" Type="http://schemas.openxmlformats.org/officeDocument/2006/relationships/hyperlink" Target="https://www.daloopa.com/src/67057800" TargetMode="External"/><Relationship Id="rId12965" Type="http://schemas.openxmlformats.org/officeDocument/2006/relationships/hyperlink" Target="https://www.daloopa.com/src/67440460" TargetMode="External"/><Relationship Id="rId19578" Type="http://schemas.openxmlformats.org/officeDocument/2006/relationships/hyperlink" Target="https://www.daloopa.com/src/32273571" TargetMode="External"/><Relationship Id="rId1973" Type="http://schemas.openxmlformats.org/officeDocument/2006/relationships/hyperlink" Target="https://www.daloopa.com/src/45303482" TargetMode="External"/><Relationship Id="rId7188" Type="http://schemas.openxmlformats.org/officeDocument/2006/relationships/hyperlink" Target="https://www.daloopa.com/src/48346634" TargetMode="External"/><Relationship Id="rId8239" Type="http://schemas.openxmlformats.org/officeDocument/2006/relationships/hyperlink" Target="https://www.daloopa.com/src/20811519" TargetMode="External"/><Relationship Id="rId8586" Type="http://schemas.openxmlformats.org/officeDocument/2006/relationships/hyperlink" Target="https://www.daloopa.com/src/1668706" TargetMode="External"/><Relationship Id="rId9637" Type="http://schemas.openxmlformats.org/officeDocument/2006/relationships/hyperlink" Target="https://www.daloopa.com/src/67054087" TargetMode="External"/><Relationship Id="rId11567" Type="http://schemas.openxmlformats.org/officeDocument/2006/relationships/hyperlink" Target="https://marketplace.daloopa.com/text-fundamental?id=1678999&amp;value=747&amp;id=1684165&amp;value=867&amp;id=1684185&amp;value=-898&amp;id=1684206&amp;value=-917&amp;id=45304424&amp;value=-201&amp;" TargetMode="External"/><Relationship Id="rId12618" Type="http://schemas.openxmlformats.org/officeDocument/2006/relationships/hyperlink" Target="https://www.daloopa.com/src/50461366" TargetMode="External"/><Relationship Id="rId1626" Type="http://schemas.openxmlformats.org/officeDocument/2006/relationships/hyperlink" Target="https://www.daloopa.com/src/45303436" TargetMode="External"/><Relationship Id="rId10169" Type="http://schemas.openxmlformats.org/officeDocument/2006/relationships/hyperlink" Target="https://www.daloopa.com/src/50457862" TargetMode="External"/><Relationship Id="rId14040" Type="http://schemas.openxmlformats.org/officeDocument/2006/relationships/hyperlink" Target="https://www.daloopa.com/src/18897284" TargetMode="External"/><Relationship Id="rId18661" Type="http://schemas.openxmlformats.org/officeDocument/2006/relationships/hyperlink" Target="https://www.daloopa.com/src/50393529" TargetMode="External"/><Relationship Id="rId19712" Type="http://schemas.openxmlformats.org/officeDocument/2006/relationships/hyperlink" Target="https://www.daloopa.com/src/1678648" TargetMode="External"/><Relationship Id="rId3798" Type="http://schemas.openxmlformats.org/officeDocument/2006/relationships/hyperlink" Target="https://www.daloopa.com/src/19138113" TargetMode="External"/><Relationship Id="rId4849" Type="http://schemas.openxmlformats.org/officeDocument/2006/relationships/hyperlink" Target="https://www.daloopa.com/document/8473" TargetMode="External"/><Relationship Id="rId8720" Type="http://schemas.openxmlformats.org/officeDocument/2006/relationships/hyperlink" Target="https://www.daloopa.com/src/1670628" TargetMode="External"/><Relationship Id="rId10650" Type="http://schemas.openxmlformats.org/officeDocument/2006/relationships/hyperlink" Target="https://www.daloopa.com/src/50179205" TargetMode="External"/><Relationship Id="rId17263" Type="http://schemas.openxmlformats.org/officeDocument/2006/relationships/hyperlink" Target="https://www.daloopa.com/src/48796289" TargetMode="External"/><Relationship Id="rId18314" Type="http://schemas.openxmlformats.org/officeDocument/2006/relationships/hyperlink" Target="https://marketplace.daloopa.com/text-fundamental?id=19233796&amp;value=39625&amp;id=19233666&amp;value=48082&amp;id=46508912&amp;value=90734&amp;id=67089043&amp;value=71328&amp;" TargetMode="External"/><Relationship Id="rId6271" Type="http://schemas.openxmlformats.org/officeDocument/2006/relationships/hyperlink" Target="https://www.daloopa.com/src/1670318" TargetMode="External"/><Relationship Id="rId7322" Type="http://schemas.openxmlformats.org/officeDocument/2006/relationships/hyperlink" Target="https://www.daloopa.com/src/1669239" TargetMode="External"/><Relationship Id="rId10303" Type="http://schemas.openxmlformats.org/officeDocument/2006/relationships/hyperlink" Target="https://www.daloopa.com/src/50178786" TargetMode="External"/><Relationship Id="rId11701" Type="http://schemas.openxmlformats.org/officeDocument/2006/relationships/hyperlink" Target="https://www.daloopa.com/document/599392" TargetMode="External"/><Relationship Id="rId9494" Type="http://schemas.openxmlformats.org/officeDocument/2006/relationships/hyperlink" Target="https://www.daloopa.com/src/14718321" TargetMode="External"/><Relationship Id="rId13873" Type="http://schemas.openxmlformats.org/officeDocument/2006/relationships/hyperlink" Target="https://www.daloopa.com/src/19259174" TargetMode="External"/><Relationship Id="rId14924" Type="http://schemas.openxmlformats.org/officeDocument/2006/relationships/hyperlink" Target="https://www.daloopa.com/src/19185874" TargetMode="External"/><Relationship Id="rId19088" Type="http://schemas.openxmlformats.org/officeDocument/2006/relationships/hyperlink" Target="https://www.daloopa.com/src/62997274" TargetMode="External"/><Relationship Id="rId1483" Type="http://schemas.openxmlformats.org/officeDocument/2006/relationships/hyperlink" Target="https://www.daloopa.com/src/1670870" TargetMode="External"/><Relationship Id="rId2881" Type="http://schemas.openxmlformats.org/officeDocument/2006/relationships/hyperlink" Target="https://www.daloopa.com/src/19136507" TargetMode="External"/><Relationship Id="rId3932" Type="http://schemas.openxmlformats.org/officeDocument/2006/relationships/hyperlink" Target="https://www.daloopa.com/src/53410359" TargetMode="External"/><Relationship Id="rId8096" Type="http://schemas.openxmlformats.org/officeDocument/2006/relationships/hyperlink" Target="https://www.daloopa.com/src/1669326" TargetMode="External"/><Relationship Id="rId9147" Type="http://schemas.openxmlformats.org/officeDocument/2006/relationships/hyperlink" Target="https://www.daloopa.com/document/206991" TargetMode="External"/><Relationship Id="rId11077" Type="http://schemas.openxmlformats.org/officeDocument/2006/relationships/hyperlink" Target="https://www.daloopa.com/src/50179647" TargetMode="External"/><Relationship Id="rId12475" Type="http://schemas.openxmlformats.org/officeDocument/2006/relationships/hyperlink" Target="https://www.daloopa.com/src/1679365" TargetMode="External"/><Relationship Id="rId13526" Type="http://schemas.openxmlformats.org/officeDocument/2006/relationships/hyperlink" Target="https://www.daloopa.com/src/58705410" TargetMode="External"/><Relationship Id="rId506" Type="http://schemas.openxmlformats.org/officeDocument/2006/relationships/hyperlink" Target="https://www.daloopa.com/src/1677198" TargetMode="External"/><Relationship Id="rId853" Type="http://schemas.openxmlformats.org/officeDocument/2006/relationships/hyperlink" Target="https://www.daloopa.com/src/2700701" TargetMode="External"/><Relationship Id="rId1136" Type="http://schemas.openxmlformats.org/officeDocument/2006/relationships/hyperlink" Target="https://www.daloopa.com/src/1671000" TargetMode="External"/><Relationship Id="rId2534" Type="http://schemas.openxmlformats.org/officeDocument/2006/relationships/hyperlink" Target="https://marketplace.daloopa.com/text-fundamental?id=66332526&amp;value=0.11&amp;id=66332513&amp;value=0.1&amp;id=66332510&amp;value=0.1&amp;id=66332505&amp;value=0.1&amp;id=66332490&amp;value=0.1&amp;id=66332485&amp;value=0.1&amp;id=66332478&amp;value=0.1&amp;id=66331570&amp;value=0.1&amp;id=66331561&amp;value=0.1&amp;id=66331551&amp;value=0.1&amp;id=66331548&amp;value=0.1&amp;id=66331544&amp;value=0.1&amp;id=66331542&amp;value=0.09&amp;id=66331524&amp;value=0.09&amp;id=66331492&amp;value=0.08&amp;id=66331489&amp;value=0.09&amp;" TargetMode="External"/><Relationship Id="rId12128" Type="http://schemas.openxmlformats.org/officeDocument/2006/relationships/hyperlink" Target="https://www.daloopa.com/document/207123" TargetMode="External"/><Relationship Id="rId15698" Type="http://schemas.openxmlformats.org/officeDocument/2006/relationships/hyperlink" Target="https://www.daloopa.com/src/45303788" TargetMode="External"/><Relationship Id="rId16749" Type="http://schemas.openxmlformats.org/officeDocument/2006/relationships/hyperlink" Target="https://marketplace.daloopa.com/text-fundamental?id=66377576&amp;value=2539&amp;id=67090491&amp;value=2955&amp;" TargetMode="External"/><Relationship Id="rId5757" Type="http://schemas.openxmlformats.org/officeDocument/2006/relationships/hyperlink" Target="https://www.daloopa.com/src/1670234" TargetMode="External"/><Relationship Id="rId6808" Type="http://schemas.openxmlformats.org/officeDocument/2006/relationships/hyperlink" Target="https://www.daloopa.com/src/1669022" TargetMode="External"/><Relationship Id="rId18171" Type="http://schemas.openxmlformats.org/officeDocument/2006/relationships/hyperlink" Target="https://www.daloopa.com/src/19253503" TargetMode="External"/><Relationship Id="rId19222" Type="http://schemas.openxmlformats.org/officeDocument/2006/relationships/hyperlink" Target="https://marketplace.daloopa.com/text-fundamental?id=49001610&amp;value=-323&amp;id=49001506&amp;value=-27&amp;id=49001549&amp;value=-4&amp;id=49001568&amp;value=0&amp;id=49028210&amp;value=0&amp;id=49001592&amp;value=-31&amp;" TargetMode="External"/><Relationship Id="rId4359" Type="http://schemas.openxmlformats.org/officeDocument/2006/relationships/hyperlink" Target="https://www.daloopa.com/src/4681367" TargetMode="External"/><Relationship Id="rId8230" Type="http://schemas.openxmlformats.org/officeDocument/2006/relationships/hyperlink" Target="https://www.daloopa.com/src/1668699" TargetMode="External"/><Relationship Id="rId10160" Type="http://schemas.openxmlformats.org/officeDocument/2006/relationships/hyperlink" Target="https://www.daloopa.com/src/50179821" TargetMode="External"/><Relationship Id="rId11211" Type="http://schemas.openxmlformats.org/officeDocument/2006/relationships/hyperlink" Target="https://www.daloopa.com/src/1678826" TargetMode="External"/><Relationship Id="rId14781" Type="http://schemas.openxmlformats.org/officeDocument/2006/relationships/hyperlink" Target="https://www.daloopa.com/src/19185533" TargetMode="External"/><Relationship Id="rId4840" Type="http://schemas.openxmlformats.org/officeDocument/2006/relationships/hyperlink" Target="https://www.daloopa.com/src/1930191" TargetMode="External"/><Relationship Id="rId13383" Type="http://schemas.openxmlformats.org/officeDocument/2006/relationships/hyperlink" Target="https://www.daloopa.com/src/38233730" TargetMode="External"/><Relationship Id="rId14434" Type="http://schemas.openxmlformats.org/officeDocument/2006/relationships/hyperlink" Target="https://www.daloopa.com/src/19177113" TargetMode="External"/><Relationship Id="rId15832" Type="http://schemas.openxmlformats.org/officeDocument/2006/relationships/hyperlink" Target="https://www.daloopa.com/src/38229601" TargetMode="External"/><Relationship Id="rId2391" Type="http://schemas.openxmlformats.org/officeDocument/2006/relationships/hyperlink" Target="https://www.daloopa.com/document/23465155" TargetMode="External"/><Relationship Id="rId3442" Type="http://schemas.openxmlformats.org/officeDocument/2006/relationships/hyperlink" Target="https://www.daloopa.com/src/45304544" TargetMode="External"/><Relationship Id="rId13036" Type="http://schemas.openxmlformats.org/officeDocument/2006/relationships/hyperlink" Target="https://www.daloopa.com/src/67441058" TargetMode="External"/><Relationship Id="rId363" Type="http://schemas.openxmlformats.org/officeDocument/2006/relationships/hyperlink" Target="https://www.daloopa.com/src/1676957" TargetMode="External"/><Relationship Id="rId2044" Type="http://schemas.openxmlformats.org/officeDocument/2006/relationships/hyperlink" Target="https://www.daloopa.com/src/45303495" TargetMode="External"/><Relationship Id="rId17657" Type="http://schemas.openxmlformats.org/officeDocument/2006/relationships/hyperlink" Target="https://www.daloopa.com/src/62706235" TargetMode="External"/><Relationship Id="rId18708" Type="http://schemas.openxmlformats.org/officeDocument/2006/relationships/hyperlink" Target="https://www.daloopa.com/src/48899827" TargetMode="External"/><Relationship Id="rId5267" Type="http://schemas.openxmlformats.org/officeDocument/2006/relationships/hyperlink" Target="https://www.daloopa.com/src/1670374" TargetMode="External"/><Relationship Id="rId6318" Type="http://schemas.openxmlformats.org/officeDocument/2006/relationships/hyperlink" Target="https://www.daloopa.com/src/1670505" TargetMode="External"/><Relationship Id="rId6665" Type="http://schemas.openxmlformats.org/officeDocument/2006/relationships/hyperlink" Target="https://www.daloopa.com/src/1669620" TargetMode="External"/><Relationship Id="rId7716" Type="http://schemas.openxmlformats.org/officeDocument/2006/relationships/hyperlink" Target="https://www.daloopa.com/src/1668690" TargetMode="External"/><Relationship Id="rId16259" Type="http://schemas.openxmlformats.org/officeDocument/2006/relationships/hyperlink" Target="https://www.daloopa.com/src/45303824" TargetMode="External"/><Relationship Id="rId9888" Type="http://schemas.openxmlformats.org/officeDocument/2006/relationships/hyperlink" Target="https://www.daloopa.com/src/1671461" TargetMode="External"/><Relationship Id="rId12869" Type="http://schemas.openxmlformats.org/officeDocument/2006/relationships/hyperlink" Target="https://www.daloopa.com/src/67437497" TargetMode="External"/><Relationship Id="rId16740" Type="http://schemas.openxmlformats.org/officeDocument/2006/relationships/hyperlink" Target="https://www.daloopa.com/document/23465155" TargetMode="External"/><Relationship Id="rId1877" Type="http://schemas.openxmlformats.org/officeDocument/2006/relationships/hyperlink" Target="https://www.daloopa.com/src/1676851" TargetMode="External"/><Relationship Id="rId2928" Type="http://schemas.openxmlformats.org/officeDocument/2006/relationships/hyperlink" Target="https://www.daloopa.com/src/53486186" TargetMode="External"/><Relationship Id="rId14291" Type="http://schemas.openxmlformats.org/officeDocument/2006/relationships/hyperlink" Target="https://www.daloopa.com/src/48892496" TargetMode="External"/><Relationship Id="rId15342" Type="http://schemas.openxmlformats.org/officeDocument/2006/relationships/hyperlink" Target="https://www.daloopa.com/src/45303765" TargetMode="External"/><Relationship Id="rId4350" Type="http://schemas.openxmlformats.org/officeDocument/2006/relationships/hyperlink" Target="https://www.daloopa.com/src/1668177" TargetMode="External"/><Relationship Id="rId5401" Type="http://schemas.openxmlformats.org/officeDocument/2006/relationships/hyperlink" Target="https://www.daloopa.com/src/1669631" TargetMode="External"/><Relationship Id="rId8971" Type="http://schemas.openxmlformats.org/officeDocument/2006/relationships/hyperlink" Target="https://www.daloopa.com/src/45304236" TargetMode="External"/><Relationship Id="rId18565" Type="http://schemas.openxmlformats.org/officeDocument/2006/relationships/hyperlink" Target="https://www.daloopa.com/src/62712014" TargetMode="External"/><Relationship Id="rId4003" Type="http://schemas.openxmlformats.org/officeDocument/2006/relationships/hyperlink" Target="https://www.daloopa.com/src/1668484" TargetMode="External"/><Relationship Id="rId7573" Type="http://schemas.openxmlformats.org/officeDocument/2006/relationships/hyperlink" Target="https://www.daloopa.com/src/1669569" TargetMode="External"/><Relationship Id="rId8624" Type="http://schemas.openxmlformats.org/officeDocument/2006/relationships/hyperlink" Target="https://www.daloopa.com/src/1670602" TargetMode="External"/><Relationship Id="rId11952" Type="http://schemas.openxmlformats.org/officeDocument/2006/relationships/hyperlink" Target="https://www.daloopa.com/src/1678797" TargetMode="External"/><Relationship Id="rId17167" Type="http://schemas.openxmlformats.org/officeDocument/2006/relationships/hyperlink" Target="https://www.daloopa.com/src/48793034" TargetMode="External"/><Relationship Id="rId18218" Type="http://schemas.openxmlformats.org/officeDocument/2006/relationships/hyperlink" Target="https://www.daloopa.com/src/19253505" TargetMode="External"/><Relationship Id="rId19616" Type="http://schemas.openxmlformats.org/officeDocument/2006/relationships/hyperlink" Target="https://www.daloopa.com/src/10333277" TargetMode="External"/><Relationship Id="rId6175" Type="http://schemas.openxmlformats.org/officeDocument/2006/relationships/hyperlink" Target="https://www.daloopa.com/src/1670030" TargetMode="External"/><Relationship Id="rId7226" Type="http://schemas.openxmlformats.org/officeDocument/2006/relationships/hyperlink" Target="https://www.daloopa.com/src/2696845" TargetMode="External"/><Relationship Id="rId10554" Type="http://schemas.openxmlformats.org/officeDocument/2006/relationships/hyperlink" Target="https://www.daloopa.com/src/50179535" TargetMode="External"/><Relationship Id="rId11605" Type="http://schemas.openxmlformats.org/officeDocument/2006/relationships/hyperlink" Target="https://www.daloopa.com/src/1684170" TargetMode="External"/><Relationship Id="rId9398" Type="http://schemas.openxmlformats.org/officeDocument/2006/relationships/hyperlink" Target="https://www.daloopa.com/src/67050862" TargetMode="External"/><Relationship Id="rId10207" Type="http://schemas.openxmlformats.org/officeDocument/2006/relationships/hyperlink" Target="https://www.daloopa.com/src/50180226" TargetMode="External"/><Relationship Id="rId13777" Type="http://schemas.openxmlformats.org/officeDocument/2006/relationships/hyperlink" Target="https://www.daloopa.com/src/19147184" TargetMode="External"/><Relationship Id="rId14828" Type="http://schemas.openxmlformats.org/officeDocument/2006/relationships/hyperlink" Target="https://www.daloopa.com/src/19186071" TargetMode="External"/><Relationship Id="rId2785" Type="http://schemas.openxmlformats.org/officeDocument/2006/relationships/hyperlink" Target="https://www.daloopa.com/src/19134944" TargetMode="External"/><Relationship Id="rId3836" Type="http://schemas.openxmlformats.org/officeDocument/2006/relationships/hyperlink" Target="https://www.daloopa.com/document/23463508" TargetMode="External"/><Relationship Id="rId12379" Type="http://schemas.openxmlformats.org/officeDocument/2006/relationships/hyperlink" Target="https://www.daloopa.com/src/1679459" TargetMode="External"/><Relationship Id="rId16250" Type="http://schemas.openxmlformats.org/officeDocument/2006/relationships/hyperlink" Target="https://www.daloopa.com/src/19140035" TargetMode="External"/><Relationship Id="rId17301" Type="http://schemas.openxmlformats.org/officeDocument/2006/relationships/hyperlink" Target="https://www.daloopa.com/src/48796769" TargetMode="External"/><Relationship Id="rId757" Type="http://schemas.openxmlformats.org/officeDocument/2006/relationships/hyperlink" Target="https://www.daloopa.com/src/19358813" TargetMode="External"/><Relationship Id="rId1387" Type="http://schemas.openxmlformats.org/officeDocument/2006/relationships/hyperlink" Target="https://www.daloopa.com/src/48520987" TargetMode="External"/><Relationship Id="rId2438" Type="http://schemas.openxmlformats.org/officeDocument/2006/relationships/hyperlink" Target="https://www.daloopa.com/src/46503072" TargetMode="External"/><Relationship Id="rId12860" Type="http://schemas.openxmlformats.org/officeDocument/2006/relationships/hyperlink" Target="https://www.daloopa.com/src/67436315" TargetMode="External"/><Relationship Id="rId19473" Type="http://schemas.openxmlformats.org/officeDocument/2006/relationships/hyperlink" Target="https://www.daloopa.com/src/20810966" TargetMode="External"/><Relationship Id="rId93" Type="http://schemas.openxmlformats.org/officeDocument/2006/relationships/hyperlink" Target="https://www.daloopa.com/document/10232740" TargetMode="External"/><Relationship Id="rId8481" Type="http://schemas.openxmlformats.org/officeDocument/2006/relationships/hyperlink" Target="https://www.daloopa.com/src/38123501" TargetMode="External"/><Relationship Id="rId9532" Type="http://schemas.openxmlformats.org/officeDocument/2006/relationships/hyperlink" Target="https://marketplace.daloopa.com/text-fundamental?id=1671360&amp;value=1271&amp;id=1671332&amp;value=1413&amp;id=1671304&amp;value=1546&amp;id=1671276&amp;value=1895&amp;id=45304350&amp;value=6125&amp;id=1671248&amp;value=1724&amp;id=1671220&amp;value=1849&amp;id=1671192&amp;value=1835&amp;id=1671164&amp;value=2201&amp;id=45304351&amp;value=7609&amp;id=1671136&amp;value=1904&amp;id=1671108&amp;value=2129&amp;id=1671080&amp;value=2293&amp;id=2697123&amp;value=2666&amp;id=45304352&amp;value=8992&amp;id=4681512&amp;value=2157&amp;id=7963278&amp;value=1839&amp;id=10333141&amp;value=2371&amp;id=14718329&amp;value=3050&amp;id=45304353&amp;value=9417&amp;id=20810576&amp;value=2905&amp;id=32273752&amp;value=3364&amp;id=38123899&amp;value=3688&amp;id=50174319&amp;value=4447&amp;id=50457805&amp;value=14404&amp;id=53410540&amp;value=3842&amp;id=58652918&amp;value=4340&amp;id=62949528&amp;value=4138&amp;id=67049643&amp;value=4656&amp;id=67054086&amp;value=16976&amp;" TargetMode="External"/><Relationship Id="rId11462" Type="http://schemas.openxmlformats.org/officeDocument/2006/relationships/hyperlink" Target="https://marketplace.daloopa.com/text-fundamental?id=1687095&amp;value=-0.209&amp;id=1678926&amp;value=-0.309&amp;" TargetMode="External"/><Relationship Id="rId12513" Type="http://schemas.openxmlformats.org/officeDocument/2006/relationships/hyperlink" Target="https://www.daloopa.com/src/1679398" TargetMode="External"/><Relationship Id="rId13911" Type="http://schemas.openxmlformats.org/officeDocument/2006/relationships/hyperlink" Target="https://www.daloopa.com/src/19257728" TargetMode="External"/><Relationship Id="rId18075" Type="http://schemas.openxmlformats.org/officeDocument/2006/relationships/hyperlink" Target="https://www.daloopa.com/src/19237997" TargetMode="External"/><Relationship Id="rId19126" Type="http://schemas.openxmlformats.org/officeDocument/2006/relationships/hyperlink" Target="https://www.daloopa.com/src/49000976" TargetMode="External"/><Relationship Id="rId1521" Type="http://schemas.openxmlformats.org/officeDocument/2006/relationships/hyperlink" Target="https://www.daloopa.com/src/1670781" TargetMode="External"/><Relationship Id="rId7083" Type="http://schemas.openxmlformats.org/officeDocument/2006/relationships/hyperlink" Target="https://www.daloopa.com/src/1669419" TargetMode="External"/><Relationship Id="rId8134" Type="http://schemas.openxmlformats.org/officeDocument/2006/relationships/hyperlink" Target="https://www.daloopa.com/src/48610219" TargetMode="External"/><Relationship Id="rId10064" Type="http://schemas.openxmlformats.org/officeDocument/2006/relationships/hyperlink" Target="https://marketplace.daloopa.com/text-fundamental?id=50180241&amp;value=0&amp;" TargetMode="External"/><Relationship Id="rId11115" Type="http://schemas.openxmlformats.org/officeDocument/2006/relationships/hyperlink" Target="https://www.daloopa.com/src/50179525" TargetMode="External"/><Relationship Id="rId3693" Type="http://schemas.openxmlformats.org/officeDocument/2006/relationships/hyperlink" Target="https://www.daloopa.com/src/67087921" TargetMode="External"/><Relationship Id="rId13287" Type="http://schemas.openxmlformats.org/officeDocument/2006/relationships/hyperlink" Target="https://www.daloopa.com/src/1677419" TargetMode="External"/><Relationship Id="rId14685" Type="http://schemas.openxmlformats.org/officeDocument/2006/relationships/hyperlink" Target="https://www.daloopa.com/src/46508607" TargetMode="External"/><Relationship Id="rId15736" Type="http://schemas.openxmlformats.org/officeDocument/2006/relationships/hyperlink" Target="https://www.daloopa.com/src/19183352" TargetMode="External"/><Relationship Id="rId2295" Type="http://schemas.openxmlformats.org/officeDocument/2006/relationships/hyperlink" Target="https://www.daloopa.com/src/45303517" TargetMode="External"/><Relationship Id="rId3346" Type="http://schemas.openxmlformats.org/officeDocument/2006/relationships/hyperlink" Target="https://www.daloopa.com/src/19137068" TargetMode="External"/><Relationship Id="rId4744" Type="http://schemas.openxmlformats.org/officeDocument/2006/relationships/hyperlink" Target="https://www.daloopa.com/document/207170" TargetMode="External"/><Relationship Id="rId14338" Type="http://schemas.openxmlformats.org/officeDocument/2006/relationships/hyperlink" Target="https://www.daloopa.com/src/19181833" TargetMode="External"/><Relationship Id="rId18959" Type="http://schemas.openxmlformats.org/officeDocument/2006/relationships/hyperlink" Target="https://www.daloopa.com/src/50393511" TargetMode="External"/><Relationship Id="rId267" Type="http://schemas.openxmlformats.org/officeDocument/2006/relationships/hyperlink" Target="https://www.daloopa.com/src/48498101" TargetMode="External"/><Relationship Id="rId7967" Type="http://schemas.openxmlformats.org/officeDocument/2006/relationships/hyperlink" Target="https://www.daloopa.com/src/1668976" TargetMode="External"/><Relationship Id="rId10948" Type="http://schemas.openxmlformats.org/officeDocument/2006/relationships/hyperlink" Target="https://www.daloopa.com/src/50174938" TargetMode="External"/><Relationship Id="rId6569" Type="http://schemas.openxmlformats.org/officeDocument/2006/relationships/hyperlink" Target="https://www.daloopa.com/src/38123590" TargetMode="External"/><Relationship Id="rId12370" Type="http://schemas.openxmlformats.org/officeDocument/2006/relationships/hyperlink" Target="https://marketplace.daloopa.com/text-fundamental?id=1679515&amp;value=76&amp;id=1679507&amp;value=77&amp;id=1679499&amp;value=79&amp;id=1679491&amp;value=77&amp;id=1679483&amp;value=79&amp;id=1679475&amp;value=80&amp;id=1679467&amp;value=79&amp;id=1679459&amp;value=79&amp;id=1679451&amp;value=78&amp;id=1679443&amp;value=80&amp;id=1679435&amp;value=81&amp;id=1679427&amp;value=83&amp;id=1679419&amp;value=84&amp;id=1679411&amp;value=84&amp;id=1679403&amp;value=85&amp;id=1679395&amp;value=58&amp;id=1679387&amp;value=47&amp;id=1679379&amp;value=48&amp;id=1679371&amp;value=49&amp;id=1679363&amp;value=48&amp;id=1679355&amp;value=50&amp;id=1679347&amp;value=48&amp;id=1679339&amp;value=50&amp;id=1679331&amp;value=61&amp;id=1679323&amp;value=76&amp;id=1679315&amp;value=110&amp;id=1679307&amp;value=145&amp;id=2746554&amp;value=156&amp;id=4718975&amp;value=183&amp;id=7998988&amp;value=197&amp;id=10353975&amp;value=199&amp;id=14823746&amp;value=197&amp;id=20856413&amp;value=198&amp;id=32320521&amp;value=201&amp;id=38225426&amp;value=202&amp;id=46503146&amp;value=208&amp;id=53484047&amp;value=213&amp;id=58703446&amp;value=267&amp;id=62996615&amp;value=297&amp;id=67086550&amp;value=314&amp;" TargetMode="External"/><Relationship Id="rId13421" Type="http://schemas.openxmlformats.org/officeDocument/2006/relationships/hyperlink" Target="https://www.daloopa.com/src/19145266" TargetMode="External"/><Relationship Id="rId16991" Type="http://schemas.openxmlformats.org/officeDocument/2006/relationships/hyperlink" Target="https://www.daloopa.com/src/48791283" TargetMode="External"/><Relationship Id="rId9042" Type="http://schemas.openxmlformats.org/officeDocument/2006/relationships/hyperlink" Target="https://www.daloopa.com/src/45304251" TargetMode="External"/><Relationship Id="rId12023" Type="http://schemas.openxmlformats.org/officeDocument/2006/relationships/hyperlink" Target="https://www.daloopa.com/src/1678279" TargetMode="External"/><Relationship Id="rId15593" Type="http://schemas.openxmlformats.org/officeDocument/2006/relationships/hyperlink" Target="https://www.daloopa.com/src/19187047" TargetMode="External"/><Relationship Id="rId16644" Type="http://schemas.openxmlformats.org/officeDocument/2006/relationships/hyperlink" Target="https://www.daloopa.com/src/19164664" TargetMode="External"/><Relationship Id="rId401" Type="http://schemas.openxmlformats.org/officeDocument/2006/relationships/hyperlink" Target="https://www.daloopa.com/src/1676889" TargetMode="External"/><Relationship Id="rId1031" Type="http://schemas.openxmlformats.org/officeDocument/2006/relationships/hyperlink" Target="https://www.daloopa.com/src/38124386" TargetMode="External"/><Relationship Id="rId5652" Type="http://schemas.openxmlformats.org/officeDocument/2006/relationships/hyperlink" Target="https://www.daloopa.com/src/1670263" TargetMode="External"/><Relationship Id="rId6703" Type="http://schemas.openxmlformats.org/officeDocument/2006/relationships/hyperlink" Target="https://www.daloopa.com/src/1670112" TargetMode="External"/><Relationship Id="rId14195" Type="http://schemas.openxmlformats.org/officeDocument/2006/relationships/hyperlink" Target="https://marketplace.daloopa.com/text-fundamental?id=18894376&amp;value=271&amp;id=18882299&amp;value=615&amp;id=18882142&amp;value=327&amp;id=18881836&amp;value=480&amp;id=66433358&amp;value=238&amp;id=18881376&amp;value=1660&amp;id=18881184&amp;value=186&amp;id=18880892&amp;value=221&amp;id=18880569&amp;value=687&amp;id=18879553&amp;value=341&amp;id=18879413&amp;value=197&amp;id=18877402&amp;value=335&amp;" TargetMode="External"/><Relationship Id="rId15246" Type="http://schemas.openxmlformats.org/officeDocument/2006/relationships/hyperlink" Target="https://www.daloopa.com/src/19178967" TargetMode="External"/><Relationship Id="rId4254" Type="http://schemas.openxmlformats.org/officeDocument/2006/relationships/hyperlink" Target="https://www.daloopa.com/src/2696814" TargetMode="External"/><Relationship Id="rId5305" Type="http://schemas.openxmlformats.org/officeDocument/2006/relationships/hyperlink" Target="https://www.daloopa.com/src/32272348" TargetMode="External"/><Relationship Id="rId7477" Type="http://schemas.openxmlformats.org/officeDocument/2006/relationships/hyperlink" Target="https://www.daloopa.com/src/1669278" TargetMode="External"/><Relationship Id="rId8528" Type="http://schemas.openxmlformats.org/officeDocument/2006/relationships/hyperlink" Target="https://www.daloopa.com/src/7963168" TargetMode="External"/><Relationship Id="rId8875" Type="http://schemas.openxmlformats.org/officeDocument/2006/relationships/hyperlink" Target="https://www.daloopa.com/src/1925255" TargetMode="External"/><Relationship Id="rId9926" Type="http://schemas.openxmlformats.org/officeDocument/2006/relationships/hyperlink" Target="https://www.daloopa.com/src/1671426" TargetMode="External"/><Relationship Id="rId11856" Type="http://schemas.openxmlformats.org/officeDocument/2006/relationships/hyperlink" Target="https://marketplace.daloopa.com/text-fundamental?id=1678735&amp;value=6.43&amp;id=1678692&amp;value=7&amp;" TargetMode="External"/><Relationship Id="rId12907" Type="http://schemas.openxmlformats.org/officeDocument/2006/relationships/hyperlink" Target="https://www.daloopa.com/src/67437779" TargetMode="External"/><Relationship Id="rId18469" Type="http://schemas.openxmlformats.org/officeDocument/2006/relationships/hyperlink" Target="https://www.daloopa.com/src/62711976" TargetMode="External"/><Relationship Id="rId1915" Type="http://schemas.openxmlformats.org/officeDocument/2006/relationships/hyperlink" Target="https://www.daloopa.com/src/1676832" TargetMode="External"/><Relationship Id="rId6079" Type="http://schemas.openxmlformats.org/officeDocument/2006/relationships/hyperlink" Target="https://www.daloopa.com/src/1669644" TargetMode="External"/><Relationship Id="rId10458" Type="http://schemas.openxmlformats.org/officeDocument/2006/relationships/hyperlink" Target="https://www.daloopa.com/src/50179249" TargetMode="External"/><Relationship Id="rId11509" Type="http://schemas.openxmlformats.org/officeDocument/2006/relationships/hyperlink" Target="https://www.daloopa.com/src/1678991" TargetMode="External"/><Relationship Id="rId18950" Type="http://schemas.openxmlformats.org/officeDocument/2006/relationships/hyperlink" Target="https://www.daloopa.com/src/48899213" TargetMode="External"/><Relationship Id="rId17552" Type="http://schemas.openxmlformats.org/officeDocument/2006/relationships/hyperlink" Target="https://www.daloopa.com/src/67046098" TargetMode="External"/><Relationship Id="rId18603" Type="http://schemas.openxmlformats.org/officeDocument/2006/relationships/hyperlink" Target="https://www.daloopa.com/src/50393449" TargetMode="External"/><Relationship Id="rId2689" Type="http://schemas.openxmlformats.org/officeDocument/2006/relationships/hyperlink" Target="https://www.daloopa.com/src/38225579" TargetMode="External"/><Relationship Id="rId6560" Type="http://schemas.openxmlformats.org/officeDocument/2006/relationships/hyperlink" Target="https://www.daloopa.com/src/1669654" TargetMode="External"/><Relationship Id="rId7611" Type="http://schemas.openxmlformats.org/officeDocument/2006/relationships/hyperlink" Target="https://www.daloopa.com/src/62949111" TargetMode="External"/><Relationship Id="rId16154" Type="http://schemas.openxmlformats.org/officeDocument/2006/relationships/hyperlink" Target="https://www.daloopa.com/src/32324380" TargetMode="External"/><Relationship Id="rId17205" Type="http://schemas.openxmlformats.org/officeDocument/2006/relationships/hyperlink" Target="https://www.daloopa.com/src/48798384" TargetMode="External"/><Relationship Id="rId5162" Type="http://schemas.openxmlformats.org/officeDocument/2006/relationships/hyperlink" Target="https://www.daloopa.com/src/20809883" TargetMode="External"/><Relationship Id="rId6213" Type="http://schemas.openxmlformats.org/officeDocument/2006/relationships/hyperlink" Target="https://www.daloopa.com/src/1670540" TargetMode="External"/><Relationship Id="rId9783" Type="http://schemas.openxmlformats.org/officeDocument/2006/relationships/hyperlink" Target="https://www.daloopa.com/src/14718310" TargetMode="External"/><Relationship Id="rId19377" Type="http://schemas.openxmlformats.org/officeDocument/2006/relationships/hyperlink" Target="https://www.daloopa.com/src/1678479" TargetMode="External"/><Relationship Id="rId1772" Type="http://schemas.openxmlformats.org/officeDocument/2006/relationships/hyperlink" Target="https://www.daloopa.com/src/1670913" TargetMode="External"/><Relationship Id="rId8385" Type="http://schemas.openxmlformats.org/officeDocument/2006/relationships/hyperlink" Target="https://www.daloopa.com/src/48345858" TargetMode="External"/><Relationship Id="rId9436" Type="http://schemas.openxmlformats.org/officeDocument/2006/relationships/hyperlink" Target="https://www.daloopa.com/src/14718324" TargetMode="External"/><Relationship Id="rId11366" Type="http://schemas.openxmlformats.org/officeDocument/2006/relationships/hyperlink" Target="https://www.daloopa.com/src/1687080" TargetMode="External"/><Relationship Id="rId12764" Type="http://schemas.openxmlformats.org/officeDocument/2006/relationships/hyperlink" Target="https://www.daloopa.com/src/1679115" TargetMode="External"/><Relationship Id="rId13815" Type="http://schemas.openxmlformats.org/officeDocument/2006/relationships/hyperlink" Target="https://www.daloopa.com/src/66433328" TargetMode="External"/><Relationship Id="rId1425" Type="http://schemas.openxmlformats.org/officeDocument/2006/relationships/hyperlink" Target="https://www.daloopa.com/src/49016318" TargetMode="External"/><Relationship Id="rId2823" Type="http://schemas.openxmlformats.org/officeDocument/2006/relationships/hyperlink" Target="https://www.daloopa.com/src/19134803" TargetMode="External"/><Relationship Id="rId8038" Type="http://schemas.openxmlformats.org/officeDocument/2006/relationships/hyperlink" Target="https://www.daloopa.com/src/1669543" TargetMode="External"/><Relationship Id="rId11019" Type="http://schemas.openxmlformats.org/officeDocument/2006/relationships/hyperlink" Target="https://www.daloopa.com/src/67058826" TargetMode="External"/><Relationship Id="rId12417" Type="http://schemas.openxmlformats.org/officeDocument/2006/relationships/hyperlink" Target="https://www.daloopa.com/src/1679492" TargetMode="External"/><Relationship Id="rId15987" Type="http://schemas.openxmlformats.org/officeDocument/2006/relationships/hyperlink" Target="https://www.daloopa.com/src/45303811" TargetMode="External"/><Relationship Id="rId4995" Type="http://schemas.openxmlformats.org/officeDocument/2006/relationships/hyperlink" Target="https://www.daloopa.com/src/1670006" TargetMode="External"/><Relationship Id="rId14589" Type="http://schemas.openxmlformats.org/officeDocument/2006/relationships/hyperlink" Target="https://www.daloopa.com/src/45303712" TargetMode="External"/><Relationship Id="rId18460" Type="http://schemas.openxmlformats.org/officeDocument/2006/relationships/hyperlink" Target="https://marketplace.daloopa.com/text-fundamental?id=62711656&amp;value=-1899&amp;id=62711774&amp;value=-1659&amp;id=62711807&amp;value=-1732&amp;id=62711839&amp;value=-2076&amp;id=62711849&amp;value=-2531&amp;id=62711909&amp;value=-2817&amp;id=62711945&amp;value=-3502&amp;id=62711976&amp;value=-4823&amp;id=62712004&amp;value=-7129&amp;id=67090319&amp;value=-9553&amp;" TargetMode="External"/><Relationship Id="rId19511" Type="http://schemas.openxmlformats.org/officeDocument/2006/relationships/hyperlink" Target="https://www.daloopa.com/src/1678468" TargetMode="External"/><Relationship Id="rId2199" Type="http://schemas.openxmlformats.org/officeDocument/2006/relationships/hyperlink" Target="https://www.daloopa.com/src/19161381" TargetMode="External"/><Relationship Id="rId3597" Type="http://schemas.openxmlformats.org/officeDocument/2006/relationships/hyperlink" Target="https://www.daloopa.com/src/19139019" TargetMode="External"/><Relationship Id="rId4648" Type="http://schemas.openxmlformats.org/officeDocument/2006/relationships/hyperlink" Target="https://www.daloopa.com/src/1668235" TargetMode="External"/><Relationship Id="rId6070" Type="http://schemas.openxmlformats.org/officeDocument/2006/relationships/hyperlink" Target="https://www.daloopa.com/src/1669954" TargetMode="External"/><Relationship Id="rId11500" Type="http://schemas.openxmlformats.org/officeDocument/2006/relationships/hyperlink" Target="https://marketplace.daloopa.com/text-fundamental?id=1678990&amp;value=1837&amp;id=1684156&amp;value=1987&amp;id=1684175&amp;value=2017&amp;id=1684196&amp;value=2111&amp;id=45304415&amp;value=7952&amp;" TargetMode="External"/><Relationship Id="rId17062" Type="http://schemas.openxmlformats.org/officeDocument/2006/relationships/hyperlink" Target="https://www.daloopa.com/src/48792505" TargetMode="External"/><Relationship Id="rId18113" Type="http://schemas.openxmlformats.org/officeDocument/2006/relationships/hyperlink" Target="https://marketplace.daloopa.com/text-fundamental?id=62769938&amp;value=287&amp;id=62769934&amp;value=816&amp;id=62769921&amp;value=513&amp;id=62823571&amp;value=666&amp;id=19238162&amp;value=2282&amp;id=62769919&amp;value=822&amp;id=62769907&amp;value=913&amp;id=62769896&amp;value=859&amp;id=62823572&amp;value=737&amp;id=19238112&amp;value=3331&amp;id=62769880&amp;value=1018&amp;id=62769839&amp;value=1025&amp;id=62769822&amp;value=912&amp;id=62823573&amp;value=348&amp;id=19238068&amp;value=3303&amp;id=62769820&amp;value=922&amp;id=62769807&amp;value=1242&amp;id=62769800&amp;value=984&amp;id=62823574&amp;value=1524&amp;id=19238003&amp;value=4672&amp;id=62769791&amp;value=1393&amp;id=62769782&amp;value=853&amp;id=62769780&amp;value=1247&amp;id=62823575&amp;value=11038&amp;id=19237957&amp;value=14531&amp;id=62769773&amp;value=1142&amp;id=62769759&amp;value=1020&amp;id=62769729&amp;value=891&amp;id=62823576&amp;value=1124&amp;id=19237928&amp;value=4177&amp;id=62769728&amp;value=1489&amp;id=62769723&amp;value=2200&amp;id=62769712&amp;value=1560&amp;id=62823577&amp;value=33&amp;id=19237898&amp;value=5282&amp;id=62769704&amp;value=921&amp;id=62769701&amp;value=1318&amp;id=62769691&amp;value=2112&amp;id=62823578&amp;value=3462&amp;id=19237603&amp;value=7813&amp;id=53502848&amp;value=2498&amp;id=62769677&amp;value=3460&amp;id=62769665&amp;value=4128&amp;id=62823579&amp;value=4615&amp;id=46508972&amp;value=14701&amp;id=53502846&amp;value=3353&amp;id=58707585&amp;value=3012&amp;id=62995658&amp;value=2323&amp;id=67097408&amp;value=2668&amp;id=67089094&amp;value=11356&amp;" TargetMode="External"/><Relationship Id="rId7121" Type="http://schemas.openxmlformats.org/officeDocument/2006/relationships/hyperlink" Target="https://www.daloopa.com/src/1668746" TargetMode="External"/><Relationship Id="rId10102" Type="http://schemas.openxmlformats.org/officeDocument/2006/relationships/hyperlink" Target="https://www.daloopa.com/src/50457851" TargetMode="External"/><Relationship Id="rId13672" Type="http://schemas.openxmlformats.org/officeDocument/2006/relationships/hyperlink" Target="https://www.daloopa.com/src/53487575" TargetMode="External"/><Relationship Id="rId14723" Type="http://schemas.openxmlformats.org/officeDocument/2006/relationships/hyperlink" Target="https://www.daloopa.com/src/19185386" TargetMode="External"/><Relationship Id="rId2680" Type="http://schemas.openxmlformats.org/officeDocument/2006/relationships/hyperlink" Target="https://www.daloopa.com/src/1679522" TargetMode="External"/><Relationship Id="rId3731" Type="http://schemas.openxmlformats.org/officeDocument/2006/relationships/hyperlink" Target="https://www.daloopa.com/src/32322891" TargetMode="External"/><Relationship Id="rId9293" Type="http://schemas.openxmlformats.org/officeDocument/2006/relationships/hyperlink" Target="https://www.daloopa.com/src/1671323" TargetMode="External"/><Relationship Id="rId12274" Type="http://schemas.openxmlformats.org/officeDocument/2006/relationships/hyperlink" Target="https://www.daloopa.com/src/4718972" TargetMode="External"/><Relationship Id="rId13325" Type="http://schemas.openxmlformats.org/officeDocument/2006/relationships/hyperlink" Target="https://www.daloopa.com/src/2698713" TargetMode="External"/><Relationship Id="rId652" Type="http://schemas.openxmlformats.org/officeDocument/2006/relationships/hyperlink" Target="https://marketplace.daloopa.com/text-fundamental?id=50432533&amp;value=13650&amp;id=50432375&amp;value=3568&amp;id=50432532&amp;value=14539&amp;id=19360027&amp;value=3694&amp;id=19360374&amp;value=15033&amp;id=19359984&amp;value=3692&amp;id=19359956&amp;value=3743&amp;id=19359915&amp;value=3732&amp;id=45303310&amp;value=4431&amp;id=19360422&amp;value=15598&amp;id=19359804&amp;value=4008&amp;id=19359765&amp;value=4247&amp;id=19359679&amp;value=4342&amp;id=45303311&amp;value=4990&amp;id=19359449&amp;value=17587&amp;id=18922691&amp;value=4644&amp;id=18922579&amp;value=4825&amp;id=18922332&amp;value=4900&amp;id=45303312&amp;value=5613&amp;id=18922206&amp;value=19982&amp;id=18922066&amp;value=5038&amp;id=18921926&amp;value=5266&amp;id=18921246&amp;value=5269&amp;" TargetMode="External"/><Relationship Id="rId1282" Type="http://schemas.openxmlformats.org/officeDocument/2006/relationships/hyperlink" Target="https://www.daloopa.com/src/50192805" TargetMode="External"/><Relationship Id="rId2333" Type="http://schemas.openxmlformats.org/officeDocument/2006/relationships/hyperlink" Target="https://www.daloopa.com/src/1679201" TargetMode="External"/><Relationship Id="rId15497" Type="http://schemas.openxmlformats.org/officeDocument/2006/relationships/hyperlink" Target="https://www.daloopa.com/src/19186603" TargetMode="External"/><Relationship Id="rId16895" Type="http://schemas.openxmlformats.org/officeDocument/2006/relationships/hyperlink" Target="https://www.daloopa.com/src/48791184" TargetMode="External"/><Relationship Id="rId17946" Type="http://schemas.openxmlformats.org/officeDocument/2006/relationships/hyperlink" Target="https://www.daloopa.com/src/62708832" TargetMode="External"/><Relationship Id="rId305" Type="http://schemas.openxmlformats.org/officeDocument/2006/relationships/hyperlink" Target="https://www.daloopa.com/src/32272121" TargetMode="External"/><Relationship Id="rId5556" Type="http://schemas.openxmlformats.org/officeDocument/2006/relationships/hyperlink" Target="https://www.daloopa.com/src/1669981" TargetMode="External"/><Relationship Id="rId6607" Type="http://schemas.openxmlformats.org/officeDocument/2006/relationships/hyperlink" Target="https://www.daloopa.com/src/1669828" TargetMode="External"/><Relationship Id="rId6954" Type="http://schemas.openxmlformats.org/officeDocument/2006/relationships/hyperlink" Target="https://www.daloopa.com/src/1669451" TargetMode="External"/><Relationship Id="rId14099" Type="http://schemas.openxmlformats.org/officeDocument/2006/relationships/hyperlink" Target="https://www.daloopa.com/src/18905892" TargetMode="External"/><Relationship Id="rId16548" Type="http://schemas.openxmlformats.org/officeDocument/2006/relationships/hyperlink" Target="https://www.daloopa.com/src/18837796" TargetMode="External"/><Relationship Id="rId19021" Type="http://schemas.openxmlformats.org/officeDocument/2006/relationships/hyperlink" Target="https://www.daloopa.com/src/53491364" TargetMode="External"/><Relationship Id="rId4158" Type="http://schemas.openxmlformats.org/officeDocument/2006/relationships/hyperlink" Target="https://www.daloopa.com/src/46414795" TargetMode="External"/><Relationship Id="rId5209" Type="http://schemas.openxmlformats.org/officeDocument/2006/relationships/hyperlink" Target="https://www.daloopa.com/src/1670259" TargetMode="External"/><Relationship Id="rId8779" Type="http://schemas.openxmlformats.org/officeDocument/2006/relationships/hyperlink" Target="https://www.daloopa.com/src/1925256" TargetMode="External"/><Relationship Id="rId11010" Type="http://schemas.openxmlformats.org/officeDocument/2006/relationships/hyperlink" Target="https://www.daloopa.com/src/50174942" TargetMode="External"/><Relationship Id="rId14580" Type="http://schemas.openxmlformats.org/officeDocument/2006/relationships/hyperlink" Target="https://www.daloopa.com/src/19184891" TargetMode="External"/><Relationship Id="rId15631" Type="http://schemas.openxmlformats.org/officeDocument/2006/relationships/hyperlink" Target="https://www.daloopa.com/src/50458016" TargetMode="External"/><Relationship Id="rId1819" Type="http://schemas.openxmlformats.org/officeDocument/2006/relationships/hyperlink" Target="https://www.daloopa.com/src/49016425" TargetMode="External"/><Relationship Id="rId13182" Type="http://schemas.openxmlformats.org/officeDocument/2006/relationships/hyperlink" Target="https://www.daloopa.com/src/67439182" TargetMode="External"/><Relationship Id="rId14233" Type="http://schemas.openxmlformats.org/officeDocument/2006/relationships/hyperlink" Target="https://www.daloopa.com/src/18880568" TargetMode="External"/><Relationship Id="rId18854" Type="http://schemas.openxmlformats.org/officeDocument/2006/relationships/hyperlink" Target="https://www.daloopa.com/src/58706877" TargetMode="External"/><Relationship Id="rId2190" Type="http://schemas.openxmlformats.org/officeDocument/2006/relationships/hyperlink" Target="https://www.daloopa.com/src/19161696" TargetMode="External"/><Relationship Id="rId3241" Type="http://schemas.openxmlformats.org/officeDocument/2006/relationships/hyperlink" Target="https://www.daloopa.com/src/19135737" TargetMode="External"/><Relationship Id="rId7862" Type="http://schemas.openxmlformats.org/officeDocument/2006/relationships/hyperlink" Target="https://www.daloopa.com/src/4681396" TargetMode="External"/><Relationship Id="rId8913" Type="http://schemas.openxmlformats.org/officeDocument/2006/relationships/hyperlink" Target="https://www.daloopa.com/src/1684243" TargetMode="External"/><Relationship Id="rId17456" Type="http://schemas.openxmlformats.org/officeDocument/2006/relationships/hyperlink" Target="https://www.daloopa.com/src/62705517" TargetMode="External"/><Relationship Id="rId18507" Type="http://schemas.openxmlformats.org/officeDocument/2006/relationships/hyperlink" Target="https://marketplace.daloopa.com/text-fundamental?id=62711660&amp;value=-125&amp;" TargetMode="External"/><Relationship Id="rId162" Type="http://schemas.openxmlformats.org/officeDocument/2006/relationships/hyperlink" Target="https://www.daloopa.com/src/62707613" TargetMode="External"/><Relationship Id="rId6464" Type="http://schemas.openxmlformats.org/officeDocument/2006/relationships/hyperlink" Target="https://www.daloopa.com/src/32272333" TargetMode="External"/><Relationship Id="rId7515" Type="http://schemas.openxmlformats.org/officeDocument/2006/relationships/hyperlink" Target="https://www.daloopa.com/src/47469232" TargetMode="External"/><Relationship Id="rId10843" Type="http://schemas.openxmlformats.org/officeDocument/2006/relationships/hyperlink" Target="https://www.daloopa.com/src/50179100" TargetMode="External"/><Relationship Id="rId16058" Type="http://schemas.openxmlformats.org/officeDocument/2006/relationships/hyperlink" Target="https://www.daloopa.com/src/53488413" TargetMode="External"/><Relationship Id="rId17109" Type="http://schemas.openxmlformats.org/officeDocument/2006/relationships/hyperlink" Target="https://www.daloopa.com/src/48792835" TargetMode="External"/><Relationship Id="rId5066" Type="http://schemas.openxmlformats.org/officeDocument/2006/relationships/hyperlink" Target="https://www.daloopa.com/src/32272343" TargetMode="External"/><Relationship Id="rId6117" Type="http://schemas.openxmlformats.org/officeDocument/2006/relationships/hyperlink" Target="https://www.daloopa.com/src/1670242" TargetMode="External"/><Relationship Id="rId9687" Type="http://schemas.openxmlformats.org/officeDocument/2006/relationships/hyperlink" Target="https://www.daloopa.com/src/58652930" TargetMode="External"/><Relationship Id="rId8289" Type="http://schemas.openxmlformats.org/officeDocument/2006/relationships/hyperlink" Target="https://www.daloopa.com/src/10333051" TargetMode="External"/><Relationship Id="rId12668" Type="http://schemas.openxmlformats.org/officeDocument/2006/relationships/hyperlink" Target="https://www.daloopa.com/src/1679161" TargetMode="External"/><Relationship Id="rId13719" Type="http://schemas.openxmlformats.org/officeDocument/2006/relationships/hyperlink" Target="https://www.daloopa.com/src/19148142" TargetMode="External"/><Relationship Id="rId1676" Type="http://schemas.openxmlformats.org/officeDocument/2006/relationships/hyperlink" Target="https://www.daloopa.com/src/1670856" TargetMode="External"/><Relationship Id="rId2727" Type="http://schemas.openxmlformats.org/officeDocument/2006/relationships/hyperlink" Target="https://www.daloopa.com/src/10354041" TargetMode="External"/><Relationship Id="rId14090" Type="http://schemas.openxmlformats.org/officeDocument/2006/relationships/hyperlink" Target="https://marketplace.daloopa.com/text-fundamental?id=19156835&amp;value=29&amp;id=19156522&amp;value=44&amp;id=18895778&amp;value=46&amp;id=18905892&amp;value=158&amp;id=18905722&amp;value=31&amp;id=18905561&amp;value=26&amp;id=18901644&amp;value=115&amp;id=18898230&amp;value=138&amp;" TargetMode="External"/><Relationship Id="rId15141" Type="http://schemas.openxmlformats.org/officeDocument/2006/relationships/hyperlink" Target="https://marketplace.daloopa.com/text-fundamental?id=19180087&amp;value=61687&amp;id=19180072&amp;value=60063&amp;" TargetMode="External"/><Relationship Id="rId1329" Type="http://schemas.openxmlformats.org/officeDocument/2006/relationships/hyperlink" Target="https://www.daloopa.com/src/53410455" TargetMode="External"/><Relationship Id="rId4899" Type="http://schemas.openxmlformats.org/officeDocument/2006/relationships/hyperlink" Target="https://www.daloopa.com/src/1930058" TargetMode="External"/><Relationship Id="rId5200" Type="http://schemas.openxmlformats.org/officeDocument/2006/relationships/hyperlink" Target="https://marketplace.daloopa.com/text-fundamental?id=1670520&amp;value=1017&amp;id=1670483&amp;value=1148&amp;id=1670446&amp;value=1154&amp;id=1670409&amp;value=1526&amp;id=1670371&amp;value=1166&amp;id=1670333&amp;value=1158&amp;id=1670295&amp;value=1372&amp;id=1670259&amp;value=1322&amp;id=1670224&amp;value=847&amp;id=1670189&amp;value=1316&amp;id=1670154&amp;value=2212&amp;" TargetMode="External"/><Relationship Id="rId8770" Type="http://schemas.openxmlformats.org/officeDocument/2006/relationships/hyperlink" Target="https://www.daloopa.com/document/23465155" TargetMode="External"/><Relationship Id="rId9821" Type="http://schemas.openxmlformats.org/officeDocument/2006/relationships/hyperlink" Target="https://www.daloopa.com/src/1671285" TargetMode="External"/><Relationship Id="rId11751" Type="http://schemas.openxmlformats.org/officeDocument/2006/relationships/hyperlink" Target="https://www.daloopa.com/src/1678674" TargetMode="External"/><Relationship Id="rId12802" Type="http://schemas.openxmlformats.org/officeDocument/2006/relationships/hyperlink" Target="https://www.daloopa.com/src/67436995" TargetMode="External"/><Relationship Id="rId18364" Type="http://schemas.openxmlformats.org/officeDocument/2006/relationships/hyperlink" Target="https://www.daloopa.com/src/62711967" TargetMode="External"/><Relationship Id="rId19415" Type="http://schemas.openxmlformats.org/officeDocument/2006/relationships/hyperlink" Target="https://www.daloopa.com/src/1678557" TargetMode="External"/><Relationship Id="rId35" Type="http://schemas.openxmlformats.org/officeDocument/2006/relationships/hyperlink" Target="https://www.daloopa.com/document/21779929" TargetMode="External"/><Relationship Id="rId1810" Type="http://schemas.openxmlformats.org/officeDocument/2006/relationships/hyperlink" Target="https://www.daloopa.com/src/1670824" TargetMode="External"/><Relationship Id="rId7372" Type="http://schemas.openxmlformats.org/officeDocument/2006/relationships/hyperlink" Target="https://www.daloopa.com/src/1669312" TargetMode="External"/><Relationship Id="rId8423" Type="http://schemas.openxmlformats.org/officeDocument/2006/relationships/hyperlink" Target="https://www.daloopa.com/src/4681406" TargetMode="External"/><Relationship Id="rId10353" Type="http://schemas.openxmlformats.org/officeDocument/2006/relationships/hyperlink" Target="https://www.daloopa.com/src/50179257" TargetMode="External"/><Relationship Id="rId11404" Type="http://schemas.openxmlformats.org/officeDocument/2006/relationships/hyperlink" Target="https://www.daloopa.com/src/1678917" TargetMode="External"/><Relationship Id="rId18017" Type="http://schemas.openxmlformats.org/officeDocument/2006/relationships/hyperlink" Target="https://www.daloopa.com/src/62708833" TargetMode="External"/><Relationship Id="rId3982" Type="http://schemas.openxmlformats.org/officeDocument/2006/relationships/hyperlink" Target="https://www.daloopa.com/src/38123458" TargetMode="External"/><Relationship Id="rId7025" Type="http://schemas.openxmlformats.org/officeDocument/2006/relationships/hyperlink" Target="https://www.daloopa.com/src/1669379" TargetMode="External"/><Relationship Id="rId10006" Type="http://schemas.openxmlformats.org/officeDocument/2006/relationships/hyperlink" Target="https://www.daloopa.com/src/2697136" TargetMode="External"/><Relationship Id="rId13576" Type="http://schemas.openxmlformats.org/officeDocument/2006/relationships/hyperlink" Target="https://www.daloopa.com/src/46509799" TargetMode="External"/><Relationship Id="rId14974" Type="http://schemas.openxmlformats.org/officeDocument/2006/relationships/hyperlink" Target="https://www.daloopa.com/src/67088709" TargetMode="External"/><Relationship Id="rId2584" Type="http://schemas.openxmlformats.org/officeDocument/2006/relationships/hyperlink" Target="https://www.daloopa.com/src/66330917" TargetMode="External"/><Relationship Id="rId3635" Type="http://schemas.openxmlformats.org/officeDocument/2006/relationships/hyperlink" Target="https://www.daloopa.com/src/45304577" TargetMode="External"/><Relationship Id="rId9197" Type="http://schemas.openxmlformats.org/officeDocument/2006/relationships/hyperlink" Target="https://www.daloopa.com/src/1671207" TargetMode="External"/><Relationship Id="rId12178" Type="http://schemas.openxmlformats.org/officeDocument/2006/relationships/hyperlink" Target="https://marketplace.daloopa.com/text-fundamental?id=1678340&amp;value=7.35&amp;id=1678330&amp;value=8.67&amp;id=1678320&amp;value=7.5&amp;id=1678297&amp;value=9.06&amp;id=1678287&amp;value=9.36&amp;" TargetMode="External"/><Relationship Id="rId13229" Type="http://schemas.openxmlformats.org/officeDocument/2006/relationships/hyperlink" Target="https://www.daloopa.com/src/67438801" TargetMode="External"/><Relationship Id="rId14627" Type="http://schemas.openxmlformats.org/officeDocument/2006/relationships/hyperlink" Target="https://www.daloopa.com/src/19184861" TargetMode="External"/><Relationship Id="rId17100" Type="http://schemas.openxmlformats.org/officeDocument/2006/relationships/hyperlink" Target="https://www.daloopa.com/src/48792356" TargetMode="External"/><Relationship Id="rId556" Type="http://schemas.openxmlformats.org/officeDocument/2006/relationships/hyperlink" Target="https://www.daloopa.com/document/7392066" TargetMode="External"/><Relationship Id="rId1186" Type="http://schemas.openxmlformats.org/officeDocument/2006/relationships/hyperlink" Target="https://www.daloopa.com/src/62949199" TargetMode="External"/><Relationship Id="rId2237" Type="http://schemas.openxmlformats.org/officeDocument/2006/relationships/hyperlink" Target="https://www.daloopa.com/src/1679279" TargetMode="External"/><Relationship Id="rId16799" Type="http://schemas.openxmlformats.org/officeDocument/2006/relationships/hyperlink" Target="https://marketplace.daloopa.com/text-fundamental?id=50203092&amp;value=128&amp;id=50203059&amp;value=130&amp;id=50202995&amp;value=134&amp;id=50458048&amp;value=149&amp;id=48906999&amp;value=541&amp;id=50324288&amp;value=140&amp;id=50324146&amp;value=155&amp;id=50324040&amp;value=159&amp;id=50458049&amp;value=165&amp;id=48906950&amp;value=619&amp;id=48906734&amp;value=726&amp;id=67089850&amp;value=838&amp;" TargetMode="External"/><Relationship Id="rId209" Type="http://schemas.openxmlformats.org/officeDocument/2006/relationships/hyperlink" Target="https://www.daloopa.com/document/7383824" TargetMode="External"/><Relationship Id="rId6858" Type="http://schemas.openxmlformats.org/officeDocument/2006/relationships/hyperlink" Target="https://www.daloopa.com/src/1669155" TargetMode="External"/><Relationship Id="rId7909" Type="http://schemas.openxmlformats.org/officeDocument/2006/relationships/hyperlink" Target="https://marketplace.daloopa.com/text-fundamental?id=1669575&amp;value=0&amp;id=1669540&amp;value=-70&amp;id=1669505&amp;value=670&amp;id=1669470&amp;value=0&amp;id=48346979&amp;value=600&amp;id=1669435&amp;value=50&amp;id=1669398&amp;value=-50&amp;id=1669360&amp;value=-725&amp;id=1669322&amp;value=-50&amp;id=48346652&amp;value=-775&amp;id=1669286&amp;value=50&amp;id=1669250&amp;value=200&amp;id=1669214&amp;value=225&amp;id=1669176&amp;value=-50&amp;id=48345850&amp;value=425&amp;id=1669075&amp;value=100&amp;id=1669042&amp;value=-150&amp;id=1669009&amp;value=500&amp;id=1668975&amp;value=0&amp;id=48615965&amp;value=450&amp;id=1668939&amp;value=0&amp;id=1668903&amp;value=0&amp;id=1668867&amp;value=0&amp;id=1668831&amp;value=0&amp;id=48400748&amp;value=0&amp;id=48610224&amp;value=0&amp;" TargetMode="External"/><Relationship Id="rId8280" Type="http://schemas.openxmlformats.org/officeDocument/2006/relationships/hyperlink" Target="https://www.daloopa.com/src/1668768" TargetMode="External"/><Relationship Id="rId13710" Type="http://schemas.openxmlformats.org/officeDocument/2006/relationships/hyperlink" Target="https://www.daloopa.com/src/19147586" TargetMode="External"/><Relationship Id="rId19272" Type="http://schemas.openxmlformats.org/officeDocument/2006/relationships/hyperlink" Target="https://www.daloopa.com/src/49002465" TargetMode="External"/><Relationship Id="rId9331" Type="http://schemas.openxmlformats.org/officeDocument/2006/relationships/hyperlink" Target="https://www.daloopa.com/src/1671072" TargetMode="External"/><Relationship Id="rId11261" Type="http://schemas.openxmlformats.org/officeDocument/2006/relationships/hyperlink" Target="https://www.daloopa.com/document/6065396" TargetMode="External"/><Relationship Id="rId12312" Type="http://schemas.openxmlformats.org/officeDocument/2006/relationships/hyperlink" Target="https://www.daloopa.com/src/1679321" TargetMode="External"/><Relationship Id="rId15882" Type="http://schemas.openxmlformats.org/officeDocument/2006/relationships/hyperlink" Target="https://www.daloopa.com/src/46508807" TargetMode="External"/><Relationship Id="rId16933" Type="http://schemas.openxmlformats.org/officeDocument/2006/relationships/hyperlink" Target="https://www.daloopa.com/src/48791399" TargetMode="External"/><Relationship Id="rId1320" Type="http://schemas.openxmlformats.org/officeDocument/2006/relationships/hyperlink" Target="https://www.daloopa.com/src/2697062" TargetMode="External"/><Relationship Id="rId4890" Type="http://schemas.openxmlformats.org/officeDocument/2006/relationships/hyperlink" Target="https://www.daloopa.com/src/1930166" TargetMode="External"/><Relationship Id="rId5941" Type="http://schemas.openxmlformats.org/officeDocument/2006/relationships/hyperlink" Target="https://www.daloopa.com/src/1670061" TargetMode="External"/><Relationship Id="rId14484" Type="http://schemas.openxmlformats.org/officeDocument/2006/relationships/hyperlink" Target="https://www.daloopa.com/src/19178248" TargetMode="External"/><Relationship Id="rId15535" Type="http://schemas.openxmlformats.org/officeDocument/2006/relationships/hyperlink" Target="https://www.daloopa.com/src/62996953" TargetMode="External"/><Relationship Id="rId3492" Type="http://schemas.openxmlformats.org/officeDocument/2006/relationships/hyperlink" Target="https://www.daloopa.com/src/49007831" TargetMode="External"/><Relationship Id="rId4543" Type="http://schemas.openxmlformats.org/officeDocument/2006/relationships/hyperlink" Target="https://www.daloopa.com/src/1668522" TargetMode="External"/><Relationship Id="rId13086" Type="http://schemas.openxmlformats.org/officeDocument/2006/relationships/hyperlink" Target="https://www.daloopa.com/src/67440589" TargetMode="External"/><Relationship Id="rId14137" Type="http://schemas.openxmlformats.org/officeDocument/2006/relationships/hyperlink" Target="https://www.daloopa.com/src/53490409" TargetMode="External"/><Relationship Id="rId2094" Type="http://schemas.openxmlformats.org/officeDocument/2006/relationships/hyperlink" Target="https://www.daloopa.com/src/1680719" TargetMode="External"/><Relationship Id="rId3145" Type="http://schemas.openxmlformats.org/officeDocument/2006/relationships/hyperlink" Target="https://www.daloopa.com/src/62996733" TargetMode="External"/><Relationship Id="rId7766" Type="http://schemas.openxmlformats.org/officeDocument/2006/relationships/hyperlink" Target="https://www.daloopa.com/src/1668759" TargetMode="External"/><Relationship Id="rId8817" Type="http://schemas.openxmlformats.org/officeDocument/2006/relationships/hyperlink" Target="https://www.daloopa.com/src/1925303" TargetMode="External"/><Relationship Id="rId18758" Type="http://schemas.openxmlformats.org/officeDocument/2006/relationships/hyperlink" Target="https://www.daloopa.com/src/48898888" TargetMode="External"/><Relationship Id="rId6368" Type="http://schemas.openxmlformats.org/officeDocument/2006/relationships/hyperlink" Target="https://www.daloopa.com/document/23463508" TargetMode="External"/><Relationship Id="rId7419" Type="http://schemas.openxmlformats.org/officeDocument/2006/relationships/hyperlink" Target="https://www.daloopa.com/src/1669496" TargetMode="External"/><Relationship Id="rId10747" Type="http://schemas.openxmlformats.org/officeDocument/2006/relationships/hyperlink" Target="https://www.daloopa.com/src/50179490" TargetMode="External"/><Relationship Id="rId13220" Type="http://schemas.openxmlformats.org/officeDocument/2006/relationships/hyperlink" Target="https://www.daloopa.com/src/67439185" TargetMode="External"/><Relationship Id="rId16790" Type="http://schemas.openxmlformats.org/officeDocument/2006/relationships/hyperlink" Target="https://www.daloopa.com/src/50458046" TargetMode="External"/><Relationship Id="rId17841" Type="http://schemas.openxmlformats.org/officeDocument/2006/relationships/hyperlink" Target="https://www.daloopa.com/src/62706858" TargetMode="External"/><Relationship Id="rId200" Type="http://schemas.openxmlformats.org/officeDocument/2006/relationships/hyperlink" Target="https://www.daloopa.com/src/62709921" TargetMode="External"/><Relationship Id="rId2978" Type="http://schemas.openxmlformats.org/officeDocument/2006/relationships/hyperlink" Target="https://www.daloopa.com/src/19135440" TargetMode="External"/><Relationship Id="rId7900" Type="http://schemas.openxmlformats.org/officeDocument/2006/relationships/hyperlink" Target="https://www.daloopa.com/src/1668902" TargetMode="External"/><Relationship Id="rId15392" Type="http://schemas.openxmlformats.org/officeDocument/2006/relationships/hyperlink" Target="https://www.daloopa.com/src/19187720" TargetMode="External"/><Relationship Id="rId16443" Type="http://schemas.openxmlformats.org/officeDocument/2006/relationships/hyperlink" Target="https://www.daloopa.com/src/19197160" TargetMode="External"/><Relationship Id="rId5451" Type="http://schemas.openxmlformats.org/officeDocument/2006/relationships/hyperlink" Target="https://www.daloopa.com/src/38123604" TargetMode="External"/><Relationship Id="rId6502" Type="http://schemas.openxmlformats.org/officeDocument/2006/relationships/hyperlink" Target="https://www.daloopa.com/src/1669757" TargetMode="External"/><Relationship Id="rId15045" Type="http://schemas.openxmlformats.org/officeDocument/2006/relationships/hyperlink" Target="https://www.daloopa.com/src/62996937" TargetMode="External"/><Relationship Id="rId19666" Type="http://schemas.openxmlformats.org/officeDocument/2006/relationships/hyperlink" Target="https://www.daloopa.com/src/1678461" TargetMode="External"/><Relationship Id="rId4053" Type="http://schemas.openxmlformats.org/officeDocument/2006/relationships/hyperlink" Target="https://www.daloopa.com/src/1668533" TargetMode="External"/><Relationship Id="rId5104" Type="http://schemas.openxmlformats.org/officeDocument/2006/relationships/hyperlink" Target="https://www.daloopa.com/src/1669835" TargetMode="External"/><Relationship Id="rId8674" Type="http://schemas.openxmlformats.org/officeDocument/2006/relationships/hyperlink" Target="https://www.daloopa.com/src/1670609" TargetMode="External"/><Relationship Id="rId9725" Type="http://schemas.openxmlformats.org/officeDocument/2006/relationships/hyperlink" Target="https://www.daloopa.com/src/1671436" TargetMode="External"/><Relationship Id="rId11655" Type="http://schemas.openxmlformats.org/officeDocument/2006/relationships/hyperlink" Target="https://www.daloopa.com/src/1682526" TargetMode="External"/><Relationship Id="rId18268" Type="http://schemas.openxmlformats.org/officeDocument/2006/relationships/hyperlink" Target="https://www.daloopa.com/src/62769727" TargetMode="External"/><Relationship Id="rId19319" Type="http://schemas.openxmlformats.org/officeDocument/2006/relationships/hyperlink" Target="https://www.daloopa.com/src/1678613" TargetMode="External"/><Relationship Id="rId1714" Type="http://schemas.openxmlformats.org/officeDocument/2006/relationships/hyperlink" Target="https://www.daloopa.com/src/1670767" TargetMode="External"/><Relationship Id="rId7276" Type="http://schemas.openxmlformats.org/officeDocument/2006/relationships/hyperlink" Target="https://www.daloopa.com/src/1668615" TargetMode="External"/><Relationship Id="rId8327" Type="http://schemas.openxmlformats.org/officeDocument/2006/relationships/hyperlink" Target="https://www.daloopa.com/src/20811516" TargetMode="External"/><Relationship Id="rId10257" Type="http://schemas.openxmlformats.org/officeDocument/2006/relationships/hyperlink" Target="https://www.daloopa.com/src/50180119" TargetMode="External"/><Relationship Id="rId11308" Type="http://schemas.openxmlformats.org/officeDocument/2006/relationships/hyperlink" Target="https://www.daloopa.com/src/45304387" TargetMode="External"/><Relationship Id="rId12706" Type="http://schemas.openxmlformats.org/officeDocument/2006/relationships/hyperlink" Target="https://www.daloopa.com/src/1679172" TargetMode="External"/><Relationship Id="rId14878" Type="http://schemas.openxmlformats.org/officeDocument/2006/relationships/hyperlink" Target="https://www.daloopa.com/src/19185790" TargetMode="External"/><Relationship Id="rId15929" Type="http://schemas.openxmlformats.org/officeDocument/2006/relationships/hyperlink" Target="https://www.daloopa.com/src/67097402" TargetMode="External"/><Relationship Id="rId2488" Type="http://schemas.openxmlformats.org/officeDocument/2006/relationships/hyperlink" Target="https://www.daloopa.com/src/2746481" TargetMode="External"/><Relationship Id="rId3886" Type="http://schemas.openxmlformats.org/officeDocument/2006/relationships/hyperlink" Target="https://www.daloopa.com/src/67054325" TargetMode="External"/><Relationship Id="rId4937" Type="http://schemas.openxmlformats.org/officeDocument/2006/relationships/hyperlink" Target="https://www.daloopa.com/src/1670219" TargetMode="External"/><Relationship Id="rId17351" Type="http://schemas.openxmlformats.org/officeDocument/2006/relationships/hyperlink" Target="https://www.daloopa.com/src/48797974" TargetMode="External"/><Relationship Id="rId18402" Type="http://schemas.openxmlformats.org/officeDocument/2006/relationships/hyperlink" Target="https://www.daloopa.com/src/62712010" TargetMode="External"/><Relationship Id="rId3539" Type="http://schemas.openxmlformats.org/officeDocument/2006/relationships/hyperlink" Target="https://www.daloopa.com/src/45304552" TargetMode="External"/><Relationship Id="rId6012" Type="http://schemas.openxmlformats.org/officeDocument/2006/relationships/hyperlink" Target="https://www.daloopa.com/src/1670170" TargetMode="External"/><Relationship Id="rId7410" Type="http://schemas.openxmlformats.org/officeDocument/2006/relationships/hyperlink" Target="https://www.daloopa.com/src/48610210" TargetMode="External"/><Relationship Id="rId13961" Type="http://schemas.openxmlformats.org/officeDocument/2006/relationships/hyperlink" Target="https://www.daloopa.com/src/48888847" TargetMode="External"/><Relationship Id="rId17004" Type="http://schemas.openxmlformats.org/officeDocument/2006/relationships/hyperlink" Target="https://www.daloopa.com/src/48789097" TargetMode="External"/><Relationship Id="rId9582" Type="http://schemas.openxmlformats.org/officeDocument/2006/relationships/hyperlink" Target="https://www.daloopa.com/src/20810589" TargetMode="External"/><Relationship Id="rId12563" Type="http://schemas.openxmlformats.org/officeDocument/2006/relationships/hyperlink" Target="https://www.daloopa.com/src/67089558" TargetMode="External"/><Relationship Id="rId13614" Type="http://schemas.openxmlformats.org/officeDocument/2006/relationships/hyperlink" Target="https://www.daloopa.com/src/38229432" TargetMode="External"/><Relationship Id="rId19176" Type="http://schemas.openxmlformats.org/officeDocument/2006/relationships/hyperlink" Target="https://www.daloopa.com/src/49001024" TargetMode="External"/><Relationship Id="rId941" Type="http://schemas.openxmlformats.org/officeDocument/2006/relationships/hyperlink" Target="https://www.daloopa.com/src/62949264" TargetMode="External"/><Relationship Id="rId1571" Type="http://schemas.openxmlformats.org/officeDocument/2006/relationships/hyperlink" Target="https://www.daloopa.com/src/49013956" TargetMode="External"/><Relationship Id="rId2622" Type="http://schemas.openxmlformats.org/officeDocument/2006/relationships/hyperlink" Target="https://marketplace.daloopa.com/text-fundamental?id=66331448&amp;value=0.05&amp;id=66331441&amp;value=0.06&amp;id=66331440&amp;value=0.05&amp;id=66331379&amp;value=0.05&amp;id=66331205&amp;value=0.06&amp;id=66331181&amp;value=0.06&amp;id=66331148&amp;value=0.06&amp;id=66331144&amp;value=0.06&amp;id=66331077&amp;value=0.05&amp;id=66330964&amp;value=0.05&amp;id=66330957&amp;value=0.06&amp;id=66330953&amp;value=0.06&amp;id=66330949&amp;value=0.05&amp;id=66330938&amp;value=0.05&amp;id=66330934&amp;value=0.05&amp;id=66330928&amp;value=0.05&amp;id=66330915&amp;value=0.05&amp;id=66330864&amp;value=0.05&amp;id=66330857&amp;value=0.06&amp;id=66330846&amp;value=0.05&amp;id=66330843&amp;value=0.06&amp;id=66330838&amp;value=0.06&amp;id=66330830&amp;value=0.06&amp;id=67090458&amp;value=0.06&amp;" TargetMode="External"/><Relationship Id="rId8184" Type="http://schemas.openxmlformats.org/officeDocument/2006/relationships/hyperlink" Target="https://www.daloopa.com/src/2696862" TargetMode="External"/><Relationship Id="rId9235" Type="http://schemas.openxmlformats.org/officeDocument/2006/relationships/hyperlink" Target="https://www.daloopa.com/src/1671321" TargetMode="External"/><Relationship Id="rId11165" Type="http://schemas.openxmlformats.org/officeDocument/2006/relationships/hyperlink" Target="https://www.daloopa.com/src/50178726" TargetMode="External"/><Relationship Id="rId12216" Type="http://schemas.openxmlformats.org/officeDocument/2006/relationships/hyperlink" Target="https://www.daloopa.com/src/1679415" TargetMode="External"/><Relationship Id="rId15786" Type="http://schemas.openxmlformats.org/officeDocument/2006/relationships/hyperlink" Target="https://www.daloopa.com/src/50458023" TargetMode="External"/><Relationship Id="rId1224" Type="http://schemas.openxmlformats.org/officeDocument/2006/relationships/hyperlink" Target="https://www.daloopa.com/src/58652857" TargetMode="External"/><Relationship Id="rId4794" Type="http://schemas.openxmlformats.org/officeDocument/2006/relationships/hyperlink" Target="https://www.daloopa.com/src/67054335" TargetMode="External"/><Relationship Id="rId5845" Type="http://schemas.openxmlformats.org/officeDocument/2006/relationships/hyperlink" Target="https://www.daloopa.com/src/1669779" TargetMode="External"/><Relationship Id="rId14388" Type="http://schemas.openxmlformats.org/officeDocument/2006/relationships/hyperlink" Target="https://marketplace.daloopa.com/text-fundamental?id=19178361&amp;value=2721&amp;id=19178244&amp;value=2645&amp;id=19178207&amp;value=2450&amp;id=45303702&amp;value=2801&amp;id=19182016&amp;value=10617&amp;id=19178087&amp;value=1438&amp;id=19178082&amp;value=1431&amp;id=19177957&amp;value=1179&amp;id=45303703&amp;value=1997&amp;id=19181905&amp;value=6045&amp;id=19177940&amp;value=1512&amp;id=19177858&amp;value=1440&amp;id=19177777&amp;value=1683&amp;id=45303704&amp;value=2060&amp;id=19181837&amp;value=6695&amp;id=19177511&amp;value=2086&amp;" TargetMode="External"/><Relationship Id="rId15439" Type="http://schemas.openxmlformats.org/officeDocument/2006/relationships/hyperlink" Target="https://www.daloopa.com/src/19186953" TargetMode="External"/><Relationship Id="rId16837" Type="http://schemas.openxmlformats.org/officeDocument/2006/relationships/hyperlink" Target="https://www.daloopa.com/src/48791761" TargetMode="External"/><Relationship Id="rId19310" Type="http://schemas.openxmlformats.org/officeDocument/2006/relationships/hyperlink" Target="https://marketplace.daloopa.com/text-fundamental?id=49009433&amp;value=15420&amp;id=49010205&amp;value=15955&amp;id=49010235&amp;value=16523&amp;id=49010258&amp;value=18103&amp;id=49028198&amp;value=66001&amp;id=1678649&amp;value=17258&amp;id=1678637&amp;value=17727&amp;id=1678625&amp;value=18675&amp;id=1678613&amp;value=21329&amp;id=45304211&amp;value=74989&amp;id=1678601&amp;value=20257&amp;id=1678588&amp;value=21500&amp;id=1678576&amp;value=22451&amp;id=1678564&amp;value=26064&amp;id=45304212&amp;value=90272&amp;id=1678555&amp;value=24750&amp;id=1678546&amp;value=26010&amp;id=1678537&amp;value=27772&amp;id=1678528&amp;value=32323&amp;id=45304213&amp;value=110855&amp;id=1678518&amp;value=31146&amp;id=1678508&amp;value=32657&amp;id=1678498&amp;value=33740&amp;id=1678488&amp;value=39276&amp;id=45304214&amp;value=136819&amp;id=1678478&amp;value=36339&amp;id=1678464&amp;value=38944&amp;id=1678454&amp;value=40499&amp;id=2699038&amp;value=46075&amp;id=15985451&amp;value=161857&amp;id=4681597&amp;value=41159&amp;id=7963657&amp;value=38297&amp;id=10333273&amp;value=46173&amp;id=14718177&amp;value=56898&amp;id=15978696&amp;value=182527&amp;id=20810971&amp;value=55314&amp;id=32273570&amp;value=61880&amp;id=38124356&amp;value=65118&amp;id=46414349&amp;value=75325&amp;id=46414396&amp;value=257637&amp;id=53410619&amp;value=68011&amp;id=58653141&amp;value=69685&amp;id=62950080&amp;value=69092&amp;" TargetMode="External"/><Relationship Id="rId3396" Type="http://schemas.openxmlformats.org/officeDocument/2006/relationships/hyperlink" Target="https://www.daloopa.com/src/19136976" TargetMode="External"/><Relationship Id="rId4447" Type="http://schemas.openxmlformats.org/officeDocument/2006/relationships/hyperlink" Target="https://www.daloopa.com/src/10332901" TargetMode="External"/><Relationship Id="rId3049" Type="http://schemas.openxmlformats.org/officeDocument/2006/relationships/hyperlink" Target="https://www.daloopa.com/src/45304513" TargetMode="External"/><Relationship Id="rId10998" Type="http://schemas.openxmlformats.org/officeDocument/2006/relationships/hyperlink" Target="https://www.daloopa.com/src/67061200" TargetMode="External"/><Relationship Id="rId15920" Type="http://schemas.openxmlformats.org/officeDocument/2006/relationships/hyperlink" Target="https://www.daloopa.com/src/19192698" TargetMode="External"/><Relationship Id="rId9092" Type="http://schemas.openxmlformats.org/officeDocument/2006/relationships/hyperlink" Target="https://www.daloopa.com/src/1671457" TargetMode="External"/><Relationship Id="rId13471" Type="http://schemas.openxmlformats.org/officeDocument/2006/relationships/hyperlink" Target="https://www.daloopa.com/src/62996154" TargetMode="External"/><Relationship Id="rId14522" Type="http://schemas.openxmlformats.org/officeDocument/2006/relationships/hyperlink" Target="https://www.daloopa.com/src/67097384" TargetMode="External"/><Relationship Id="rId1081" Type="http://schemas.openxmlformats.org/officeDocument/2006/relationships/hyperlink" Target="https://www.daloopa.com/src/1670880" TargetMode="External"/><Relationship Id="rId3530" Type="http://schemas.openxmlformats.org/officeDocument/2006/relationships/hyperlink" Target="https://www.daloopa.com/src/49006101" TargetMode="External"/><Relationship Id="rId12073" Type="http://schemas.openxmlformats.org/officeDocument/2006/relationships/hyperlink" Target="https://www.daloopa.com/document/207123" TargetMode="External"/><Relationship Id="rId13124" Type="http://schemas.openxmlformats.org/officeDocument/2006/relationships/hyperlink" Target="https://www.daloopa.com/src/67440850" TargetMode="External"/><Relationship Id="rId16694" Type="http://schemas.openxmlformats.org/officeDocument/2006/relationships/hyperlink" Target="https://www.daloopa.com/src/19164895" TargetMode="External"/><Relationship Id="rId17745" Type="http://schemas.openxmlformats.org/officeDocument/2006/relationships/hyperlink" Target="https://www.daloopa.com/src/67046102" TargetMode="External"/><Relationship Id="rId451" Type="http://schemas.openxmlformats.org/officeDocument/2006/relationships/hyperlink" Target="https://www.daloopa.com/src/1677236" TargetMode="External"/><Relationship Id="rId2132" Type="http://schemas.openxmlformats.org/officeDocument/2006/relationships/hyperlink" Target="https://www.daloopa.com/src/18858022" TargetMode="External"/><Relationship Id="rId6753" Type="http://schemas.openxmlformats.org/officeDocument/2006/relationships/hyperlink" Target="https://www.daloopa.com/src/1670183" TargetMode="External"/><Relationship Id="rId7804" Type="http://schemas.openxmlformats.org/officeDocument/2006/relationships/hyperlink" Target="https://www.daloopa.com/src/1669320" TargetMode="External"/><Relationship Id="rId15296" Type="http://schemas.openxmlformats.org/officeDocument/2006/relationships/hyperlink" Target="https://www.daloopa.com/src/62996952" TargetMode="External"/><Relationship Id="rId16347" Type="http://schemas.openxmlformats.org/officeDocument/2006/relationships/hyperlink" Target="https://www.daloopa.com/src/45303836" TargetMode="External"/><Relationship Id="rId104" Type="http://schemas.openxmlformats.org/officeDocument/2006/relationships/hyperlink" Target="https://www.daloopa.com/document/10232755" TargetMode="External"/><Relationship Id="rId5355" Type="http://schemas.openxmlformats.org/officeDocument/2006/relationships/hyperlink" Target="https://www.daloopa.com/src/14718094" TargetMode="External"/><Relationship Id="rId6406" Type="http://schemas.openxmlformats.org/officeDocument/2006/relationships/hyperlink" Target="https://www.daloopa.com/src/1669997" TargetMode="External"/><Relationship Id="rId9976" Type="http://schemas.openxmlformats.org/officeDocument/2006/relationships/hyperlink" Target="https://www.daloopa.com/src/38123905" TargetMode="External"/><Relationship Id="rId5008" Type="http://schemas.openxmlformats.org/officeDocument/2006/relationships/hyperlink" Target="https://www.daloopa.com/src/2696954" TargetMode="External"/><Relationship Id="rId8578" Type="http://schemas.openxmlformats.org/officeDocument/2006/relationships/hyperlink" Target="https://www.daloopa.com/src/1668987" TargetMode="External"/><Relationship Id="rId9629" Type="http://schemas.openxmlformats.org/officeDocument/2006/relationships/hyperlink" Target="https://www.daloopa.com/src/58652919" TargetMode="External"/><Relationship Id="rId12957" Type="http://schemas.openxmlformats.org/officeDocument/2006/relationships/hyperlink" Target="https://www.daloopa.com/src/67441022" TargetMode="External"/><Relationship Id="rId1965" Type="http://schemas.openxmlformats.org/officeDocument/2006/relationships/hyperlink" Target="https://www.daloopa.com/src/1680747" TargetMode="External"/><Relationship Id="rId11559" Type="http://schemas.openxmlformats.org/officeDocument/2006/relationships/hyperlink" Target="https://www.daloopa.com/src/45304422" TargetMode="External"/><Relationship Id="rId14032" Type="http://schemas.openxmlformats.org/officeDocument/2006/relationships/hyperlink" Target="https://www.daloopa.com/src/67086859" TargetMode="External"/><Relationship Id="rId15430" Type="http://schemas.openxmlformats.org/officeDocument/2006/relationships/hyperlink" Target="https://www.daloopa.com/src/19187248" TargetMode="External"/><Relationship Id="rId1618" Type="http://schemas.openxmlformats.org/officeDocument/2006/relationships/hyperlink" Target="https://www.daloopa.com/src/1671049" TargetMode="External"/><Relationship Id="rId3040" Type="http://schemas.openxmlformats.org/officeDocument/2006/relationships/hyperlink" Target="https://marketplace.daloopa.com/text-fundamental?id=19135595&amp;value=3497&amp;id=19135574&amp;value=3695&amp;id=19135548&amp;value=4271&amp;id=45304512&amp;value=4755&amp;id=19136698&amp;value=16218&amp;id=19135508&amp;value=4621&amp;id=19135498&amp;value=4999&amp;id=19135484&amp;value=5495&amp;id=45304513&amp;value=6177&amp;id=19136685&amp;value=21292&amp;id=19135458&amp;value=6295&amp;id=19135450&amp;value=6753&amp;id=19135438&amp;value=6831&amp;id=45304514&amp;value=7437&amp;id=19136630&amp;value=27316&amp;id=19135425&amp;value=7299&amp;id=19135413&amp;value=7050&amp;id=19135393&amp;value=8459&amp;id=45304515&amp;value=9753&amp;id=19136624&amp;value=32561&amp;id=20860674&amp;value=10092&amp;id=32322695&amp;value=10881&amp;id=38227516&amp;value=11697&amp;id=46520644&amp;value=12996&amp;id=46504285&amp;value=45666&amp;id=53486336&amp;value=12440&amp;id=58704780&amp;value=12466&amp;id=62996726&amp;value=12604&amp;id=67160332&amp;value=13429&amp;id=67087725&amp;value=50939&amp;" TargetMode="External"/><Relationship Id="rId18653" Type="http://schemas.openxmlformats.org/officeDocument/2006/relationships/hyperlink" Target="https://www.daloopa.com/src/50393393" TargetMode="External"/><Relationship Id="rId19704" Type="http://schemas.openxmlformats.org/officeDocument/2006/relationships/hyperlink" Target="https://www.daloopa.com/src/1678659" TargetMode="External"/><Relationship Id="rId7661" Type="http://schemas.openxmlformats.org/officeDocument/2006/relationships/hyperlink" Target="https://www.daloopa.com/src/53410405" TargetMode="External"/><Relationship Id="rId8712" Type="http://schemas.openxmlformats.org/officeDocument/2006/relationships/hyperlink" Target="https://www.daloopa.com/src/45304167" TargetMode="External"/><Relationship Id="rId10642" Type="http://schemas.openxmlformats.org/officeDocument/2006/relationships/hyperlink" Target="https://www.daloopa.com/document/23463508" TargetMode="External"/><Relationship Id="rId17255" Type="http://schemas.openxmlformats.org/officeDocument/2006/relationships/hyperlink" Target="https://www.daloopa.com/src/48797594" TargetMode="External"/><Relationship Id="rId18306" Type="http://schemas.openxmlformats.org/officeDocument/2006/relationships/hyperlink" Target="https://www.daloopa.com/src/19235145" TargetMode="External"/><Relationship Id="rId6263" Type="http://schemas.openxmlformats.org/officeDocument/2006/relationships/hyperlink" Target="https://marketplace.daloopa.com/text-fundamental?id=1670541&amp;value=2184&amp;id=1670504&amp;value=2271&amp;id=1670467&amp;value=2434&amp;id=1670430&amp;value=2638&amp;id=1670394&amp;value=2826&amp;id=1670356&amp;value=3002&amp;id=1670318&amp;value=3117&amp;id=1670280&amp;value=3407&amp;id=1670245&amp;value=3717&amp;id=1670210&amp;value=3615&amp;id=1670175&amp;value=3596&amp;id=1670140&amp;value=3663&amp;id=1670104&amp;value=3812&amp;id=1670068&amp;value=4135&amp;id=1670032&amp;value=4461&amp;id=1669995&amp;value=4677&amp;id=1669958&amp;value=4924&amp;id=1669924&amp;value=4128&amp;id=1669890&amp;value=4358&amp;id=1669856&amp;value=12812&amp;id=1669822&amp;value=12885&amp;id=1669787&amp;value=11652&amp;id=1669753&amp;value=11562&amp;id=1669719&amp;value=11327&amp;id=1669684&amp;value=11605&amp;id=1669648&amp;value=10969&amp;id=1669612&amp;value=11355&amp;id=2696978&amp;value=9885&amp;id=4681446&amp;value=9207&amp;id=7963208&amp;value=8599&amp;id=10332990&amp;value=8616&amp;id=14718084&amp;value=8849&amp;id=20809872&amp;value=9278&amp;id=32272332&amp;value=8651&amp;id=38123584&amp;value=8984&amp;id=46412940&amp;value=9176&amp;id=53410433&amp;value=9406&amp;id=58652771&amp;value=8163&amp;id=62949293&amp;value=8572&amp;id=67044551&amp;value=9258&amp;" TargetMode="External"/><Relationship Id="rId7314" Type="http://schemas.openxmlformats.org/officeDocument/2006/relationships/hyperlink" Target="https://www.daloopa.com/src/1669529" TargetMode="External"/><Relationship Id="rId13865" Type="http://schemas.openxmlformats.org/officeDocument/2006/relationships/hyperlink" Target="https://marketplace.daloopa.com/text-fundamental?id=19255084&amp;value=-122&amp;id=19254913&amp;value=-383&amp;" TargetMode="External"/><Relationship Id="rId2873" Type="http://schemas.openxmlformats.org/officeDocument/2006/relationships/hyperlink" Target="https://www.daloopa.com/src/32322507" TargetMode="External"/><Relationship Id="rId3924" Type="http://schemas.openxmlformats.org/officeDocument/2006/relationships/hyperlink" Target="https://www.daloopa.com/src/4681358" TargetMode="External"/><Relationship Id="rId9486" Type="http://schemas.openxmlformats.org/officeDocument/2006/relationships/hyperlink" Target="https://www.daloopa.com/src/1671162" TargetMode="External"/><Relationship Id="rId12467" Type="http://schemas.openxmlformats.org/officeDocument/2006/relationships/hyperlink" Target="https://www.daloopa.com/src/1679429" TargetMode="External"/><Relationship Id="rId13518" Type="http://schemas.openxmlformats.org/officeDocument/2006/relationships/hyperlink" Target="https://www.daloopa.com/src/19143880" TargetMode="External"/><Relationship Id="rId14916" Type="http://schemas.openxmlformats.org/officeDocument/2006/relationships/hyperlink" Target="https://www.daloopa.com/src/19184090" TargetMode="External"/><Relationship Id="rId845" Type="http://schemas.openxmlformats.org/officeDocument/2006/relationships/hyperlink" Target="https://www.daloopa.com/src/50174701" TargetMode="External"/><Relationship Id="rId1475" Type="http://schemas.openxmlformats.org/officeDocument/2006/relationships/hyperlink" Target="https://www.daloopa.com/src/1671029" TargetMode="External"/><Relationship Id="rId2526" Type="http://schemas.openxmlformats.org/officeDocument/2006/relationships/hyperlink" Target="https://www.daloopa.com/src/66331546" TargetMode="External"/><Relationship Id="rId8088" Type="http://schemas.openxmlformats.org/officeDocument/2006/relationships/hyperlink" Target="https://www.daloopa.com/document/23463508" TargetMode="External"/><Relationship Id="rId9139" Type="http://schemas.openxmlformats.org/officeDocument/2006/relationships/hyperlink" Target="https://www.daloopa.com/src/1671423" TargetMode="External"/><Relationship Id="rId11069" Type="http://schemas.openxmlformats.org/officeDocument/2006/relationships/hyperlink" Target="https://marketplace.daloopa.com/text-fundamental?id=50179834&amp;value=0.17&amp;id=50179818&amp;value=0.18&amp;id=50179773&amp;value=0.21&amp;id=50179745&amp;value=0.24&amp;id=50179708&amp;value=0.23&amp;id=50179685&amp;value=0.25&amp;id=50179647&amp;value=0.23&amp;id=50179581&amp;value=0.24&amp;id=50179555&amp;value=0.24&amp;id=50179522&amp;value=0.23&amp;id=50179498&amp;value=0.24&amp;id=50179449&amp;value=0.24&amp;id=50179387&amp;value=0.23&amp;id=50179347&amp;value=0.23&amp;id=50179269&amp;value=0.22&amp;id=50179215&amp;value=0.23&amp;id=50179163&amp;value=0.19&amp;id=50179097&amp;value=0.22&amp;id=50179033&amp;value=0.22&amp;id=50178986&amp;value=0.19&amp;id=50178955&amp;value=0.15&amp;id=50178903&amp;value=0&amp;id=50178838&amp;value=0.15&amp;id=50178785&amp;value=0.23&amp;id=50178745&amp;value=0.32&amp;id=50178703&amp;value=0.57&amp;id=50178589&amp;value=0.39&amp;id=50174951&amp;value=0.33&amp;id=53412529&amp;value=0.26&amp;id=58653401&amp;value=0.16&amp;id=62951014&amp;value=0.11&amp;id=67059991&amp;value=0.07&amp;id=67060003&amp;value=0.14&amp;" TargetMode="External"/><Relationship Id="rId1128" Type="http://schemas.openxmlformats.org/officeDocument/2006/relationships/hyperlink" Target="https://marketplace.daloopa.com/text-fundamental?id=49016195&amp;value=12&amp;id=49013853&amp;value=106&amp;id=49016186&amp;value=327&amp;id=49013843&amp;value=80&amp;id=49013833&amp;value=75&amp;id=49013830&amp;value=142&amp;id=1671044&amp;value=151&amp;id=48511403&amp;value=448&amp;id=1671022&amp;value=166&amp;id=1671000&amp;value=185&amp;id=1670977&amp;value=197&amp;id=1670954&amp;value=262&amp;id=48511330&amp;value=809&amp;id=1670936&amp;value=244&amp;id=1670918&amp;value=248&amp;id=1670899&amp;value=302&amp;id=1670881&amp;value=409&amp;id=48511217&amp;value=1203&amp;id=1670863&amp;value=150&amp;id=1670845&amp;value=145&amp;id=1670827&amp;value=146&amp;id=1670809&amp;value=154&amp;id=48520224&amp;value=595&amp;id=1670791&amp;value=170&amp;id=1670773&amp;value=162&amp;id=1670755&amp;value=155&amp;id=2697058&amp;value=172&amp;id=48520312&amp;value=659&amp;id=4681477&amp;value=135&amp;id=7963238&amp;value=148&amp;id=10333119&amp;value=178&amp;id=14718384&amp;value=196&amp;id=48520376&amp;value=657&amp;id=20810474&amp;value=198&amp;id=32273446&amp;value=192&amp;id=38123782&amp;value=182&amp;id=46413139&amp;value=181&amp;id=50192799&amp;value=753&amp;id=53410457&amp;value=440&amp;id=58652861&amp;value=193&amp;id=62949198&amp;value=209&amp;id=67045080&amp;value=226&amp;id=67085585&amp;value=1068&amp;" TargetMode="External"/><Relationship Id="rId4698" Type="http://schemas.openxmlformats.org/officeDocument/2006/relationships/hyperlink" Target="https://www.daloopa.com/src/38123459" TargetMode="External"/><Relationship Id="rId5749" Type="http://schemas.openxmlformats.org/officeDocument/2006/relationships/hyperlink" Target="https://www.daloopa.com/src/1670530" TargetMode="External"/><Relationship Id="rId18163" Type="http://schemas.openxmlformats.org/officeDocument/2006/relationships/hyperlink" Target="https://www.daloopa.com/src/46508972" TargetMode="External"/><Relationship Id="rId19561" Type="http://schemas.openxmlformats.org/officeDocument/2006/relationships/hyperlink" Target="https://www.daloopa.com/src/1678470" TargetMode="External"/><Relationship Id="rId7171" Type="http://schemas.openxmlformats.org/officeDocument/2006/relationships/hyperlink" Target="https://www.daloopa.com/src/1668646" TargetMode="External"/><Relationship Id="rId8222" Type="http://schemas.openxmlformats.org/officeDocument/2006/relationships/hyperlink" Target="https://www.daloopa.com/src/1668981" TargetMode="External"/><Relationship Id="rId9620" Type="http://schemas.openxmlformats.org/officeDocument/2006/relationships/hyperlink" Target="https://www.daloopa.com/src/4681514" TargetMode="External"/><Relationship Id="rId11550" Type="http://schemas.openxmlformats.org/officeDocument/2006/relationships/hyperlink" Target="https://www.daloopa.com/src/1684182" TargetMode="External"/><Relationship Id="rId12601" Type="http://schemas.openxmlformats.org/officeDocument/2006/relationships/hyperlink" Target="https://www.daloopa.com/src/19141332" TargetMode="External"/><Relationship Id="rId19214" Type="http://schemas.openxmlformats.org/officeDocument/2006/relationships/hyperlink" Target="https://marketplace.daloopa.com/text-fundamental?id=49001611&amp;value=1076&amp;id=49001507&amp;value=93&amp;id=49001548&amp;value=-25&amp;id=49001570&amp;value=-210&amp;id=49028209&amp;value=-220&amp;id=49001598&amp;value=-362&amp;" TargetMode="External"/><Relationship Id="rId10152" Type="http://schemas.openxmlformats.org/officeDocument/2006/relationships/hyperlink" Target="https://www.daloopa.com/src/50180176" TargetMode="External"/><Relationship Id="rId11203" Type="http://schemas.openxmlformats.org/officeDocument/2006/relationships/hyperlink" Target="https://www.daloopa.com/document/6065396" TargetMode="External"/><Relationship Id="rId14773" Type="http://schemas.openxmlformats.org/officeDocument/2006/relationships/hyperlink" Target="https://marketplace.daloopa.com/text-fundamental?id=19185260&amp;value=1&amp;id=45303740&amp;value=-2&amp;id=19185867&amp;value=-1&amp;" TargetMode="External"/><Relationship Id="rId15824" Type="http://schemas.openxmlformats.org/officeDocument/2006/relationships/hyperlink" Target="https://www.daloopa.com/src/19182270" TargetMode="External"/><Relationship Id="rId3781" Type="http://schemas.openxmlformats.org/officeDocument/2006/relationships/hyperlink" Target="https://www.daloopa.com/src/19138412" TargetMode="External"/><Relationship Id="rId4832" Type="http://schemas.openxmlformats.org/officeDocument/2006/relationships/hyperlink" Target="https://www.daloopa.com/src/1677283" TargetMode="External"/><Relationship Id="rId13375" Type="http://schemas.openxmlformats.org/officeDocument/2006/relationships/hyperlink" Target="https://www.daloopa.com/src/19143028" TargetMode="External"/><Relationship Id="rId14426" Type="http://schemas.openxmlformats.org/officeDocument/2006/relationships/hyperlink" Target="https://www.daloopa.com/src/19177349" TargetMode="External"/><Relationship Id="rId17996" Type="http://schemas.openxmlformats.org/officeDocument/2006/relationships/hyperlink" Target="https://www.daloopa.com/src/62995514" TargetMode="External"/><Relationship Id="rId2383" Type="http://schemas.openxmlformats.org/officeDocument/2006/relationships/hyperlink" Target="https://www.daloopa.com/src/67097373" TargetMode="External"/><Relationship Id="rId3434" Type="http://schemas.openxmlformats.org/officeDocument/2006/relationships/hyperlink" Target="https://www.daloopa.com/src/50508257" TargetMode="External"/><Relationship Id="rId13028" Type="http://schemas.openxmlformats.org/officeDocument/2006/relationships/hyperlink" Target="https://www.daloopa.com/src/67438750" TargetMode="External"/><Relationship Id="rId16598" Type="http://schemas.openxmlformats.org/officeDocument/2006/relationships/hyperlink" Target="https://www.daloopa.com/src/62996642" TargetMode="External"/><Relationship Id="rId17649" Type="http://schemas.openxmlformats.org/officeDocument/2006/relationships/hyperlink" Target="https://www.daloopa.com/src/62706886" TargetMode="External"/><Relationship Id="rId355" Type="http://schemas.openxmlformats.org/officeDocument/2006/relationships/hyperlink" Target="https://www.daloopa.com/src/50420447" TargetMode="External"/><Relationship Id="rId2036" Type="http://schemas.openxmlformats.org/officeDocument/2006/relationships/hyperlink" Target="https://www.daloopa.com/src/1680757" TargetMode="External"/><Relationship Id="rId6657" Type="http://schemas.openxmlformats.org/officeDocument/2006/relationships/hyperlink" Target="https://www.daloopa.com/src/1669897" TargetMode="External"/><Relationship Id="rId7708" Type="http://schemas.openxmlformats.org/officeDocument/2006/relationships/hyperlink" Target="https://www.daloopa.com/src/1668970" TargetMode="External"/><Relationship Id="rId19071" Type="http://schemas.openxmlformats.org/officeDocument/2006/relationships/hyperlink" Target="https://www.daloopa.com/src/48905295" TargetMode="External"/><Relationship Id="rId5259" Type="http://schemas.openxmlformats.org/officeDocument/2006/relationships/hyperlink" Target="https://www.daloopa.com/src/1669973" TargetMode="External"/><Relationship Id="rId9130" Type="http://schemas.openxmlformats.org/officeDocument/2006/relationships/hyperlink" Target="https://www.daloopa.com/src/1671518" TargetMode="External"/><Relationship Id="rId11060" Type="http://schemas.openxmlformats.org/officeDocument/2006/relationships/hyperlink" Target="https://www.daloopa.com/src/67058825" TargetMode="External"/><Relationship Id="rId12111" Type="http://schemas.openxmlformats.org/officeDocument/2006/relationships/hyperlink" Target="https://www.daloopa.com/src/1678285" TargetMode="External"/><Relationship Id="rId15681" Type="http://schemas.openxmlformats.org/officeDocument/2006/relationships/hyperlink" Target="https://www.daloopa.com/src/19183095" TargetMode="External"/><Relationship Id="rId16732" Type="http://schemas.openxmlformats.org/officeDocument/2006/relationships/hyperlink" Target="https://www.daloopa.com/src/62705734" TargetMode="External"/><Relationship Id="rId1869" Type="http://schemas.openxmlformats.org/officeDocument/2006/relationships/hyperlink" Target="https://www.daloopa.com/src/48529911" TargetMode="External"/><Relationship Id="rId3291" Type="http://schemas.openxmlformats.org/officeDocument/2006/relationships/hyperlink" Target="https://www.daloopa.com/src/19135835" TargetMode="External"/><Relationship Id="rId5740" Type="http://schemas.openxmlformats.org/officeDocument/2006/relationships/hyperlink" Target="https://www.daloopa.com/src/1669983" TargetMode="External"/><Relationship Id="rId14283" Type="http://schemas.openxmlformats.org/officeDocument/2006/relationships/hyperlink" Target="https://www.daloopa.com/document/27825" TargetMode="External"/><Relationship Id="rId15334" Type="http://schemas.openxmlformats.org/officeDocument/2006/relationships/hyperlink" Target="https://www.daloopa.com/src/45303763" TargetMode="External"/><Relationship Id="rId4342" Type="http://schemas.openxmlformats.org/officeDocument/2006/relationships/hyperlink" Target="https://www.daloopa.com/src/1668301" TargetMode="External"/><Relationship Id="rId8963" Type="http://schemas.openxmlformats.org/officeDocument/2006/relationships/hyperlink" Target="https://www.daloopa.com/src/1671476" TargetMode="External"/><Relationship Id="rId10893" Type="http://schemas.openxmlformats.org/officeDocument/2006/relationships/hyperlink" Target="https://www.daloopa.com/src/50457940" TargetMode="External"/><Relationship Id="rId11944" Type="http://schemas.openxmlformats.org/officeDocument/2006/relationships/hyperlink" Target="https://marketplace.daloopa.com/text-fundamental?id=1678789&amp;value=-839&amp;" TargetMode="External"/><Relationship Id="rId18557" Type="http://schemas.openxmlformats.org/officeDocument/2006/relationships/hyperlink" Target="https://www.daloopa.com/src/62711662" TargetMode="External"/><Relationship Id="rId19608" Type="http://schemas.openxmlformats.org/officeDocument/2006/relationships/hyperlink" Target="https://www.daloopa.com/src/1678504" TargetMode="External"/><Relationship Id="rId7565" Type="http://schemas.openxmlformats.org/officeDocument/2006/relationships/hyperlink" Target="https://www.daloopa.com/src/48400737" TargetMode="External"/><Relationship Id="rId8616" Type="http://schemas.openxmlformats.org/officeDocument/2006/relationships/hyperlink" Target="https://www.daloopa.com/src/1670626" TargetMode="External"/><Relationship Id="rId10546" Type="http://schemas.openxmlformats.org/officeDocument/2006/relationships/hyperlink" Target="https://www.daloopa.com/src/50179159" TargetMode="External"/><Relationship Id="rId17159" Type="http://schemas.openxmlformats.org/officeDocument/2006/relationships/hyperlink" Target="https://www.daloopa.com/src/48792438" TargetMode="External"/><Relationship Id="rId6167" Type="http://schemas.openxmlformats.org/officeDocument/2006/relationships/hyperlink" Target="https://www.daloopa.com/src/1670316" TargetMode="External"/><Relationship Id="rId7218" Type="http://schemas.openxmlformats.org/officeDocument/2006/relationships/hyperlink" Target="https://www.daloopa.com/src/1668816" TargetMode="External"/><Relationship Id="rId2777" Type="http://schemas.openxmlformats.org/officeDocument/2006/relationships/hyperlink" Target="https://www.daloopa.com/src/62996632" TargetMode="External"/><Relationship Id="rId13769" Type="http://schemas.openxmlformats.org/officeDocument/2006/relationships/hyperlink" Target="https://www.daloopa.com/src/19147492" TargetMode="External"/><Relationship Id="rId15191" Type="http://schemas.openxmlformats.org/officeDocument/2006/relationships/hyperlink" Target="https://www.daloopa.com/src/19180044" TargetMode="External"/><Relationship Id="rId16242" Type="http://schemas.openxmlformats.org/officeDocument/2006/relationships/hyperlink" Target="https://www.daloopa.com/src/19140152" TargetMode="External"/><Relationship Id="rId17640" Type="http://schemas.openxmlformats.org/officeDocument/2006/relationships/hyperlink" Target="https://www.daloopa.com/src/62762154" TargetMode="External"/><Relationship Id="rId749" Type="http://schemas.openxmlformats.org/officeDocument/2006/relationships/hyperlink" Target="https://www.daloopa.com/src/20859831" TargetMode="External"/><Relationship Id="rId1379" Type="http://schemas.openxmlformats.org/officeDocument/2006/relationships/hyperlink" Target="https://www.daloopa.com/src/2697063" TargetMode="External"/><Relationship Id="rId3828" Type="http://schemas.openxmlformats.org/officeDocument/2006/relationships/hyperlink" Target="https://marketplace.daloopa.com/text-fundamental?id=1668551&amp;value=1018&amp;id=1668527&amp;value=998&amp;id=1668503&amp;value=1139&amp;id=1668479&amp;value=1151&amp;id=46593997&amp;value=4306&amp;" TargetMode="External"/><Relationship Id="rId5250" Type="http://schemas.openxmlformats.org/officeDocument/2006/relationships/hyperlink" Target="https://www.daloopa.com/src/32272346" TargetMode="External"/><Relationship Id="rId6301" Type="http://schemas.openxmlformats.org/officeDocument/2006/relationships/hyperlink" Target="https://www.daloopa.com/src/53410433" TargetMode="External"/><Relationship Id="rId9871" Type="http://schemas.openxmlformats.org/officeDocument/2006/relationships/hyperlink" Target="https://www.daloopa.com/src/67050864" TargetMode="External"/><Relationship Id="rId12852" Type="http://schemas.openxmlformats.org/officeDocument/2006/relationships/hyperlink" Target="https://www.daloopa.com/src/67436557" TargetMode="External"/><Relationship Id="rId13903" Type="http://schemas.openxmlformats.org/officeDocument/2006/relationships/hyperlink" Target="https://www.daloopa.com/src/19255989" TargetMode="External"/><Relationship Id="rId19465" Type="http://schemas.openxmlformats.org/officeDocument/2006/relationships/hyperlink" Target="https://www.daloopa.com/src/1678481" TargetMode="External"/><Relationship Id="rId85" Type="http://schemas.openxmlformats.org/officeDocument/2006/relationships/hyperlink" Target="https://www.daloopa.com/document/10232764" TargetMode="External"/><Relationship Id="rId1860" Type="http://schemas.openxmlformats.org/officeDocument/2006/relationships/hyperlink" Target="https://www.daloopa.com/src/1670771" TargetMode="External"/><Relationship Id="rId2911" Type="http://schemas.openxmlformats.org/officeDocument/2006/relationships/hyperlink" Target="https://marketplace.daloopa.com/text-fundamental?id=19135034&amp;value=0.13&amp;id=19135021&amp;value=0.14&amp;id=19134984&amp;value=0.23&amp;id=19136444&amp;value=0.19&amp;id=19134942&amp;value=0.29&amp;id=19134928&amp;value=0.26&amp;id=19134889&amp;value=0.2&amp;id=19136502&amp;value=0.24&amp;id=19134835&amp;value=0.13&amp;id=19134823&amp;value=0.15&amp;id=19134802&amp;value=0.16&amp;id=19136550&amp;value=0.13&amp;id=19134688&amp;value=0.1&amp;id=19134677&amp;value=-0.08&amp;id=19134565&amp;value=0.11&amp;id=19136561&amp;value=0.09&amp;id=20860458&amp;value=0.33&amp;id=32322509&amp;value=0.68&amp;id=38227494&amp;value=0.42&amp;id=46541976&amp;value=0.43&amp;id=53486186&amp;value=0.19&amp;id=58704671&amp;value=0.08&amp;id=62996710&amp;value=-0.02&amp;id=67087448&amp;value=0.04&amp;" TargetMode="External"/><Relationship Id="rId7075" Type="http://schemas.openxmlformats.org/officeDocument/2006/relationships/hyperlink" Target="https://www.daloopa.com/src/1669306" TargetMode="External"/><Relationship Id="rId8473" Type="http://schemas.openxmlformats.org/officeDocument/2006/relationships/hyperlink" Target="https://www.daloopa.com/src/1668604" TargetMode="External"/><Relationship Id="rId9524" Type="http://schemas.openxmlformats.org/officeDocument/2006/relationships/hyperlink" Target="https://www.daloopa.com/src/20810591" TargetMode="External"/><Relationship Id="rId11454" Type="http://schemas.openxmlformats.org/officeDocument/2006/relationships/hyperlink" Target="https://www.daloopa.com/src/45304407" TargetMode="External"/><Relationship Id="rId12505" Type="http://schemas.openxmlformats.org/officeDocument/2006/relationships/hyperlink" Target="https://www.daloopa.com/src/1679462" TargetMode="External"/><Relationship Id="rId18067" Type="http://schemas.openxmlformats.org/officeDocument/2006/relationships/hyperlink" Target="https://www.daloopa.com/src/19237605" TargetMode="External"/><Relationship Id="rId19118" Type="http://schemas.openxmlformats.org/officeDocument/2006/relationships/hyperlink" Target="https://www.daloopa.com/src/49000106" TargetMode="External"/><Relationship Id="rId1513" Type="http://schemas.openxmlformats.org/officeDocument/2006/relationships/hyperlink" Target="https://www.daloopa.com/src/1670926" TargetMode="External"/><Relationship Id="rId8126" Type="http://schemas.openxmlformats.org/officeDocument/2006/relationships/hyperlink" Target="https://www.daloopa.com/src/58652692" TargetMode="External"/><Relationship Id="rId10056" Type="http://schemas.openxmlformats.org/officeDocument/2006/relationships/hyperlink" Target="https://www.daloopa.com/src/50457844" TargetMode="External"/><Relationship Id="rId11107" Type="http://schemas.openxmlformats.org/officeDocument/2006/relationships/hyperlink" Target="https://www.daloopa.com/src/50179814" TargetMode="External"/><Relationship Id="rId14677" Type="http://schemas.openxmlformats.org/officeDocument/2006/relationships/hyperlink" Target="https://www.daloopa.com/src/58705776" TargetMode="External"/><Relationship Id="rId15728" Type="http://schemas.openxmlformats.org/officeDocument/2006/relationships/hyperlink" Target="https://www.daloopa.com/src/46508468" TargetMode="External"/><Relationship Id="rId3685" Type="http://schemas.openxmlformats.org/officeDocument/2006/relationships/hyperlink" Target="https://www.daloopa.com/src/46520651" TargetMode="External"/><Relationship Id="rId4736" Type="http://schemas.openxmlformats.org/officeDocument/2006/relationships/hyperlink" Target="https://marketplace.daloopa.com/text-fundamental?id=66433302&amp;value=5.120000000000001&amp;id=1668370&amp;value=6.43&amp;id=1668343&amp;value=5.73&amp;id=1668316&amp;value=7.06&amp;id=46594929&amp;value=24.34&amp;" TargetMode="External"/><Relationship Id="rId13279" Type="http://schemas.openxmlformats.org/officeDocument/2006/relationships/hyperlink" Target="https://www.daloopa.com/src/1677415" TargetMode="External"/><Relationship Id="rId17150" Type="http://schemas.openxmlformats.org/officeDocument/2006/relationships/hyperlink" Target="https://www.daloopa.com/document/23465155" TargetMode="External"/><Relationship Id="rId18201" Type="http://schemas.openxmlformats.org/officeDocument/2006/relationships/hyperlink" Target="https://www.daloopa.com/src/19253587" TargetMode="External"/><Relationship Id="rId2287" Type="http://schemas.openxmlformats.org/officeDocument/2006/relationships/hyperlink" Target="https://www.daloopa.com/src/45303515" TargetMode="External"/><Relationship Id="rId3338" Type="http://schemas.openxmlformats.org/officeDocument/2006/relationships/hyperlink" Target="https://www.daloopa.com/document/23465155" TargetMode="External"/><Relationship Id="rId7959" Type="http://schemas.openxmlformats.org/officeDocument/2006/relationships/hyperlink" Target="https://www.daloopa.com/src/1669324" TargetMode="External"/><Relationship Id="rId259" Type="http://schemas.openxmlformats.org/officeDocument/2006/relationships/hyperlink" Target="https://www.daloopa.com/src/1676909" TargetMode="External"/><Relationship Id="rId9381" Type="http://schemas.openxmlformats.org/officeDocument/2006/relationships/hyperlink" Target="https://www.daloopa.com/src/1671298" TargetMode="External"/><Relationship Id="rId13760" Type="http://schemas.openxmlformats.org/officeDocument/2006/relationships/hyperlink" Target="https://marketplace.daloopa.com/text-fundamental?id=19147729&amp;value=3319&amp;id=19147674&amp;value=1416&amp;id=19147631&amp;value=5813&amp;id=19147587&amp;value=4274&amp;id=19147991&amp;value=2173&amp;id=19147554&amp;value=8590&amp;id=19147551&amp;value=6538&amp;id=19147492&amp;value=4338&amp;id=19148138&amp;value=1688&amp;id=19147466&amp;value=11164&amp;id=19147438&amp;value=7587&amp;id=19147295&amp;value=26891&amp;id=19148141&amp;value=20793&amp;id=19147253&amp;value=12297&amp;id=19147227&amp;value=5444&amp;id=19147184&amp;value=25547&amp;id=19148200&amp;value=17645&amp;id=20862281&amp;value=6250&amp;id=32323724&amp;value=43454&amp;id=38229469&amp;value=30844&amp;id=46507749&amp;value=17371&amp;id=53487685&amp;value=4071&amp;id=58705648&amp;value=58874&amp;id=62996060&amp;value=43482&amp;id=67088247&amp;value=28079&amp;" TargetMode="External"/><Relationship Id="rId14811" Type="http://schemas.openxmlformats.org/officeDocument/2006/relationships/hyperlink" Target="https://www.daloopa.com/src/19184413" TargetMode="External"/><Relationship Id="rId1370" Type="http://schemas.openxmlformats.org/officeDocument/2006/relationships/hyperlink" Target="https://www.daloopa.com/src/1670903" TargetMode="External"/><Relationship Id="rId9034" Type="http://schemas.openxmlformats.org/officeDocument/2006/relationships/hyperlink" Target="https://www.daloopa.com/src/1671443" TargetMode="External"/><Relationship Id="rId12362" Type="http://schemas.openxmlformats.org/officeDocument/2006/relationships/hyperlink" Target="https://www.daloopa.com/src/20856412" TargetMode="External"/><Relationship Id="rId13413" Type="http://schemas.openxmlformats.org/officeDocument/2006/relationships/hyperlink" Target="https://www.daloopa.com/src/53487275" TargetMode="External"/><Relationship Id="rId16983" Type="http://schemas.openxmlformats.org/officeDocument/2006/relationships/hyperlink" Target="https://www.daloopa.com/src/48791507" TargetMode="External"/><Relationship Id="rId740" Type="http://schemas.openxmlformats.org/officeDocument/2006/relationships/hyperlink" Target="https://www.daloopa.com/src/18922690" TargetMode="External"/><Relationship Id="rId1023" Type="http://schemas.openxmlformats.org/officeDocument/2006/relationships/hyperlink" Target="https://www.daloopa.com/src/15998662" TargetMode="External"/><Relationship Id="rId2421" Type="http://schemas.openxmlformats.org/officeDocument/2006/relationships/hyperlink" Target="https://www.daloopa.com/src/45303544" TargetMode="External"/><Relationship Id="rId5991" Type="http://schemas.openxmlformats.org/officeDocument/2006/relationships/hyperlink" Target="https://www.daloopa.com/src/1670134" TargetMode="External"/><Relationship Id="rId12015" Type="http://schemas.openxmlformats.org/officeDocument/2006/relationships/hyperlink" Target="https://www.daloopa.com/document/207123" TargetMode="External"/><Relationship Id="rId15585" Type="http://schemas.openxmlformats.org/officeDocument/2006/relationships/hyperlink" Target="https://www.daloopa.com/src/19187664" TargetMode="External"/><Relationship Id="rId16636" Type="http://schemas.openxmlformats.org/officeDocument/2006/relationships/hyperlink" Target="https://www.daloopa.com/src/19164981" TargetMode="External"/><Relationship Id="rId4593" Type="http://schemas.openxmlformats.org/officeDocument/2006/relationships/hyperlink" Target="https://www.daloopa.com/src/46414819" TargetMode="External"/><Relationship Id="rId5644" Type="http://schemas.openxmlformats.org/officeDocument/2006/relationships/hyperlink" Target="https://www.daloopa.com/document/23463508" TargetMode="External"/><Relationship Id="rId14187" Type="http://schemas.openxmlformats.org/officeDocument/2006/relationships/hyperlink" Target="https://www.daloopa.com/src/38226788" TargetMode="External"/><Relationship Id="rId15238" Type="http://schemas.openxmlformats.org/officeDocument/2006/relationships/hyperlink" Target="https://www.daloopa.com/src/19179304" TargetMode="External"/><Relationship Id="rId3195" Type="http://schemas.openxmlformats.org/officeDocument/2006/relationships/hyperlink" Target="https://www.daloopa.com/src/19135836" TargetMode="External"/><Relationship Id="rId4246" Type="http://schemas.openxmlformats.org/officeDocument/2006/relationships/hyperlink" Target="https://www.daloopa.com/src/1668175" TargetMode="External"/><Relationship Id="rId8867" Type="http://schemas.openxmlformats.org/officeDocument/2006/relationships/hyperlink" Target="https://marketplace.daloopa.com/text-fundamental?id=62955926&amp;value=0&amp;id=62955927&amp;value=0&amp;id=1925238&amp;value=258&amp;id=1679837&amp;value=0&amp;id=45304209&amp;value=258&amp;id=62955928&amp;value=0&amp;id=62955929&amp;value=0&amp;id=1925255&amp;value=0&amp;id=62955930&amp;value=0&amp;" TargetMode="External"/><Relationship Id="rId9918" Type="http://schemas.openxmlformats.org/officeDocument/2006/relationships/hyperlink" Target="https://www.daloopa.com/src/45304294" TargetMode="External"/><Relationship Id="rId10797" Type="http://schemas.openxmlformats.org/officeDocument/2006/relationships/hyperlink" Target="https://www.daloopa.com/src/50178736" TargetMode="External"/><Relationship Id="rId7469" Type="http://schemas.openxmlformats.org/officeDocument/2006/relationships/hyperlink" Target="https://www.daloopa.com/src/1669567" TargetMode="External"/><Relationship Id="rId11848" Type="http://schemas.openxmlformats.org/officeDocument/2006/relationships/hyperlink" Target="https://marketplace.daloopa.com/text-fundamental?id=1678733&amp;value=3409&amp;id=1678690&amp;value=4877&amp;" TargetMode="External"/><Relationship Id="rId13270" Type="http://schemas.openxmlformats.org/officeDocument/2006/relationships/hyperlink" Target="https://www.daloopa.com/src/67438865" TargetMode="External"/><Relationship Id="rId14321" Type="http://schemas.openxmlformats.org/officeDocument/2006/relationships/hyperlink" Target="https://www.daloopa.com/src/67089845" TargetMode="External"/><Relationship Id="rId1907" Type="http://schemas.openxmlformats.org/officeDocument/2006/relationships/hyperlink" Target="https://marketplace.daloopa.com/text-fundamental?id=1676872&amp;value=3262&amp;id=1676862&amp;value=3193&amp;id=1676857&amp;value=3148&amp;id=1676852&amp;value=3522&amp;id=48540604&amp;value=13125&amp;id=1676847&amp;value=3397&amp;id=1676837&amp;value=3424&amp;id=1676832&amp;value=3430&amp;id=1676827&amp;value=3720&amp;id=48540632&amp;value=13971&amp;id=1676822&amp;value=3576&amp;id=1676817&amp;value=3621&amp;id=1676812&amp;value=3694&amp;id=1680681&amp;value=4142&amp;id=45303476&amp;value=15033&amp;id=1680686&amp;value=3692&amp;id=1680691&amp;value=3743&amp;id=1680696&amp;value=3732&amp;id=1680701&amp;value=4431&amp;id=45303477&amp;value=15598&amp;id=1680706&amp;value=4008&amp;id=1680714&amp;value=4247&amp;id=1680722&amp;value=4342&amp;id=1680730&amp;value=4990&amp;id=45303478&amp;value=17587&amp;id=1680738&amp;value=4644&amp;id=1680746&amp;value=4825&amp;id=1680754&amp;value=4900&amp;id=1680762&amp;value=5613&amp;id=45303479&amp;value=19982&amp;id=1680770&amp;value=5038&amp;id=1680778&amp;value=5266&amp;id=1680786&amp;value=5269&amp;" TargetMode="External"/><Relationship Id="rId17891" Type="http://schemas.openxmlformats.org/officeDocument/2006/relationships/hyperlink" Target="https://www.daloopa.com/src/62709136" TargetMode="External"/><Relationship Id="rId18942" Type="http://schemas.openxmlformats.org/officeDocument/2006/relationships/hyperlink" Target="https://www.daloopa.com/src/50369696" TargetMode="External"/><Relationship Id="rId250" Type="http://schemas.openxmlformats.org/officeDocument/2006/relationships/hyperlink" Target="https://www.daloopa.com/src/1676968" TargetMode="External"/><Relationship Id="rId7950" Type="http://schemas.openxmlformats.org/officeDocument/2006/relationships/hyperlink" Target="https://marketplace.daloopa.com/text-fundamental?id=1669576&amp;value=-251&amp;id=1669542&amp;value=-1012&amp;id=1669507&amp;value=-27&amp;id=1669472&amp;value=-120&amp;id=48346986&amp;value=-1448&amp;id=1669436&amp;value=-2947&amp;id=1669400&amp;value=-543&amp;id=1669362&amp;value=-1142&amp;id=1669324&amp;value=-256&amp;id=48346628&amp;value=-4888&amp;id=1669287&amp;value=-64&amp;id=1669251&amp;value=-78&amp;id=1669215&amp;value=-102&amp;id=1669178&amp;value=8&amp;id=48345852&amp;value=-236&amp;id=1669076&amp;value=-34&amp;id=1669043&amp;value=-38&amp;id=1669010&amp;value=-252&amp;id=1668976&amp;value=-662&amp;id=48615966&amp;value=-986&amp;id=1668940&amp;value=-101&amp;id=1668904&amp;value=-42&amp;id=1668868&amp;value=-130&amp;id=1668832&amp;value=-14&amp;id=48400749&amp;value=-287&amp;id=1668796&amp;value=-1250&amp;id=1668762&amp;value=-184&amp;id=1668728&amp;value=-18&amp;id=1668694&amp;value=-39&amp;id=48610214&amp;value=-1491&amp;id=1668661&amp;value=-99&amp;id=1668627&amp;value=-148&amp;id=1668594&amp;value=-126&amp;id=2696858&amp;value=-2142&amp;id=47469245&amp;value=-2515&amp;id=4681397&amp;value=-190&amp;id=7963157&amp;value=-165&amp;id=10333045&amp;value=-13&amp;id=14718223&amp;value=-370&amp;id=47468684&amp;value=-738&amp;id=20811510&amp;value=-1666&amp;id=32272392&amp;value=-308&amp;id=38123493&amp;value=-259&amp;id=46414902&amp;value=-385&amp;id=46420415&amp;value=-2618&amp;id=53410398&amp;value=-173&amp;id=58652688&amp;value=-1063&amp;id=62949127&amp;value=-5649&amp;id=67044678&amp;value=-84&amp;id=67054421&amp;value=-6969&amp;" TargetMode="External"/><Relationship Id="rId10931" Type="http://schemas.openxmlformats.org/officeDocument/2006/relationships/hyperlink" Target="https://www.daloopa.com/src/62951012" TargetMode="External"/><Relationship Id="rId15095" Type="http://schemas.openxmlformats.org/officeDocument/2006/relationships/hyperlink" Target="https://www.daloopa.com/src/45303749" TargetMode="External"/><Relationship Id="rId16493" Type="http://schemas.openxmlformats.org/officeDocument/2006/relationships/hyperlink" Target="https://www.daloopa.com/src/19164697" TargetMode="External"/><Relationship Id="rId17544" Type="http://schemas.openxmlformats.org/officeDocument/2006/relationships/hyperlink" Target="https://www.daloopa.com/src/62705862" TargetMode="External"/><Relationship Id="rId5154" Type="http://schemas.openxmlformats.org/officeDocument/2006/relationships/hyperlink" Target="https://www.daloopa.com/src/1669664" TargetMode="External"/><Relationship Id="rId6552" Type="http://schemas.openxmlformats.org/officeDocument/2006/relationships/hyperlink" Target="https://www.daloopa.com/src/1669929" TargetMode="External"/><Relationship Id="rId7603" Type="http://schemas.openxmlformats.org/officeDocument/2006/relationships/hyperlink" Target="https://www.daloopa.com/src/10333041" TargetMode="External"/><Relationship Id="rId16146" Type="http://schemas.openxmlformats.org/officeDocument/2006/relationships/hyperlink" Target="https://www.daloopa.com/src/19193006" TargetMode="External"/><Relationship Id="rId6205" Type="http://schemas.openxmlformats.org/officeDocument/2006/relationships/hyperlink" Target="https://www.daloopa.com/src/1669854" TargetMode="External"/><Relationship Id="rId9775" Type="http://schemas.openxmlformats.org/officeDocument/2006/relationships/hyperlink" Target="https://www.daloopa.com/src/1671172" TargetMode="External"/><Relationship Id="rId12756" Type="http://schemas.openxmlformats.org/officeDocument/2006/relationships/hyperlink" Target="https://www.daloopa.com/src/1679139" TargetMode="External"/><Relationship Id="rId13807" Type="http://schemas.openxmlformats.org/officeDocument/2006/relationships/hyperlink" Target="https://www.daloopa.com/src/19257967" TargetMode="External"/><Relationship Id="rId19369" Type="http://schemas.openxmlformats.org/officeDocument/2006/relationships/hyperlink" Target="https://www.daloopa.com/src/1678556" TargetMode="External"/><Relationship Id="rId1764" Type="http://schemas.openxmlformats.org/officeDocument/2006/relationships/hyperlink" Target="https://www.daloopa.com/src/49014176" TargetMode="External"/><Relationship Id="rId2815" Type="http://schemas.openxmlformats.org/officeDocument/2006/relationships/hyperlink" Target="https://www.daloopa.com/src/19134986" TargetMode="External"/><Relationship Id="rId8377" Type="http://schemas.openxmlformats.org/officeDocument/2006/relationships/hyperlink" Target="https://www.daloopa.com/src/38123499" TargetMode="External"/><Relationship Id="rId9428" Type="http://schemas.openxmlformats.org/officeDocument/2006/relationships/hyperlink" Target="https://www.daloopa.com/src/1671160" TargetMode="External"/><Relationship Id="rId11358" Type="http://schemas.openxmlformats.org/officeDocument/2006/relationships/hyperlink" Target="https://www.daloopa.com/src/1678955" TargetMode="External"/><Relationship Id="rId12409" Type="http://schemas.openxmlformats.org/officeDocument/2006/relationships/hyperlink" Target="https://www.daloopa.com/src/58703446" TargetMode="External"/><Relationship Id="rId1417" Type="http://schemas.openxmlformats.org/officeDocument/2006/relationships/hyperlink" Target="https://www.daloopa.com/src/20810500" TargetMode="External"/><Relationship Id="rId4987" Type="http://schemas.openxmlformats.org/officeDocument/2006/relationships/hyperlink" Target="https://www.daloopa.com/src/1670290" TargetMode="External"/><Relationship Id="rId15979" Type="http://schemas.openxmlformats.org/officeDocument/2006/relationships/hyperlink" Target="https://www.daloopa.com/document/7696" TargetMode="External"/><Relationship Id="rId18452" Type="http://schemas.openxmlformats.org/officeDocument/2006/relationships/hyperlink" Target="https://www.daloopa.com/src/62711812" TargetMode="External"/><Relationship Id="rId3589" Type="http://schemas.openxmlformats.org/officeDocument/2006/relationships/hyperlink" Target="https://marketplace.daloopa.com/text-fundamental?id=19138928&amp;value=0.22&amp;id=19138917&amp;value=0.23&amp;id=19138986&amp;value=0.24&amp;id=19138909&amp;value=0.25&amp;id=19138892&amp;value=0.26&amp;id=19138884&amp;value=0.25&amp;id=19139019&amp;value=0.25&amp;" TargetMode="External"/><Relationship Id="rId7460" Type="http://schemas.openxmlformats.org/officeDocument/2006/relationships/hyperlink" Target="https://www.daloopa.com/src/48615956" TargetMode="External"/><Relationship Id="rId8511" Type="http://schemas.openxmlformats.org/officeDocument/2006/relationships/hyperlink" Target="https://www.daloopa.com/src/1669085" TargetMode="External"/><Relationship Id="rId17054" Type="http://schemas.openxmlformats.org/officeDocument/2006/relationships/hyperlink" Target="https://www.daloopa.com/src/48792252" TargetMode="External"/><Relationship Id="rId18105" Type="http://schemas.openxmlformats.org/officeDocument/2006/relationships/hyperlink" Target="https://www.daloopa.com/src/19238071" TargetMode="External"/><Relationship Id="rId19503" Type="http://schemas.openxmlformats.org/officeDocument/2006/relationships/hyperlink" Target="https://www.daloopa.com/src/1678550" TargetMode="External"/><Relationship Id="rId6062" Type="http://schemas.openxmlformats.org/officeDocument/2006/relationships/hyperlink" Target="https://www.daloopa.com/src/1670241" TargetMode="External"/><Relationship Id="rId7113" Type="http://schemas.openxmlformats.org/officeDocument/2006/relationships/hyperlink" Target="https://www.daloopa.com/src/1668850" TargetMode="External"/><Relationship Id="rId10441" Type="http://schemas.openxmlformats.org/officeDocument/2006/relationships/hyperlink" Target="https://www.daloopa.com/src/53412521" TargetMode="External"/><Relationship Id="rId9285" Type="http://schemas.openxmlformats.org/officeDocument/2006/relationships/hyperlink" Target="https://www.daloopa.com/src/14718320" TargetMode="External"/><Relationship Id="rId13664" Type="http://schemas.openxmlformats.org/officeDocument/2006/relationships/hyperlink" Target="https://www.daloopa.com/src/19145506" TargetMode="External"/><Relationship Id="rId14715" Type="http://schemas.openxmlformats.org/officeDocument/2006/relationships/hyperlink" Target="https://www.daloopa.com/src/19185104" TargetMode="External"/><Relationship Id="rId991" Type="http://schemas.openxmlformats.org/officeDocument/2006/relationships/hyperlink" Target="https://www.daloopa.com/src/67092369" TargetMode="External"/><Relationship Id="rId2672" Type="http://schemas.openxmlformats.org/officeDocument/2006/relationships/hyperlink" Target="https://www.daloopa.com/src/1679546" TargetMode="External"/><Relationship Id="rId3723" Type="http://schemas.openxmlformats.org/officeDocument/2006/relationships/hyperlink" Target="https://www.daloopa.com/src/19138049" TargetMode="External"/><Relationship Id="rId12266" Type="http://schemas.openxmlformats.org/officeDocument/2006/relationships/hyperlink" Target="https://www.daloopa.com/src/1679352" TargetMode="External"/><Relationship Id="rId13317" Type="http://schemas.openxmlformats.org/officeDocument/2006/relationships/hyperlink" Target="https://www.daloopa.com/src/1677346" TargetMode="External"/><Relationship Id="rId16887" Type="http://schemas.openxmlformats.org/officeDocument/2006/relationships/hyperlink" Target="https://www.daloopa.com/src/48791482" TargetMode="External"/><Relationship Id="rId17938" Type="http://schemas.openxmlformats.org/officeDocument/2006/relationships/hyperlink" Target="https://www.daloopa.com/src/62995511" TargetMode="External"/><Relationship Id="rId644" Type="http://schemas.openxmlformats.org/officeDocument/2006/relationships/hyperlink" Target="https://www.daloopa.com/src/18919326" TargetMode="External"/><Relationship Id="rId1274" Type="http://schemas.openxmlformats.org/officeDocument/2006/relationships/hyperlink" Target="https://www.daloopa.com/src/32273420" TargetMode="External"/><Relationship Id="rId2325" Type="http://schemas.openxmlformats.org/officeDocument/2006/relationships/hyperlink" Target="https://www.daloopa.com/src/1679237" TargetMode="External"/><Relationship Id="rId5895" Type="http://schemas.openxmlformats.org/officeDocument/2006/relationships/hyperlink" Target="https://www.daloopa.com/src/1669849" TargetMode="External"/><Relationship Id="rId6946" Type="http://schemas.openxmlformats.org/officeDocument/2006/relationships/hyperlink" Target="https://www.daloopa.com/src/47468707" TargetMode="External"/><Relationship Id="rId15489" Type="http://schemas.openxmlformats.org/officeDocument/2006/relationships/hyperlink" Target="https://www.daloopa.com/src/19186926" TargetMode="External"/><Relationship Id="rId19360" Type="http://schemas.openxmlformats.org/officeDocument/2006/relationships/hyperlink" Target="https://www.daloopa.com/src/49010252" TargetMode="External"/><Relationship Id="rId4497" Type="http://schemas.openxmlformats.org/officeDocument/2006/relationships/hyperlink" Target="https://www.daloopa.com/src/1668386" TargetMode="External"/><Relationship Id="rId5548" Type="http://schemas.openxmlformats.org/officeDocument/2006/relationships/hyperlink" Target="https://www.daloopa.com/src/1670266" TargetMode="External"/><Relationship Id="rId12400" Type="http://schemas.openxmlformats.org/officeDocument/2006/relationships/hyperlink" Target="https://www.daloopa.com/src/4718975" TargetMode="External"/><Relationship Id="rId19013" Type="http://schemas.openxmlformats.org/officeDocument/2006/relationships/hyperlink" Target="https://www.daloopa.com/src/48903510" TargetMode="External"/><Relationship Id="rId3099" Type="http://schemas.openxmlformats.org/officeDocument/2006/relationships/hyperlink" Target="https://www.daloopa.com/src/19135593" TargetMode="External"/><Relationship Id="rId8021" Type="http://schemas.openxmlformats.org/officeDocument/2006/relationships/hyperlink" Target="https://www.daloopa.com/src/10333046" TargetMode="External"/><Relationship Id="rId11002" Type="http://schemas.openxmlformats.org/officeDocument/2006/relationships/hyperlink" Target="https://www.daloopa.com/src/50174941" TargetMode="External"/><Relationship Id="rId15970" Type="http://schemas.openxmlformats.org/officeDocument/2006/relationships/hyperlink" Target="https://www.daloopa.com/src/19195593" TargetMode="External"/><Relationship Id="rId3580" Type="http://schemas.openxmlformats.org/officeDocument/2006/relationships/hyperlink" Target="https://marketplace.daloopa.com/text-fundamental?id=19138929&amp;value=0.08&amp;id=19138920&amp;value=0.07&amp;id=19138985&amp;value=0.1&amp;id=19138908&amp;value=0.14&amp;id=19138891&amp;value=0.19&amp;id=19138885&amp;value=0.22&amp;id=19139020&amp;value=0.2&amp;" TargetMode="External"/><Relationship Id="rId13174" Type="http://schemas.openxmlformats.org/officeDocument/2006/relationships/hyperlink" Target="https://www.daloopa.com/src/67439666" TargetMode="External"/><Relationship Id="rId14572" Type="http://schemas.openxmlformats.org/officeDocument/2006/relationships/hyperlink" Target="https://www.daloopa.com/src/19185947" TargetMode="External"/><Relationship Id="rId15623" Type="http://schemas.openxmlformats.org/officeDocument/2006/relationships/hyperlink" Target="https://www.daloopa.com/src/50458014" TargetMode="External"/><Relationship Id="rId2182" Type="http://schemas.openxmlformats.org/officeDocument/2006/relationships/hyperlink" Target="https://www.daloopa.com/src/38226098" TargetMode="External"/><Relationship Id="rId3233" Type="http://schemas.openxmlformats.org/officeDocument/2006/relationships/hyperlink" Target="https://www.daloopa.com/src/19135903" TargetMode="External"/><Relationship Id="rId4631" Type="http://schemas.openxmlformats.org/officeDocument/2006/relationships/hyperlink" Target="https://www.daloopa.com/src/46594918" TargetMode="External"/><Relationship Id="rId14225" Type="http://schemas.openxmlformats.org/officeDocument/2006/relationships/hyperlink" Target="https://www.daloopa.com/document/21966482" TargetMode="External"/><Relationship Id="rId17795" Type="http://schemas.openxmlformats.org/officeDocument/2006/relationships/hyperlink" Target="https://www.daloopa.com/src/62706311" TargetMode="External"/><Relationship Id="rId18846" Type="http://schemas.openxmlformats.org/officeDocument/2006/relationships/hyperlink" Target="https://www.daloopa.com/src/48898799" TargetMode="External"/><Relationship Id="rId154" Type="http://schemas.openxmlformats.org/officeDocument/2006/relationships/hyperlink" Target="https://marketplace.daloopa.com/text-fundamental?id=67056819&amp;value=0.5&amp;" TargetMode="External"/><Relationship Id="rId7854" Type="http://schemas.openxmlformats.org/officeDocument/2006/relationships/hyperlink" Target="https://www.daloopa.com/src/1668795" TargetMode="External"/><Relationship Id="rId8905" Type="http://schemas.openxmlformats.org/officeDocument/2006/relationships/hyperlink" Target="https://www.daloopa.com/src/1684234" TargetMode="External"/><Relationship Id="rId10835" Type="http://schemas.openxmlformats.org/officeDocument/2006/relationships/hyperlink" Target="https://www.daloopa.com/src/50179503" TargetMode="External"/><Relationship Id="rId16397" Type="http://schemas.openxmlformats.org/officeDocument/2006/relationships/hyperlink" Target="https://www.daloopa.com/src/19196909" TargetMode="External"/><Relationship Id="rId17448" Type="http://schemas.openxmlformats.org/officeDocument/2006/relationships/hyperlink" Target="https://www.daloopa.com/src/62705568" TargetMode="External"/><Relationship Id="rId6456" Type="http://schemas.openxmlformats.org/officeDocument/2006/relationships/hyperlink" Target="https://www.daloopa.com/src/1669652" TargetMode="External"/><Relationship Id="rId7507" Type="http://schemas.openxmlformats.org/officeDocument/2006/relationships/hyperlink" Target="https://www.daloopa.com/src/62949125" TargetMode="External"/><Relationship Id="rId5058" Type="http://schemas.openxmlformats.org/officeDocument/2006/relationships/hyperlink" Target="https://www.daloopa.com/src/1669625" TargetMode="External"/><Relationship Id="rId6109" Type="http://schemas.openxmlformats.org/officeDocument/2006/relationships/hyperlink" Target="https://www.daloopa.com/src/1670538" TargetMode="External"/><Relationship Id="rId9679" Type="http://schemas.openxmlformats.org/officeDocument/2006/relationships/hyperlink" Target="https://www.daloopa.com/src/7963282" TargetMode="External"/><Relationship Id="rId15480" Type="http://schemas.openxmlformats.org/officeDocument/2006/relationships/hyperlink" Target="https://www.daloopa.com/src/19187185" TargetMode="External"/><Relationship Id="rId16531" Type="http://schemas.openxmlformats.org/officeDocument/2006/relationships/hyperlink" Target="https://www.daloopa.com/src/58703875" TargetMode="External"/><Relationship Id="rId1668" Type="http://schemas.openxmlformats.org/officeDocument/2006/relationships/hyperlink" Target="https://www.daloopa.com/src/1671015" TargetMode="External"/><Relationship Id="rId2719" Type="http://schemas.openxmlformats.org/officeDocument/2006/relationships/hyperlink" Target="https://www.daloopa.com/src/1679532" TargetMode="External"/><Relationship Id="rId14082" Type="http://schemas.openxmlformats.org/officeDocument/2006/relationships/hyperlink" Target="https://www.daloopa.com/src/66433350" TargetMode="External"/><Relationship Id="rId15133" Type="http://schemas.openxmlformats.org/officeDocument/2006/relationships/hyperlink" Target="https://www.daloopa.com/src/19179987" TargetMode="External"/><Relationship Id="rId3090" Type="http://schemas.openxmlformats.org/officeDocument/2006/relationships/hyperlink" Target="https://www.daloopa.com/src/20860669" TargetMode="External"/><Relationship Id="rId4141" Type="http://schemas.openxmlformats.org/officeDocument/2006/relationships/hyperlink" Target="https://www.daloopa.com/src/1668187" TargetMode="External"/><Relationship Id="rId19754" Type="http://schemas.openxmlformats.org/officeDocument/2006/relationships/hyperlink" Target="https://www.daloopa.com/src/1678463" TargetMode="External"/><Relationship Id="rId7364" Type="http://schemas.openxmlformats.org/officeDocument/2006/relationships/hyperlink" Target="https://www.daloopa.com/document/23463508" TargetMode="External"/><Relationship Id="rId8762" Type="http://schemas.openxmlformats.org/officeDocument/2006/relationships/hyperlink" Target="https://www.daloopa.com/src/45304173" TargetMode="External"/><Relationship Id="rId9813" Type="http://schemas.openxmlformats.org/officeDocument/2006/relationships/hyperlink" Target="https://www.daloopa.com/src/67065393" TargetMode="External"/><Relationship Id="rId10692" Type="http://schemas.openxmlformats.org/officeDocument/2006/relationships/hyperlink" Target="https://www.daloopa.com/src/62950998" TargetMode="External"/><Relationship Id="rId11743" Type="http://schemas.openxmlformats.org/officeDocument/2006/relationships/hyperlink" Target="https://www.daloopa.com/document/207123" TargetMode="External"/><Relationship Id="rId18356" Type="http://schemas.openxmlformats.org/officeDocument/2006/relationships/hyperlink" Target="https://www.daloopa.com/document/21966482" TargetMode="External"/><Relationship Id="rId19407" Type="http://schemas.openxmlformats.org/officeDocument/2006/relationships/hyperlink" Target="https://marketplace.daloopa.com/text-fundamental?id=49010255&amp;value=0.18&amp;id=1678615&amp;value=0.24&amp;id=15989088&amp;value=0.2&amp;id=1678603&amp;value=0.23&amp;id=1678590&amp;value=0.25&amp;id=1678578&amp;value=0.23&amp;id=1678566&amp;value=0.24&amp;id=15988298&amp;value=0.24&amp;id=1678557&amp;value=0.24&amp;id=1678548&amp;value=0.23&amp;id=1678539&amp;value=0.24&amp;id=1678530&amp;value=0.24&amp;id=15987909&amp;value=0.24&amp;id=1678520&amp;value=0.23&amp;id=1678510&amp;value=0.23&amp;id=1678500&amp;value=0.22&amp;id=1678490&amp;value=0.23&amp;id=15987399&amp;value=0.22&amp;id=1678480&amp;value=0.19&amp;id=1678466&amp;value=0.22&amp;id=1678456&amp;value=0.22&amp;id=2699040&amp;value=0.19&amp;id=15985449&amp;value=0.2&amp;id=4681599&amp;value=0.15&amp;id=7963659&amp;value=0&amp;id=10333279&amp;value=0.15&amp;id=14718176&amp;value=0.23&amp;id=15978690&amp;value=0.14&amp;id=20810965&amp;value=0.32&amp;id=32273574&amp;value=0.57&amp;id=38124357&amp;value=0.39&amp;id=53410625&amp;value=0.26&amp;id=58653145&amp;value=0.16&amp;id=62950085&amp;value=0.11&amp;" TargetMode="External"/><Relationship Id="rId27" Type="http://schemas.openxmlformats.org/officeDocument/2006/relationships/hyperlink" Target="https://www.daloopa.com/document/7392066" TargetMode="External"/><Relationship Id="rId1802" Type="http://schemas.openxmlformats.org/officeDocument/2006/relationships/hyperlink" Target="https://www.daloopa.com/src/1670973" TargetMode="External"/><Relationship Id="rId7017" Type="http://schemas.openxmlformats.org/officeDocument/2006/relationships/hyperlink" Target="https://www.daloopa.com/src/48345863" TargetMode="External"/><Relationship Id="rId8415" Type="http://schemas.openxmlformats.org/officeDocument/2006/relationships/hyperlink" Target="https://www.daloopa.com/src/1668805" TargetMode="External"/><Relationship Id="rId10345" Type="http://schemas.openxmlformats.org/officeDocument/2006/relationships/hyperlink" Target="https://marketplace.daloopa.com/text-fundamental?id=50179543&amp;value=-158&amp;id=50179506&amp;value=12&amp;id=50179475&amp;value=161&amp;id=50179437&amp;value=175&amp;id=50457889&amp;value=190&amp;id=50179380&amp;value=217&amp;id=50179344&amp;value=103&amp;id=50179257&amp;value=-49&amp;id=50179200&amp;value=-99&amp;id=50457890&amp;value=172&amp;id=50179184&amp;value=-123&amp;id=50179093&amp;value=-88&amp;id=50179041&amp;value=-102&amp;id=50457891&amp;value=-313&amp;" TargetMode="External"/><Relationship Id="rId14966" Type="http://schemas.openxmlformats.org/officeDocument/2006/relationships/hyperlink" Target="https://www.daloopa.com/src/19185879" TargetMode="External"/><Relationship Id="rId18009" Type="http://schemas.openxmlformats.org/officeDocument/2006/relationships/hyperlink" Target="https://www.daloopa.com/src/62709216" TargetMode="External"/><Relationship Id="rId3974" Type="http://schemas.openxmlformats.org/officeDocument/2006/relationships/hyperlink" Target="https://www.daloopa.com/src/1668072" TargetMode="External"/><Relationship Id="rId13568" Type="http://schemas.openxmlformats.org/officeDocument/2006/relationships/hyperlink" Target="https://www.daloopa.com/src/38228855" TargetMode="External"/><Relationship Id="rId14619" Type="http://schemas.openxmlformats.org/officeDocument/2006/relationships/hyperlink" Target="https://www.daloopa.com/src/19184845" TargetMode="External"/><Relationship Id="rId895" Type="http://schemas.openxmlformats.org/officeDocument/2006/relationships/hyperlink" Target="https://www.daloopa.com/src/7963873" TargetMode="External"/><Relationship Id="rId2576" Type="http://schemas.openxmlformats.org/officeDocument/2006/relationships/hyperlink" Target="https://www.daloopa.com/src/66331182" TargetMode="External"/><Relationship Id="rId3627" Type="http://schemas.openxmlformats.org/officeDocument/2006/relationships/hyperlink" Target="https://www.daloopa.com/src/45304575" TargetMode="External"/><Relationship Id="rId9189" Type="http://schemas.openxmlformats.org/officeDocument/2006/relationships/hyperlink" Target="https://www.daloopa.com/src/67054082" TargetMode="External"/><Relationship Id="rId16041" Type="http://schemas.openxmlformats.org/officeDocument/2006/relationships/hyperlink" Target="https://www.daloopa.com/src/19193435" TargetMode="External"/><Relationship Id="rId548" Type="http://schemas.openxmlformats.org/officeDocument/2006/relationships/hyperlink" Target="https://www.daloopa.com/src/18919016" TargetMode="External"/><Relationship Id="rId1178" Type="http://schemas.openxmlformats.org/officeDocument/2006/relationships/hyperlink" Target="https://www.daloopa.com/src/10333118" TargetMode="External"/><Relationship Id="rId2229" Type="http://schemas.openxmlformats.org/officeDocument/2006/relationships/hyperlink" Target="https://www.daloopa.com/src/67085825" TargetMode="External"/><Relationship Id="rId5799" Type="http://schemas.openxmlformats.org/officeDocument/2006/relationships/hyperlink" Target="https://marketplace.daloopa.com/text-fundamental?id=1670531&amp;value=2150&amp;id=1670494&amp;value=3000&amp;id=1670457&amp;value=3009&amp;id=1670420&amp;value=3009&amp;id=1670383&amp;value=3009&amp;id=1670345&amp;value=2009&amp;id=1670307&amp;value=2009&amp;id=1670270&amp;value=2009&amp;id=1670235&amp;value=2009&amp;id=1670200&amp;value=3008&amp;id=1670165&amp;value=3237&amp;id=1670130&amp;value=3225&amp;id=1670094&amp;value=3221&amp;id=1670058&amp;value=2219&amp;id=1670022&amp;value=0&amp;id=1669985&amp;value=0&amp;id=1669813&amp;value=1329&amp;" TargetMode="External"/><Relationship Id="rId6100" Type="http://schemas.openxmlformats.org/officeDocument/2006/relationships/hyperlink" Target="https://www.daloopa.com/src/14718090" TargetMode="External"/><Relationship Id="rId9670" Type="http://schemas.openxmlformats.org/officeDocument/2006/relationships/hyperlink" Target="https://www.daloopa.com/src/1671253" TargetMode="External"/><Relationship Id="rId19264" Type="http://schemas.openxmlformats.org/officeDocument/2006/relationships/hyperlink" Target="https://www.daloopa.com/src/49002466" TargetMode="External"/><Relationship Id="rId8272" Type="http://schemas.openxmlformats.org/officeDocument/2006/relationships/hyperlink" Target="https://www.daloopa.com/src/1669049" TargetMode="External"/><Relationship Id="rId9323" Type="http://schemas.openxmlformats.org/officeDocument/2006/relationships/hyperlink" Target="https://www.daloopa.com/src/1671296" TargetMode="External"/><Relationship Id="rId12651" Type="http://schemas.openxmlformats.org/officeDocument/2006/relationships/hyperlink" Target="https://www.daloopa.com/src/50461002" TargetMode="External"/><Relationship Id="rId13702" Type="http://schemas.openxmlformats.org/officeDocument/2006/relationships/hyperlink" Target="https://www.daloopa.com/src/62996054" TargetMode="External"/><Relationship Id="rId1312" Type="http://schemas.openxmlformats.org/officeDocument/2006/relationships/hyperlink" Target="https://www.daloopa.com/src/1670884" TargetMode="External"/><Relationship Id="rId2710" Type="http://schemas.openxmlformats.org/officeDocument/2006/relationships/hyperlink" Target="https://www.daloopa.com/src/1679559" TargetMode="External"/><Relationship Id="rId11253" Type="http://schemas.openxmlformats.org/officeDocument/2006/relationships/hyperlink" Target="https://marketplace.daloopa.com/text-fundamental?id=1678831&amp;value=100&amp;id=1678850&amp;value=107&amp;id=1684264&amp;value=-132&amp;id=1684286&amp;value=-126&amp;id=45304380&amp;value=-51&amp;" TargetMode="External"/><Relationship Id="rId12304" Type="http://schemas.openxmlformats.org/officeDocument/2006/relationships/hyperlink" Target="https://www.daloopa.com/src/1679385" TargetMode="External"/><Relationship Id="rId15874" Type="http://schemas.openxmlformats.org/officeDocument/2006/relationships/hyperlink" Target="https://www.daloopa.com/src/58705801" TargetMode="External"/><Relationship Id="rId16925" Type="http://schemas.openxmlformats.org/officeDocument/2006/relationships/hyperlink" Target="https://www.daloopa.com/src/48791531" TargetMode="External"/><Relationship Id="rId4882" Type="http://schemas.openxmlformats.org/officeDocument/2006/relationships/hyperlink" Target="https://www.daloopa.com/src/1930078" TargetMode="External"/><Relationship Id="rId5933" Type="http://schemas.openxmlformats.org/officeDocument/2006/relationships/hyperlink" Target="https://www.daloopa.com/src/1670348" TargetMode="External"/><Relationship Id="rId14476" Type="http://schemas.openxmlformats.org/officeDocument/2006/relationships/hyperlink" Target="https://www.daloopa.com/src/19178079" TargetMode="External"/><Relationship Id="rId15527" Type="http://schemas.openxmlformats.org/officeDocument/2006/relationships/hyperlink" Target="https://www.daloopa.com/src/19187045" TargetMode="External"/><Relationship Id="rId2086" Type="http://schemas.openxmlformats.org/officeDocument/2006/relationships/hyperlink" Target="https://www.daloopa.com/src/7963303" TargetMode="External"/><Relationship Id="rId3484" Type="http://schemas.openxmlformats.org/officeDocument/2006/relationships/hyperlink" Target="https://www.daloopa.com/src/50507996" TargetMode="External"/><Relationship Id="rId4535" Type="http://schemas.openxmlformats.org/officeDocument/2006/relationships/hyperlink" Target="https://www.daloopa.com/src/1668410" TargetMode="External"/><Relationship Id="rId13078" Type="http://schemas.openxmlformats.org/officeDocument/2006/relationships/hyperlink" Target="https://www.daloopa.com/src/67441060" TargetMode="External"/><Relationship Id="rId14129" Type="http://schemas.openxmlformats.org/officeDocument/2006/relationships/hyperlink" Target="https://www.daloopa.com/src/48889452" TargetMode="External"/><Relationship Id="rId17699" Type="http://schemas.openxmlformats.org/officeDocument/2006/relationships/hyperlink" Target="https://www.daloopa.com/src/62761302" TargetMode="External"/><Relationship Id="rId18000" Type="http://schemas.openxmlformats.org/officeDocument/2006/relationships/hyperlink" Target="https://www.daloopa.com/src/62764305" TargetMode="External"/><Relationship Id="rId3137" Type="http://schemas.openxmlformats.org/officeDocument/2006/relationships/hyperlink" Target="https://www.daloopa.com/src/19135422" TargetMode="External"/><Relationship Id="rId7758" Type="http://schemas.openxmlformats.org/officeDocument/2006/relationships/hyperlink" Target="https://www.daloopa.com/src/1669039" TargetMode="External"/><Relationship Id="rId8809" Type="http://schemas.openxmlformats.org/officeDocument/2006/relationships/hyperlink" Target="https://www.daloopa.com/src/62955913" TargetMode="External"/><Relationship Id="rId10739" Type="http://schemas.openxmlformats.org/officeDocument/2006/relationships/hyperlink" Target="https://www.daloopa.com/src/50179046" TargetMode="External"/><Relationship Id="rId14610" Type="http://schemas.openxmlformats.org/officeDocument/2006/relationships/hyperlink" Target="https://www.daloopa.com/src/19186093" TargetMode="External"/><Relationship Id="rId9180" Type="http://schemas.openxmlformats.org/officeDocument/2006/relationships/hyperlink" Target="https://www.daloopa.com/src/53410536" TargetMode="External"/><Relationship Id="rId12161" Type="http://schemas.openxmlformats.org/officeDocument/2006/relationships/hyperlink" Target="https://www.daloopa.com/src/1678811" TargetMode="External"/><Relationship Id="rId13212" Type="http://schemas.openxmlformats.org/officeDocument/2006/relationships/hyperlink" Target="https://www.daloopa.com/src/67439665" TargetMode="External"/><Relationship Id="rId2220" Type="http://schemas.openxmlformats.org/officeDocument/2006/relationships/hyperlink" Target="https://www.daloopa.com/src/18858020" TargetMode="External"/><Relationship Id="rId5790" Type="http://schemas.openxmlformats.org/officeDocument/2006/relationships/hyperlink" Target="https://www.daloopa.com/src/1670269" TargetMode="External"/><Relationship Id="rId15384" Type="http://schemas.openxmlformats.org/officeDocument/2006/relationships/hyperlink" Target="https://www.daloopa.com/src/53488338" TargetMode="External"/><Relationship Id="rId16782" Type="http://schemas.openxmlformats.org/officeDocument/2006/relationships/hyperlink" Target="https://www.daloopa.com/document/23465155" TargetMode="External"/><Relationship Id="rId17833" Type="http://schemas.openxmlformats.org/officeDocument/2006/relationships/hyperlink" Target="https://www.daloopa.com/src/62761321" TargetMode="External"/><Relationship Id="rId4392" Type="http://schemas.openxmlformats.org/officeDocument/2006/relationships/hyperlink" Target="https://www.daloopa.com/src/1668356" TargetMode="External"/><Relationship Id="rId5443" Type="http://schemas.openxmlformats.org/officeDocument/2006/relationships/hyperlink" Target="https://www.daloopa.com/src/1669596" TargetMode="External"/><Relationship Id="rId6841" Type="http://schemas.openxmlformats.org/officeDocument/2006/relationships/hyperlink" Target="https://www.daloopa.com/src/47469249" TargetMode="External"/><Relationship Id="rId15037" Type="http://schemas.openxmlformats.org/officeDocument/2006/relationships/hyperlink" Target="https://www.daloopa.com/src/19184089" TargetMode="External"/><Relationship Id="rId16435" Type="http://schemas.openxmlformats.org/officeDocument/2006/relationships/hyperlink" Target="https://www.daloopa.com/src/19197041" TargetMode="External"/><Relationship Id="rId4045" Type="http://schemas.openxmlformats.org/officeDocument/2006/relationships/hyperlink" Target="https://www.daloopa.com/src/46595279" TargetMode="External"/><Relationship Id="rId11994" Type="http://schemas.openxmlformats.org/officeDocument/2006/relationships/hyperlink" Target="https://www.daloopa.com/src/1678225" TargetMode="External"/><Relationship Id="rId19658" Type="http://schemas.openxmlformats.org/officeDocument/2006/relationships/hyperlink" Target="https://www.daloopa.com/src/1678543" TargetMode="External"/><Relationship Id="rId8666" Type="http://schemas.openxmlformats.org/officeDocument/2006/relationships/hyperlink" Target="https://www.daloopa.com/document/22810043" TargetMode="External"/><Relationship Id="rId9717" Type="http://schemas.openxmlformats.org/officeDocument/2006/relationships/hyperlink" Target="https://www.daloopa.com/src/62949541" TargetMode="External"/><Relationship Id="rId10596" Type="http://schemas.openxmlformats.org/officeDocument/2006/relationships/hyperlink" Target="https://www.daloopa.com/src/50179055" TargetMode="External"/><Relationship Id="rId11647" Type="http://schemas.openxmlformats.org/officeDocument/2006/relationships/hyperlink" Target="https://www.daloopa.com/src/1682202" TargetMode="External"/><Relationship Id="rId1706" Type="http://schemas.openxmlformats.org/officeDocument/2006/relationships/hyperlink" Target="https://www.daloopa.com/src/1670911" TargetMode="External"/><Relationship Id="rId7268" Type="http://schemas.openxmlformats.org/officeDocument/2006/relationships/hyperlink" Target="https://www.daloopa.com/src/1668889" TargetMode="External"/><Relationship Id="rId8319" Type="http://schemas.openxmlformats.org/officeDocument/2006/relationships/hyperlink" Target="https://www.daloopa.com/src/1668667" TargetMode="External"/><Relationship Id="rId10249" Type="http://schemas.openxmlformats.org/officeDocument/2006/relationships/hyperlink" Target="https://www.daloopa.com/src/50457873" TargetMode="External"/><Relationship Id="rId14120" Type="http://schemas.openxmlformats.org/officeDocument/2006/relationships/hyperlink" Target="https://www.daloopa.com/src/48890608" TargetMode="External"/><Relationship Id="rId17690" Type="http://schemas.openxmlformats.org/officeDocument/2006/relationships/hyperlink" Target="https://www.daloopa.com/src/62950374" TargetMode="External"/><Relationship Id="rId18741" Type="http://schemas.openxmlformats.org/officeDocument/2006/relationships/hyperlink" Target="https://www.daloopa.com/src/48899939" TargetMode="External"/><Relationship Id="rId3878" Type="http://schemas.openxmlformats.org/officeDocument/2006/relationships/hyperlink" Target="https://www.daloopa.com/src/46594122" TargetMode="External"/><Relationship Id="rId4929" Type="http://schemas.openxmlformats.org/officeDocument/2006/relationships/hyperlink" Target="https://www.daloopa.com/src/1670514" TargetMode="External"/><Relationship Id="rId8800" Type="http://schemas.openxmlformats.org/officeDocument/2006/relationships/hyperlink" Target="https://www.daloopa.com/src/45304185" TargetMode="External"/><Relationship Id="rId16292" Type="http://schemas.openxmlformats.org/officeDocument/2006/relationships/hyperlink" Target="https://www.daloopa.com/src/19140079" TargetMode="External"/><Relationship Id="rId17343" Type="http://schemas.openxmlformats.org/officeDocument/2006/relationships/hyperlink" Target="https://www.daloopa.com/src/48799220" TargetMode="External"/><Relationship Id="rId799" Type="http://schemas.openxmlformats.org/officeDocument/2006/relationships/hyperlink" Target="https://www.daloopa.com/src/18926318" TargetMode="External"/><Relationship Id="rId6351" Type="http://schemas.openxmlformats.org/officeDocument/2006/relationships/hyperlink" Target="https://www.daloopa.com/src/38123585" TargetMode="External"/><Relationship Id="rId7402" Type="http://schemas.openxmlformats.org/officeDocument/2006/relationships/hyperlink" Target="https://www.daloopa.com/src/58652678" TargetMode="External"/><Relationship Id="rId10730" Type="http://schemas.openxmlformats.org/officeDocument/2006/relationships/hyperlink" Target="https://www.daloopa.com/src/50179504" TargetMode="External"/><Relationship Id="rId6004" Type="http://schemas.openxmlformats.org/officeDocument/2006/relationships/hyperlink" Target="https://www.daloopa.com/src/1670462" TargetMode="External"/><Relationship Id="rId9574" Type="http://schemas.openxmlformats.org/officeDocument/2006/relationships/hyperlink" Target="https://www.daloopa.com/src/1671137" TargetMode="External"/><Relationship Id="rId13953" Type="http://schemas.openxmlformats.org/officeDocument/2006/relationships/hyperlink" Target="https://www.daloopa.com/src/48888285" TargetMode="External"/><Relationship Id="rId19168" Type="http://schemas.openxmlformats.org/officeDocument/2006/relationships/hyperlink" Target="https://www.daloopa.com/src/49001023" TargetMode="External"/><Relationship Id="rId2961" Type="http://schemas.openxmlformats.org/officeDocument/2006/relationships/hyperlink" Target="https://www.daloopa.com/src/19136503" TargetMode="External"/><Relationship Id="rId8176" Type="http://schemas.openxmlformats.org/officeDocument/2006/relationships/hyperlink" Target="https://www.daloopa.com/src/1668836" TargetMode="External"/><Relationship Id="rId9227" Type="http://schemas.openxmlformats.org/officeDocument/2006/relationships/hyperlink" Target="https://www.daloopa.com/src/1671096" TargetMode="External"/><Relationship Id="rId12555" Type="http://schemas.openxmlformats.org/officeDocument/2006/relationships/hyperlink" Target="https://www.daloopa.com/src/19262125" TargetMode="External"/><Relationship Id="rId13606" Type="http://schemas.openxmlformats.org/officeDocument/2006/relationships/hyperlink" Target="https://www.daloopa.com/src/19145497" TargetMode="External"/><Relationship Id="rId933" Type="http://schemas.openxmlformats.org/officeDocument/2006/relationships/hyperlink" Target="https://www.daloopa.com/src/10333284" TargetMode="External"/><Relationship Id="rId1563" Type="http://schemas.openxmlformats.org/officeDocument/2006/relationships/hyperlink" Target="https://www.daloopa.com/src/48526482" TargetMode="External"/><Relationship Id="rId2614" Type="http://schemas.openxmlformats.org/officeDocument/2006/relationships/hyperlink" Target="https://www.daloopa.com/src/66330835" TargetMode="External"/><Relationship Id="rId11157" Type="http://schemas.openxmlformats.org/officeDocument/2006/relationships/hyperlink" Target="https://www.daloopa.com/src/50179177" TargetMode="External"/><Relationship Id="rId12208" Type="http://schemas.openxmlformats.org/officeDocument/2006/relationships/hyperlink" Target="https://www.daloopa.com/src/1679480" TargetMode="External"/><Relationship Id="rId15778" Type="http://schemas.openxmlformats.org/officeDocument/2006/relationships/hyperlink" Target="https://www.daloopa.com/src/19183925" TargetMode="External"/><Relationship Id="rId16829" Type="http://schemas.openxmlformats.org/officeDocument/2006/relationships/hyperlink" Target="https://www.daloopa.com/src/48792065" TargetMode="External"/><Relationship Id="rId1216" Type="http://schemas.openxmlformats.org/officeDocument/2006/relationships/hyperlink" Target="https://www.daloopa.com/src/7963240" TargetMode="External"/><Relationship Id="rId4786" Type="http://schemas.openxmlformats.org/officeDocument/2006/relationships/hyperlink" Target="https://www.daloopa.com/src/58652626" TargetMode="External"/><Relationship Id="rId5837" Type="http://schemas.openxmlformats.org/officeDocument/2006/relationships/hyperlink" Target="https://www.daloopa.com/src/1670059" TargetMode="External"/><Relationship Id="rId18251" Type="http://schemas.openxmlformats.org/officeDocument/2006/relationships/hyperlink" Target="https://www.daloopa.com/src/62769935" TargetMode="External"/><Relationship Id="rId19302" Type="http://schemas.openxmlformats.org/officeDocument/2006/relationships/hyperlink" Target="https://www.daloopa.com/src/49002499" TargetMode="External"/><Relationship Id="rId3388" Type="http://schemas.openxmlformats.org/officeDocument/2006/relationships/hyperlink" Target="https://www.daloopa.com/src/67087846" TargetMode="External"/><Relationship Id="rId4439" Type="http://schemas.openxmlformats.org/officeDocument/2006/relationships/hyperlink" Target="https://www.daloopa.com/src/1668137" TargetMode="External"/><Relationship Id="rId8310" Type="http://schemas.openxmlformats.org/officeDocument/2006/relationships/hyperlink" Target="https://www.daloopa.com/document/23463508" TargetMode="External"/><Relationship Id="rId10240" Type="http://schemas.openxmlformats.org/officeDocument/2006/relationships/hyperlink" Target="https://www.daloopa.com/src/50179827" TargetMode="External"/><Relationship Id="rId14861" Type="http://schemas.openxmlformats.org/officeDocument/2006/relationships/hyperlink" Target="https://www.daloopa.com/src/53488230" TargetMode="External"/><Relationship Id="rId15912" Type="http://schemas.openxmlformats.org/officeDocument/2006/relationships/hyperlink" Target="https://www.daloopa.com/src/19193002" TargetMode="External"/><Relationship Id="rId790" Type="http://schemas.openxmlformats.org/officeDocument/2006/relationships/hyperlink" Target="https://www.daloopa.com/src/18926319" TargetMode="External"/><Relationship Id="rId2471" Type="http://schemas.openxmlformats.org/officeDocument/2006/relationships/hyperlink" Target="https://www.daloopa.com/src/7998983" TargetMode="External"/><Relationship Id="rId3522" Type="http://schemas.openxmlformats.org/officeDocument/2006/relationships/hyperlink" Target="https://www.daloopa.com/src/19138932" TargetMode="External"/><Relationship Id="rId4920" Type="http://schemas.openxmlformats.org/officeDocument/2006/relationships/hyperlink" Target="https://www.daloopa.com/src/1930202" TargetMode="External"/><Relationship Id="rId9084" Type="http://schemas.openxmlformats.org/officeDocument/2006/relationships/hyperlink" Target="https://www.daloopa.com/src/1671532" TargetMode="External"/><Relationship Id="rId12065" Type="http://schemas.openxmlformats.org/officeDocument/2006/relationships/hyperlink" Target="https://www.daloopa.com/src/1678303" TargetMode="External"/><Relationship Id="rId13116" Type="http://schemas.openxmlformats.org/officeDocument/2006/relationships/hyperlink" Target="https://www.daloopa.com/src/67441249" TargetMode="External"/><Relationship Id="rId13463" Type="http://schemas.openxmlformats.org/officeDocument/2006/relationships/hyperlink" Target="https://www.daloopa.com/src/19143841" TargetMode="External"/><Relationship Id="rId14514" Type="http://schemas.openxmlformats.org/officeDocument/2006/relationships/hyperlink" Target="https://www.daloopa.com/src/50457979" TargetMode="External"/><Relationship Id="rId443" Type="http://schemas.openxmlformats.org/officeDocument/2006/relationships/hyperlink" Target="https://www.daloopa.com/src/1677081" TargetMode="External"/><Relationship Id="rId1073" Type="http://schemas.openxmlformats.org/officeDocument/2006/relationships/hyperlink" Target="https://www.daloopa.com/src/1671043" TargetMode="External"/><Relationship Id="rId2124" Type="http://schemas.openxmlformats.org/officeDocument/2006/relationships/hyperlink" Target="https://www.daloopa.com/src/18861131" TargetMode="External"/><Relationship Id="rId16686" Type="http://schemas.openxmlformats.org/officeDocument/2006/relationships/hyperlink" Target="https://www.daloopa.com/src/19196296" TargetMode="External"/><Relationship Id="rId17737" Type="http://schemas.openxmlformats.org/officeDocument/2006/relationships/hyperlink" Target="https://www.daloopa.com/src/62705857" TargetMode="External"/><Relationship Id="rId4296" Type="http://schemas.openxmlformats.org/officeDocument/2006/relationships/hyperlink" Target="https://www.daloopa.com/src/1668204" TargetMode="External"/><Relationship Id="rId5694" Type="http://schemas.openxmlformats.org/officeDocument/2006/relationships/hyperlink" Target="https://www.daloopa.com/src/67044543" TargetMode="External"/><Relationship Id="rId6745" Type="http://schemas.openxmlformats.org/officeDocument/2006/relationships/hyperlink" Target="https://www.daloopa.com/src/1670476" TargetMode="External"/><Relationship Id="rId15288" Type="http://schemas.openxmlformats.org/officeDocument/2006/relationships/hyperlink" Target="https://www.daloopa.com/src/19186243" TargetMode="External"/><Relationship Id="rId16339" Type="http://schemas.openxmlformats.org/officeDocument/2006/relationships/hyperlink" Target="https://www.daloopa.com/src/45303834" TargetMode="External"/><Relationship Id="rId5347" Type="http://schemas.openxmlformats.org/officeDocument/2006/relationships/hyperlink" Target="https://www.daloopa.com/src/1669702" TargetMode="External"/><Relationship Id="rId9968" Type="http://schemas.openxmlformats.org/officeDocument/2006/relationships/hyperlink" Target="https://www.daloopa.com/src/1671092" TargetMode="External"/><Relationship Id="rId11898" Type="http://schemas.openxmlformats.org/officeDocument/2006/relationships/hyperlink" Target="https://www.daloopa.com/document/6065409" TargetMode="External"/><Relationship Id="rId12949" Type="http://schemas.openxmlformats.org/officeDocument/2006/relationships/hyperlink" Target="https://www.daloopa.com/src/67441732" TargetMode="External"/><Relationship Id="rId16820" Type="http://schemas.openxmlformats.org/officeDocument/2006/relationships/hyperlink" Target="https://www.daloopa.com/src/50324147" TargetMode="External"/><Relationship Id="rId1957" Type="http://schemas.openxmlformats.org/officeDocument/2006/relationships/hyperlink" Target="https://www.daloopa.com/src/1680692" TargetMode="External"/><Relationship Id="rId14371" Type="http://schemas.openxmlformats.org/officeDocument/2006/relationships/hyperlink" Target="https://www.daloopa.com/src/19177058" TargetMode="External"/><Relationship Id="rId15422" Type="http://schemas.openxmlformats.org/officeDocument/2006/relationships/hyperlink" Target="https://www.daloopa.com/src/19186976" TargetMode="External"/><Relationship Id="rId4430" Type="http://schemas.openxmlformats.org/officeDocument/2006/relationships/hyperlink" Target="https://www.daloopa.com/src/1668266" TargetMode="External"/><Relationship Id="rId14024" Type="http://schemas.openxmlformats.org/officeDocument/2006/relationships/hyperlink" Target="https://www.daloopa.com/src/38227051" TargetMode="External"/><Relationship Id="rId17594" Type="http://schemas.openxmlformats.org/officeDocument/2006/relationships/hyperlink" Target="https://www.daloopa.com/src/62761323" TargetMode="External"/><Relationship Id="rId18992" Type="http://schemas.openxmlformats.org/officeDocument/2006/relationships/hyperlink" Target="https://www.daloopa.com/src/58706878" TargetMode="External"/><Relationship Id="rId3032" Type="http://schemas.openxmlformats.org/officeDocument/2006/relationships/hyperlink" Target="https://www.daloopa.com/src/19135505" TargetMode="External"/><Relationship Id="rId7653" Type="http://schemas.openxmlformats.org/officeDocument/2006/relationships/hyperlink" Target="https://www.daloopa.com/src/4681392" TargetMode="External"/><Relationship Id="rId10981" Type="http://schemas.openxmlformats.org/officeDocument/2006/relationships/hyperlink" Target="https://www.daloopa.com/src/53412517" TargetMode="External"/><Relationship Id="rId16196" Type="http://schemas.openxmlformats.org/officeDocument/2006/relationships/hyperlink" Target="https://www.daloopa.com/src/50458039" TargetMode="External"/><Relationship Id="rId17247" Type="http://schemas.openxmlformats.org/officeDocument/2006/relationships/hyperlink" Target="https://www.daloopa.com/src/48798382" TargetMode="External"/><Relationship Id="rId18645" Type="http://schemas.openxmlformats.org/officeDocument/2006/relationships/hyperlink" Target="https://www.daloopa.com/src/50393484" TargetMode="External"/><Relationship Id="rId6255" Type="http://schemas.openxmlformats.org/officeDocument/2006/relationships/hyperlink" Target="https://www.daloopa.com/src/1670139" TargetMode="External"/><Relationship Id="rId7306" Type="http://schemas.openxmlformats.org/officeDocument/2006/relationships/hyperlink" Target="https://www.daloopa.com/src/1669458" TargetMode="External"/><Relationship Id="rId8704" Type="http://schemas.openxmlformats.org/officeDocument/2006/relationships/hyperlink" Target="https://www.daloopa.com/src/58652811" TargetMode="External"/><Relationship Id="rId10634" Type="http://schemas.openxmlformats.org/officeDocument/2006/relationships/hyperlink" Target="https://www.daloopa.com/src/62951008" TargetMode="External"/><Relationship Id="rId13857" Type="http://schemas.openxmlformats.org/officeDocument/2006/relationships/hyperlink" Target="https://www.daloopa.com/src/62997373" TargetMode="External"/><Relationship Id="rId14908" Type="http://schemas.openxmlformats.org/officeDocument/2006/relationships/hyperlink" Target="https://www.daloopa.com/src/19184597" TargetMode="External"/><Relationship Id="rId2865" Type="http://schemas.openxmlformats.org/officeDocument/2006/relationships/hyperlink" Target="https://www.daloopa.com/src/19134827" TargetMode="External"/><Relationship Id="rId3916" Type="http://schemas.openxmlformats.org/officeDocument/2006/relationships/hyperlink" Target="https://www.daloopa.com/src/1668155" TargetMode="External"/><Relationship Id="rId9478" Type="http://schemas.openxmlformats.org/officeDocument/2006/relationships/hyperlink" Target="https://www.daloopa.com/document/23463508" TargetMode="External"/><Relationship Id="rId12459" Type="http://schemas.openxmlformats.org/officeDocument/2006/relationships/hyperlink" Target="https://www.daloopa.com/src/1679493" TargetMode="External"/><Relationship Id="rId16330" Type="http://schemas.openxmlformats.org/officeDocument/2006/relationships/hyperlink" Target="https://www.daloopa.com/src/19140429" TargetMode="External"/><Relationship Id="rId837" Type="http://schemas.openxmlformats.org/officeDocument/2006/relationships/hyperlink" Target="https://www.daloopa.com/src/38124384" TargetMode="External"/><Relationship Id="rId1467" Type="http://schemas.openxmlformats.org/officeDocument/2006/relationships/hyperlink" Target="https://www.daloopa.com/src/48522783" TargetMode="External"/><Relationship Id="rId2518" Type="http://schemas.openxmlformats.org/officeDocument/2006/relationships/hyperlink" Target="https://www.daloopa.com/src/66330918" TargetMode="External"/><Relationship Id="rId19553" Type="http://schemas.openxmlformats.org/officeDocument/2006/relationships/hyperlink" Target="https://www.daloopa.com/src/1678655" TargetMode="External"/><Relationship Id="rId8561" Type="http://schemas.openxmlformats.org/officeDocument/2006/relationships/hyperlink" Target="https://marketplace.daloopa.com/text-fundamental?id=1669586&amp;value=15375&amp;id=1669552&amp;value=16164&amp;id=1669517&amp;value=15242&amp;id=1669482&amp;value=18898&amp;id=48347092&amp;value=18898&amp;id=1669447&amp;value=16639&amp;id=1669411&amp;value=19620&amp;id=1669373&amp;value=15605&amp;id=1669335&amp;value=18347&amp;id=48346661&amp;value=18347&amp;id=1669298&amp;value=16976&amp;id=1669263&amp;value=18453&amp;id=1669227&amp;value=18068&amp;id=1669191&amp;value=16549&amp;id=48346183&amp;value=16549&amp;id=1669086&amp;value=15111&amp;id=1669054&amp;value=13627&amp;id=1669021&amp;value=9406&amp;id=1668987&amp;value=12918&amp;id=48615980&amp;value=12918&amp;id=1668952&amp;value=18132&amp;id=1668916&amp;value=15711&amp;id=1668880&amp;value=10581&amp;id=1668844&amp;value=10715&amp;id=48400733&amp;value=10715&amp;id=1668808&amp;value=12658&amp;id=1668774&amp;value=14148&amp;id=1668740&amp;value=13443&amp;id=1668706&amp;value=16701&amp;id=48610233&amp;value=16701&amp;id=1668672&amp;value=19148&amp;id=1668639&amp;value=16587&amp;id=1668606&amp;value=16032&amp;id=2696870&amp;value=18498&amp;id=47469230&amp;value=18498&amp;id=4681409&amp;value=19644&amp;id=7963169&amp;value=17742&amp;id=10333055&amp;value=20129&amp;id=14718251&amp;value=26465&amp;id=47468703&amp;value=26465&amp;id=20811515&amp;value=26622&amp;id=32272382&amp;value=23630&amp;id=38123496&amp;value=23719&amp;id=46414898&amp;value=20945&amp;id=46420411&amp;value=20945&amp;id=53410406&amp;value=20886&amp;id=58652683&amp;value=17936&amp;id=62949105&amp;value=21984&amp;id=67044692&amp;value=21879&amp;id=67054418&amp;value=21879&amp;" TargetMode="External"/><Relationship Id="rId9612" Type="http://schemas.openxmlformats.org/officeDocument/2006/relationships/hyperlink" Target="https://www.daloopa.com/src/1671251" TargetMode="External"/><Relationship Id="rId10491" Type="http://schemas.openxmlformats.org/officeDocument/2006/relationships/hyperlink" Target="https://www.daloopa.com/src/50178947" TargetMode="External"/><Relationship Id="rId12940" Type="http://schemas.openxmlformats.org/officeDocument/2006/relationships/hyperlink" Target="https://www.daloopa.com/src/67436313" TargetMode="External"/><Relationship Id="rId18155" Type="http://schemas.openxmlformats.org/officeDocument/2006/relationships/hyperlink" Target="https://www.daloopa.com/src/19238162" TargetMode="External"/><Relationship Id="rId19206" Type="http://schemas.openxmlformats.org/officeDocument/2006/relationships/hyperlink" Target="https://marketplace.daloopa.com/text-fundamental?id=49001612&amp;value=9887&amp;id=49001510&amp;value=2799&amp;id=49001554&amp;value=2904&amp;id=49001569&amp;value=3248&amp;id=49028208&amp;value=3608&amp;id=49001595&amp;value=12559&amp;" TargetMode="External"/><Relationship Id="rId1601" Type="http://schemas.openxmlformats.org/officeDocument/2006/relationships/hyperlink" Target="https://www.daloopa.com/src/49013953" TargetMode="External"/><Relationship Id="rId7163" Type="http://schemas.openxmlformats.org/officeDocument/2006/relationships/hyperlink" Target="https://www.daloopa.com/src/1668923" TargetMode="External"/><Relationship Id="rId8214" Type="http://schemas.openxmlformats.org/officeDocument/2006/relationships/hyperlink" Target="https://www.daloopa.com/src/1669328" TargetMode="External"/><Relationship Id="rId10144" Type="http://schemas.openxmlformats.org/officeDocument/2006/relationships/hyperlink" Target="https://www.daloopa.com/src/50179572" TargetMode="External"/><Relationship Id="rId11542" Type="http://schemas.openxmlformats.org/officeDocument/2006/relationships/hyperlink" Target="https://www.daloopa.com/src/1684161" TargetMode="External"/><Relationship Id="rId14765" Type="http://schemas.openxmlformats.org/officeDocument/2006/relationships/hyperlink" Target="https://www.daloopa.com/src/19185782" TargetMode="External"/><Relationship Id="rId15816" Type="http://schemas.openxmlformats.org/officeDocument/2006/relationships/hyperlink" Target="https://www.daloopa.com/src/19182514" TargetMode="External"/><Relationship Id="rId694" Type="http://schemas.openxmlformats.org/officeDocument/2006/relationships/hyperlink" Target="https://www.daloopa.com/src/18921247" TargetMode="External"/><Relationship Id="rId2375" Type="http://schemas.openxmlformats.org/officeDocument/2006/relationships/hyperlink" Target="https://www.daloopa.com/src/45303540" TargetMode="External"/><Relationship Id="rId3773" Type="http://schemas.openxmlformats.org/officeDocument/2006/relationships/hyperlink" Target="https://www.daloopa.com/src/53486193" TargetMode="External"/><Relationship Id="rId4824" Type="http://schemas.openxmlformats.org/officeDocument/2006/relationships/hyperlink" Target="https://www.daloopa.com/src/1930163" TargetMode="External"/><Relationship Id="rId13367" Type="http://schemas.openxmlformats.org/officeDocument/2006/relationships/hyperlink" Target="https://www.daloopa.com/src/19145249" TargetMode="External"/><Relationship Id="rId14418" Type="http://schemas.openxmlformats.org/officeDocument/2006/relationships/hyperlink" Target="https://www.daloopa.com/src/19177941" TargetMode="External"/><Relationship Id="rId17988" Type="http://schemas.openxmlformats.org/officeDocument/2006/relationships/hyperlink" Target="https://www.daloopa.com/src/62708845" TargetMode="External"/><Relationship Id="rId347" Type="http://schemas.openxmlformats.org/officeDocument/2006/relationships/hyperlink" Target="https://www.daloopa.com/src/48498098" TargetMode="External"/><Relationship Id="rId2028" Type="http://schemas.openxmlformats.org/officeDocument/2006/relationships/hyperlink" Target="https://www.daloopa.com/src/1680699" TargetMode="External"/><Relationship Id="rId3426" Type="http://schemas.openxmlformats.org/officeDocument/2006/relationships/hyperlink" Target="https://marketplace.daloopa.com/text-fundamental?id=67087849&amp;value=0.14&amp;" TargetMode="External"/><Relationship Id="rId6996" Type="http://schemas.openxmlformats.org/officeDocument/2006/relationships/hyperlink" Target="https://www.daloopa.com/src/48610207" TargetMode="External"/><Relationship Id="rId5598" Type="http://schemas.openxmlformats.org/officeDocument/2006/relationships/hyperlink" Target="https://www.daloopa.com/src/1670342" TargetMode="External"/><Relationship Id="rId6649" Type="http://schemas.openxmlformats.org/officeDocument/2006/relationships/hyperlink" Target="https://www.daloopa.com/src/1670181" TargetMode="External"/><Relationship Id="rId12450" Type="http://schemas.openxmlformats.org/officeDocument/2006/relationships/hyperlink" Target="https://www.daloopa.com/src/53484053" TargetMode="External"/><Relationship Id="rId13501" Type="http://schemas.openxmlformats.org/officeDocument/2006/relationships/hyperlink" Target="https://marketplace.daloopa.com/text-fundamental?id=19145703&amp;value=757.04&amp;id=19144888&amp;value=725.93&amp;id=19144852&amp;value=735.03&amp;id=19144831&amp;value=833.61&amp;id=19144822&amp;value=962.65&amp;id=19145116&amp;value=1035.28&amp;id=19144114&amp;value=1113.76&amp;id=19144116&amp;value=1140.18&amp;id=19144043&amp;value=1171.29&amp;id=19144320&amp;value=1048.23&amp;id=19144002&amp;value=1178.04&amp;id=19143907&amp;value=1081.33&amp;id=19143893&amp;value=1219.54&amp;id=19144330&amp;value=1337.16&amp;id=19143892&amp;value=1170.86&amp;id=19143880&amp;value=1434.66&amp;id=19143843&amp;value=1518.52&amp;id=19144335&amp;value=1787.62&amp;id=20862053&amp;value=2062.45&amp;id=32323496&amp;value=2496.57&amp;id=38234275&amp;value=2854.69&amp;id=46507541&amp;value=2898.56&amp;id=53487409&amp;value=2681.53&amp;id=58705410&amp;value=113.31&amp;id=62996152&amp;value=104.66&amp;id=67089937&amp;value=93.93&amp;" TargetMode="External"/><Relationship Id="rId19063" Type="http://schemas.openxmlformats.org/officeDocument/2006/relationships/hyperlink" Target="https://www.daloopa.com/src/48905297" TargetMode="External"/><Relationship Id="rId8071" Type="http://schemas.openxmlformats.org/officeDocument/2006/relationships/hyperlink" Target="https://www.daloopa.com/src/38123478" TargetMode="External"/><Relationship Id="rId9122" Type="http://schemas.openxmlformats.org/officeDocument/2006/relationships/hyperlink" Target="https://www.daloopa.com/src/45304262" TargetMode="External"/><Relationship Id="rId11052" Type="http://schemas.openxmlformats.org/officeDocument/2006/relationships/hyperlink" Target="https://www.daloopa.com/src/50178742" TargetMode="External"/><Relationship Id="rId12103" Type="http://schemas.openxmlformats.org/officeDocument/2006/relationships/hyperlink" Target="https://www.daloopa.com/src/1678441" TargetMode="External"/><Relationship Id="rId15673" Type="http://schemas.openxmlformats.org/officeDocument/2006/relationships/hyperlink" Target="https://www.daloopa.com/src/19183619" TargetMode="External"/><Relationship Id="rId1111" Type="http://schemas.openxmlformats.org/officeDocument/2006/relationships/hyperlink" Target="https://www.daloopa.com/src/48520375" TargetMode="External"/><Relationship Id="rId4681" Type="http://schemas.openxmlformats.org/officeDocument/2006/relationships/hyperlink" Target="https://www.daloopa.com/src/1668207" TargetMode="External"/><Relationship Id="rId5732" Type="http://schemas.openxmlformats.org/officeDocument/2006/relationships/hyperlink" Target="https://www.daloopa.com/src/46412903" TargetMode="External"/><Relationship Id="rId14275" Type="http://schemas.openxmlformats.org/officeDocument/2006/relationships/hyperlink" Target="https://www.daloopa.com/src/19150200" TargetMode="External"/><Relationship Id="rId15326" Type="http://schemas.openxmlformats.org/officeDocument/2006/relationships/hyperlink" Target="https://www.daloopa.com/src/45303761" TargetMode="External"/><Relationship Id="rId16724" Type="http://schemas.openxmlformats.org/officeDocument/2006/relationships/hyperlink" Target="https://marketplace.daloopa.com/text-fundamental?id=62705937&amp;value=86&amp;id=62705733&amp;value=1159&amp;id=67090202&amp;value=1159&amp;" TargetMode="External"/><Relationship Id="rId3283" Type="http://schemas.openxmlformats.org/officeDocument/2006/relationships/hyperlink" Target="https://www.daloopa.com/document/23465155" TargetMode="External"/><Relationship Id="rId4334" Type="http://schemas.openxmlformats.org/officeDocument/2006/relationships/hyperlink" Target="https://www.daloopa.com/src/1668490" TargetMode="External"/><Relationship Id="rId18896" Type="http://schemas.openxmlformats.org/officeDocument/2006/relationships/hyperlink" Target="https://www.daloopa.com/src/48899553" TargetMode="External"/><Relationship Id="rId8955" Type="http://schemas.openxmlformats.org/officeDocument/2006/relationships/hyperlink" Target="https://www.daloopa.com/src/1671543" TargetMode="External"/><Relationship Id="rId10885" Type="http://schemas.openxmlformats.org/officeDocument/2006/relationships/hyperlink" Target="https://www.daloopa.com/src/50178735" TargetMode="External"/><Relationship Id="rId11936" Type="http://schemas.openxmlformats.org/officeDocument/2006/relationships/hyperlink" Target="https://www.daloopa.com/src/1678229" TargetMode="External"/><Relationship Id="rId17498" Type="http://schemas.openxmlformats.org/officeDocument/2006/relationships/hyperlink" Target="https://www.daloopa.com/src/62705686" TargetMode="External"/><Relationship Id="rId18549" Type="http://schemas.openxmlformats.org/officeDocument/2006/relationships/hyperlink" Target="https://www.daloopa.com/src/62711856" TargetMode="External"/><Relationship Id="rId6159" Type="http://schemas.openxmlformats.org/officeDocument/2006/relationships/hyperlink" Target="https://marketplace.daloopa.com/text-fundamental?id=1670539&amp;value=2989&amp;id=1670502&amp;value=1989&amp;id=1670465&amp;value=2238&amp;id=1670428&amp;value=2236&amp;id=1670392&amp;value=3234&amp;id=1670354&amp;value=3232&amp;id=1670316&amp;value=3230&amp;id=1670278&amp;value=3228&amp;id=1670243&amp;value=3226&amp;id=1670208&amp;value=2225&amp;id=1670173&amp;value=1994&amp;id=1670138&amp;value=1995&amp;id=1670102&amp;value=1987&amp;id=1670066&amp;value=1984&amp;id=1670030&amp;value=3938&amp;id=1669993&amp;value=3935&amp;id=1669956&amp;value=3937&amp;id=1669922&amp;value=3955&amp;id=1669888&amp;value=3964&amp;id=1669854&amp;value=3969&amp;id=1669820&amp;value=3973&amp;id=1669785&amp;value=3981&amp;id=1669751&amp;value=3986&amp;id=1669717&amp;value=4012&amp;id=1669682&amp;value=4066&amp;id=1669646&amp;value=4074&amp;id=1669610&amp;value=4082&amp;id=2696976&amp;value=4554&amp;id=4681444&amp;value=5016&amp;id=7963206&amp;value=4018&amp;id=10332984&amp;value=13902&amp;id=14718073&amp;value=13932&amp;id=20809865&amp;value=13887&amp;id=32272335&amp;value=14328&amp;id=38123581&amp;value=14288&amp;id=46412939&amp;value=14817&amp;id=53410431&amp;value=14791&amp;id=58652773&amp;value=14734&amp;id=62949288&amp;value=14653&amp;id=67044548&amp;value=14701&amp;" TargetMode="External"/><Relationship Id="rId7557" Type="http://schemas.openxmlformats.org/officeDocument/2006/relationships/hyperlink" Target="https://www.daloopa.com/src/53410388" TargetMode="External"/><Relationship Id="rId8608" Type="http://schemas.openxmlformats.org/officeDocument/2006/relationships/hyperlink" Target="https://www.daloopa.com/src/48610233" TargetMode="External"/><Relationship Id="rId10538" Type="http://schemas.openxmlformats.org/officeDocument/2006/relationships/hyperlink" Target="https://www.daloopa.com/src/50179537" TargetMode="External"/><Relationship Id="rId13011" Type="http://schemas.openxmlformats.org/officeDocument/2006/relationships/hyperlink" Target="https://www.daloopa.com/src/67439582" TargetMode="External"/><Relationship Id="rId16581" Type="http://schemas.openxmlformats.org/officeDocument/2006/relationships/hyperlink" Target="https://www.daloopa.com/src/19164855" TargetMode="External"/><Relationship Id="rId17632" Type="http://schemas.openxmlformats.org/officeDocument/2006/relationships/hyperlink" Target="https://www.daloopa.com/src/62761315" TargetMode="External"/><Relationship Id="rId2769" Type="http://schemas.openxmlformats.org/officeDocument/2006/relationships/hyperlink" Target="https://www.daloopa.com/src/10354042" TargetMode="External"/><Relationship Id="rId6640" Type="http://schemas.openxmlformats.org/officeDocument/2006/relationships/hyperlink" Target="https://www.daloopa.com/src/1670511" TargetMode="External"/><Relationship Id="rId15183" Type="http://schemas.openxmlformats.org/officeDocument/2006/relationships/hyperlink" Target="https://www.daloopa.com/src/19181253" TargetMode="External"/><Relationship Id="rId16234" Type="http://schemas.openxmlformats.org/officeDocument/2006/relationships/hyperlink" Target="https://marketplace.daloopa.com/text-fundamental?id=19271860&amp;value=12258&amp;id=19141031&amp;value=13497&amp;id=19140252&amp;value=3345&amp;id=19140216&amp;value=3377&amp;id=19140215&amp;value=3566&amp;id=45303819&amp;value=4055&amp;id=19141333&amp;value=14343&amp;id=19140187&amp;value=3788&amp;id=19140160&amp;value=3975&amp;id=19140152&amp;value=4182&amp;id=45303820&amp;value=4848&amp;id=19141323&amp;value=16793&amp;id=19140110&amp;value=4629&amp;id=19140107&amp;value=5091&amp;id=19140081&amp;value=5502&amp;id=45303821&amp;value=6450&amp;id=19141294&amp;value=21672&amp;id=19140076&amp;value=6288&amp;id=19140054&amp;value=6420&amp;id=19140035&amp;value=6582&amp;id=45303822&amp;value=7436&amp;id=19141271&amp;value=26726&amp;id=19140010&amp;value=6860&amp;id=19139999&amp;value=7238&amp;id=19139997&amp;value=7490&amp;id=45303823&amp;value=8501&amp;id=19141233&amp;value=30089&amp;id=19139959&amp;value=7452&amp;id=19139945&amp;value=6694&amp;id=19139913&amp;value=8166&amp;id=45303824&amp;value=10466&amp;id=19141215&amp;value=32778&amp;id=20861893&amp;value=9712&amp;id=32323305&amp;value=10929&amp;id=38227726&amp;value=11498&amp;id=46520584&amp;value=13427&amp;id=46504698&amp;value=45566&amp;id=53486786&amp;value=11990&amp;id=58705054&amp;value=12214&amp;id=62996855&amp;value=11826&amp;id=67097405&amp;value=12925&amp;id=67096975&amp;value=48955&amp;" TargetMode="External"/><Relationship Id="rId4191" Type="http://schemas.openxmlformats.org/officeDocument/2006/relationships/hyperlink" Target="https://www.daloopa.com/src/1668215" TargetMode="External"/><Relationship Id="rId5242" Type="http://schemas.openxmlformats.org/officeDocument/2006/relationships/hyperlink" Target="https://www.daloopa.com/src/1669627" TargetMode="External"/><Relationship Id="rId9863" Type="http://schemas.openxmlformats.org/officeDocument/2006/relationships/hyperlink" Target="https://www.daloopa.com/src/67049644" TargetMode="External"/><Relationship Id="rId19457" Type="http://schemas.openxmlformats.org/officeDocument/2006/relationships/hyperlink" Target="https://www.daloopa.com/src/1678558" TargetMode="External"/><Relationship Id="rId77" Type="http://schemas.openxmlformats.org/officeDocument/2006/relationships/hyperlink" Target="https://www.daloopa.com/document/21964674" TargetMode="External"/><Relationship Id="rId8465" Type="http://schemas.openxmlformats.org/officeDocument/2006/relationships/hyperlink" Target="https://www.daloopa.com/src/1668878" TargetMode="External"/><Relationship Id="rId9516" Type="http://schemas.openxmlformats.org/officeDocument/2006/relationships/hyperlink" Target="https://www.daloopa.com/src/1671135" TargetMode="External"/><Relationship Id="rId11793" Type="http://schemas.openxmlformats.org/officeDocument/2006/relationships/hyperlink" Target="https://www.daloopa.com/src/1678432" TargetMode="External"/><Relationship Id="rId12844" Type="http://schemas.openxmlformats.org/officeDocument/2006/relationships/hyperlink" Target="https://www.daloopa.com/src/67436993" TargetMode="External"/><Relationship Id="rId18059" Type="http://schemas.openxmlformats.org/officeDocument/2006/relationships/hyperlink" Target="https://www.daloopa.com/document/23465155" TargetMode="External"/><Relationship Id="rId1852" Type="http://schemas.openxmlformats.org/officeDocument/2006/relationships/hyperlink" Target="https://www.daloopa.com/src/1670916" TargetMode="External"/><Relationship Id="rId2903" Type="http://schemas.openxmlformats.org/officeDocument/2006/relationships/hyperlink" Target="https://www.daloopa.com/src/45304501" TargetMode="External"/><Relationship Id="rId7067" Type="http://schemas.openxmlformats.org/officeDocument/2006/relationships/hyperlink" Target="https://www.daloopa.com/src/47468705" TargetMode="External"/><Relationship Id="rId8118" Type="http://schemas.openxmlformats.org/officeDocument/2006/relationships/hyperlink" Target="https://www.daloopa.com/src/7963160" TargetMode="External"/><Relationship Id="rId10048" Type="http://schemas.openxmlformats.org/officeDocument/2006/relationships/hyperlink" Target="https://www.daloopa.com/src/50180127" TargetMode="External"/><Relationship Id="rId10395" Type="http://schemas.openxmlformats.org/officeDocument/2006/relationships/hyperlink" Target="https://www.daloopa.com/src/50179538" TargetMode="External"/><Relationship Id="rId11446" Type="http://schemas.openxmlformats.org/officeDocument/2006/relationships/hyperlink" Target="https://www.daloopa.com/src/1678923" TargetMode="External"/><Relationship Id="rId1505" Type="http://schemas.openxmlformats.org/officeDocument/2006/relationships/hyperlink" Target="https://www.daloopa.com/src/49014046" TargetMode="External"/><Relationship Id="rId14669" Type="http://schemas.openxmlformats.org/officeDocument/2006/relationships/hyperlink" Target="https://www.daloopa.com/src/19184123" TargetMode="External"/><Relationship Id="rId18540" Type="http://schemas.openxmlformats.org/officeDocument/2006/relationships/hyperlink" Target="https://www.daloopa.com/src/62711963" TargetMode="External"/><Relationship Id="rId3677" Type="http://schemas.openxmlformats.org/officeDocument/2006/relationships/hyperlink" Target="https://www.daloopa.com/src/19138037" TargetMode="External"/><Relationship Id="rId4728" Type="http://schemas.openxmlformats.org/officeDocument/2006/relationships/hyperlink" Target="https://www.daloopa.com/src/1668342" TargetMode="External"/><Relationship Id="rId16091" Type="http://schemas.openxmlformats.org/officeDocument/2006/relationships/hyperlink" Target="https://www.daloopa.com/src/67088840" TargetMode="External"/><Relationship Id="rId17142" Type="http://schemas.openxmlformats.org/officeDocument/2006/relationships/hyperlink" Target="https://marketplace.daloopa.com/text-fundamental?id=48794132&amp;value=0&amp;id=53490090&amp;value=0&amp;id=58706523&amp;value=0&amp;id=62997110&amp;value=0&amp;id=67089786&amp;value=0&amp;" TargetMode="External"/><Relationship Id="rId598" Type="http://schemas.openxmlformats.org/officeDocument/2006/relationships/hyperlink" Target="https://www.daloopa.com/src/18917512" TargetMode="External"/><Relationship Id="rId2279" Type="http://schemas.openxmlformats.org/officeDocument/2006/relationships/hyperlink" Target="https://www.daloopa.com/src/14824078" TargetMode="External"/><Relationship Id="rId6150" Type="http://schemas.openxmlformats.org/officeDocument/2006/relationships/hyperlink" Target="https://www.daloopa.com/src/1670277" TargetMode="External"/><Relationship Id="rId7201" Type="http://schemas.openxmlformats.org/officeDocument/2006/relationships/hyperlink" Target="https://www.daloopa.com/src/1669491" TargetMode="External"/><Relationship Id="rId2760" Type="http://schemas.openxmlformats.org/officeDocument/2006/relationships/hyperlink" Target="https://www.daloopa.com/src/1679536" TargetMode="External"/><Relationship Id="rId3811" Type="http://schemas.openxmlformats.org/officeDocument/2006/relationships/hyperlink" Target="https://www.daloopa.com/src/62996728" TargetMode="External"/><Relationship Id="rId9373" Type="http://schemas.openxmlformats.org/officeDocument/2006/relationships/hyperlink" Target="https://www.daloopa.com/src/45304322" TargetMode="External"/><Relationship Id="rId12354" Type="http://schemas.openxmlformats.org/officeDocument/2006/relationships/hyperlink" Target="https://www.daloopa.com/src/1679322" TargetMode="External"/><Relationship Id="rId13405" Type="http://schemas.openxmlformats.org/officeDocument/2006/relationships/hyperlink" Target="https://www.daloopa.com/src/19143006" TargetMode="External"/><Relationship Id="rId13752" Type="http://schemas.openxmlformats.org/officeDocument/2006/relationships/hyperlink" Target="https://www.daloopa.com/src/20862280" TargetMode="External"/><Relationship Id="rId14803" Type="http://schemas.openxmlformats.org/officeDocument/2006/relationships/hyperlink" Target="https://www.daloopa.com/src/19184893" TargetMode="External"/><Relationship Id="rId732" Type="http://schemas.openxmlformats.org/officeDocument/2006/relationships/hyperlink" Target="https://marketplace.daloopa.com/text-fundamental?id=50430632&amp;value=-0.08&amp;id=50430558&amp;value=-0.05&amp;id=50430286&amp;value=-0.07&amp;id=50430080&amp;value=-0.11&amp;" TargetMode="External"/><Relationship Id="rId1362" Type="http://schemas.openxmlformats.org/officeDocument/2006/relationships/hyperlink" Target="https://www.daloopa.com/src/49014082" TargetMode="External"/><Relationship Id="rId2413" Type="http://schemas.openxmlformats.org/officeDocument/2006/relationships/hyperlink" Target="https://www.daloopa.com/src/45303542" TargetMode="External"/><Relationship Id="rId9026" Type="http://schemas.openxmlformats.org/officeDocument/2006/relationships/hyperlink" Target="https://www.daloopa.com/src/1671522" TargetMode="External"/><Relationship Id="rId12007" Type="http://schemas.openxmlformats.org/officeDocument/2006/relationships/hyperlink" Target="https://www.daloopa.com/document/207272" TargetMode="External"/><Relationship Id="rId16975" Type="http://schemas.openxmlformats.org/officeDocument/2006/relationships/hyperlink" Target="https://www.daloopa.com/src/48791816" TargetMode="External"/><Relationship Id="rId1015" Type="http://schemas.openxmlformats.org/officeDocument/2006/relationships/hyperlink" Target="https://www.daloopa.com/src/48507378" TargetMode="External"/><Relationship Id="rId4585" Type="http://schemas.openxmlformats.org/officeDocument/2006/relationships/hyperlink" Target="https://www.daloopa.com/src/53410372" TargetMode="External"/><Relationship Id="rId5983" Type="http://schemas.openxmlformats.org/officeDocument/2006/relationships/hyperlink" Target="https://www.daloopa.com/src/1670424" TargetMode="External"/><Relationship Id="rId14179" Type="http://schemas.openxmlformats.org/officeDocument/2006/relationships/hyperlink" Target="https://www.daloopa.com/src/18893769" TargetMode="External"/><Relationship Id="rId15577" Type="http://schemas.openxmlformats.org/officeDocument/2006/relationships/hyperlink" Target="https://www.daloopa.com/src/58705784" TargetMode="External"/><Relationship Id="rId16628" Type="http://schemas.openxmlformats.org/officeDocument/2006/relationships/hyperlink" Target="https://www.daloopa.com/src/19197369" TargetMode="External"/><Relationship Id="rId3187" Type="http://schemas.openxmlformats.org/officeDocument/2006/relationships/hyperlink" Target="https://www.daloopa.com/src/19136037" TargetMode="External"/><Relationship Id="rId4238" Type="http://schemas.openxmlformats.org/officeDocument/2006/relationships/hyperlink" Target="https://www.daloopa.com/src/1668299" TargetMode="External"/><Relationship Id="rId5636" Type="http://schemas.openxmlformats.org/officeDocument/2006/relationships/hyperlink" Target="https://www.daloopa.com/src/1669982" TargetMode="External"/><Relationship Id="rId18050" Type="http://schemas.openxmlformats.org/officeDocument/2006/relationships/hyperlink" Target="https://www.daloopa.com/src/19238065" TargetMode="External"/><Relationship Id="rId19101" Type="http://schemas.openxmlformats.org/officeDocument/2006/relationships/hyperlink" Target="https://www.daloopa.com/src/48906078" TargetMode="External"/><Relationship Id="rId8859" Type="http://schemas.openxmlformats.org/officeDocument/2006/relationships/hyperlink" Target="https://www.daloopa.com/src/1925237" TargetMode="External"/><Relationship Id="rId10789" Type="http://schemas.openxmlformats.org/officeDocument/2006/relationships/hyperlink" Target="https://www.daloopa.com/src/50457938" TargetMode="External"/><Relationship Id="rId14660" Type="http://schemas.openxmlformats.org/officeDocument/2006/relationships/hyperlink" Target="https://www.daloopa.com/src/19184600" TargetMode="External"/><Relationship Id="rId15711" Type="http://schemas.openxmlformats.org/officeDocument/2006/relationships/hyperlink" Target="https://www.daloopa.com/src/19182261" TargetMode="External"/><Relationship Id="rId13262" Type="http://schemas.openxmlformats.org/officeDocument/2006/relationships/hyperlink" Target="https://www.daloopa.com/src/67439184" TargetMode="External"/><Relationship Id="rId14313" Type="http://schemas.openxmlformats.org/officeDocument/2006/relationships/hyperlink" Target="https://www.daloopa.com/src/48897476" TargetMode="External"/><Relationship Id="rId17883" Type="http://schemas.openxmlformats.org/officeDocument/2006/relationships/hyperlink" Target="https://www.daloopa.com/src/62709356" TargetMode="External"/><Relationship Id="rId2270" Type="http://schemas.openxmlformats.org/officeDocument/2006/relationships/hyperlink" Target="https://www.daloopa.com/src/62996373" TargetMode="External"/><Relationship Id="rId3321" Type="http://schemas.openxmlformats.org/officeDocument/2006/relationships/hyperlink" Target="https://www.daloopa.com/src/19135807" TargetMode="External"/><Relationship Id="rId6891" Type="http://schemas.openxmlformats.org/officeDocument/2006/relationships/hyperlink" Target="https://www.daloopa.com/src/48400758" TargetMode="External"/><Relationship Id="rId7942" Type="http://schemas.openxmlformats.org/officeDocument/2006/relationships/hyperlink" Target="https://www.daloopa.com/src/1669399" TargetMode="External"/><Relationship Id="rId16485" Type="http://schemas.openxmlformats.org/officeDocument/2006/relationships/hyperlink" Target="https://www.daloopa.com/src/19165028" TargetMode="External"/><Relationship Id="rId17536" Type="http://schemas.openxmlformats.org/officeDocument/2006/relationships/hyperlink" Target="https://www.daloopa.com/src/62706050" TargetMode="External"/><Relationship Id="rId18934" Type="http://schemas.openxmlformats.org/officeDocument/2006/relationships/hyperlink" Target="https://www.daloopa.com/src/48899937" TargetMode="External"/><Relationship Id="rId242" Type="http://schemas.openxmlformats.org/officeDocument/2006/relationships/hyperlink" Target="https://www.daloopa.com/src/50420358" TargetMode="External"/><Relationship Id="rId5493" Type="http://schemas.openxmlformats.org/officeDocument/2006/relationships/hyperlink" Target="https://www.daloopa.com/src/1669597" TargetMode="External"/><Relationship Id="rId6544" Type="http://schemas.openxmlformats.org/officeDocument/2006/relationships/hyperlink" Target="https://www.daloopa.com/src/1670214" TargetMode="External"/><Relationship Id="rId10923" Type="http://schemas.openxmlformats.org/officeDocument/2006/relationships/hyperlink" Target="https://www.daloopa.com/src/50178843" TargetMode="External"/><Relationship Id="rId15087" Type="http://schemas.openxmlformats.org/officeDocument/2006/relationships/hyperlink" Target="https://www.daloopa.com/document/23465155" TargetMode="External"/><Relationship Id="rId16138" Type="http://schemas.openxmlformats.org/officeDocument/2006/relationships/hyperlink" Target="https://www.daloopa.com/src/19193536" TargetMode="External"/><Relationship Id="rId4095" Type="http://schemas.openxmlformats.org/officeDocument/2006/relationships/hyperlink" Target="https://www.daloopa.com/src/46594989" TargetMode="External"/><Relationship Id="rId5146" Type="http://schemas.openxmlformats.org/officeDocument/2006/relationships/hyperlink" Target="https://www.daloopa.com/src/1669939" TargetMode="External"/><Relationship Id="rId8369" Type="http://schemas.openxmlformats.org/officeDocument/2006/relationships/hyperlink" Target="https://www.daloopa.com/src/1668602" TargetMode="External"/><Relationship Id="rId9767" Type="http://schemas.openxmlformats.org/officeDocument/2006/relationships/hyperlink" Target="https://www.daloopa.com/src/1671389" TargetMode="External"/><Relationship Id="rId11697" Type="http://schemas.openxmlformats.org/officeDocument/2006/relationships/hyperlink" Target="https://www.daloopa.com/src/1682535" TargetMode="External"/><Relationship Id="rId12748" Type="http://schemas.openxmlformats.org/officeDocument/2006/relationships/hyperlink" Target="https://www.daloopa.com/src/1679163" TargetMode="External"/><Relationship Id="rId1756" Type="http://schemas.openxmlformats.org/officeDocument/2006/relationships/hyperlink" Target="https://www.daloopa.com/src/48527982" TargetMode="External"/><Relationship Id="rId2807" Type="http://schemas.openxmlformats.org/officeDocument/2006/relationships/hyperlink" Target="https://www.daloopa.com/src/19136552" TargetMode="External"/><Relationship Id="rId10299" Type="http://schemas.openxmlformats.org/officeDocument/2006/relationships/hyperlink" Target="https://www.daloopa.com/src/50179011" TargetMode="External"/><Relationship Id="rId14170" Type="http://schemas.openxmlformats.org/officeDocument/2006/relationships/hyperlink" Target="https://www.daloopa.com/document/8473" TargetMode="External"/><Relationship Id="rId15221" Type="http://schemas.openxmlformats.org/officeDocument/2006/relationships/hyperlink" Target="https://www.daloopa.com/src/50458000" TargetMode="External"/><Relationship Id="rId18791" Type="http://schemas.openxmlformats.org/officeDocument/2006/relationships/hyperlink" Target="https://www.daloopa.com/src/48899352" TargetMode="External"/><Relationship Id="rId1409" Type="http://schemas.openxmlformats.org/officeDocument/2006/relationships/hyperlink" Target="https://www.daloopa.com/src/1670796" TargetMode="External"/><Relationship Id="rId4979" Type="http://schemas.openxmlformats.org/officeDocument/2006/relationships/hyperlink" Target="https://marketplace.daloopa.com/text-fundamental?id=1670515&amp;value=34723&amp;id=1670478&amp;value=38268&amp;id=1670441&amp;value=41281&amp;id=1670404&amp;value=39819&amp;id=1670366&amp;value=42740&amp;id=1670328&amp;value=41584&amp;id=1670290&amp;value=46552&amp;id=1670255&amp;value=46048&amp;id=1670220&amp;value=48460&amp;id=1670185&amp;value=51327&amp;id=1670150&amp;value=54699&amp;id=1670115&amp;value=56517&amp;id=1670079&amp;value=60153&amp;id=1670043&amp;value=64833&amp;id=1670006&amp;value=73650&amp;id=1669969&amp;value=73415&amp;id=1669935&amp;value=74307&amp;id=1669901&amp;value=79002&amp;id=1669867&amp;value=89562&amp;id=1669833&amp;value=91156&amp;id=1669798&amp;value=90227&amp;id=1669764&amp;value=88106&amp;id=1669730&amp;value=92973&amp;id=1669696&amp;value=92439&amp;id=1669660&amp;value=94340&amp;id=1669624&amp;value=104469&amp;id=1669588&amp;value=105145&amp;id=2696954&amp;value=101177&amp;id=4681422&amp;value=97585&amp;id=7963184&amp;value=103338&amp;id=10332994&amp;value=112467&amp;id=14718098&amp;value=110229&amp;id=20809894&amp;value=108482&amp;id=32272342&amp;value=112233&amp;id=38123596&amp;value=118284&amp;id=46412905&amp;value=118704&amp;id=53410424&amp;value=113084&amp;id=58652762&amp;value=107061&amp;id=62949299&amp;value=94275&amp;id=67044563&amp;value=91883&amp;" TargetMode="External"/><Relationship Id="rId8850" Type="http://schemas.openxmlformats.org/officeDocument/2006/relationships/hyperlink" Target="https://www.daloopa.com/src/1925245" TargetMode="External"/><Relationship Id="rId9901" Type="http://schemas.openxmlformats.org/officeDocument/2006/relationships/hyperlink" Target="https://www.daloopa.com/src/1671174" TargetMode="External"/><Relationship Id="rId10780" Type="http://schemas.openxmlformats.org/officeDocument/2006/relationships/hyperlink" Target="https://www.daloopa.com/src/50179445" TargetMode="External"/><Relationship Id="rId17393" Type="http://schemas.openxmlformats.org/officeDocument/2006/relationships/hyperlink" Target="https://www.daloopa.com/document/23465155" TargetMode="External"/><Relationship Id="rId18444" Type="http://schemas.openxmlformats.org/officeDocument/2006/relationships/hyperlink" Target="https://www.daloopa.com/src/62711938" TargetMode="External"/><Relationship Id="rId7452" Type="http://schemas.openxmlformats.org/officeDocument/2006/relationships/hyperlink" Target="https://www.daloopa.com/src/46414901" TargetMode="External"/><Relationship Id="rId8503" Type="http://schemas.openxmlformats.org/officeDocument/2006/relationships/hyperlink" Target="https://www.daloopa.com/src/1669445" TargetMode="External"/><Relationship Id="rId10433" Type="http://schemas.openxmlformats.org/officeDocument/2006/relationships/hyperlink" Target="https://www.daloopa.com/src/50178961" TargetMode="External"/><Relationship Id="rId11831" Type="http://schemas.openxmlformats.org/officeDocument/2006/relationships/hyperlink" Target="https://www.daloopa.com/src/1678741" TargetMode="External"/><Relationship Id="rId17046" Type="http://schemas.openxmlformats.org/officeDocument/2006/relationships/hyperlink" Target="https://www.daloopa.com/src/48794133" TargetMode="External"/><Relationship Id="rId6054" Type="http://schemas.openxmlformats.org/officeDocument/2006/relationships/hyperlink" Target="https://www.daloopa.com/src/1670537" TargetMode="External"/><Relationship Id="rId7105" Type="http://schemas.openxmlformats.org/officeDocument/2006/relationships/hyperlink" Target="https://www.daloopa.com/src/1669199" TargetMode="External"/><Relationship Id="rId983" Type="http://schemas.openxmlformats.org/officeDocument/2006/relationships/hyperlink" Target="https://www.daloopa.com/src/38124378" TargetMode="External"/><Relationship Id="rId2664" Type="http://schemas.openxmlformats.org/officeDocument/2006/relationships/hyperlink" Target="https://www.daloopa.com/src/1679576" TargetMode="External"/><Relationship Id="rId9277" Type="http://schemas.openxmlformats.org/officeDocument/2006/relationships/hyperlink" Target="https://www.daloopa.com/src/45304316" TargetMode="External"/><Relationship Id="rId12258" Type="http://schemas.openxmlformats.org/officeDocument/2006/relationships/hyperlink" Target="https://www.daloopa.com/src/1679416" TargetMode="External"/><Relationship Id="rId13656" Type="http://schemas.openxmlformats.org/officeDocument/2006/relationships/hyperlink" Target="https://www.daloopa.com/src/19145373" TargetMode="External"/><Relationship Id="rId14707" Type="http://schemas.openxmlformats.org/officeDocument/2006/relationships/hyperlink" Target="https://www.daloopa.com/src/19185535" TargetMode="External"/><Relationship Id="rId636" Type="http://schemas.openxmlformats.org/officeDocument/2006/relationships/hyperlink" Target="https://www.daloopa.com/src/18917307" TargetMode="External"/><Relationship Id="rId1266" Type="http://schemas.openxmlformats.org/officeDocument/2006/relationships/hyperlink" Target="https://www.daloopa.com/src/48521082" TargetMode="External"/><Relationship Id="rId2317" Type="http://schemas.openxmlformats.org/officeDocument/2006/relationships/hyperlink" Target="https://www.daloopa.com/src/45303521" TargetMode="External"/><Relationship Id="rId3715" Type="http://schemas.openxmlformats.org/officeDocument/2006/relationships/hyperlink" Target="https://www.daloopa.com/src/19138140" TargetMode="External"/><Relationship Id="rId13309" Type="http://schemas.openxmlformats.org/officeDocument/2006/relationships/hyperlink" Target="https://www.daloopa.com/src/1677396" TargetMode="External"/><Relationship Id="rId16879" Type="http://schemas.openxmlformats.org/officeDocument/2006/relationships/hyperlink" Target="https://www.daloopa.com/src/48791760" TargetMode="External"/><Relationship Id="rId5887" Type="http://schemas.openxmlformats.org/officeDocument/2006/relationships/hyperlink" Target="https://www.daloopa.com/src/1670132" TargetMode="External"/><Relationship Id="rId6938" Type="http://schemas.openxmlformats.org/officeDocument/2006/relationships/hyperlink" Target="https://www.daloopa.com/src/67044695" TargetMode="External"/><Relationship Id="rId19352" Type="http://schemas.openxmlformats.org/officeDocument/2006/relationships/hyperlink" Target="https://www.daloopa.com/src/15985451" TargetMode="External"/><Relationship Id="rId4489" Type="http://schemas.openxmlformats.org/officeDocument/2006/relationships/hyperlink" Target="https://www.daloopa.com/src/1668566" TargetMode="External"/><Relationship Id="rId8360" Type="http://schemas.openxmlformats.org/officeDocument/2006/relationships/hyperlink" Target="https://www.daloopa.com/src/1668912" TargetMode="External"/><Relationship Id="rId9411" Type="http://schemas.openxmlformats.org/officeDocument/2006/relationships/hyperlink" Target="https://www.daloopa.com/src/1671187" TargetMode="External"/><Relationship Id="rId10290" Type="http://schemas.openxmlformats.org/officeDocument/2006/relationships/hyperlink" Target="https://www.daloopa.com/src/50179479" TargetMode="External"/><Relationship Id="rId11341" Type="http://schemas.openxmlformats.org/officeDocument/2006/relationships/hyperlink" Target="https://marketplace.daloopa.com/text-fundamental?id=1678972&amp;value=151&amp;id=1678953&amp;value=152&amp;id=1687077&amp;value=178&amp;id=1678908&amp;value=218&amp;id=45304392&amp;value=699&amp;" TargetMode="External"/><Relationship Id="rId15962" Type="http://schemas.openxmlformats.org/officeDocument/2006/relationships/hyperlink" Target="https://www.daloopa.com/src/46520583" TargetMode="External"/><Relationship Id="rId19005" Type="http://schemas.openxmlformats.org/officeDocument/2006/relationships/hyperlink" Target="https://www.daloopa.com/src/48901471" TargetMode="External"/><Relationship Id="rId1400" Type="http://schemas.openxmlformats.org/officeDocument/2006/relationships/hyperlink" Target="https://www.daloopa.com/src/1670959" TargetMode="External"/><Relationship Id="rId4970" Type="http://schemas.openxmlformats.org/officeDocument/2006/relationships/hyperlink" Target="https://www.daloopa.com/src/1670254" TargetMode="External"/><Relationship Id="rId8013" Type="http://schemas.openxmlformats.org/officeDocument/2006/relationships/hyperlink" Target="https://www.daloopa.com/src/48610231" TargetMode="External"/><Relationship Id="rId14564" Type="http://schemas.openxmlformats.org/officeDocument/2006/relationships/hyperlink" Target="https://www.daloopa.com/src/19186013" TargetMode="External"/><Relationship Id="rId15615" Type="http://schemas.openxmlformats.org/officeDocument/2006/relationships/hyperlink" Target="https://www.daloopa.com/src/50458013" TargetMode="External"/><Relationship Id="rId3572" Type="http://schemas.openxmlformats.org/officeDocument/2006/relationships/hyperlink" Target="https://www.daloopa.com/src/19138911" TargetMode="External"/><Relationship Id="rId4623" Type="http://schemas.openxmlformats.org/officeDocument/2006/relationships/hyperlink" Target="https://www.daloopa.com/src/46414818" TargetMode="External"/><Relationship Id="rId13166" Type="http://schemas.openxmlformats.org/officeDocument/2006/relationships/hyperlink" Target="https://www.daloopa.com/src/67440847" TargetMode="External"/><Relationship Id="rId14217" Type="http://schemas.openxmlformats.org/officeDocument/2006/relationships/hyperlink" Target="https://www.daloopa.com/src/67086777" TargetMode="External"/><Relationship Id="rId493" Type="http://schemas.openxmlformats.org/officeDocument/2006/relationships/hyperlink" Target="https://www.daloopa.com/src/1677077" TargetMode="External"/><Relationship Id="rId2174" Type="http://schemas.openxmlformats.org/officeDocument/2006/relationships/hyperlink" Target="https://www.daloopa.com/src/18859726" TargetMode="External"/><Relationship Id="rId3225" Type="http://schemas.openxmlformats.org/officeDocument/2006/relationships/hyperlink" Target="https://marketplace.daloopa.com/text-fundamental?id=19136064&amp;value=1194&amp;id=19136035&amp;value=1401&amp;id=19136026&amp;value=1532&amp;id=45304530&amp;value=1872&amp;id=19136313&amp;value=5999&amp;id=19135995&amp;value=1712&amp;id=19135932&amp;value=1893&amp;id=19135903&amp;value=1995&amp;id=45304531&amp;value=2412&amp;id=19136276&amp;value=8012&amp;id=19135873&amp;value=2098&amp;id=19135839&amp;value=2308&amp;id=19135810&amp;value=2356&amp;id=45304532&amp;value=2765&amp;id=19136259&amp;value=9527&amp;id=19135785&amp;value=2253&amp;id=19135765&amp;value=2079&amp;id=19135737&amp;value=2675&amp;id=45304533&amp;value=3374&amp;id=19136236&amp;value=10381&amp;id=20860751&amp;value=3096&amp;id=32322752&amp;value=3252&amp;id=38227596&amp;value=3571&amp;id=46520646&amp;value=4398&amp;id=46504323&amp;value=14317&amp;id=53486475&amp;value=3923&amp;id=58704832&amp;value=4310&amp;id=62996740&amp;value=4303&amp;id=67160334&amp;value=4870&amp;id=67087804&amp;value=17406&amp;" TargetMode="External"/><Relationship Id="rId6795" Type="http://schemas.openxmlformats.org/officeDocument/2006/relationships/hyperlink" Target="https://www.daloopa.com/src/1669553" TargetMode="External"/><Relationship Id="rId16389" Type="http://schemas.openxmlformats.org/officeDocument/2006/relationships/hyperlink" Target="https://marketplace.daloopa.com/text-fundamental?id=19197158&amp;value=9&amp;id=19197367&amp;value=9&amp;id=19197073&amp;value=9&amp;id=19197039&amp;value=9&amp;id=19197021&amp;value=9&amp;id=19197430&amp;value=10&amp;id=19196909&amp;value=9&amp;id=19196877&amp;value=9&amp;id=19196813&amp;value=238&amp;id=19196687&amp;value=225&amp;id=19196292&amp;value=223&amp;id=19166508&amp;value=220&amp;" TargetMode="External"/><Relationship Id="rId17787" Type="http://schemas.openxmlformats.org/officeDocument/2006/relationships/hyperlink" Target="https://www.daloopa.com/src/62706891" TargetMode="External"/><Relationship Id="rId18838" Type="http://schemas.openxmlformats.org/officeDocument/2006/relationships/hyperlink" Target="https://www.daloopa.com/src/48899217" TargetMode="External"/><Relationship Id="rId146" Type="http://schemas.openxmlformats.org/officeDocument/2006/relationships/hyperlink" Target="https://www.daloopa.com/document/23463508" TargetMode="External"/><Relationship Id="rId5397" Type="http://schemas.openxmlformats.org/officeDocument/2006/relationships/hyperlink" Target="https://www.daloopa.com/src/1669771" TargetMode="External"/><Relationship Id="rId6448" Type="http://schemas.openxmlformats.org/officeDocument/2006/relationships/hyperlink" Target="https://www.daloopa.com/src/1669927" TargetMode="External"/><Relationship Id="rId7846" Type="http://schemas.openxmlformats.org/officeDocument/2006/relationships/hyperlink" Target="https://www.daloopa.com/src/67054429" TargetMode="External"/><Relationship Id="rId10827" Type="http://schemas.openxmlformats.org/officeDocument/2006/relationships/hyperlink" Target="https://www.daloopa.com/src/67058822" TargetMode="External"/><Relationship Id="rId12999" Type="http://schemas.openxmlformats.org/officeDocument/2006/relationships/hyperlink" Target="https://www.daloopa.com/src/67441023" TargetMode="External"/><Relationship Id="rId13300" Type="http://schemas.openxmlformats.org/officeDocument/2006/relationships/hyperlink" Target="https://www.daloopa.com/src/1677414" TargetMode="External"/><Relationship Id="rId16870" Type="http://schemas.openxmlformats.org/officeDocument/2006/relationships/hyperlink" Target="https://www.daloopa.com/document/23465155" TargetMode="External"/><Relationship Id="rId17921" Type="http://schemas.openxmlformats.org/officeDocument/2006/relationships/hyperlink" Target="https://www.daloopa.com/src/62709235" TargetMode="External"/><Relationship Id="rId15472" Type="http://schemas.openxmlformats.org/officeDocument/2006/relationships/hyperlink" Target="https://www.daloopa.com/src/19187091" TargetMode="External"/><Relationship Id="rId16523" Type="http://schemas.openxmlformats.org/officeDocument/2006/relationships/hyperlink" Target="https://www.daloopa.com/src/18842780" TargetMode="External"/><Relationship Id="rId4480" Type="http://schemas.openxmlformats.org/officeDocument/2006/relationships/hyperlink" Target="https://www.daloopa.com/src/1668333" TargetMode="External"/><Relationship Id="rId5531" Type="http://schemas.openxmlformats.org/officeDocument/2006/relationships/hyperlink" Target="https://www.daloopa.com/src/53410411" TargetMode="External"/><Relationship Id="rId14074" Type="http://schemas.openxmlformats.org/officeDocument/2006/relationships/hyperlink" Target="https://www.daloopa.com/src/19157411" TargetMode="External"/><Relationship Id="rId15125" Type="http://schemas.openxmlformats.org/officeDocument/2006/relationships/hyperlink" Target="https://www.daloopa.com/src/19180086" TargetMode="External"/><Relationship Id="rId18695" Type="http://schemas.openxmlformats.org/officeDocument/2006/relationships/hyperlink" Target="https://marketplace.daloopa.com/text-fundamental?id=48900281&amp;value=0&amp;id=48900241&amp;value=0&amp;id=48900194&amp;value=0&amp;id=50393528&amp;value=0&amp;id=48900118&amp;value=0&amp;id=48900073&amp;value=0&amp;id=48899999&amp;value=0&amp;id=48899989&amp;value=0&amp;id=48899962&amp;value=0&amp;id=48899932&amp;value=0&amp;id=48899872&amp;value=0&amp;id=48899827&amp;value=0&amp;" TargetMode="External"/><Relationship Id="rId19746" Type="http://schemas.openxmlformats.org/officeDocument/2006/relationships/hyperlink" Target="https://www.daloopa.com/src/1678545" TargetMode="External"/><Relationship Id="rId3082" Type="http://schemas.openxmlformats.org/officeDocument/2006/relationships/hyperlink" Target="https://www.daloopa.com/src/19135459" TargetMode="External"/><Relationship Id="rId4133" Type="http://schemas.openxmlformats.org/officeDocument/2006/relationships/hyperlink" Target="https://www.daloopa.com/src/1668324" TargetMode="External"/><Relationship Id="rId8754" Type="http://schemas.openxmlformats.org/officeDocument/2006/relationships/hyperlink" Target="https://www.daloopa.com/src/46413005" TargetMode="External"/><Relationship Id="rId9805" Type="http://schemas.openxmlformats.org/officeDocument/2006/relationships/hyperlink" Target="https://www.daloopa.com/src/50174322" TargetMode="External"/><Relationship Id="rId17297" Type="http://schemas.openxmlformats.org/officeDocument/2006/relationships/hyperlink" Target="https://www.daloopa.com/src/48797593" TargetMode="External"/><Relationship Id="rId18348" Type="http://schemas.openxmlformats.org/officeDocument/2006/relationships/hyperlink" Target="https://www.daloopa.com/document/7696" TargetMode="External"/><Relationship Id="rId19" Type="http://schemas.openxmlformats.org/officeDocument/2006/relationships/hyperlink" Target="https://www.daloopa.com/document/8476" TargetMode="External"/><Relationship Id="rId7356" Type="http://schemas.openxmlformats.org/officeDocument/2006/relationships/hyperlink" Target="https://www.daloopa.com/src/48615950" TargetMode="External"/><Relationship Id="rId8407" Type="http://schemas.openxmlformats.org/officeDocument/2006/relationships/hyperlink" Target="https://www.daloopa.com/src/1669083" TargetMode="External"/><Relationship Id="rId10337" Type="http://schemas.openxmlformats.org/officeDocument/2006/relationships/hyperlink" Target="https://www.daloopa.com/src/50178679" TargetMode="External"/><Relationship Id="rId10684" Type="http://schemas.openxmlformats.org/officeDocument/2006/relationships/hyperlink" Target="https://www.daloopa.com/src/50178836" TargetMode="External"/><Relationship Id="rId11735" Type="http://schemas.openxmlformats.org/officeDocument/2006/relationships/hyperlink" Target="https://www.daloopa.com/src/1678716" TargetMode="External"/><Relationship Id="rId7009" Type="http://schemas.openxmlformats.org/officeDocument/2006/relationships/hyperlink" Target="https://www.daloopa.com/src/1669340" TargetMode="External"/><Relationship Id="rId14958" Type="http://schemas.openxmlformats.org/officeDocument/2006/relationships/hyperlink" Target="https://www.daloopa.com/src/19184083" TargetMode="External"/><Relationship Id="rId3966" Type="http://schemas.openxmlformats.org/officeDocument/2006/relationships/hyperlink" Target="https://www.daloopa.com/src/1668183" TargetMode="External"/><Relationship Id="rId16380" Type="http://schemas.openxmlformats.org/officeDocument/2006/relationships/hyperlink" Target="https://marketplace.daloopa.com/text-fundamental?id=19196874&amp;value=999&amp;id=19196815&amp;value=999&amp;id=19196682&amp;value=1000&amp;id=19196291&amp;value=1000&amp;" TargetMode="External"/><Relationship Id="rId17431" Type="http://schemas.openxmlformats.org/officeDocument/2006/relationships/hyperlink" Target="https://marketplace.daloopa.com/text-fundamental?id=62705634&amp;value=78625&amp;id=62705570&amp;value=75938&amp;id=62705513&amp;value=73397&amp;id=62995806&amp;value=58061&amp;id=67089957&amp;value=51698&amp;" TargetMode="External"/><Relationship Id="rId3" Type="http://schemas.openxmlformats.org/officeDocument/2006/relationships/hyperlink" Target="https://www.daloopa.com/document/27823" TargetMode="External"/><Relationship Id="rId887" Type="http://schemas.openxmlformats.org/officeDocument/2006/relationships/hyperlink" Target="https://marketplace.daloopa.com/text-fundamental?id=62755497&amp;value=79383&amp;id=62755504&amp;value=95375&amp;id=15999005&amp;value=32518&amp;id=48505915&amp;value=116318&amp;id=15998857&amp;value=30587&amp;id=15998729&amp;value=32494&amp;id=15998659&amp;value=33796&amp;id=2700703&amp;value=37934&amp;id=48507219&amp;value=134811&amp;id=4681649&amp;value=33763&amp;id=7963873&amp;value=29867&amp;id=10333286&amp;value=37095&amp;id=14718343&amp;value=46199&amp;id=48507382&amp;value=146924&amp;id=20811030&amp;value=44684&amp;id=32273594&amp;value=50444&amp;id=38124381&amp;value=53130&amp;id=46414553&amp;value=61239&amp;id=50174703&amp;value=209497&amp;id=53410666&amp;value=54661&amp;id=58653239&amp;value=56288&amp;id=62949263&amp;value=54482&amp;id=67045212&amp;value=59042&amp;id=67092374&amp;value=224473&amp;" TargetMode="External"/><Relationship Id="rId2568" Type="http://schemas.openxmlformats.org/officeDocument/2006/relationships/hyperlink" Target="https://www.daloopa.com/src/66331545" TargetMode="External"/><Relationship Id="rId3619" Type="http://schemas.openxmlformats.org/officeDocument/2006/relationships/hyperlink" Target="https://www.daloopa.com/src/49892864" TargetMode="External"/><Relationship Id="rId5041" Type="http://schemas.openxmlformats.org/officeDocument/2006/relationships/hyperlink" Target="https://www.daloopa.com/src/1670221" TargetMode="External"/><Relationship Id="rId12990" Type="http://schemas.openxmlformats.org/officeDocument/2006/relationships/hyperlink" Target="https://www.daloopa.com/document/23465155" TargetMode="External"/><Relationship Id="rId16033" Type="http://schemas.openxmlformats.org/officeDocument/2006/relationships/hyperlink" Target="https://www.daloopa.com/document/23465155" TargetMode="External"/><Relationship Id="rId9662" Type="http://schemas.openxmlformats.org/officeDocument/2006/relationships/hyperlink" Target="https://www.daloopa.com/src/38123903" TargetMode="External"/><Relationship Id="rId11592" Type="http://schemas.openxmlformats.org/officeDocument/2006/relationships/hyperlink" Target="https://www.daloopa.com/src/1684188" TargetMode="External"/><Relationship Id="rId12643" Type="http://schemas.openxmlformats.org/officeDocument/2006/relationships/hyperlink" Target="https://www.daloopa.com/src/50460346" TargetMode="External"/><Relationship Id="rId19256" Type="http://schemas.openxmlformats.org/officeDocument/2006/relationships/hyperlink" Target="https://www.daloopa.com/src/49001567" TargetMode="External"/><Relationship Id="rId1651" Type="http://schemas.openxmlformats.org/officeDocument/2006/relationships/hyperlink" Target="https://www.daloopa.com/src/7963249" TargetMode="External"/><Relationship Id="rId2702" Type="http://schemas.openxmlformats.org/officeDocument/2006/relationships/hyperlink" Target="https://www.daloopa.com/src/1679607" TargetMode="External"/><Relationship Id="rId8264" Type="http://schemas.openxmlformats.org/officeDocument/2006/relationships/hyperlink" Target="https://www.daloopa.com/src/1669405" TargetMode="External"/><Relationship Id="rId9315" Type="http://schemas.openxmlformats.org/officeDocument/2006/relationships/hyperlink" Target="https://www.daloopa.com/src/67057770" TargetMode="External"/><Relationship Id="rId10194" Type="http://schemas.openxmlformats.org/officeDocument/2006/relationships/hyperlink" Target="https://www.daloopa.com/src/50179820" TargetMode="External"/><Relationship Id="rId11245" Type="http://schemas.openxmlformats.org/officeDocument/2006/relationships/hyperlink" Target="https://www.daloopa.com/src/45304378" TargetMode="External"/><Relationship Id="rId1304" Type="http://schemas.openxmlformats.org/officeDocument/2006/relationships/hyperlink" Target="https://www.daloopa.com/src/1671055" TargetMode="External"/><Relationship Id="rId4874" Type="http://schemas.openxmlformats.org/officeDocument/2006/relationships/hyperlink" Target="https://www.daloopa.com/src/1677298" TargetMode="External"/><Relationship Id="rId14468" Type="http://schemas.openxmlformats.org/officeDocument/2006/relationships/hyperlink" Target="https://www.daloopa.com/src/19181834" TargetMode="External"/><Relationship Id="rId15866" Type="http://schemas.openxmlformats.org/officeDocument/2006/relationships/hyperlink" Target="https://www.daloopa.com/src/19192729" TargetMode="External"/><Relationship Id="rId16917" Type="http://schemas.openxmlformats.org/officeDocument/2006/relationships/hyperlink" Target="https://www.daloopa.com/src/48791843" TargetMode="External"/><Relationship Id="rId3476" Type="http://schemas.openxmlformats.org/officeDocument/2006/relationships/hyperlink" Target="https://www.daloopa.com/src/45304548" TargetMode="External"/><Relationship Id="rId4527" Type="http://schemas.openxmlformats.org/officeDocument/2006/relationships/hyperlink" Target="https://www.daloopa.com/document/6065430" TargetMode="External"/><Relationship Id="rId5925" Type="http://schemas.openxmlformats.org/officeDocument/2006/relationships/hyperlink" Target="https://www.daloopa.com/src/67044546" TargetMode="External"/><Relationship Id="rId15519" Type="http://schemas.openxmlformats.org/officeDocument/2006/relationships/hyperlink" Target="https://www.daloopa.com/src/19187663" TargetMode="External"/><Relationship Id="rId10" Type="http://schemas.openxmlformats.org/officeDocument/2006/relationships/hyperlink" Target="https://www.daloopa.com/document/27842" TargetMode="External"/><Relationship Id="rId397" Type="http://schemas.openxmlformats.org/officeDocument/2006/relationships/hyperlink" Target="https://www.daloopa.com/src/1676918" TargetMode="External"/><Relationship Id="rId2078" Type="http://schemas.openxmlformats.org/officeDocument/2006/relationships/hyperlink" Target="https://www.daloopa.com/src/1680752" TargetMode="External"/><Relationship Id="rId3129" Type="http://schemas.openxmlformats.org/officeDocument/2006/relationships/hyperlink" Target="https://www.daloopa.com/src/19135573" TargetMode="External"/><Relationship Id="rId7000" Type="http://schemas.openxmlformats.org/officeDocument/2006/relationships/hyperlink" Target="https://www.daloopa.com/src/67054402" TargetMode="External"/><Relationship Id="rId6699" Type="http://schemas.openxmlformats.org/officeDocument/2006/relationships/hyperlink" Target="https://www.daloopa.com/src/1670252" TargetMode="External"/><Relationship Id="rId9172" Type="http://schemas.openxmlformats.org/officeDocument/2006/relationships/hyperlink" Target="https://www.daloopa.com/src/4681500" TargetMode="External"/><Relationship Id="rId13551" Type="http://schemas.openxmlformats.org/officeDocument/2006/relationships/hyperlink" Target="https://www.daloopa.com/document/23465155" TargetMode="External"/><Relationship Id="rId14602" Type="http://schemas.openxmlformats.org/officeDocument/2006/relationships/hyperlink" Target="https://www.daloopa.com/src/53488229" TargetMode="External"/><Relationship Id="rId3610" Type="http://schemas.openxmlformats.org/officeDocument/2006/relationships/hyperlink" Target="https://www.daloopa.com/src/62996783" TargetMode="External"/><Relationship Id="rId12153" Type="http://schemas.openxmlformats.org/officeDocument/2006/relationships/hyperlink" Target="https://marketplace.daloopa.com/text-fundamental?id=1678351&amp;value=4829&amp;id=1678308&amp;value=5864&amp;" TargetMode="External"/><Relationship Id="rId13204" Type="http://schemas.openxmlformats.org/officeDocument/2006/relationships/hyperlink" Target="https://www.daloopa.com/src/67440848" TargetMode="External"/><Relationship Id="rId16774" Type="http://schemas.openxmlformats.org/officeDocument/2006/relationships/hyperlink" Target="https://www.daloopa.com/document/23465155" TargetMode="External"/><Relationship Id="rId17825" Type="http://schemas.openxmlformats.org/officeDocument/2006/relationships/hyperlink" Target="https://www.daloopa.com/src/62762180" TargetMode="External"/><Relationship Id="rId531" Type="http://schemas.openxmlformats.org/officeDocument/2006/relationships/hyperlink" Target="https://www.daloopa.com/src/18919210" TargetMode="External"/><Relationship Id="rId1161" Type="http://schemas.openxmlformats.org/officeDocument/2006/relationships/hyperlink" Target="https://www.daloopa.com/src/62949198" TargetMode="External"/><Relationship Id="rId2212" Type="http://schemas.openxmlformats.org/officeDocument/2006/relationships/hyperlink" Target="https://www.daloopa.com/src/18861129" TargetMode="External"/><Relationship Id="rId5782" Type="http://schemas.openxmlformats.org/officeDocument/2006/relationships/hyperlink" Target="https://www.daloopa.com/src/32272321" TargetMode="External"/><Relationship Id="rId6833" Type="http://schemas.openxmlformats.org/officeDocument/2006/relationships/hyperlink" Target="https://www.daloopa.com/src/62949109" TargetMode="External"/><Relationship Id="rId15376" Type="http://schemas.openxmlformats.org/officeDocument/2006/relationships/hyperlink" Target="https://www.daloopa.com/src/19186337" TargetMode="External"/><Relationship Id="rId16427" Type="http://schemas.openxmlformats.org/officeDocument/2006/relationships/hyperlink" Target="https://www.daloopa.com/src/19197225" TargetMode="External"/><Relationship Id="rId4384" Type="http://schemas.openxmlformats.org/officeDocument/2006/relationships/hyperlink" Target="https://www.daloopa.com/src/1668539" TargetMode="External"/><Relationship Id="rId5435" Type="http://schemas.openxmlformats.org/officeDocument/2006/relationships/hyperlink" Target="https://www.daloopa.com/src/1669875" TargetMode="External"/><Relationship Id="rId15029" Type="http://schemas.openxmlformats.org/officeDocument/2006/relationships/hyperlink" Target="https://www.daloopa.com/src/19184491" TargetMode="External"/><Relationship Id="rId18599" Type="http://schemas.openxmlformats.org/officeDocument/2006/relationships/hyperlink" Target="https://www.daloopa.com/src/50393471" TargetMode="External"/><Relationship Id="rId4037" Type="http://schemas.openxmlformats.org/officeDocument/2006/relationships/hyperlink" Target="https://www.daloopa.com/src/58652633" TargetMode="External"/><Relationship Id="rId8658" Type="http://schemas.openxmlformats.org/officeDocument/2006/relationships/hyperlink" Target="https://www.daloopa.com/src/45304157" TargetMode="External"/><Relationship Id="rId9709" Type="http://schemas.openxmlformats.org/officeDocument/2006/relationships/hyperlink" Target="https://www.daloopa.com/src/10333157" TargetMode="External"/><Relationship Id="rId11986" Type="http://schemas.openxmlformats.org/officeDocument/2006/relationships/hyperlink" Target="https://www.daloopa.com/src/1678804" TargetMode="External"/><Relationship Id="rId10588" Type="http://schemas.openxmlformats.org/officeDocument/2006/relationships/hyperlink" Target="https://www.daloopa.com/src/50179484" TargetMode="External"/><Relationship Id="rId11639" Type="http://schemas.openxmlformats.org/officeDocument/2006/relationships/hyperlink" Target="https://marketplace.daloopa.com/text-fundamental?id=1682267&amp;value=6868&amp;id=1682620&amp;value=28882&amp;id=1682201&amp;value=7878&amp;id=1677331&amp;value=8305&amp;" TargetMode="External"/><Relationship Id="rId15510" Type="http://schemas.openxmlformats.org/officeDocument/2006/relationships/hyperlink" Target="https://www.daloopa.com/src/53488337" TargetMode="External"/><Relationship Id="rId3120" Type="http://schemas.openxmlformats.org/officeDocument/2006/relationships/hyperlink" Target="https://www.daloopa.com/src/19136619" TargetMode="External"/><Relationship Id="rId13061" Type="http://schemas.openxmlformats.org/officeDocument/2006/relationships/hyperlink" Target="https://www.daloopa.com/src/67439003" TargetMode="External"/><Relationship Id="rId14112" Type="http://schemas.openxmlformats.org/officeDocument/2006/relationships/hyperlink" Target="https://www.daloopa.com/src/48891253" TargetMode="External"/><Relationship Id="rId17682" Type="http://schemas.openxmlformats.org/officeDocument/2006/relationships/hyperlink" Target="https://www.daloopa.com/src/62705892" TargetMode="External"/><Relationship Id="rId18733" Type="http://schemas.openxmlformats.org/officeDocument/2006/relationships/hyperlink" Target="https://www.daloopa.com/src/50393531" TargetMode="External"/><Relationship Id="rId6690" Type="http://schemas.openxmlformats.org/officeDocument/2006/relationships/hyperlink" Target="https://www.daloopa.com/document/23463508" TargetMode="External"/><Relationship Id="rId7741" Type="http://schemas.openxmlformats.org/officeDocument/2006/relationships/hyperlink" Target="https://www.daloopa.com/src/46420396" TargetMode="External"/><Relationship Id="rId10722" Type="http://schemas.openxmlformats.org/officeDocument/2006/relationships/hyperlink" Target="https://www.daloopa.com/src/50457925" TargetMode="External"/><Relationship Id="rId16284" Type="http://schemas.openxmlformats.org/officeDocument/2006/relationships/hyperlink" Target="https://www.daloopa.com/src/19140188" TargetMode="External"/><Relationship Id="rId17335" Type="http://schemas.openxmlformats.org/officeDocument/2006/relationships/hyperlink" Target="https://www.daloopa.com/src/48799611" TargetMode="External"/><Relationship Id="rId5292" Type="http://schemas.openxmlformats.org/officeDocument/2006/relationships/hyperlink" Target="https://www.daloopa.com/src/1669803" TargetMode="External"/><Relationship Id="rId6343" Type="http://schemas.openxmlformats.org/officeDocument/2006/relationships/hyperlink" Target="https://www.daloopa.com/src/1669613" TargetMode="External"/><Relationship Id="rId2953" Type="http://schemas.openxmlformats.org/officeDocument/2006/relationships/hyperlink" Target="https://www.daloopa.com/src/19134566" TargetMode="External"/><Relationship Id="rId9566" Type="http://schemas.openxmlformats.org/officeDocument/2006/relationships/hyperlink" Target="https://www.daloopa.com/src/1671361" TargetMode="External"/><Relationship Id="rId11496" Type="http://schemas.openxmlformats.org/officeDocument/2006/relationships/hyperlink" Target="https://www.daloopa.com/src/1684155" TargetMode="External"/><Relationship Id="rId12547" Type="http://schemas.openxmlformats.org/officeDocument/2006/relationships/hyperlink" Target="https://www.daloopa.com/src/62710894" TargetMode="External"/><Relationship Id="rId12894" Type="http://schemas.openxmlformats.org/officeDocument/2006/relationships/hyperlink" Target="https://www.daloopa.com/src/67436421" TargetMode="External"/><Relationship Id="rId13945" Type="http://schemas.openxmlformats.org/officeDocument/2006/relationships/hyperlink" Target="https://www.daloopa.com/src/48888081" TargetMode="External"/><Relationship Id="rId925" Type="http://schemas.openxmlformats.org/officeDocument/2006/relationships/hyperlink" Target="https://www.daloopa.com/document/23465155" TargetMode="External"/><Relationship Id="rId1555" Type="http://schemas.openxmlformats.org/officeDocument/2006/relationships/hyperlink" Target="https://www.daloopa.com/src/1670764" TargetMode="External"/><Relationship Id="rId2606" Type="http://schemas.openxmlformats.org/officeDocument/2006/relationships/hyperlink" Target="https://www.daloopa.com/src/66330956" TargetMode="External"/><Relationship Id="rId8168" Type="http://schemas.openxmlformats.org/officeDocument/2006/relationships/hyperlink" Target="https://www.daloopa.com/src/1669183" TargetMode="External"/><Relationship Id="rId9219" Type="http://schemas.openxmlformats.org/officeDocument/2006/relationships/hyperlink" Target="https://www.daloopa.com/src/1671320" TargetMode="External"/><Relationship Id="rId10098" Type="http://schemas.openxmlformats.org/officeDocument/2006/relationships/hyperlink" Target="https://www.daloopa.com/src/50179570" TargetMode="External"/><Relationship Id="rId11149" Type="http://schemas.openxmlformats.org/officeDocument/2006/relationships/hyperlink" Target="https://www.daloopa.com/src/50179556" TargetMode="External"/><Relationship Id="rId15020" Type="http://schemas.openxmlformats.org/officeDocument/2006/relationships/hyperlink" Target="https://www.daloopa.com/src/19184986" TargetMode="External"/><Relationship Id="rId1208" Type="http://schemas.openxmlformats.org/officeDocument/2006/relationships/hyperlink" Target="https://www.daloopa.com/src/1670846" TargetMode="External"/><Relationship Id="rId18590" Type="http://schemas.openxmlformats.org/officeDocument/2006/relationships/hyperlink" Target="https://marketplace.daloopa.com/text-fundamental?id=50393526&amp;value=10891&amp;id=50393521&amp;value=11956&amp;id=50393517&amp;value=13173&amp;id=50393513&amp;value=15761&amp;id=50393510&amp;value=17184&amp;id=50393505&amp;value=13445&amp;id=50393501&amp;value=14244&amp;id=50393471&amp;value=14225&amp;id=50393480&amp;value=14470&amp;id=50393483&amp;value=15321&amp;id=50393492&amp;value=18260&amp;id=50393449&amp;value=20643&amp;id=50393420&amp;value=22319&amp;id=50393417&amp;value=26774&amp;id=50393411&amp;value=32390&amp;id=50393403&amp;value=37672&amp;id=50393398&amp;value=41101&amp;id=50393392&amp;value=44838&amp;id=50393388&amp;value=39198&amp;id=50393381&amp;value=35707&amp;" TargetMode="External"/><Relationship Id="rId19641" Type="http://schemas.openxmlformats.org/officeDocument/2006/relationships/hyperlink" Target="https://www.daloopa.com/src/1678633" TargetMode="External"/><Relationship Id="rId4778" Type="http://schemas.openxmlformats.org/officeDocument/2006/relationships/hyperlink" Target="https://www.daloopa.com/src/7963105" TargetMode="External"/><Relationship Id="rId5829" Type="http://schemas.openxmlformats.org/officeDocument/2006/relationships/hyperlink" Target="https://www.daloopa.com/src/1670346" TargetMode="External"/><Relationship Id="rId7251" Type="http://schemas.openxmlformats.org/officeDocument/2006/relationships/hyperlink" Target="https://www.daloopa.com/src/1669562" TargetMode="External"/><Relationship Id="rId9700" Type="http://schemas.openxmlformats.org/officeDocument/2006/relationships/hyperlink" Target="https://www.daloopa.com/src/1671226" TargetMode="External"/><Relationship Id="rId11630" Type="http://schemas.openxmlformats.org/officeDocument/2006/relationships/hyperlink" Target="https://www.daloopa.com/src/1682199" TargetMode="External"/><Relationship Id="rId17192" Type="http://schemas.openxmlformats.org/officeDocument/2006/relationships/hyperlink" Target="https://www.daloopa.com/document/23465155" TargetMode="External"/><Relationship Id="rId18243" Type="http://schemas.openxmlformats.org/officeDocument/2006/relationships/hyperlink" Target="https://www.daloopa.com/src/19253697" TargetMode="External"/><Relationship Id="rId8302" Type="http://schemas.openxmlformats.org/officeDocument/2006/relationships/hyperlink" Target="https://www.daloopa.com/src/48615978" TargetMode="External"/><Relationship Id="rId10232" Type="http://schemas.openxmlformats.org/officeDocument/2006/relationships/hyperlink" Target="https://www.daloopa.com/src/50180228" TargetMode="External"/><Relationship Id="rId14853" Type="http://schemas.openxmlformats.org/officeDocument/2006/relationships/hyperlink" Target="https://www.daloopa.com/src/19184412" TargetMode="External"/><Relationship Id="rId15904" Type="http://schemas.openxmlformats.org/officeDocument/2006/relationships/hyperlink" Target="https://www.daloopa.com/src/19193382" TargetMode="External"/><Relationship Id="rId3861" Type="http://schemas.openxmlformats.org/officeDocument/2006/relationships/hyperlink" Target="https://www.daloopa.com/src/1668098" TargetMode="External"/><Relationship Id="rId4912" Type="http://schemas.openxmlformats.org/officeDocument/2006/relationships/hyperlink" Target="https://www.daloopa.com/src/1677281" TargetMode="External"/><Relationship Id="rId13455" Type="http://schemas.openxmlformats.org/officeDocument/2006/relationships/hyperlink" Target="https://www.daloopa.com/src/19144044" TargetMode="External"/><Relationship Id="rId14506" Type="http://schemas.openxmlformats.org/officeDocument/2006/relationships/hyperlink" Target="https://www.daloopa.com/src/50457977" TargetMode="External"/><Relationship Id="rId782" Type="http://schemas.openxmlformats.org/officeDocument/2006/relationships/hyperlink" Target="https://marketplace.daloopa.com/text-fundamental?id=19619081&amp;value=1825&amp;id=19619071&amp;value=2100&amp;id=19619068&amp;value=2379&amp;id=45303313&amp;value=2614&amp;id=18926801&amp;value=8918&amp;id=19619079&amp;value=2777&amp;id=18926497&amp;value=3007&amp;id=18926319&amp;value=3444&amp;" TargetMode="External"/><Relationship Id="rId2463" Type="http://schemas.openxmlformats.org/officeDocument/2006/relationships/hyperlink" Target="https://www.daloopa.com/src/1679204" TargetMode="External"/><Relationship Id="rId3514" Type="http://schemas.openxmlformats.org/officeDocument/2006/relationships/hyperlink" Target="https://www.daloopa.com/src/19138837" TargetMode="External"/><Relationship Id="rId9076" Type="http://schemas.openxmlformats.org/officeDocument/2006/relationships/hyperlink" Target="https://www.daloopa.com/src/45304255" TargetMode="External"/><Relationship Id="rId12057" Type="http://schemas.openxmlformats.org/officeDocument/2006/relationships/hyperlink" Target="https://www.daloopa.com/src/45304461" TargetMode="External"/><Relationship Id="rId13108" Type="http://schemas.openxmlformats.org/officeDocument/2006/relationships/hyperlink" Target="https://www.daloopa.com/src/67438753" TargetMode="External"/><Relationship Id="rId16678" Type="http://schemas.openxmlformats.org/officeDocument/2006/relationships/hyperlink" Target="https://www.daloopa.com/src/19197082" TargetMode="External"/><Relationship Id="rId435" Type="http://schemas.openxmlformats.org/officeDocument/2006/relationships/hyperlink" Target="https://www.daloopa.com/src/1677200" TargetMode="External"/><Relationship Id="rId1065" Type="http://schemas.openxmlformats.org/officeDocument/2006/relationships/hyperlink" Target="https://www.daloopa.com/src/50174706" TargetMode="External"/><Relationship Id="rId2116" Type="http://schemas.openxmlformats.org/officeDocument/2006/relationships/hyperlink" Target="https://www.daloopa.com/src/18863162" TargetMode="External"/><Relationship Id="rId5686" Type="http://schemas.openxmlformats.org/officeDocument/2006/relationships/hyperlink" Target="https://www.daloopa.com/src/1670263" TargetMode="External"/><Relationship Id="rId6737" Type="http://schemas.openxmlformats.org/officeDocument/2006/relationships/hyperlink" Target="https://www.daloopa.com/src/2696987" TargetMode="External"/><Relationship Id="rId17729" Type="http://schemas.openxmlformats.org/officeDocument/2006/relationships/hyperlink" Target="https://www.daloopa.com/document/23465155" TargetMode="External"/><Relationship Id="rId19151" Type="http://schemas.openxmlformats.org/officeDocument/2006/relationships/hyperlink" Target="https://www.daloopa.com/src/53492407" TargetMode="External"/><Relationship Id="rId4288" Type="http://schemas.openxmlformats.org/officeDocument/2006/relationships/hyperlink" Target="https://www.daloopa.com/src/1668354" TargetMode="External"/><Relationship Id="rId5339" Type="http://schemas.openxmlformats.org/officeDocument/2006/relationships/hyperlink" Target="https://www.daloopa.com/src/1669976" TargetMode="External"/><Relationship Id="rId9210" Type="http://schemas.openxmlformats.org/officeDocument/2006/relationships/hyperlink" Target="https://www.daloopa.com/src/38123894" TargetMode="External"/><Relationship Id="rId11140" Type="http://schemas.openxmlformats.org/officeDocument/2006/relationships/hyperlink" Target="https://www.daloopa.com/document/21778939" TargetMode="External"/><Relationship Id="rId15761" Type="http://schemas.openxmlformats.org/officeDocument/2006/relationships/hyperlink" Target="https://www.daloopa.com/src/19182372" TargetMode="External"/><Relationship Id="rId16812" Type="http://schemas.openxmlformats.org/officeDocument/2006/relationships/hyperlink" Target="https://www.daloopa.com/src/67089850" TargetMode="External"/><Relationship Id="rId1949" Type="http://schemas.openxmlformats.org/officeDocument/2006/relationships/hyperlink" Target="https://www.daloopa.com/src/1676838" TargetMode="External"/><Relationship Id="rId5820" Type="http://schemas.openxmlformats.org/officeDocument/2006/relationships/hyperlink" Target="https://www.daloopa.com/src/1670130" TargetMode="External"/><Relationship Id="rId14363" Type="http://schemas.openxmlformats.org/officeDocument/2006/relationships/hyperlink" Target="https://www.daloopa.com/src/19177246" TargetMode="External"/><Relationship Id="rId15414" Type="http://schemas.openxmlformats.org/officeDocument/2006/relationships/hyperlink" Target="https://www.daloopa.com/src/19187111" TargetMode="External"/><Relationship Id="rId18984" Type="http://schemas.openxmlformats.org/officeDocument/2006/relationships/hyperlink" Target="https://www.daloopa.com/src/48898798" TargetMode="External"/><Relationship Id="rId292" Type="http://schemas.openxmlformats.org/officeDocument/2006/relationships/hyperlink" Target="https://www.daloopa.com/src/1676923" TargetMode="External"/><Relationship Id="rId3371" Type="http://schemas.openxmlformats.org/officeDocument/2006/relationships/hyperlink" Target="https://www.daloopa.com/src/62996781" TargetMode="External"/><Relationship Id="rId4422" Type="http://schemas.openxmlformats.org/officeDocument/2006/relationships/hyperlink" Target="https://www.daloopa.com/src/1668448" TargetMode="External"/><Relationship Id="rId7992" Type="http://schemas.openxmlformats.org/officeDocument/2006/relationships/hyperlink" Target="https://www.daloopa.com/src/48346986" TargetMode="External"/><Relationship Id="rId14016" Type="http://schemas.openxmlformats.org/officeDocument/2006/relationships/hyperlink" Target="https://www.daloopa.com/document/19978203" TargetMode="External"/><Relationship Id="rId17586" Type="http://schemas.openxmlformats.org/officeDocument/2006/relationships/hyperlink" Target="https://www.daloopa.com/src/62762243" TargetMode="External"/><Relationship Id="rId18637" Type="http://schemas.openxmlformats.org/officeDocument/2006/relationships/hyperlink" Target="https://www.daloopa.com/src/50393522" TargetMode="External"/><Relationship Id="rId3024" Type="http://schemas.openxmlformats.org/officeDocument/2006/relationships/hyperlink" Target="https://www.daloopa.com/document/23465155" TargetMode="External"/><Relationship Id="rId6594" Type="http://schemas.openxmlformats.org/officeDocument/2006/relationships/hyperlink" Target="https://www.daloopa.com/src/1670285" TargetMode="External"/><Relationship Id="rId7645" Type="http://schemas.openxmlformats.org/officeDocument/2006/relationships/hyperlink" Target="https://www.daloopa.com/src/1668790" TargetMode="External"/><Relationship Id="rId10973" Type="http://schemas.openxmlformats.org/officeDocument/2006/relationships/hyperlink" Target="https://www.daloopa.com/src/50178938" TargetMode="External"/><Relationship Id="rId16188" Type="http://schemas.openxmlformats.org/officeDocument/2006/relationships/hyperlink" Target="https://www.daloopa.com/document/23465155" TargetMode="External"/><Relationship Id="rId17239" Type="http://schemas.openxmlformats.org/officeDocument/2006/relationships/hyperlink" Target="https://www.daloopa.com/src/48799507" TargetMode="External"/><Relationship Id="rId5196" Type="http://schemas.openxmlformats.org/officeDocument/2006/relationships/hyperlink" Target="https://www.daloopa.com/src/1670408" TargetMode="External"/><Relationship Id="rId6247" Type="http://schemas.openxmlformats.org/officeDocument/2006/relationships/hyperlink" Target="https://www.daloopa.com/src/38123583" TargetMode="External"/><Relationship Id="rId10626" Type="http://schemas.openxmlformats.org/officeDocument/2006/relationships/hyperlink" Target="https://www.daloopa.com/src/50178840" TargetMode="External"/><Relationship Id="rId12798" Type="http://schemas.openxmlformats.org/officeDocument/2006/relationships/hyperlink" Target="https://www.daloopa.com/src/67437104" TargetMode="External"/><Relationship Id="rId13849" Type="http://schemas.openxmlformats.org/officeDocument/2006/relationships/hyperlink" Target="https://marketplace.daloopa.com/text-fundamental?id=19254912&amp;value=1619&amp;id=20863176&amp;value=861&amp;id=32324672&amp;value=836&amp;id=38229941&amp;value=725&amp;id=46520543&amp;value=1078&amp;id=46509314&amp;value=3500&amp;id=53488841&amp;value=944&amp;id=58705984&amp;value=1400&amp;id=62997373&amp;value=1800&amp;id=67097379&amp;value=1256&amp;id=67089333&amp;value=5400&amp;" TargetMode="External"/><Relationship Id="rId17720" Type="http://schemas.openxmlformats.org/officeDocument/2006/relationships/hyperlink" Target="https://www.daloopa.com/src/62950375" TargetMode="External"/><Relationship Id="rId1459" Type="http://schemas.openxmlformats.org/officeDocument/2006/relationships/hyperlink" Target="https://www.daloopa.com/src/7963245" TargetMode="External"/><Relationship Id="rId2857" Type="http://schemas.openxmlformats.org/officeDocument/2006/relationships/hyperlink" Target="https://www.daloopa.com/src/19135023" TargetMode="External"/><Relationship Id="rId3908" Type="http://schemas.openxmlformats.org/officeDocument/2006/relationships/hyperlink" Target="https://www.daloopa.com/src/1668274" TargetMode="External"/><Relationship Id="rId5330" Type="http://schemas.openxmlformats.org/officeDocument/2006/relationships/hyperlink" Target="https://www.daloopa.com/src/1670299" TargetMode="External"/><Relationship Id="rId15271" Type="http://schemas.openxmlformats.org/officeDocument/2006/relationships/hyperlink" Target="https://www.daloopa.com/src/19186863" TargetMode="External"/><Relationship Id="rId16322" Type="http://schemas.openxmlformats.org/officeDocument/2006/relationships/hyperlink" Target="https://marketplace.daloopa.com/text-fundamental?id=19272113&amp;value=5136&amp;id=19272013&amp;value=5195&amp;id=19271928&amp;value=5409&amp;id=45303831&amp;value=6253&amp;id=19271859&amp;value=21993&amp;id=19140446&amp;value=5961&amp;id=19140437&amp;value=6114&amp;id=19140429&amp;value=6695&amp;id=45303832&amp;value=6921&amp;id=19141032&amp;value=25691&amp;id=19140250&amp;value=6356&amp;id=19140219&amp;value=6583&amp;id=19140213&amp;value=7037&amp;id=45303833&amp;value=8188&amp;id=19141335&amp;value=28164&amp;id=19140189&amp;value=7648&amp;id=19140162&amp;value=8130&amp;id=19140154&amp;value=8699&amp;id=45303834&amp;value=10661&amp;id=19141325&amp;value=35138&amp;id=19140112&amp;value=9795&amp;id=19140108&amp;value=10373&amp;id=19140083&amp;value=11148&amp;id=45303835&amp;value=14267&amp;id=19141295&amp;value=45583&amp;id=19140078&amp;value=13467&amp;id=19140051&amp;value=13883&amp;id=19140038&amp;value=14281&amp;id=45303836&amp;value=17918&amp;id=19141269&amp;value=59549&amp;id=19140011&amp;value=16012&amp;id=19140001&amp;value=17296&amp;id=19139996&amp;value=17568&amp;id=45303837&amp;value=21020&amp;id=19141235&amp;value=71896&amp;id=19139960&amp;value=18982&amp;id=19139946&amp;value=18553&amp;id=19139911&amp;value=21117&amp;id=45303838&amp;value=26080&amp;id=19141216&amp;value=84732&amp;id=20861895&amp;value=24103&amp;id=32323307&amp;value=26227&amp;id=38227724&amp;value=27621&amp;id=46520586&amp;value=32988&amp;id=46504699&amp;value=110939&amp;id=53486785&amp;value=29599&amp;id=58705056&amp;value=30104&amp;id=62996856&amp;value=31158&amp;id=67097407&amp;value=35342&amp;id=67096974&amp;value=126203&amp;" TargetMode="External"/><Relationship Id="rId829" Type="http://schemas.openxmlformats.org/officeDocument/2006/relationships/hyperlink" Target="https://www.daloopa.com/src/15998660" TargetMode="External"/><Relationship Id="rId9951" Type="http://schemas.openxmlformats.org/officeDocument/2006/relationships/hyperlink" Target="https://www.daloopa.com/src/45304298" TargetMode="External"/><Relationship Id="rId11881" Type="http://schemas.openxmlformats.org/officeDocument/2006/relationships/hyperlink" Target="https://www.daloopa.com/document/206991" TargetMode="External"/><Relationship Id="rId12932" Type="http://schemas.openxmlformats.org/officeDocument/2006/relationships/hyperlink" Target="https://www.daloopa.com/src/67436556" TargetMode="External"/><Relationship Id="rId18494" Type="http://schemas.openxmlformats.org/officeDocument/2006/relationships/hyperlink" Target="https://www.daloopa.com/src/62712002" TargetMode="External"/><Relationship Id="rId19545" Type="http://schemas.openxmlformats.org/officeDocument/2006/relationships/hyperlink" Target="https://www.daloopa.com/src/45304219" TargetMode="External"/><Relationship Id="rId1940" Type="http://schemas.openxmlformats.org/officeDocument/2006/relationships/hyperlink" Target="https://www.daloopa.com/src/45303478" TargetMode="External"/><Relationship Id="rId8553" Type="http://schemas.openxmlformats.org/officeDocument/2006/relationships/hyperlink" Target="https://www.daloopa.com/src/1669372" TargetMode="External"/><Relationship Id="rId9604" Type="http://schemas.openxmlformats.org/officeDocument/2006/relationships/hyperlink" Target="https://www.daloopa.com/src/45304359" TargetMode="External"/><Relationship Id="rId10483" Type="http://schemas.openxmlformats.org/officeDocument/2006/relationships/hyperlink" Target="https://www.daloopa.com/src/50179377" TargetMode="External"/><Relationship Id="rId11534" Type="http://schemas.openxmlformats.org/officeDocument/2006/relationships/hyperlink" Target="https://www.daloopa.com/src/45304419" TargetMode="External"/><Relationship Id="rId17096" Type="http://schemas.openxmlformats.org/officeDocument/2006/relationships/hyperlink" Target="https://www.daloopa.com/src/48792253" TargetMode="External"/><Relationship Id="rId18147" Type="http://schemas.openxmlformats.org/officeDocument/2006/relationships/hyperlink" Target="https://www.daloopa.com/src/53502848" TargetMode="External"/><Relationship Id="rId7155" Type="http://schemas.openxmlformats.org/officeDocument/2006/relationships/hyperlink" Target="https://www.daloopa.com/src/1669272" TargetMode="External"/><Relationship Id="rId8206" Type="http://schemas.openxmlformats.org/officeDocument/2006/relationships/hyperlink" Target="https://www.daloopa.com/document/23463508" TargetMode="External"/><Relationship Id="rId10136" Type="http://schemas.openxmlformats.org/officeDocument/2006/relationships/hyperlink" Target="https://www.daloopa.com/src/50179877" TargetMode="External"/><Relationship Id="rId14757" Type="http://schemas.openxmlformats.org/officeDocument/2006/relationships/hyperlink" Target="https://www.daloopa.com/src/19185265" TargetMode="External"/><Relationship Id="rId3765" Type="http://schemas.openxmlformats.org/officeDocument/2006/relationships/hyperlink" Target="https://www.daloopa.com/src/19138046" TargetMode="External"/><Relationship Id="rId4816" Type="http://schemas.openxmlformats.org/officeDocument/2006/relationships/hyperlink" Target="https://www.daloopa.com/src/1930054" TargetMode="External"/><Relationship Id="rId13359" Type="http://schemas.openxmlformats.org/officeDocument/2006/relationships/hyperlink" Target="https://www.daloopa.com/src/62996134" TargetMode="External"/><Relationship Id="rId15808" Type="http://schemas.openxmlformats.org/officeDocument/2006/relationships/hyperlink" Target="https://www.daloopa.com/src/19182952" TargetMode="External"/><Relationship Id="rId17230" Type="http://schemas.openxmlformats.org/officeDocument/2006/relationships/hyperlink" Target="https://www.daloopa.com/src/58706533" TargetMode="External"/><Relationship Id="rId686" Type="http://schemas.openxmlformats.org/officeDocument/2006/relationships/hyperlink" Target="https://www.daloopa.com/src/19359801" TargetMode="External"/><Relationship Id="rId2367" Type="http://schemas.openxmlformats.org/officeDocument/2006/relationships/hyperlink" Target="https://www.daloopa.com/src/45303538" TargetMode="External"/><Relationship Id="rId3418" Type="http://schemas.openxmlformats.org/officeDocument/2006/relationships/hyperlink" Target="https://www.daloopa.com/src/19137812" TargetMode="External"/><Relationship Id="rId339" Type="http://schemas.openxmlformats.org/officeDocument/2006/relationships/hyperlink" Target="https://www.daloopa.com/src/1676931" TargetMode="External"/><Relationship Id="rId6988" Type="http://schemas.openxmlformats.org/officeDocument/2006/relationships/hyperlink" Target="https://www.daloopa.com/src/58652679" TargetMode="External"/><Relationship Id="rId9461" Type="http://schemas.openxmlformats.org/officeDocument/2006/relationships/hyperlink" Target="https://www.daloopa.com/src/1671133" TargetMode="External"/><Relationship Id="rId13840" Type="http://schemas.openxmlformats.org/officeDocument/2006/relationships/hyperlink" Target="https://www.daloopa.com/src/19255664" TargetMode="External"/><Relationship Id="rId19055" Type="http://schemas.openxmlformats.org/officeDocument/2006/relationships/hyperlink" Target="https://www.daloopa.com/src/48906556" TargetMode="External"/><Relationship Id="rId8063" Type="http://schemas.openxmlformats.org/officeDocument/2006/relationships/hyperlink" Target="https://www.daloopa.com/src/1668596" TargetMode="External"/><Relationship Id="rId9114" Type="http://schemas.openxmlformats.org/officeDocument/2006/relationships/hyperlink" Target="https://www.daloopa.com/src/1671458" TargetMode="External"/><Relationship Id="rId11391" Type="http://schemas.openxmlformats.org/officeDocument/2006/relationships/hyperlink" Target="https://www.daloopa.com/src/45304398" TargetMode="External"/><Relationship Id="rId12442" Type="http://schemas.openxmlformats.org/officeDocument/2006/relationships/hyperlink" Target="https://www.daloopa.com/src/4718976" TargetMode="External"/><Relationship Id="rId820" Type="http://schemas.openxmlformats.org/officeDocument/2006/relationships/hyperlink" Target="https://www.daloopa.com/src/48507213" TargetMode="External"/><Relationship Id="rId1450" Type="http://schemas.openxmlformats.org/officeDocument/2006/relationships/hyperlink" Target="https://www.daloopa.com/src/1670869" TargetMode="External"/><Relationship Id="rId2501" Type="http://schemas.openxmlformats.org/officeDocument/2006/relationships/hyperlink" Target="https://www.daloopa.com/src/66331550" TargetMode="External"/><Relationship Id="rId11044" Type="http://schemas.openxmlformats.org/officeDocument/2006/relationships/hyperlink" Target="https://www.daloopa.com/src/50179161" TargetMode="External"/><Relationship Id="rId15665" Type="http://schemas.openxmlformats.org/officeDocument/2006/relationships/hyperlink" Target="https://www.daloopa.com/src/19187644" TargetMode="External"/><Relationship Id="rId16716" Type="http://schemas.openxmlformats.org/officeDocument/2006/relationships/hyperlink" Target="https://www.daloopa.com/src/62705935" TargetMode="External"/><Relationship Id="rId1103" Type="http://schemas.openxmlformats.org/officeDocument/2006/relationships/hyperlink" Target="https://www.daloopa.com/src/20810162" TargetMode="External"/><Relationship Id="rId4673" Type="http://schemas.openxmlformats.org/officeDocument/2006/relationships/hyperlink" Target="https://www.daloopa.com/src/1668253" TargetMode="External"/><Relationship Id="rId5724" Type="http://schemas.openxmlformats.org/officeDocument/2006/relationships/hyperlink" Target="https://www.daloopa.com/src/2696968" TargetMode="External"/><Relationship Id="rId14267" Type="http://schemas.openxmlformats.org/officeDocument/2006/relationships/hyperlink" Target="https://marketplace.daloopa.com/text-fundamental?id=18879415&amp;value=124&amp;" TargetMode="External"/><Relationship Id="rId15318" Type="http://schemas.openxmlformats.org/officeDocument/2006/relationships/hyperlink" Target="https://www.daloopa.com/src/62996954" TargetMode="External"/><Relationship Id="rId18888" Type="http://schemas.openxmlformats.org/officeDocument/2006/relationships/hyperlink" Target="https://www.daloopa.com/src/48899990" TargetMode="External"/><Relationship Id="rId3275" Type="http://schemas.openxmlformats.org/officeDocument/2006/relationships/hyperlink" Target="https://www.daloopa.com/src/20860752" TargetMode="External"/><Relationship Id="rId4326" Type="http://schemas.openxmlformats.org/officeDocument/2006/relationships/hyperlink" Target="https://www.daloopa.com/src/46595419" TargetMode="External"/><Relationship Id="rId7896" Type="http://schemas.openxmlformats.org/officeDocument/2006/relationships/hyperlink" Target="https://www.daloopa.com/src/1669041" TargetMode="External"/><Relationship Id="rId8947" Type="http://schemas.openxmlformats.org/officeDocument/2006/relationships/hyperlink" Target="https://www.daloopa.com/document/6065396" TargetMode="External"/><Relationship Id="rId196" Type="http://schemas.openxmlformats.org/officeDocument/2006/relationships/hyperlink" Target="https://www.daloopa.com/src/67085178" TargetMode="External"/><Relationship Id="rId6498" Type="http://schemas.openxmlformats.org/officeDocument/2006/relationships/hyperlink" Target="https://www.daloopa.com/src/1669894" TargetMode="External"/><Relationship Id="rId7549" Type="http://schemas.openxmlformats.org/officeDocument/2006/relationships/hyperlink" Target="https://www.daloopa.com/src/4681390" TargetMode="External"/><Relationship Id="rId10877" Type="http://schemas.openxmlformats.org/officeDocument/2006/relationships/hyperlink" Target="https://www.daloopa.com/src/50179174" TargetMode="External"/><Relationship Id="rId11928" Type="http://schemas.openxmlformats.org/officeDocument/2006/relationships/hyperlink" Target="https://www.daloopa.com/src/1678248" TargetMode="External"/><Relationship Id="rId13350" Type="http://schemas.openxmlformats.org/officeDocument/2006/relationships/hyperlink" Target="https://www.daloopa.com/src/19142980" TargetMode="External"/><Relationship Id="rId14401" Type="http://schemas.openxmlformats.org/officeDocument/2006/relationships/hyperlink" Target="https://www.daloopa.com/src/45303704" TargetMode="External"/><Relationship Id="rId17971" Type="http://schemas.openxmlformats.org/officeDocument/2006/relationships/hyperlink" Target="https://www.daloopa.com/document/23465155" TargetMode="External"/><Relationship Id="rId330" Type="http://schemas.openxmlformats.org/officeDocument/2006/relationships/hyperlink" Target="https://www.daloopa.com/src/1676997" TargetMode="External"/><Relationship Id="rId2011" Type="http://schemas.openxmlformats.org/officeDocument/2006/relationships/hyperlink" Target="https://www.daloopa.com/src/45303491" TargetMode="External"/><Relationship Id="rId13003" Type="http://schemas.openxmlformats.org/officeDocument/2006/relationships/hyperlink" Target="https://www.daloopa.com/src/67440712" TargetMode="External"/><Relationship Id="rId16573" Type="http://schemas.openxmlformats.org/officeDocument/2006/relationships/hyperlink" Target="https://www.daloopa.com/src/19166506" TargetMode="External"/><Relationship Id="rId17624" Type="http://schemas.openxmlformats.org/officeDocument/2006/relationships/hyperlink" Target="https://www.daloopa.com/src/62705854" TargetMode="External"/><Relationship Id="rId4183" Type="http://schemas.openxmlformats.org/officeDocument/2006/relationships/hyperlink" Target="https://www.daloopa.com/src/1668379" TargetMode="External"/><Relationship Id="rId5581" Type="http://schemas.openxmlformats.org/officeDocument/2006/relationships/hyperlink" Target="https://www.daloopa.com/src/1670416" TargetMode="External"/><Relationship Id="rId6632" Type="http://schemas.openxmlformats.org/officeDocument/2006/relationships/hyperlink" Target="https://www.daloopa.com/src/1669725" TargetMode="External"/><Relationship Id="rId15175" Type="http://schemas.openxmlformats.org/officeDocument/2006/relationships/hyperlink" Target="https://www.daloopa.com/src/58705726" TargetMode="External"/><Relationship Id="rId16226" Type="http://schemas.openxmlformats.org/officeDocument/2006/relationships/hyperlink" Target="https://www.daloopa.com/src/19195214" TargetMode="External"/><Relationship Id="rId5234" Type="http://schemas.openxmlformats.org/officeDocument/2006/relationships/hyperlink" Target="https://www.daloopa.com/src/1669904" TargetMode="External"/><Relationship Id="rId9855" Type="http://schemas.openxmlformats.org/officeDocument/2006/relationships/hyperlink" Target="https://www.daloopa.com/document/23463508" TargetMode="External"/><Relationship Id="rId11785" Type="http://schemas.openxmlformats.org/officeDocument/2006/relationships/hyperlink" Target="https://www.daloopa.com/src/45304438" TargetMode="External"/><Relationship Id="rId12836" Type="http://schemas.openxmlformats.org/officeDocument/2006/relationships/hyperlink" Target="https://www.daloopa.com/src/67437311" TargetMode="External"/><Relationship Id="rId18398" Type="http://schemas.openxmlformats.org/officeDocument/2006/relationships/hyperlink" Target="https://www.daloopa.com/src/62711863" TargetMode="External"/><Relationship Id="rId19449" Type="http://schemas.openxmlformats.org/officeDocument/2006/relationships/hyperlink" Target="https://www.daloopa.com/src/1678652" TargetMode="External"/><Relationship Id="rId69" Type="http://schemas.openxmlformats.org/officeDocument/2006/relationships/hyperlink" Target="https://www.daloopa.com/document/8671160" TargetMode="External"/><Relationship Id="rId1844" Type="http://schemas.openxmlformats.org/officeDocument/2006/relationships/hyperlink" Target="https://www.daloopa.com/src/49014175" TargetMode="External"/><Relationship Id="rId8457" Type="http://schemas.openxmlformats.org/officeDocument/2006/relationships/hyperlink" Target="https://www.daloopa.com/src/1669224" TargetMode="External"/><Relationship Id="rId9508" Type="http://schemas.openxmlformats.org/officeDocument/2006/relationships/hyperlink" Target="https://www.daloopa.com/src/1671359" TargetMode="External"/><Relationship Id="rId10387" Type="http://schemas.openxmlformats.org/officeDocument/2006/relationships/hyperlink" Target="https://www.daloopa.com/src/50457892" TargetMode="External"/><Relationship Id="rId11438" Type="http://schemas.openxmlformats.org/officeDocument/2006/relationships/hyperlink" Target="https://www.daloopa.com/src/1687091" TargetMode="External"/><Relationship Id="rId7059" Type="http://schemas.openxmlformats.org/officeDocument/2006/relationships/hyperlink" Target="https://www.daloopa.com/src/67044664" TargetMode="External"/><Relationship Id="rId3669" Type="http://schemas.openxmlformats.org/officeDocument/2006/relationships/hyperlink" Target="https://www.daloopa.com/document/23465155" TargetMode="External"/><Relationship Id="rId7540" Type="http://schemas.openxmlformats.org/officeDocument/2006/relationships/hyperlink" Target="https://www.daloopa.com/src/1668822" TargetMode="External"/><Relationship Id="rId16083" Type="http://schemas.openxmlformats.org/officeDocument/2006/relationships/hyperlink" Target="https://marketplace.daloopa.com/text-fundamental?id=20862987&amp;value=0&amp;id=32324375&amp;value=0&amp;id=38229752&amp;value=0&amp;id=46508805&amp;value=0&amp;id=58705804&amp;value=0&amp;id=62996986&amp;value=0&amp;id=67088840&amp;value=0&amp;" TargetMode="External"/><Relationship Id="rId17134" Type="http://schemas.openxmlformats.org/officeDocument/2006/relationships/hyperlink" Target="https://www.daloopa.com/src/67089785" TargetMode="External"/><Relationship Id="rId17481" Type="http://schemas.openxmlformats.org/officeDocument/2006/relationships/hyperlink" Target="https://www.daloopa.com/src/62706129" TargetMode="External"/><Relationship Id="rId18532" Type="http://schemas.openxmlformats.org/officeDocument/2006/relationships/hyperlink" Target="https://www.daloopa.com/src/62711913" TargetMode="External"/><Relationship Id="rId5091" Type="http://schemas.openxmlformats.org/officeDocument/2006/relationships/hyperlink" Target="https://www.daloopa.com/src/1670292" TargetMode="External"/><Relationship Id="rId6142" Type="http://schemas.openxmlformats.org/officeDocument/2006/relationships/hyperlink" Target="https://www.daloopa.com/src/32272337" TargetMode="External"/><Relationship Id="rId10521" Type="http://schemas.openxmlformats.org/officeDocument/2006/relationships/hyperlink" Target="https://www.daloopa.com/src/50179035" TargetMode="External"/><Relationship Id="rId12693" Type="http://schemas.openxmlformats.org/officeDocument/2006/relationships/hyperlink" Target="https://www.daloopa.com/src/10353797" TargetMode="External"/><Relationship Id="rId13744" Type="http://schemas.openxmlformats.org/officeDocument/2006/relationships/hyperlink" Target="https://www.daloopa.com/src/19147467" TargetMode="External"/><Relationship Id="rId2752" Type="http://schemas.openxmlformats.org/officeDocument/2006/relationships/hyperlink" Target="https://www.daloopa.com/src/1679560" TargetMode="External"/><Relationship Id="rId3803" Type="http://schemas.openxmlformats.org/officeDocument/2006/relationships/hyperlink" Target="https://www.daloopa.com/src/19138035" TargetMode="External"/><Relationship Id="rId9365" Type="http://schemas.openxmlformats.org/officeDocument/2006/relationships/hyperlink" Target="https://www.daloopa.com/src/38123913" TargetMode="External"/><Relationship Id="rId11295" Type="http://schemas.openxmlformats.org/officeDocument/2006/relationships/hyperlink" Target="https://marketplace.daloopa.com/text-fundamental?id=1678837&amp;value=915&amp;id=1678856&amp;value=991&amp;id=1684270&amp;value=1003&amp;id=1684292&amp;value=1058&amp;id=45304386&amp;value=3967&amp;" TargetMode="External"/><Relationship Id="rId12346" Type="http://schemas.openxmlformats.org/officeDocument/2006/relationships/hyperlink" Target="https://www.daloopa.com/src/1679386" TargetMode="External"/><Relationship Id="rId16967" Type="http://schemas.openxmlformats.org/officeDocument/2006/relationships/hyperlink" Target="https://marketplace.daloopa.com/text-fundamental?id=48792063&amp;value=10067&amp;id=48792029&amp;value=9514&amp;id=48791882&amp;value=9528&amp;id=48791851&amp;value=9586&amp;id=48791845&amp;value=8855&amp;id=48791833&amp;value=9026&amp;id=48791816&amp;value=8568&amp;id=48791790&amp;value=8653&amp;id=48791759&amp;value=8635&amp;id=48791745&amp;value=8678&amp;id=48791712&amp;value=8707&amp;id=48791678&amp;value=8730&amp;id=48791532&amp;value=8744&amp;id=48791518&amp;value=8746&amp;id=48791507&amp;value=8855&amp;id=48791494&amp;value=6357&amp;id=48791483&amp;value=6300&amp;id=48791471&amp;value=6156&amp;id=48791469&amp;value=6218&amp;id=48791431&amp;value=6163&amp;id=48791400&amp;value=6334&amp;id=48791290&amp;value=6387&amp;id=48791283&amp;value=6308&amp;id=48791277&amp;value=6177&amp;id=48791182&amp;value=5888&amp;id=48791173&amp;value=5609&amp;id=48791158&amp;value=5599&amp;id=48791143&amp;value=5929&amp;id=48791058&amp;value=5649&amp;id=48791023&amp;value=5669&amp;id=48791006&amp;value=5547&amp;id=48790964&amp;value=5604&amp;id=48790801&amp;value=6143&amp;id=48790775&amp;value=6149&amp;id=48789239&amp;value=6247&amp;id=48789097&amp;value=5964&amp;id=53490014&amp;value=5668&amp;id=58706465&amp;value=2129&amp;id=62997083&amp;value=3017&amp;id=67089736&amp;value=2793&amp;" TargetMode="External"/><Relationship Id="rId724" Type="http://schemas.openxmlformats.org/officeDocument/2006/relationships/hyperlink" Target="https://www.daloopa.com/src/19359802" TargetMode="External"/><Relationship Id="rId1354" Type="http://schemas.openxmlformats.org/officeDocument/2006/relationships/hyperlink" Target="https://www.daloopa.com/src/48520579" TargetMode="External"/><Relationship Id="rId2405" Type="http://schemas.openxmlformats.org/officeDocument/2006/relationships/hyperlink" Target="https://www.daloopa.com/src/14824081" TargetMode="External"/><Relationship Id="rId5975" Type="http://schemas.openxmlformats.org/officeDocument/2006/relationships/hyperlink" Target="https://www.daloopa.com/src/14718083" TargetMode="External"/><Relationship Id="rId9018" Type="http://schemas.openxmlformats.org/officeDocument/2006/relationships/hyperlink" Target="https://www.daloopa.com/src/45304245" TargetMode="External"/><Relationship Id="rId15569" Type="http://schemas.openxmlformats.org/officeDocument/2006/relationships/hyperlink" Target="https://www.daloopa.com/src/19186360" TargetMode="External"/><Relationship Id="rId19440" Type="http://schemas.openxmlformats.org/officeDocument/2006/relationships/hyperlink" Target="https://www.daloopa.com/src/15987399" TargetMode="External"/><Relationship Id="rId60" Type="http://schemas.openxmlformats.org/officeDocument/2006/relationships/hyperlink" Target="https://www.daloopa.com/document/207339" TargetMode="External"/><Relationship Id="rId1007" Type="http://schemas.openxmlformats.org/officeDocument/2006/relationships/hyperlink" Target="https://www.daloopa.com/src/53410671" TargetMode="External"/><Relationship Id="rId4577" Type="http://schemas.openxmlformats.org/officeDocument/2006/relationships/hyperlink" Target="https://www.daloopa.com/src/4681371" TargetMode="External"/><Relationship Id="rId5628" Type="http://schemas.openxmlformats.org/officeDocument/2006/relationships/hyperlink" Target="https://www.daloopa.com/src/46412901" TargetMode="External"/><Relationship Id="rId18042" Type="http://schemas.openxmlformats.org/officeDocument/2006/relationships/hyperlink" Target="https://www.daloopa.com/src/19237901" TargetMode="External"/><Relationship Id="rId3179" Type="http://schemas.openxmlformats.org/officeDocument/2006/relationships/hyperlink" Target="https://www.daloopa.com/src/19136277" TargetMode="External"/><Relationship Id="rId7050" Type="http://schemas.openxmlformats.org/officeDocument/2006/relationships/hyperlink" Target="https://www.daloopa.com/src/10333065" TargetMode="External"/><Relationship Id="rId8101" Type="http://schemas.openxmlformats.org/officeDocument/2006/relationships/hyperlink" Target="https://www.daloopa.com/src/1669078" TargetMode="External"/><Relationship Id="rId10031" Type="http://schemas.openxmlformats.org/officeDocument/2006/relationships/hyperlink" Target="https://www.daloopa.com/src/50180133" TargetMode="External"/><Relationship Id="rId14652" Type="http://schemas.openxmlformats.org/officeDocument/2006/relationships/hyperlink" Target="https://www.daloopa.com/src/19185025" TargetMode="External"/><Relationship Id="rId15703" Type="http://schemas.openxmlformats.org/officeDocument/2006/relationships/hyperlink" Target="https://www.daloopa.com/src/19182477" TargetMode="External"/><Relationship Id="rId581" Type="http://schemas.openxmlformats.org/officeDocument/2006/relationships/hyperlink" Target="https://marketplace.daloopa.com/text-fundamental?id=50430631&amp;value=0.33&amp;id=19358136&amp;value=0.29&amp;id=19357511&amp;value=0.25&amp;id=19357329&amp;value=0.3&amp;id=19162995&amp;value=0.35&amp;id=18919324&amp;value=0.33&amp;id=18919247&amp;value=0.38&amp;id=18919208&amp;value=0.37&amp;id=18919055&amp;value=0.42&amp;id=18919014&amp;value=0.4&amp;id=18918898&amp;value=0.53&amp;id=18918780&amp;value=0.61&amp;id=18918697&amp;value=0.55&amp;id=18918515&amp;value=0.54&amp;id=18918328&amp;value=0.59&amp;id=18918268&amp;value=0.58&amp;id=18918205&amp;value=0.62&amp;id=18918120&amp;value=0.62&amp;id=19355346&amp;value=0.39&amp;id=19354090&amp;value=0.28&amp;id=19354034&amp;value=0.18&amp;id=18917786&amp;value=0.23&amp;id=18917512&amp;value=0.12&amp;id=18917318&amp;value=0.08&amp;id=18917308&amp;value=0.27&amp;id=18919607&amp;value=0.19&amp;id=20858264&amp;value=0.25&amp;id=32321948&amp;value=0.26&amp;id=38227183&amp;value=0.22&amp;id=46503955&amp;value=0.23&amp;id=53485554&amp;value=0.16&amp;id=58704472&amp;value=0.12&amp;id=62996040&amp;value=0.08&amp;id=67084963&amp;value=0.1&amp;" TargetMode="External"/><Relationship Id="rId2262" Type="http://schemas.openxmlformats.org/officeDocument/2006/relationships/hyperlink" Target="https://www.daloopa.com/src/10353865" TargetMode="External"/><Relationship Id="rId3660" Type="http://schemas.openxmlformats.org/officeDocument/2006/relationships/hyperlink" Target="https://www.daloopa.com/src/46504416" TargetMode="External"/><Relationship Id="rId4711" Type="http://schemas.openxmlformats.org/officeDocument/2006/relationships/hyperlink" Target="https://www.daloopa.com/document/207170" TargetMode="External"/><Relationship Id="rId13254" Type="http://schemas.openxmlformats.org/officeDocument/2006/relationships/hyperlink" Target="https://www.daloopa.com/src/67439667" TargetMode="External"/><Relationship Id="rId14305" Type="http://schemas.openxmlformats.org/officeDocument/2006/relationships/hyperlink" Target="https://www.daloopa.com/src/48893550" TargetMode="External"/><Relationship Id="rId17875" Type="http://schemas.openxmlformats.org/officeDocument/2006/relationships/hyperlink" Target="https://www.daloopa.com/src/62762205" TargetMode="External"/><Relationship Id="rId18926" Type="http://schemas.openxmlformats.org/officeDocument/2006/relationships/hyperlink" Target="https://www.daloopa.com/src/50393530" TargetMode="External"/><Relationship Id="rId234" Type="http://schemas.openxmlformats.org/officeDocument/2006/relationships/hyperlink" Target="https://www.daloopa.com/src/50420487" TargetMode="External"/><Relationship Id="rId3313" Type="http://schemas.openxmlformats.org/officeDocument/2006/relationships/hyperlink" Target="https://www.daloopa.com/src/19136061" TargetMode="External"/><Relationship Id="rId6883" Type="http://schemas.openxmlformats.org/officeDocument/2006/relationships/hyperlink" Target="https://www.daloopa.com/src/53410387" TargetMode="External"/><Relationship Id="rId7934" Type="http://schemas.openxmlformats.org/officeDocument/2006/relationships/hyperlink" Target="https://www.daloopa.com/src/48615965" TargetMode="External"/><Relationship Id="rId16477" Type="http://schemas.openxmlformats.org/officeDocument/2006/relationships/hyperlink" Target="https://www.daloopa.com/src/19196881" TargetMode="External"/><Relationship Id="rId17528" Type="http://schemas.openxmlformats.org/officeDocument/2006/relationships/hyperlink" Target="https://www.daloopa.com/src/62706318" TargetMode="External"/><Relationship Id="rId5485" Type="http://schemas.openxmlformats.org/officeDocument/2006/relationships/hyperlink" Target="https://www.daloopa.com/src/1669876" TargetMode="External"/><Relationship Id="rId6536" Type="http://schemas.openxmlformats.org/officeDocument/2006/relationships/hyperlink" Target="https://www.daloopa.com/src/1670508" TargetMode="External"/><Relationship Id="rId10915" Type="http://schemas.openxmlformats.org/officeDocument/2006/relationships/hyperlink" Target="https://www.daloopa.com/src/50179270" TargetMode="External"/><Relationship Id="rId15079" Type="http://schemas.openxmlformats.org/officeDocument/2006/relationships/hyperlink" Target="https://www.daloopa.com/src/45303746" TargetMode="External"/><Relationship Id="rId4087" Type="http://schemas.openxmlformats.org/officeDocument/2006/relationships/hyperlink" Target="https://www.daloopa.com/src/46414799" TargetMode="External"/><Relationship Id="rId5138" Type="http://schemas.openxmlformats.org/officeDocument/2006/relationships/hyperlink" Target="https://www.daloopa.com/src/1670481" TargetMode="External"/><Relationship Id="rId9759" Type="http://schemas.openxmlformats.org/officeDocument/2006/relationships/hyperlink" Target="https://www.daloopa.com/src/50457837" TargetMode="External"/><Relationship Id="rId1748" Type="http://schemas.openxmlformats.org/officeDocument/2006/relationships/hyperlink" Target="https://www.daloopa.com/src/2697072" TargetMode="External"/><Relationship Id="rId11689" Type="http://schemas.openxmlformats.org/officeDocument/2006/relationships/hyperlink" Target="https://www.daloopa.com/document/599392" TargetMode="External"/><Relationship Id="rId14162" Type="http://schemas.openxmlformats.org/officeDocument/2006/relationships/hyperlink" Target="https://www.daloopa.com/src/18893128" TargetMode="External"/><Relationship Id="rId15560" Type="http://schemas.openxmlformats.org/officeDocument/2006/relationships/hyperlink" Target="https://www.daloopa.com/src/19186841" TargetMode="External"/><Relationship Id="rId16611" Type="http://schemas.openxmlformats.org/officeDocument/2006/relationships/hyperlink" Target="https://www.daloopa.com/src/19196683" TargetMode="External"/><Relationship Id="rId3170" Type="http://schemas.openxmlformats.org/officeDocument/2006/relationships/hyperlink" Target="https://www.daloopa.com/src/20860755" TargetMode="External"/><Relationship Id="rId4221" Type="http://schemas.openxmlformats.org/officeDocument/2006/relationships/hyperlink" Target="https://www.daloopa.com/src/46595346" TargetMode="External"/><Relationship Id="rId15213" Type="http://schemas.openxmlformats.org/officeDocument/2006/relationships/hyperlink" Target="https://www.daloopa.com/src/50457999" TargetMode="External"/><Relationship Id="rId18783" Type="http://schemas.openxmlformats.org/officeDocument/2006/relationships/hyperlink" Target="https://www.daloopa.com/src/48899958" TargetMode="External"/><Relationship Id="rId6393" Type="http://schemas.openxmlformats.org/officeDocument/2006/relationships/hyperlink" Target="https://www.daloopa.com/src/1670469" TargetMode="External"/><Relationship Id="rId7791" Type="http://schemas.openxmlformats.org/officeDocument/2006/relationships/hyperlink" Target="https://www.daloopa.com/src/47469235" TargetMode="External"/><Relationship Id="rId8842" Type="http://schemas.openxmlformats.org/officeDocument/2006/relationships/hyperlink" Target="https://www.daloopa.com/src/45304204" TargetMode="External"/><Relationship Id="rId10772" Type="http://schemas.openxmlformats.org/officeDocument/2006/relationships/hyperlink" Target="https://www.daloopa.com/src/50457935" TargetMode="External"/><Relationship Id="rId11823" Type="http://schemas.openxmlformats.org/officeDocument/2006/relationships/hyperlink" Target="https://www.daloopa.com/document/207123" TargetMode="External"/><Relationship Id="rId17385" Type="http://schemas.openxmlformats.org/officeDocument/2006/relationships/hyperlink" Target="https://marketplace.daloopa.com/text-fundamental?id=62865874&amp;value=255&amp;id=62865847&amp;value=244&amp;id=62865829&amp;value=275&amp;id=62995432&amp;value=439&amp;id=67090401&amp;value=444&amp;" TargetMode="External"/><Relationship Id="rId18436" Type="http://schemas.openxmlformats.org/officeDocument/2006/relationships/hyperlink" Target="https://marketplace.daloopa.com/text-fundamental?id=62711654&amp;value=128&amp;id=62711772&amp;value=243&amp;id=62711794&amp;value=337&amp;id=62711838&amp;value=926&amp;id=62711848&amp;value=379&amp;id=62711925&amp;value=251&amp;id=62711938&amp;value=390&amp;id=62711968&amp;value=463&amp;id=62712006&amp;value=925&amp;id=67090320&amp;value=3244&amp;" TargetMode="External"/><Relationship Id="rId6046" Type="http://schemas.openxmlformats.org/officeDocument/2006/relationships/hyperlink" Target="https://www.daloopa.com/src/1669851" TargetMode="External"/><Relationship Id="rId7444" Type="http://schemas.openxmlformats.org/officeDocument/2006/relationships/hyperlink" Target="https://www.daloopa.com/src/2696849" TargetMode="External"/><Relationship Id="rId10425" Type="http://schemas.openxmlformats.org/officeDocument/2006/relationships/hyperlink" Target="https://www.daloopa.com/src/50179368" TargetMode="External"/><Relationship Id="rId13995" Type="http://schemas.openxmlformats.org/officeDocument/2006/relationships/hyperlink" Target="https://www.daloopa.com/src/18897087" TargetMode="External"/><Relationship Id="rId17038" Type="http://schemas.openxmlformats.org/officeDocument/2006/relationships/hyperlink" Target="https://www.daloopa.com/src/48793670" TargetMode="External"/><Relationship Id="rId12597" Type="http://schemas.openxmlformats.org/officeDocument/2006/relationships/hyperlink" Target="https://www.daloopa.com/src/58705057" TargetMode="External"/><Relationship Id="rId13648" Type="http://schemas.openxmlformats.org/officeDocument/2006/relationships/hyperlink" Target="https://marketplace.daloopa.com/text-fundamental?id=19144625&amp;value=891&amp;id=19145351&amp;value=2104&amp;id=19145333&amp;value=68&amp;id=19145360&amp;value=750&amp;id=19145369&amp;value=494&amp;id=19144576&amp;value=806&amp;id=19145373&amp;value=911&amp;id=19145381&amp;value=529&amp;id=19145385&amp;value=617&amp;id=19144533&amp;value=781&amp;id=19145430&amp;value=1134&amp;id=19145488&amp;value=1282&amp;id=19145499&amp;value=2750&amp;id=19144529&amp;value=1164&amp;id=19145506&amp;value=3225&amp;id=19145514&amp;value=1512&amp;id=19145560&amp;value=2114&amp;id=19144479&amp;value=1205&amp;id=20862183&amp;value=2514&amp;id=32323610&amp;value=1859&amp;id=38229430&amp;value=1420&amp;id=46507668&amp;value=1419&amp;id=53487575&amp;value=1717&amp;id=58705488&amp;value=57352&amp;id=62996052&amp;value=44171&amp;id=67088212&amp;value=49336&amp;" TargetMode="External"/><Relationship Id="rId975" Type="http://schemas.openxmlformats.org/officeDocument/2006/relationships/hyperlink" Target="https://www.daloopa.com/src/62755506" TargetMode="External"/><Relationship Id="rId2656" Type="http://schemas.openxmlformats.org/officeDocument/2006/relationships/hyperlink" Target="https://www.daloopa.com/src/1679638" TargetMode="External"/><Relationship Id="rId3707" Type="http://schemas.openxmlformats.org/officeDocument/2006/relationships/hyperlink" Target="https://www.daloopa.com/src/19138248" TargetMode="External"/><Relationship Id="rId9269" Type="http://schemas.openxmlformats.org/officeDocument/2006/relationships/hyperlink" Target="https://www.daloopa.com/src/1671266" TargetMode="External"/><Relationship Id="rId11199" Type="http://schemas.openxmlformats.org/officeDocument/2006/relationships/hyperlink" Target="https://www.daloopa.com/src/1684255" TargetMode="External"/><Relationship Id="rId15070" Type="http://schemas.openxmlformats.org/officeDocument/2006/relationships/hyperlink" Target="https://www.daloopa.com/src/45303745" TargetMode="External"/><Relationship Id="rId16121" Type="http://schemas.openxmlformats.org/officeDocument/2006/relationships/hyperlink" Target="https://www.daloopa.com/src/19195129" TargetMode="External"/><Relationship Id="rId628" Type="http://schemas.openxmlformats.org/officeDocument/2006/relationships/hyperlink" Target="https://www.daloopa.com/src/18918329" TargetMode="External"/><Relationship Id="rId1258" Type="http://schemas.openxmlformats.org/officeDocument/2006/relationships/hyperlink" Target="https://www.daloopa.com/src/1670757" TargetMode="External"/><Relationship Id="rId2309" Type="http://schemas.openxmlformats.org/officeDocument/2006/relationships/hyperlink" Target="https://www.daloopa.com/src/45303519" TargetMode="External"/><Relationship Id="rId5879" Type="http://schemas.openxmlformats.org/officeDocument/2006/relationships/hyperlink" Target="https://www.daloopa.com/src/1670422" TargetMode="External"/><Relationship Id="rId9750" Type="http://schemas.openxmlformats.org/officeDocument/2006/relationships/hyperlink" Target="https://www.daloopa.com/src/58652920" TargetMode="External"/><Relationship Id="rId18293" Type="http://schemas.openxmlformats.org/officeDocument/2006/relationships/hyperlink" Target="https://www.daloopa.com/src/19235190" TargetMode="External"/><Relationship Id="rId19344" Type="http://schemas.openxmlformats.org/officeDocument/2006/relationships/hyperlink" Target="https://www.daloopa.com/src/53410619" TargetMode="External"/><Relationship Id="rId19691" Type="http://schemas.openxmlformats.org/officeDocument/2006/relationships/hyperlink" Target="https://www.daloopa.com/src/1678598" TargetMode="External"/><Relationship Id="rId8352" Type="http://schemas.openxmlformats.org/officeDocument/2006/relationships/hyperlink" Target="https://www.daloopa.com/src/1669258" TargetMode="External"/><Relationship Id="rId9403" Type="http://schemas.openxmlformats.org/officeDocument/2006/relationships/hyperlink" Target="https://marketplace.daloopa.com/text-fundamental?id=1671355&amp;value=-59&amp;id=1671327&amp;value=-11&amp;id=1671299&amp;value=18&amp;id=1671271&amp;value=9&amp;id=45304338&amp;value=-43&amp;id=1671243&amp;value=15&amp;id=1671215&amp;value=0&amp;id=1671187&amp;value=-23&amp;id=1671159&amp;value=-25&amp;id=45304339&amp;value=-33&amp;id=1671131&amp;value=-16&amp;id=1671103&amp;value=-15&amp;id=1671075&amp;value=-14&amp;id=45304340&amp;value=-45&amp;" TargetMode="External"/><Relationship Id="rId11680" Type="http://schemas.openxmlformats.org/officeDocument/2006/relationships/hyperlink" Target="https://www.daloopa.com/src/1682205" TargetMode="External"/><Relationship Id="rId12731" Type="http://schemas.openxmlformats.org/officeDocument/2006/relationships/hyperlink" Target="https://www.daloopa.com/src/1679099" TargetMode="External"/><Relationship Id="rId8005" Type="http://schemas.openxmlformats.org/officeDocument/2006/relationships/hyperlink" Target="https://www.daloopa.com/src/1668905" TargetMode="External"/><Relationship Id="rId10282" Type="http://schemas.openxmlformats.org/officeDocument/2006/relationships/hyperlink" Target="https://marketplace.daloopa.com/text-fundamental?id=50179651&amp;value=0.25&amp;id=50179561&amp;value=0.26&amp;" TargetMode="External"/><Relationship Id="rId11333" Type="http://schemas.openxmlformats.org/officeDocument/2006/relationships/hyperlink" Target="https://www.daloopa.com/src/45304390" TargetMode="External"/><Relationship Id="rId15954" Type="http://schemas.openxmlformats.org/officeDocument/2006/relationships/hyperlink" Target="https://www.daloopa.com/src/45303808" TargetMode="External"/><Relationship Id="rId4962" Type="http://schemas.openxmlformats.org/officeDocument/2006/relationships/hyperlink" Target="https://www.daloopa.com/src/32272344" TargetMode="External"/><Relationship Id="rId14556" Type="http://schemas.openxmlformats.org/officeDocument/2006/relationships/hyperlink" Target="https://www.daloopa.com/src/32324255" TargetMode="External"/><Relationship Id="rId15607" Type="http://schemas.openxmlformats.org/officeDocument/2006/relationships/hyperlink" Target="https://www.daloopa.com/document/27840" TargetMode="External"/><Relationship Id="rId3564" Type="http://schemas.openxmlformats.org/officeDocument/2006/relationships/hyperlink" Target="https://www.daloopa.com/src/19138989" TargetMode="External"/><Relationship Id="rId4615" Type="http://schemas.openxmlformats.org/officeDocument/2006/relationships/hyperlink" Target="https://www.daloopa.com/src/53410371" TargetMode="External"/><Relationship Id="rId13158" Type="http://schemas.openxmlformats.org/officeDocument/2006/relationships/hyperlink" Target="https://www.daloopa.com/src/67441248" TargetMode="External"/><Relationship Id="rId14209" Type="http://schemas.openxmlformats.org/officeDocument/2006/relationships/hyperlink" Target="https://marketplace.daloopa.com/text-fundamental?id=18879552&amp;value=413&amp;id=18879414&amp;value=91&amp;id=18907227&amp;value=440&amp;id=20857564&amp;value=-493&amp;id=32321456&amp;value=-246&amp;id=46503805&amp;value=-808&amp;id=67086777&amp;value=551&amp;" TargetMode="External"/><Relationship Id="rId17779" Type="http://schemas.openxmlformats.org/officeDocument/2006/relationships/hyperlink" Target="https://www.daloopa.com/src/62761335" TargetMode="External"/><Relationship Id="rId485" Type="http://schemas.openxmlformats.org/officeDocument/2006/relationships/hyperlink" Target="https://www.daloopa.com/src/1677197" TargetMode="External"/><Relationship Id="rId2166" Type="http://schemas.openxmlformats.org/officeDocument/2006/relationships/hyperlink" Target="https://www.daloopa.com/src/18862741" TargetMode="External"/><Relationship Id="rId3217" Type="http://schemas.openxmlformats.org/officeDocument/2006/relationships/hyperlink" Target="https://www.daloopa.com/src/19135992" TargetMode="External"/><Relationship Id="rId6787" Type="http://schemas.openxmlformats.org/officeDocument/2006/relationships/hyperlink" Target="https://www.daloopa.com/src/1669865" TargetMode="External"/><Relationship Id="rId7838" Type="http://schemas.openxmlformats.org/officeDocument/2006/relationships/hyperlink" Target="https://www.daloopa.com/src/48346648" TargetMode="External"/><Relationship Id="rId138" Type="http://schemas.openxmlformats.org/officeDocument/2006/relationships/hyperlink" Target="https://www.daloopa.com/document/10232722" TargetMode="External"/><Relationship Id="rId5389" Type="http://schemas.openxmlformats.org/officeDocument/2006/relationships/hyperlink" Target="https://www.daloopa.com/src/1670051" TargetMode="External"/><Relationship Id="rId9260" Type="http://schemas.openxmlformats.org/officeDocument/2006/relationships/hyperlink" Target="https://www.daloopa.com/src/45304314" TargetMode="External"/><Relationship Id="rId10819" Type="http://schemas.openxmlformats.org/officeDocument/2006/relationships/hyperlink" Target="https://www.daloopa.com/src/50178738" TargetMode="External"/><Relationship Id="rId11190" Type="http://schemas.openxmlformats.org/officeDocument/2006/relationships/hyperlink" Target="https://www.daloopa.com/src/1678823" TargetMode="External"/><Relationship Id="rId12241" Type="http://schemas.openxmlformats.org/officeDocument/2006/relationships/hyperlink" Target="https://www.daloopa.com/src/58703444" TargetMode="External"/><Relationship Id="rId2300" Type="http://schemas.openxmlformats.org/officeDocument/2006/relationships/hyperlink" Target="https://www.daloopa.com/src/1679288" TargetMode="External"/><Relationship Id="rId16862" Type="http://schemas.openxmlformats.org/officeDocument/2006/relationships/hyperlink" Target="https://www.daloopa.com/src/48790773" TargetMode="External"/><Relationship Id="rId17913" Type="http://schemas.openxmlformats.org/officeDocument/2006/relationships/hyperlink" Target="https://www.daloopa.com/document/23465155" TargetMode="External"/><Relationship Id="rId1999" Type="http://schemas.openxmlformats.org/officeDocument/2006/relationships/hyperlink" Target="https://www.daloopa.com/src/1680740" TargetMode="External"/><Relationship Id="rId4472" Type="http://schemas.openxmlformats.org/officeDocument/2006/relationships/hyperlink" Target="https://www.daloopa.com/src/1668267" TargetMode="External"/><Relationship Id="rId5870" Type="http://schemas.openxmlformats.org/officeDocument/2006/relationships/hyperlink" Target="https://www.daloopa.com/src/2696970" TargetMode="External"/><Relationship Id="rId6921" Type="http://schemas.openxmlformats.org/officeDocument/2006/relationships/hyperlink" Target="https://www.daloopa.com/src/1668709" TargetMode="External"/><Relationship Id="rId15464" Type="http://schemas.openxmlformats.org/officeDocument/2006/relationships/hyperlink" Target="https://marketplace.daloopa.com/text-fundamental?id=19186980&amp;value=1&amp;id=45303782&amp;value=-2&amp;id=19187184&amp;value=-1&amp;" TargetMode="External"/><Relationship Id="rId16515" Type="http://schemas.openxmlformats.org/officeDocument/2006/relationships/hyperlink" Target="https://www.daloopa.com/src/18843791" TargetMode="External"/><Relationship Id="rId3074" Type="http://schemas.openxmlformats.org/officeDocument/2006/relationships/hyperlink" Target="https://www.daloopa.com/src/19135597" TargetMode="External"/><Relationship Id="rId4125" Type="http://schemas.openxmlformats.org/officeDocument/2006/relationships/hyperlink" Target="https://www.daloopa.com/src/1668510" TargetMode="External"/><Relationship Id="rId5523" Type="http://schemas.openxmlformats.org/officeDocument/2006/relationships/hyperlink" Target="https://www.daloopa.com/src/4681432" TargetMode="External"/><Relationship Id="rId14066" Type="http://schemas.openxmlformats.org/officeDocument/2006/relationships/hyperlink" Target="https://www.daloopa.com/src/18902300" TargetMode="External"/><Relationship Id="rId15117" Type="http://schemas.openxmlformats.org/officeDocument/2006/relationships/hyperlink" Target="https://www.daloopa.com/src/19181140" TargetMode="External"/><Relationship Id="rId18687" Type="http://schemas.openxmlformats.org/officeDocument/2006/relationships/hyperlink" Target="https://www.daloopa.com/src/48898796" TargetMode="External"/><Relationship Id="rId19738" Type="http://schemas.openxmlformats.org/officeDocument/2006/relationships/hyperlink" Target="https://www.daloopa.com/src/1678496" TargetMode="External"/><Relationship Id="rId7695" Type="http://schemas.openxmlformats.org/officeDocument/2006/relationships/hyperlink" Target="https://www.daloopa.com/src/1669501" TargetMode="External"/><Relationship Id="rId8746" Type="http://schemas.openxmlformats.org/officeDocument/2006/relationships/hyperlink" Target="https://www.daloopa.com/src/2697022" TargetMode="External"/><Relationship Id="rId10676" Type="http://schemas.openxmlformats.org/officeDocument/2006/relationships/hyperlink" Target="https://www.daloopa.com/src/50179266" TargetMode="External"/><Relationship Id="rId11727" Type="http://schemas.openxmlformats.org/officeDocument/2006/relationships/hyperlink" Target="https://www.daloopa.com/src/1678682" TargetMode="External"/><Relationship Id="rId17289" Type="http://schemas.openxmlformats.org/officeDocument/2006/relationships/hyperlink" Target="https://www.daloopa.com/src/48798383" TargetMode="External"/><Relationship Id="rId6297" Type="http://schemas.openxmlformats.org/officeDocument/2006/relationships/hyperlink" Target="https://www.daloopa.com/src/20809872" TargetMode="External"/><Relationship Id="rId7348" Type="http://schemas.openxmlformats.org/officeDocument/2006/relationships/hyperlink" Target="https://www.daloopa.com/src/46414907" TargetMode="External"/><Relationship Id="rId10329" Type="http://schemas.openxmlformats.org/officeDocument/2006/relationships/hyperlink" Target="https://www.daloopa.com/src/50179094" TargetMode="External"/><Relationship Id="rId13899" Type="http://schemas.openxmlformats.org/officeDocument/2006/relationships/hyperlink" Target="https://www.daloopa.com/src/19255988" TargetMode="External"/><Relationship Id="rId14200" Type="http://schemas.openxmlformats.org/officeDocument/2006/relationships/hyperlink" Target="https://www.daloopa.com/src/66433358" TargetMode="External"/><Relationship Id="rId3958" Type="http://schemas.openxmlformats.org/officeDocument/2006/relationships/hyperlink" Target="https://www.daloopa.com/src/1668321" TargetMode="External"/><Relationship Id="rId16372" Type="http://schemas.openxmlformats.org/officeDocument/2006/relationships/hyperlink" Target="https://www.daloopa.com/src/46504699" TargetMode="External"/><Relationship Id="rId17423" Type="http://schemas.openxmlformats.org/officeDocument/2006/relationships/hyperlink" Target="https://www.daloopa.com/src/67090406" TargetMode="External"/><Relationship Id="rId17770" Type="http://schemas.openxmlformats.org/officeDocument/2006/relationships/hyperlink" Target="https://www.daloopa.com/src/62950378" TargetMode="External"/><Relationship Id="rId18821" Type="http://schemas.openxmlformats.org/officeDocument/2006/relationships/hyperlink" Target="https://www.daloopa.com/src/48900143" TargetMode="External"/><Relationship Id="rId879" Type="http://schemas.openxmlformats.org/officeDocument/2006/relationships/hyperlink" Target="https://www.daloopa.com/src/67045211" TargetMode="External"/><Relationship Id="rId5380" Type="http://schemas.openxmlformats.org/officeDocument/2006/relationships/hyperlink" Target="https://www.daloopa.com/src/1670377" TargetMode="External"/><Relationship Id="rId6431" Type="http://schemas.openxmlformats.org/officeDocument/2006/relationships/hyperlink" Target="https://www.daloopa.com/src/1670432" TargetMode="External"/><Relationship Id="rId10810" Type="http://schemas.openxmlformats.org/officeDocument/2006/relationships/hyperlink" Target="https://www.daloopa.com/src/50179210" TargetMode="External"/><Relationship Id="rId16025" Type="http://schemas.openxmlformats.org/officeDocument/2006/relationships/hyperlink" Target="https://marketplace.daloopa.com/text-fundamental?id=19193959&amp;value=-99&amp;id=19193914&amp;value=-34&amp;id=19193867&amp;value=-93&amp;id=45303818&amp;value=485&amp;id=19195131&amp;value=259&amp;" TargetMode="External"/><Relationship Id="rId5033" Type="http://schemas.openxmlformats.org/officeDocument/2006/relationships/hyperlink" Target="https://www.daloopa.com/src/1670516" TargetMode="External"/><Relationship Id="rId12982" Type="http://schemas.openxmlformats.org/officeDocument/2006/relationships/hyperlink" Target="https://www.daloopa.com/src/67438987" TargetMode="External"/><Relationship Id="rId19595" Type="http://schemas.openxmlformats.org/officeDocument/2006/relationships/hyperlink" Target="https://www.daloopa.com/src/1678644" TargetMode="External"/><Relationship Id="rId1990" Type="http://schemas.openxmlformats.org/officeDocument/2006/relationships/hyperlink" Target="https://www.daloopa.com/src/1680683" TargetMode="External"/><Relationship Id="rId8256" Type="http://schemas.openxmlformats.org/officeDocument/2006/relationships/hyperlink" Target="https://www.daloopa.com/src/67054423" TargetMode="External"/><Relationship Id="rId9654" Type="http://schemas.openxmlformats.org/officeDocument/2006/relationships/hyperlink" Target="https://www.daloopa.com/document/21778939" TargetMode="External"/><Relationship Id="rId11584" Type="http://schemas.openxmlformats.org/officeDocument/2006/relationships/hyperlink" Target="https://www.daloopa.com/src/1684167" TargetMode="External"/><Relationship Id="rId12635" Type="http://schemas.openxmlformats.org/officeDocument/2006/relationships/hyperlink" Target="https://www.daloopa.com/src/50460434" TargetMode="External"/><Relationship Id="rId18197" Type="http://schemas.openxmlformats.org/officeDocument/2006/relationships/hyperlink" Target="https://www.daloopa.com/document/23465155" TargetMode="External"/><Relationship Id="rId19248" Type="http://schemas.openxmlformats.org/officeDocument/2006/relationships/hyperlink" Target="https://www.daloopa.com/src/49001505" TargetMode="External"/><Relationship Id="rId1643" Type="http://schemas.openxmlformats.org/officeDocument/2006/relationships/hyperlink" Target="https://www.daloopa.com/src/1670855" TargetMode="External"/><Relationship Id="rId9307" Type="http://schemas.openxmlformats.org/officeDocument/2006/relationships/hyperlink" Target="https://www.daloopa.com/src/14718326" TargetMode="External"/><Relationship Id="rId10186" Type="http://schemas.openxmlformats.org/officeDocument/2006/relationships/hyperlink" Target="https://www.daloopa.com/src/50180177" TargetMode="External"/><Relationship Id="rId11237" Type="http://schemas.openxmlformats.org/officeDocument/2006/relationships/hyperlink" Target="https://www.daloopa.com/src/1684283" TargetMode="External"/><Relationship Id="rId15858" Type="http://schemas.openxmlformats.org/officeDocument/2006/relationships/hyperlink" Target="https://www.daloopa.com/src/19193045" TargetMode="External"/><Relationship Id="rId16909" Type="http://schemas.openxmlformats.org/officeDocument/2006/relationships/hyperlink" Target="https://www.daloopa.com/src/62997079" TargetMode="External"/><Relationship Id="rId4866" Type="http://schemas.openxmlformats.org/officeDocument/2006/relationships/hyperlink" Target="https://www.daloopa.com/src/1930257" TargetMode="External"/><Relationship Id="rId5917" Type="http://schemas.openxmlformats.org/officeDocument/2006/relationships/hyperlink" Target="https://www.daloopa.com/src/1670272" TargetMode="External"/><Relationship Id="rId17280" Type="http://schemas.openxmlformats.org/officeDocument/2006/relationships/hyperlink" Target="https://www.daloopa.com/src/48799521" TargetMode="External"/><Relationship Id="rId18331" Type="http://schemas.openxmlformats.org/officeDocument/2006/relationships/hyperlink" Target="https://www.daloopa.com/document/7696" TargetMode="External"/><Relationship Id="rId3468" Type="http://schemas.openxmlformats.org/officeDocument/2006/relationships/hyperlink" Target="https://www.daloopa.com/src/50508259" TargetMode="External"/><Relationship Id="rId4519" Type="http://schemas.openxmlformats.org/officeDocument/2006/relationships/hyperlink" Target="https://www.daloopa.com/src/1668472" TargetMode="External"/><Relationship Id="rId10320" Type="http://schemas.openxmlformats.org/officeDocument/2006/relationships/hyperlink" Target="https://www.daloopa.com/src/50179544" TargetMode="External"/><Relationship Id="rId389" Type="http://schemas.openxmlformats.org/officeDocument/2006/relationships/hyperlink" Target="https://www.daloopa.com/src/1676971" TargetMode="External"/><Relationship Id="rId13890" Type="http://schemas.openxmlformats.org/officeDocument/2006/relationships/hyperlink" Target="https://www.daloopa.com/src/19256075" TargetMode="External"/><Relationship Id="rId14941" Type="http://schemas.openxmlformats.org/officeDocument/2006/relationships/hyperlink" Target="https://www.daloopa.com/src/19185177" TargetMode="External"/><Relationship Id="rId870" Type="http://schemas.openxmlformats.org/officeDocument/2006/relationships/hyperlink" Target="https://www.daloopa.com/src/10333282" TargetMode="External"/><Relationship Id="rId2551" Type="http://schemas.openxmlformats.org/officeDocument/2006/relationships/hyperlink" Target="https://www.daloopa.com/src/66331489" TargetMode="External"/><Relationship Id="rId9164" Type="http://schemas.openxmlformats.org/officeDocument/2006/relationships/hyperlink" Target="https://www.daloopa.com/src/1671234" TargetMode="External"/><Relationship Id="rId11094" Type="http://schemas.openxmlformats.org/officeDocument/2006/relationships/hyperlink" Target="https://www.daloopa.com/src/50178785" TargetMode="External"/><Relationship Id="rId12492" Type="http://schemas.openxmlformats.org/officeDocument/2006/relationships/hyperlink" Target="https://www.daloopa.com/src/53484052" TargetMode="External"/><Relationship Id="rId13543" Type="http://schemas.openxmlformats.org/officeDocument/2006/relationships/hyperlink" Target="https://www.daloopa.com/document/23465155" TargetMode="External"/><Relationship Id="rId523" Type="http://schemas.openxmlformats.org/officeDocument/2006/relationships/hyperlink" Target="https://www.daloopa.com/src/1677104" TargetMode="External"/><Relationship Id="rId1153" Type="http://schemas.openxmlformats.org/officeDocument/2006/relationships/hyperlink" Target="https://www.daloopa.com/src/10333119" TargetMode="External"/><Relationship Id="rId2204" Type="http://schemas.openxmlformats.org/officeDocument/2006/relationships/hyperlink" Target="https://www.daloopa.com/src/18863160" TargetMode="External"/><Relationship Id="rId3602" Type="http://schemas.openxmlformats.org/officeDocument/2006/relationships/hyperlink" Target="https://www.daloopa.com/src/19137989" TargetMode="External"/><Relationship Id="rId12145" Type="http://schemas.openxmlformats.org/officeDocument/2006/relationships/hyperlink" Target="https://www.daloopa.com/src/45304467" TargetMode="External"/><Relationship Id="rId16766" Type="http://schemas.openxmlformats.org/officeDocument/2006/relationships/hyperlink" Target="https://www.daloopa.com/document/23465155" TargetMode="External"/><Relationship Id="rId17817" Type="http://schemas.openxmlformats.org/officeDocument/2006/relationships/hyperlink" Target="https://www.daloopa.com/src/62950377" TargetMode="External"/><Relationship Id="rId5774" Type="http://schemas.openxmlformats.org/officeDocument/2006/relationships/hyperlink" Target="https://www.daloopa.com/src/1669639" TargetMode="External"/><Relationship Id="rId6825" Type="http://schemas.openxmlformats.org/officeDocument/2006/relationships/hyperlink" Target="https://www.daloopa.com/src/10333060" TargetMode="External"/><Relationship Id="rId15368" Type="http://schemas.openxmlformats.org/officeDocument/2006/relationships/hyperlink" Target="https://www.daloopa.com/src/19186579" TargetMode="External"/><Relationship Id="rId16419" Type="http://schemas.openxmlformats.org/officeDocument/2006/relationships/hyperlink" Target="https://www.daloopa.com/src/19196882" TargetMode="External"/><Relationship Id="rId4376" Type="http://schemas.openxmlformats.org/officeDocument/2006/relationships/hyperlink" Target="https://www.daloopa.com/src/46595291" TargetMode="External"/><Relationship Id="rId5427" Type="http://schemas.openxmlformats.org/officeDocument/2006/relationships/hyperlink" Target="https://www.daloopa.com/document/23463508" TargetMode="External"/><Relationship Id="rId8997" Type="http://schemas.openxmlformats.org/officeDocument/2006/relationships/hyperlink" Target="https://www.daloopa.com/src/45304241" TargetMode="External"/><Relationship Id="rId4029" Type="http://schemas.openxmlformats.org/officeDocument/2006/relationships/hyperlink" Target="https://www.daloopa.com/src/7963095" TargetMode="External"/><Relationship Id="rId7599" Type="http://schemas.openxmlformats.org/officeDocument/2006/relationships/hyperlink" Target="https://www.daloopa.com/src/1668588" TargetMode="External"/><Relationship Id="rId11978" Type="http://schemas.openxmlformats.org/officeDocument/2006/relationships/hyperlink" Target="https://marketplace.daloopa.com/text-fundamental?id=1678794&amp;value=649&amp;" TargetMode="External"/><Relationship Id="rId14451" Type="http://schemas.openxmlformats.org/officeDocument/2006/relationships/hyperlink" Target="https://www.daloopa.com/src/67088470" TargetMode="External"/><Relationship Id="rId16900" Type="http://schemas.openxmlformats.org/officeDocument/2006/relationships/hyperlink" Target="https://www.daloopa.com/src/48791021" TargetMode="External"/><Relationship Id="rId4510" Type="http://schemas.openxmlformats.org/officeDocument/2006/relationships/hyperlink" Target="https://www.daloopa.com/src/1668387" TargetMode="External"/><Relationship Id="rId13053" Type="http://schemas.openxmlformats.org/officeDocument/2006/relationships/hyperlink" Target="https://www.daloopa.com/src/67439281" TargetMode="External"/><Relationship Id="rId14104" Type="http://schemas.openxmlformats.org/officeDocument/2006/relationships/hyperlink" Target="https://www.daloopa.com/src/48891629" TargetMode="External"/><Relationship Id="rId15502" Type="http://schemas.openxmlformats.org/officeDocument/2006/relationships/hyperlink" Target="https://www.daloopa.com/src/19186395" TargetMode="External"/><Relationship Id="rId380" Type="http://schemas.openxmlformats.org/officeDocument/2006/relationships/hyperlink" Target="https://www.daloopa.com/src/50420183" TargetMode="External"/><Relationship Id="rId2061" Type="http://schemas.openxmlformats.org/officeDocument/2006/relationships/hyperlink" Target="https://www.daloopa.com/src/1680742" TargetMode="External"/><Relationship Id="rId3112" Type="http://schemas.openxmlformats.org/officeDocument/2006/relationships/hyperlink" Target="https://www.daloopa.com/src/32322693" TargetMode="External"/><Relationship Id="rId6682" Type="http://schemas.openxmlformats.org/officeDocument/2006/relationships/hyperlink" Target="https://www.daloopa.com/src/1670002" TargetMode="External"/><Relationship Id="rId17674" Type="http://schemas.openxmlformats.org/officeDocument/2006/relationships/hyperlink" Target="https://www.daloopa.com/src/62706057" TargetMode="External"/><Relationship Id="rId18725" Type="http://schemas.openxmlformats.org/officeDocument/2006/relationships/hyperlink" Target="https://www.daloopa.com/src/48899874" TargetMode="External"/><Relationship Id="rId5284" Type="http://schemas.openxmlformats.org/officeDocument/2006/relationships/hyperlink" Target="https://www.daloopa.com/src/1670084" TargetMode="External"/><Relationship Id="rId6335" Type="http://schemas.openxmlformats.org/officeDocument/2006/relationships/hyperlink" Target="https://www.daloopa.com/src/1669891" TargetMode="External"/><Relationship Id="rId7733" Type="http://schemas.openxmlformats.org/officeDocument/2006/relationships/hyperlink" Target="https://www.daloopa.com/src/48346984" TargetMode="External"/><Relationship Id="rId10714" Type="http://schemas.openxmlformats.org/officeDocument/2006/relationships/hyperlink" Target="https://www.daloopa.com/src/50178957" TargetMode="External"/><Relationship Id="rId16276" Type="http://schemas.openxmlformats.org/officeDocument/2006/relationships/hyperlink" Target="https://www.daloopa.com/src/46504698" TargetMode="External"/><Relationship Id="rId17327" Type="http://schemas.openxmlformats.org/officeDocument/2006/relationships/hyperlink" Target="https://www.daloopa.com/src/53490190" TargetMode="External"/><Relationship Id="rId12886" Type="http://schemas.openxmlformats.org/officeDocument/2006/relationships/hyperlink" Target="https://www.daloopa.com/src/67436778" TargetMode="External"/><Relationship Id="rId13937" Type="http://schemas.openxmlformats.org/officeDocument/2006/relationships/hyperlink" Target="https://www.daloopa.com/src/48887370" TargetMode="External"/><Relationship Id="rId19499" Type="http://schemas.openxmlformats.org/officeDocument/2006/relationships/hyperlink" Target="https://www.daloopa.com/src/1678592" TargetMode="External"/><Relationship Id="rId1894" Type="http://schemas.openxmlformats.org/officeDocument/2006/relationships/hyperlink" Target="https://www.daloopa.com/src/1680737" TargetMode="External"/><Relationship Id="rId2945" Type="http://schemas.openxmlformats.org/officeDocument/2006/relationships/hyperlink" Target="https://www.daloopa.com/src/19134943" TargetMode="External"/><Relationship Id="rId9558" Type="http://schemas.openxmlformats.org/officeDocument/2006/relationships/hyperlink" Target="https://www.daloopa.com/src/45304350" TargetMode="External"/><Relationship Id="rId11488" Type="http://schemas.openxmlformats.org/officeDocument/2006/relationships/hyperlink" Target="https://www.daloopa.com/src/1678988" TargetMode="External"/><Relationship Id="rId12539" Type="http://schemas.openxmlformats.org/officeDocument/2006/relationships/hyperlink" Target="https://www.daloopa.com/document/23465155" TargetMode="External"/><Relationship Id="rId16410" Type="http://schemas.openxmlformats.org/officeDocument/2006/relationships/hyperlink" Target="https://www.daloopa.com/document/11887603" TargetMode="External"/><Relationship Id="rId917" Type="http://schemas.openxmlformats.org/officeDocument/2006/relationships/hyperlink" Target="https://www.daloopa.com/src/15998732" TargetMode="External"/><Relationship Id="rId1547" Type="http://schemas.openxmlformats.org/officeDocument/2006/relationships/hyperlink" Target="https://www.daloopa.com/src/1670908" TargetMode="External"/><Relationship Id="rId15012" Type="http://schemas.openxmlformats.org/officeDocument/2006/relationships/hyperlink" Target="https://www.daloopa.com/src/19185392" TargetMode="External"/><Relationship Id="rId18582" Type="http://schemas.openxmlformats.org/officeDocument/2006/relationships/hyperlink" Target="https://www.daloopa.com/src/62707753" TargetMode="External"/><Relationship Id="rId19633" Type="http://schemas.openxmlformats.org/officeDocument/2006/relationships/hyperlink" Target="https://marketplace.daloopa.com/text-fundamental?id=49009434&amp;value=4299&amp;id=49010198&amp;value=4104&amp;id=49010236&amp;value=4299&amp;id=49010251&amp;value=4654&amp;id=49028202&amp;value=17356&amp;id=1678657&amp;value=4532&amp;id=1678645&amp;value=4829&amp;id=1678633&amp;value=5102&amp;id=1678621&amp;value=6043&amp;id=45304226&amp;value=20506&amp;id=1678609&amp;value=5248&amp;id=1678596&amp;value=5864&amp;id=1678584&amp;value=6326&amp;id=1678572&amp;value=6593&amp;id=45304227&amp;value=24031&amp;id=1678474&amp;value=9947&amp;id=4681607&amp;value=6836&amp;" TargetMode="External"/><Relationship Id="rId4020" Type="http://schemas.openxmlformats.org/officeDocument/2006/relationships/hyperlink" Target="https://www.daloopa.com/src/1668157" TargetMode="External"/><Relationship Id="rId7590" Type="http://schemas.openxmlformats.org/officeDocument/2006/relationships/hyperlink" Target="https://www.daloopa.com/src/1668895" TargetMode="External"/><Relationship Id="rId8641" Type="http://schemas.openxmlformats.org/officeDocument/2006/relationships/hyperlink" Target="https://www.daloopa.com/src/1670551" TargetMode="External"/><Relationship Id="rId17184" Type="http://schemas.openxmlformats.org/officeDocument/2006/relationships/hyperlink" Target="https://www.daloopa.com/src/48794053" TargetMode="External"/><Relationship Id="rId18235" Type="http://schemas.openxmlformats.org/officeDocument/2006/relationships/hyperlink" Target="https://www.daloopa.com/document/23465155" TargetMode="External"/><Relationship Id="rId6192" Type="http://schemas.openxmlformats.org/officeDocument/2006/relationships/hyperlink" Target="https://www.daloopa.com/src/14718073" TargetMode="External"/><Relationship Id="rId7243" Type="http://schemas.openxmlformats.org/officeDocument/2006/relationships/hyperlink" Target="https://www.daloopa.com/src/48400762" TargetMode="External"/><Relationship Id="rId10571" Type="http://schemas.openxmlformats.org/officeDocument/2006/relationships/hyperlink" Target="https://www.daloopa.com/src/50178685" TargetMode="External"/><Relationship Id="rId11622" Type="http://schemas.openxmlformats.org/officeDocument/2006/relationships/hyperlink" Target="https://www.daloopa.com/src/45304432" TargetMode="External"/><Relationship Id="rId10224" Type="http://schemas.openxmlformats.org/officeDocument/2006/relationships/hyperlink" Target="https://www.daloopa.com/src/50457869" TargetMode="External"/><Relationship Id="rId13794" Type="http://schemas.openxmlformats.org/officeDocument/2006/relationships/hyperlink" Target="https://www.daloopa.com/src/19259497" TargetMode="External"/><Relationship Id="rId14845" Type="http://schemas.openxmlformats.org/officeDocument/2006/relationships/hyperlink" Target="https://www.daloopa.com/src/19184895" TargetMode="External"/><Relationship Id="rId3853" Type="http://schemas.openxmlformats.org/officeDocument/2006/relationships/hyperlink" Target="https://www.daloopa.com/src/1668209" TargetMode="External"/><Relationship Id="rId4904" Type="http://schemas.openxmlformats.org/officeDocument/2006/relationships/hyperlink" Target="https://www.daloopa.com/src/1930227" TargetMode="External"/><Relationship Id="rId9068" Type="http://schemas.openxmlformats.org/officeDocument/2006/relationships/hyperlink" Target="https://www.daloopa.com/src/1671444" TargetMode="External"/><Relationship Id="rId12396" Type="http://schemas.openxmlformats.org/officeDocument/2006/relationships/hyperlink" Target="https://www.daloopa.com/src/1679323" TargetMode="External"/><Relationship Id="rId13447" Type="http://schemas.openxmlformats.org/officeDocument/2006/relationships/hyperlink" Target="https://www.daloopa.com/src/58749100" TargetMode="External"/><Relationship Id="rId774" Type="http://schemas.openxmlformats.org/officeDocument/2006/relationships/hyperlink" Target="https://www.daloopa.com/src/53485640" TargetMode="External"/><Relationship Id="rId1057" Type="http://schemas.openxmlformats.org/officeDocument/2006/relationships/hyperlink" Target="https://www.daloopa.com/src/58653246" TargetMode="External"/><Relationship Id="rId2455" Type="http://schemas.openxmlformats.org/officeDocument/2006/relationships/hyperlink" Target="https://www.daloopa.com/src/1679246" TargetMode="External"/><Relationship Id="rId3506" Type="http://schemas.openxmlformats.org/officeDocument/2006/relationships/hyperlink" Target="https://www.daloopa.com/document/8473" TargetMode="External"/><Relationship Id="rId12049" Type="http://schemas.openxmlformats.org/officeDocument/2006/relationships/hyperlink" Target="https://www.daloopa.com/src/1678373" TargetMode="External"/><Relationship Id="rId19490" Type="http://schemas.openxmlformats.org/officeDocument/2006/relationships/hyperlink" Target="https://www.daloopa.com/src/49009430" TargetMode="External"/><Relationship Id="rId427" Type="http://schemas.openxmlformats.org/officeDocument/2006/relationships/hyperlink" Target="https://www.daloopa.com/src/1677253" TargetMode="External"/><Relationship Id="rId2108" Type="http://schemas.openxmlformats.org/officeDocument/2006/relationships/hyperlink" Target="https://www.daloopa.com/src/45303504" TargetMode="External"/><Relationship Id="rId5678" Type="http://schemas.openxmlformats.org/officeDocument/2006/relationships/hyperlink" Target="https://www.daloopa.com/src/32272355" TargetMode="External"/><Relationship Id="rId6729" Type="http://schemas.openxmlformats.org/officeDocument/2006/relationships/hyperlink" Target="https://www.daloopa.com/src/62949319" TargetMode="External"/><Relationship Id="rId12530" Type="http://schemas.openxmlformats.org/officeDocument/2006/relationships/hyperlink" Target="https://www.daloopa.com/src/20856414" TargetMode="External"/><Relationship Id="rId18092" Type="http://schemas.openxmlformats.org/officeDocument/2006/relationships/hyperlink" Target="https://www.daloopa.com/src/19238106" TargetMode="External"/><Relationship Id="rId19143" Type="http://schemas.openxmlformats.org/officeDocument/2006/relationships/hyperlink" Target="https://www.daloopa.com/src/49000217" TargetMode="External"/><Relationship Id="rId8151" Type="http://schemas.openxmlformats.org/officeDocument/2006/relationships/hyperlink" Target="https://www.daloopa.com/src/1669218" TargetMode="External"/><Relationship Id="rId9202" Type="http://schemas.openxmlformats.org/officeDocument/2006/relationships/hyperlink" Target="https://www.daloopa.com/src/1671067" TargetMode="External"/><Relationship Id="rId10081" Type="http://schemas.openxmlformats.org/officeDocument/2006/relationships/hyperlink" Target="https://marketplace.daloopa.com/text-fundamental?id=50180224&amp;value=1398&amp;id=50180172&amp;value=1326&amp;id=50180139&amp;value=1390&amp;id=50180121&amp;value=1524&amp;id=50457848&amp;value=5638&amp;id=50179990&amp;value=1583&amp;id=50179969&amp;value=1616&amp;id=50179949&amp;value=1627&amp;id=50179871&amp;value=1657&amp;id=50457849&amp;value=6483&amp;id=50179835&amp;value=1675&amp;id=50179823&amp;value=1678&amp;id=50179768&amp;value=1792&amp;id=50179751&amp;value=1922&amp;id=50457850&amp;value=7067&amp;id=50179709&amp;value=1921&amp;id=50179695&amp;value=1914&amp;id=50179633&amp;value=1890&amp;id=50179570&amp;value=2062&amp;id=50457851&amp;value=7787&amp;" TargetMode="External"/><Relationship Id="rId11132" Type="http://schemas.openxmlformats.org/officeDocument/2006/relationships/hyperlink" Target="https://www.daloopa.com/src/50178576" TargetMode="External"/><Relationship Id="rId4761" Type="http://schemas.openxmlformats.org/officeDocument/2006/relationships/hyperlink" Target="https://www.daloopa.com/src/46594988" TargetMode="External"/><Relationship Id="rId15753" Type="http://schemas.openxmlformats.org/officeDocument/2006/relationships/hyperlink" Target="https://www.daloopa.com/src/19182723" TargetMode="External"/><Relationship Id="rId16804" Type="http://schemas.openxmlformats.org/officeDocument/2006/relationships/hyperlink" Target="https://www.daloopa.com/src/50458048" TargetMode="External"/><Relationship Id="rId3363" Type="http://schemas.openxmlformats.org/officeDocument/2006/relationships/hyperlink" Target="https://www.daloopa.com/src/19136765" TargetMode="External"/><Relationship Id="rId4414" Type="http://schemas.openxmlformats.org/officeDocument/2006/relationships/hyperlink" Target="https://www.daloopa.com/src/46594911" TargetMode="External"/><Relationship Id="rId5812" Type="http://schemas.openxmlformats.org/officeDocument/2006/relationships/hyperlink" Target="https://www.daloopa.com/src/1670130" TargetMode="External"/><Relationship Id="rId14008" Type="http://schemas.openxmlformats.org/officeDocument/2006/relationships/hyperlink" Target="https://www.daloopa.com/src/18903924" TargetMode="External"/><Relationship Id="rId14355" Type="http://schemas.openxmlformats.org/officeDocument/2006/relationships/hyperlink" Target="https://www.daloopa.com/src/19177450" TargetMode="External"/><Relationship Id="rId15406" Type="http://schemas.openxmlformats.org/officeDocument/2006/relationships/hyperlink" Target="https://www.daloopa.com/src/19186891" TargetMode="External"/><Relationship Id="rId18976" Type="http://schemas.openxmlformats.org/officeDocument/2006/relationships/hyperlink" Target="https://www.daloopa.com/src/48899218" TargetMode="External"/><Relationship Id="rId284" Type="http://schemas.openxmlformats.org/officeDocument/2006/relationships/hyperlink" Target="https://www.daloopa.com/src/1676976" TargetMode="External"/><Relationship Id="rId3016" Type="http://schemas.openxmlformats.org/officeDocument/2006/relationships/hyperlink" Target="https://www.daloopa.com/src/20860670" TargetMode="External"/><Relationship Id="rId7984" Type="http://schemas.openxmlformats.org/officeDocument/2006/relationships/hyperlink" Target="https://www.daloopa.com/src/20811510" TargetMode="External"/><Relationship Id="rId10965" Type="http://schemas.openxmlformats.org/officeDocument/2006/relationships/hyperlink" Target="https://www.daloopa.com/src/50179384" TargetMode="External"/><Relationship Id="rId17578" Type="http://schemas.openxmlformats.org/officeDocument/2006/relationships/hyperlink" Target="https://www.daloopa.com/src/62706367" TargetMode="External"/><Relationship Id="rId18629" Type="http://schemas.openxmlformats.org/officeDocument/2006/relationships/hyperlink" Target="https://www.daloopa.com/src/50393401" TargetMode="External"/><Relationship Id="rId5188" Type="http://schemas.openxmlformats.org/officeDocument/2006/relationships/hyperlink" Target="https://www.daloopa.com/src/1670223" TargetMode="External"/><Relationship Id="rId6586" Type="http://schemas.openxmlformats.org/officeDocument/2006/relationships/hyperlink" Target="https://www.daloopa.com/document/23463508" TargetMode="External"/><Relationship Id="rId7637" Type="http://schemas.openxmlformats.org/officeDocument/2006/relationships/hyperlink" Target="https://www.daloopa.com/src/1669070" TargetMode="External"/><Relationship Id="rId10618" Type="http://schemas.openxmlformats.org/officeDocument/2006/relationships/hyperlink" Target="https://www.daloopa.com/src/50179256" TargetMode="External"/><Relationship Id="rId6239" Type="http://schemas.openxmlformats.org/officeDocument/2006/relationships/hyperlink" Target="https://www.daloopa.com/src/1669611" TargetMode="External"/><Relationship Id="rId12040" Type="http://schemas.openxmlformats.org/officeDocument/2006/relationships/hyperlink" Target="https://www.daloopa.com/src/1678334" TargetMode="External"/><Relationship Id="rId16661" Type="http://schemas.openxmlformats.org/officeDocument/2006/relationships/hyperlink" Target="https://www.daloopa.com/document/23465155" TargetMode="External"/><Relationship Id="rId1798" Type="http://schemas.openxmlformats.org/officeDocument/2006/relationships/hyperlink" Target="https://www.daloopa.com/src/1671063" TargetMode="External"/><Relationship Id="rId2849" Type="http://schemas.openxmlformats.org/officeDocument/2006/relationships/hyperlink" Target="https://www.daloopa.com/src/19134834" TargetMode="External"/><Relationship Id="rId6720" Type="http://schemas.openxmlformats.org/officeDocument/2006/relationships/hyperlink" Target="https://www.daloopa.com/src/7963217" TargetMode="External"/><Relationship Id="rId15263" Type="http://schemas.openxmlformats.org/officeDocument/2006/relationships/hyperlink" Target="https://www.daloopa.com/src/19181182" TargetMode="External"/><Relationship Id="rId16314" Type="http://schemas.openxmlformats.org/officeDocument/2006/relationships/hyperlink" Target="https://www.daloopa.com/src/19141334" TargetMode="External"/><Relationship Id="rId17712" Type="http://schemas.openxmlformats.org/officeDocument/2006/relationships/hyperlink" Target="https://www.daloopa.com/src/62705891" TargetMode="External"/><Relationship Id="rId4271" Type="http://schemas.openxmlformats.org/officeDocument/2006/relationships/hyperlink" Target="https://www.daloopa.com/src/46595185" TargetMode="External"/><Relationship Id="rId5322" Type="http://schemas.openxmlformats.org/officeDocument/2006/relationships/hyperlink" Target="https://marketplace.daloopa.com/text-fundamental?id=1670523&amp;value=62808&amp;id=1670486&amp;value=66861&amp;id=1670449&amp;value=68858&amp;id=1670412&amp;value=72886&amp;id=1670375&amp;value=75314&amp;id=1670337&amp;value=77905&amp;id=1670299&amp;value=80115&amp;id=1670262&amp;value=80685&amp;id=1670227&amp;value=80313&amp;id=1670192&amp;value=84164&amp;id=1670157&amp;value=88103&amp;id=1670121&amp;value=90114&amp;id=1670085&amp;value=90955&amp;id=1670049&amp;value=94238&amp;id=1670013&amp;value=98546&amp;id=1669976&amp;value=105408&amp;id=1669941&amp;value=108794&amp;id=1669907&amp;value=112386&amp;id=1669873&amp;value=119345&amp;id=1669839&amp;value=124308&amp;id=1669804&amp;value=123761&amp;id=1669770&amp;value=124157&amp;id=1669736&amp;value=129702&amp;id=1669702&amp;value=135676&amp;id=1669666&amp;value=138207&amp;id=1669630&amp;value=147437&amp;id=1669594&amp;value=148358&amp;id=2696960&amp;value=152578&amp;id=4681428&amp;value=147018&amp;id=7963190&amp;value=149069&amp;id=10333014&amp;value=164369&amp;id=14718094&amp;value=174296&amp;id=20809891&amp;value=172137&amp;id=32272320&amp;value=175697&amp;id=38123603&amp;value=184110&amp;id=46412908&amp;value=188143&amp;id=53410409&amp;value=177853&amp;id=58652759&amp;value=172371&amp;id=62949314&amp;value=166109&amp;id=67044534&amp;value=164795&amp;" TargetMode="External"/><Relationship Id="rId8892" Type="http://schemas.openxmlformats.org/officeDocument/2006/relationships/hyperlink" Target="https://www.daloopa.com/document/6065396" TargetMode="External"/><Relationship Id="rId7494" Type="http://schemas.openxmlformats.org/officeDocument/2006/relationships/hyperlink" Target="https://www.daloopa.com/src/1668619" TargetMode="External"/><Relationship Id="rId8545" Type="http://schemas.openxmlformats.org/officeDocument/2006/relationships/hyperlink" Target="https://www.daloopa.com/src/47469231" TargetMode="External"/><Relationship Id="rId9943" Type="http://schemas.openxmlformats.org/officeDocument/2006/relationships/hyperlink" Target="https://www.daloopa.com/src/10333149" TargetMode="External"/><Relationship Id="rId11873" Type="http://schemas.openxmlformats.org/officeDocument/2006/relationships/hyperlink" Target="https://marketplace.daloopa.com/text-fundamental?id=1678722&amp;value=5.73&amp;id=1678712&amp;value=7.06&amp;id=1678702&amp;value=6.02&amp;id=1678669&amp;value=7.25&amp;id=1678679&amp;value=7.56&amp;" TargetMode="External"/><Relationship Id="rId12924" Type="http://schemas.openxmlformats.org/officeDocument/2006/relationships/hyperlink" Target="https://www.daloopa.com/src/67436994" TargetMode="External"/><Relationship Id="rId17088" Type="http://schemas.openxmlformats.org/officeDocument/2006/relationships/hyperlink" Target="https://www.daloopa.com/src/48794134" TargetMode="External"/><Relationship Id="rId18139" Type="http://schemas.openxmlformats.org/officeDocument/2006/relationships/hyperlink" Target="https://www.daloopa.com/src/62769728" TargetMode="External"/><Relationship Id="rId18486" Type="http://schemas.openxmlformats.org/officeDocument/2006/relationships/hyperlink" Target="https://www.daloopa.com/src/62711658" TargetMode="External"/><Relationship Id="rId19537" Type="http://schemas.openxmlformats.org/officeDocument/2006/relationships/hyperlink" Target="https://www.daloopa.com/src/1678618" TargetMode="External"/><Relationship Id="rId1932" Type="http://schemas.openxmlformats.org/officeDocument/2006/relationships/hyperlink" Target="https://www.daloopa.com/src/1680762" TargetMode="External"/><Relationship Id="rId6096" Type="http://schemas.openxmlformats.org/officeDocument/2006/relationships/hyperlink" Target="https://www.daloopa.com/src/1669991" TargetMode="External"/><Relationship Id="rId7147" Type="http://schemas.openxmlformats.org/officeDocument/2006/relationships/hyperlink" Target="https://www.daloopa.com/src/1669560" TargetMode="External"/><Relationship Id="rId10475" Type="http://schemas.openxmlformats.org/officeDocument/2006/relationships/hyperlink" Target="https://www.daloopa.com/src/67059987" TargetMode="External"/><Relationship Id="rId11526" Type="http://schemas.openxmlformats.org/officeDocument/2006/relationships/hyperlink" Target="https://www.daloopa.com/src/1684199" TargetMode="External"/><Relationship Id="rId10128" Type="http://schemas.openxmlformats.org/officeDocument/2006/relationships/hyperlink" Target="https://marketplace.daloopa.com/text-fundamental?id=50180231&amp;value=-20&amp;id=50180174&amp;value=-24&amp;id=50180138&amp;value=-17&amp;id=50180123&amp;value=-2&amp;id=50457856&amp;value=-63&amp;id=50179989&amp;value=0&amp;id=50179971&amp;value=0&amp;id=50179877&amp;value=-3&amp;id=50457857&amp;value=-3&amp;id=50179832&amp;value=-20&amp;id=50179822&amp;value=-54&amp;id=50179767&amp;value=-20&amp;id=50179746&amp;value=-39&amp;id=50457858&amp;value=-133&amp;id=50179717&amp;value=-42&amp;id=50179686&amp;value=-37&amp;id=50179635&amp;value=-84&amp;id=50179572&amp;value=-134&amp;id=50457859&amp;value=-297&amp;" TargetMode="External"/><Relationship Id="rId13698" Type="http://schemas.openxmlformats.org/officeDocument/2006/relationships/hyperlink" Target="https://www.daloopa.com/src/38229429" TargetMode="External"/><Relationship Id="rId14749" Type="http://schemas.openxmlformats.org/officeDocument/2006/relationships/hyperlink" Target="https://marketplace.daloopa.com/text-fundamental?id=19185546&amp;value=18&amp;id=19185532&amp;value=552&amp;id=19185781&amp;value=12&amp;id=45303736&amp;value=-2&amp;id=19185700&amp;value=580&amp;id=19185446&amp;value=-83&amp;id=19185388&amp;value=-28&amp;id=19185265&amp;value=-78&amp;id=45303737&amp;value=405&amp;id=19185865&amp;value=216&amp;" TargetMode="External"/><Relationship Id="rId18620" Type="http://schemas.openxmlformats.org/officeDocument/2006/relationships/hyperlink" Target="https://www.daloopa.com/src/50393500" TargetMode="External"/><Relationship Id="rId3757" Type="http://schemas.openxmlformats.org/officeDocument/2006/relationships/hyperlink" Target="https://www.daloopa.com/src/19138157" TargetMode="External"/><Relationship Id="rId4808" Type="http://schemas.openxmlformats.org/officeDocument/2006/relationships/hyperlink" Target="https://www.daloopa.com/src/1930255" TargetMode="External"/><Relationship Id="rId16171" Type="http://schemas.openxmlformats.org/officeDocument/2006/relationships/hyperlink" Target="https://www.daloopa.com/src/19193917" TargetMode="External"/><Relationship Id="rId17222" Type="http://schemas.openxmlformats.org/officeDocument/2006/relationships/hyperlink" Target="https://www.daloopa.com/src/48796273" TargetMode="External"/><Relationship Id="rId678" Type="http://schemas.openxmlformats.org/officeDocument/2006/relationships/hyperlink" Target="https://www.daloopa.com/document/7694" TargetMode="External"/><Relationship Id="rId2359" Type="http://schemas.openxmlformats.org/officeDocument/2006/relationships/hyperlink" Target="https://www.daloopa.com/document/23465155" TargetMode="External"/><Relationship Id="rId6230" Type="http://schemas.openxmlformats.org/officeDocument/2006/relationships/hyperlink" Target="https://www.daloopa.com/src/1669923" TargetMode="External"/><Relationship Id="rId19394" Type="http://schemas.openxmlformats.org/officeDocument/2006/relationships/hyperlink" Target="https://www.daloopa.com/src/15987908" TargetMode="External"/><Relationship Id="rId9453" Type="http://schemas.openxmlformats.org/officeDocument/2006/relationships/hyperlink" Target="https://www.daloopa.com/src/1671357" TargetMode="External"/><Relationship Id="rId11383" Type="http://schemas.openxmlformats.org/officeDocument/2006/relationships/hyperlink" Target="https://www.daloopa.com/src/1678914" TargetMode="External"/><Relationship Id="rId12781" Type="http://schemas.openxmlformats.org/officeDocument/2006/relationships/hyperlink" Target="https://www.daloopa.com/src/62997320" TargetMode="External"/><Relationship Id="rId13832" Type="http://schemas.openxmlformats.org/officeDocument/2006/relationships/hyperlink" Target="https://www.daloopa.com/src/19256748" TargetMode="External"/><Relationship Id="rId19047" Type="http://schemas.openxmlformats.org/officeDocument/2006/relationships/hyperlink" Target="https://www.daloopa.com/src/48905819" TargetMode="External"/><Relationship Id="rId812" Type="http://schemas.openxmlformats.org/officeDocument/2006/relationships/hyperlink" Target="https://www.daloopa.com/src/20811036" TargetMode="External"/><Relationship Id="rId1442" Type="http://schemas.openxmlformats.org/officeDocument/2006/relationships/hyperlink" Target="https://www.daloopa.com/src/1671028" TargetMode="External"/><Relationship Id="rId2840" Type="http://schemas.openxmlformats.org/officeDocument/2006/relationships/hyperlink" Target="https://www.daloopa.com/document/7392066" TargetMode="External"/><Relationship Id="rId8055" Type="http://schemas.openxmlformats.org/officeDocument/2006/relationships/hyperlink" Target="https://www.daloopa.com/src/1668870" TargetMode="External"/><Relationship Id="rId9106" Type="http://schemas.openxmlformats.org/officeDocument/2006/relationships/hyperlink" Target="https://www.daloopa.com/src/1671533" TargetMode="External"/><Relationship Id="rId11036" Type="http://schemas.openxmlformats.org/officeDocument/2006/relationships/hyperlink" Target="https://www.daloopa.com/src/50179554" TargetMode="External"/><Relationship Id="rId12434" Type="http://schemas.openxmlformats.org/officeDocument/2006/relationships/hyperlink" Target="https://www.daloopa.com/src/1679356" TargetMode="External"/><Relationship Id="rId15657" Type="http://schemas.openxmlformats.org/officeDocument/2006/relationships/hyperlink" Target="https://www.daloopa.com/src/58705783" TargetMode="External"/><Relationship Id="rId16708" Type="http://schemas.openxmlformats.org/officeDocument/2006/relationships/hyperlink" Target="https://www.daloopa.com/src/38226269" TargetMode="External"/><Relationship Id="rId3267" Type="http://schemas.openxmlformats.org/officeDocument/2006/relationships/hyperlink" Target="https://www.daloopa.com/src/19135875" TargetMode="External"/><Relationship Id="rId4665" Type="http://schemas.openxmlformats.org/officeDocument/2006/relationships/hyperlink" Target="https://marketplace.daloopa.com/text-fundamental?id=66433296&amp;value=5.16&amp;id=1668366&amp;value=6.51&amp;id=1668339&amp;value=5.8&amp;id=1668312&amp;value=7.16&amp;id=46594924&amp;value=24.63&amp;id=66433297&amp;value=6.119999999999997&amp;id=1668270&amp;value=7.11&amp;id=1668253&amp;value=7.36&amp;id=1668236&amp;value=7.73&amp;id=46595004&amp;value=28.32&amp;" TargetMode="External"/><Relationship Id="rId5716" Type="http://schemas.openxmlformats.org/officeDocument/2006/relationships/hyperlink" Target="https://www.daloopa.com/src/1669846" TargetMode="External"/><Relationship Id="rId14259" Type="http://schemas.openxmlformats.org/officeDocument/2006/relationships/hyperlink" Target="https://www.daloopa.com/src/62997367" TargetMode="External"/><Relationship Id="rId18130" Type="http://schemas.openxmlformats.org/officeDocument/2006/relationships/hyperlink" Target="https://www.daloopa.com/src/62823574" TargetMode="External"/><Relationship Id="rId188" Type="http://schemas.openxmlformats.org/officeDocument/2006/relationships/hyperlink" Target="https://www.daloopa.com/src/62709931" TargetMode="External"/><Relationship Id="rId4318" Type="http://schemas.openxmlformats.org/officeDocument/2006/relationships/hyperlink" Target="https://www.daloopa.com/src/67044169" TargetMode="External"/><Relationship Id="rId7888" Type="http://schemas.openxmlformats.org/officeDocument/2006/relationships/hyperlink" Target="https://www.daloopa.com/src/1669397" TargetMode="External"/><Relationship Id="rId8939" Type="http://schemas.openxmlformats.org/officeDocument/2006/relationships/hyperlink" Target="https://marketplace.daloopa.com/text-fundamental?id=1684223&amp;value=-15&amp;id=1684231&amp;value=-11&amp;id=1684239&amp;value=-5&amp;id=1684247&amp;value=-1&amp;id=45304234&amp;value=-32&amp;" TargetMode="External"/><Relationship Id="rId10869" Type="http://schemas.openxmlformats.org/officeDocument/2006/relationships/hyperlink" Target="https://www.daloopa.com/src/50179553" TargetMode="External"/><Relationship Id="rId14740" Type="http://schemas.openxmlformats.org/officeDocument/2006/relationships/hyperlink" Target="https://www.daloopa.com/src/19185258" TargetMode="External"/><Relationship Id="rId12291" Type="http://schemas.openxmlformats.org/officeDocument/2006/relationships/hyperlink" Target="https://www.daloopa.com/src/1679489" TargetMode="External"/><Relationship Id="rId13342" Type="http://schemas.openxmlformats.org/officeDocument/2006/relationships/hyperlink" Target="https://www.daloopa.com/src/19143111" TargetMode="External"/><Relationship Id="rId2350" Type="http://schemas.openxmlformats.org/officeDocument/2006/relationships/hyperlink" Target="https://www.daloopa.com/src/62996374" TargetMode="External"/><Relationship Id="rId3401" Type="http://schemas.openxmlformats.org/officeDocument/2006/relationships/hyperlink" Target="https://www.daloopa.com/src/19136900" TargetMode="External"/><Relationship Id="rId6971" Type="http://schemas.openxmlformats.org/officeDocument/2006/relationships/hyperlink" Target="https://www.daloopa.com/src/1668778" TargetMode="External"/><Relationship Id="rId17963" Type="http://schemas.openxmlformats.org/officeDocument/2006/relationships/hyperlink" Target="https://www.daloopa.com/src/62708746" TargetMode="External"/><Relationship Id="rId322" Type="http://schemas.openxmlformats.org/officeDocument/2006/relationships/hyperlink" Target="https://marketplace.daloopa.com/text-fundamental?id=50420184&amp;value=0.68&amp;id=50420359&amp;value=0.67&amp;id=50420387&amp;value=0.68&amp;id=50420446&amp;value=0.68&amp;id=1677009&amp;value=0.68&amp;id=1677003&amp;value=0.67&amp;id=1676997&amp;value=0.68&amp;id=1676979&amp;value=0.69&amp;id=1676973&amp;value=0.7&amp;id=1676967&amp;value=0.7&amp;id=1676961&amp;value=0.7&amp;id=1676955&amp;value=0.7&amp;id=48498098&amp;value=0.6990000000000001&amp;id=1676949&amp;value=0.7&amp;id=1676943&amp;value=0.72&amp;id=1676937&amp;value=0.71&amp;id=1676931&amp;value=0.74&amp;id=48498364&amp;value=0.7190000000000001&amp;id=1676920&amp;value=0.73&amp;id=1676914&amp;value=0.71&amp;id=1676908&amp;value=0.7&amp;id=1676902&amp;value=0.7&amp;id=48498639&amp;value=0.708&amp;id=1676896&amp;value=0.69&amp;id=1676885&amp;value=0.69&amp;id=1676879&amp;value=0.69&amp;" TargetMode="External"/><Relationship Id="rId2003" Type="http://schemas.openxmlformats.org/officeDocument/2006/relationships/hyperlink" Target="https://www.daloopa.com/src/1680772" TargetMode="External"/><Relationship Id="rId5573" Type="http://schemas.openxmlformats.org/officeDocument/2006/relationships/hyperlink" Target="https://www.daloopa.com/src/20809887" TargetMode="External"/><Relationship Id="rId6624" Type="http://schemas.openxmlformats.org/officeDocument/2006/relationships/hyperlink" Target="https://www.daloopa.com/src/58652770" TargetMode="External"/><Relationship Id="rId15167" Type="http://schemas.openxmlformats.org/officeDocument/2006/relationships/hyperlink" Target="https://www.daloopa.com/src/19178981" TargetMode="External"/><Relationship Id="rId16218" Type="http://schemas.openxmlformats.org/officeDocument/2006/relationships/hyperlink" Target="https://www.daloopa.com/src/32324374" TargetMode="External"/><Relationship Id="rId16565" Type="http://schemas.openxmlformats.org/officeDocument/2006/relationships/hyperlink" Target="https://www.daloopa.com/src/19197037" TargetMode="External"/><Relationship Id="rId17616" Type="http://schemas.openxmlformats.org/officeDocument/2006/relationships/hyperlink" Target="https://www.daloopa.com/src/62706012" TargetMode="External"/><Relationship Id="rId4175" Type="http://schemas.openxmlformats.org/officeDocument/2006/relationships/hyperlink" Target="https://www.daloopa.com/src/1668559" TargetMode="External"/><Relationship Id="rId5226" Type="http://schemas.openxmlformats.org/officeDocument/2006/relationships/hyperlink" Target="https://www.daloopa.com/src/1670190" TargetMode="External"/><Relationship Id="rId7398" Type="http://schemas.openxmlformats.org/officeDocument/2006/relationships/hyperlink" Target="https://www.daloopa.com/src/32272387" TargetMode="External"/><Relationship Id="rId8796" Type="http://schemas.openxmlformats.org/officeDocument/2006/relationships/hyperlink" Target="https://www.daloopa.com/src/45304181" TargetMode="External"/><Relationship Id="rId9847" Type="http://schemas.openxmlformats.org/officeDocument/2006/relationships/hyperlink" Target="https://www.daloopa.com/src/67065402" TargetMode="External"/><Relationship Id="rId11777" Type="http://schemas.openxmlformats.org/officeDocument/2006/relationships/hyperlink" Target="https://www.daloopa.com/src/1678736" TargetMode="External"/><Relationship Id="rId12828" Type="http://schemas.openxmlformats.org/officeDocument/2006/relationships/hyperlink" Target="https://www.daloopa.com/src/67437746" TargetMode="External"/><Relationship Id="rId1836" Type="http://schemas.openxmlformats.org/officeDocument/2006/relationships/hyperlink" Target="https://www.daloopa.com/src/48530009" TargetMode="External"/><Relationship Id="rId8449" Type="http://schemas.openxmlformats.org/officeDocument/2006/relationships/hyperlink" Target="https://www.daloopa.com/src/1669515" TargetMode="External"/><Relationship Id="rId10379" Type="http://schemas.openxmlformats.org/officeDocument/2006/relationships/hyperlink" Target="https://www.daloopa.com/src/50178732" TargetMode="External"/><Relationship Id="rId14250" Type="http://schemas.openxmlformats.org/officeDocument/2006/relationships/hyperlink" Target="https://www.daloopa.com/src/18895075" TargetMode="External"/><Relationship Id="rId15301" Type="http://schemas.openxmlformats.org/officeDocument/2006/relationships/hyperlink" Target="https://www.daloopa.com/src/19187666" TargetMode="External"/><Relationship Id="rId18871" Type="http://schemas.openxmlformats.org/officeDocument/2006/relationships/hyperlink" Target="https://www.daloopa.com/src/48898423" TargetMode="External"/><Relationship Id="rId8930" Type="http://schemas.openxmlformats.org/officeDocument/2006/relationships/hyperlink" Target="https://www.daloopa.com/document/6065396" TargetMode="External"/><Relationship Id="rId17473" Type="http://schemas.openxmlformats.org/officeDocument/2006/relationships/hyperlink" Target="https://www.daloopa.com/src/62706388" TargetMode="External"/><Relationship Id="rId18524" Type="http://schemas.openxmlformats.org/officeDocument/2006/relationships/hyperlink" Target="https://www.daloopa.com/document/18388166" TargetMode="External"/><Relationship Id="rId6481" Type="http://schemas.openxmlformats.org/officeDocument/2006/relationships/hyperlink" Target="https://www.daloopa.com/src/1670507" TargetMode="External"/><Relationship Id="rId7532" Type="http://schemas.openxmlformats.org/officeDocument/2006/relationships/hyperlink" Target="https://www.daloopa.com/src/1669169" TargetMode="External"/><Relationship Id="rId10860" Type="http://schemas.openxmlformats.org/officeDocument/2006/relationships/hyperlink" Target="https://www.daloopa.com/document/23463508" TargetMode="External"/><Relationship Id="rId11911" Type="http://schemas.openxmlformats.org/officeDocument/2006/relationships/hyperlink" Target="https://marketplace.daloopa.com/text-fundamental?id=1678786&amp;value=-456&amp;id=1678227&amp;value=583&amp;id=1678235&amp;value=741&amp;id=1678241&amp;value=739&amp;id=1678247&amp;value=739&amp;id=1678260&amp;value=739&amp;id=1678268&amp;value=922&amp;id=1678274&amp;value=907&amp;id=45304447&amp;value=3307&amp;" TargetMode="External"/><Relationship Id="rId16075" Type="http://schemas.openxmlformats.org/officeDocument/2006/relationships/hyperlink" Target="https://www.daloopa.com/src/19193750" TargetMode="External"/><Relationship Id="rId17126" Type="http://schemas.openxmlformats.org/officeDocument/2006/relationships/hyperlink" Target="https://www.daloopa.com/src/48793859" TargetMode="External"/><Relationship Id="rId5083" Type="http://schemas.openxmlformats.org/officeDocument/2006/relationships/hyperlink" Target="https://marketplace.daloopa.com/text-fundamental?id=1670517&amp;value=7612&amp;id=1670480&amp;value=7321&amp;id=1670443&amp;value=7921&amp;id=1670406&amp;value=8882&amp;id=1670368&amp;value=7827&amp;id=1670330&amp;value=8321&amp;id=1670292&amp;value=8237&amp;id=1670257&amp;value=9383&amp;id=1670222&amp;value=8584&amp;id=1670187&amp;value=9394&amp;id=1670152&amp;value=9749&amp;id=1670117&amp;value=11556&amp;id=1670081&amp;value=10818&amp;id=1670045&amp;value=11686&amp;id=1670008&amp;value=11979&amp;id=1669971&amp;value=14137&amp;id=1669937&amp;value=12913&amp;id=1669903&amp;value=14003&amp;id=1669869&amp;value=15295&amp;id=1669835&amp;value=18336&amp;id=1669800&amp;value=16777&amp;id=1669766&amp;value=17043&amp;id=1669732&amp;value=17897&amp;id=1669698&amp;value=20838&amp;id=1669662&amp;value=19149&amp;id=1669626&amp;value=20965&amp;id=1669590&amp;value=20889&amp;id=2696956&amp;value=25326&amp;id=4681424&amp;value=21825&amp;id=7963186&amp;value=21201&amp;id=10333000&amp;value=24925&amp;id=14718095&amp;value=30930&amp;id=20809863&amp;value=28006&amp;id=32272345&amp;value=31967&amp;id=38123598&amp;value=34047&amp;id=46412910&amp;value=39304&amp;id=53410427&amp;value=34703&amp;id=58652750&amp;value=35707&amp;id=62949301&amp;value=34697&amp;id=67044565&amp;value=40258&amp;" TargetMode="External"/><Relationship Id="rId6134" Type="http://schemas.openxmlformats.org/officeDocument/2006/relationships/hyperlink" Target="https://www.daloopa.com/src/1669645" TargetMode="External"/><Relationship Id="rId10513" Type="http://schemas.openxmlformats.org/officeDocument/2006/relationships/hyperlink" Target="https://www.daloopa.com/src/50179473" TargetMode="External"/><Relationship Id="rId19298" Type="http://schemas.openxmlformats.org/officeDocument/2006/relationships/hyperlink" Target="https://marketplace.daloopa.com/text-fundamental?id=49002551&amp;value=0.03&amp;id=49002522&amp;value=0.13&amp;id=49002499&amp;value=0.2&amp;id=49002470&amp;value=0.18&amp;" TargetMode="External"/><Relationship Id="rId9357" Type="http://schemas.openxmlformats.org/officeDocument/2006/relationships/hyperlink" Target="https://www.daloopa.com/src/1671073" TargetMode="External"/><Relationship Id="rId12685" Type="http://schemas.openxmlformats.org/officeDocument/2006/relationships/hyperlink" Target="https://www.daloopa.com/src/1679110" TargetMode="External"/><Relationship Id="rId13736" Type="http://schemas.openxmlformats.org/officeDocument/2006/relationships/hyperlink" Target="https://www.daloopa.com/src/19147653" TargetMode="External"/><Relationship Id="rId1346" Type="http://schemas.openxmlformats.org/officeDocument/2006/relationships/hyperlink" Target="https://www.daloopa.com/src/20810499" TargetMode="External"/><Relationship Id="rId1693" Type="http://schemas.openxmlformats.org/officeDocument/2006/relationships/hyperlink" Target="https://marketplace.daloopa.com/text-fundamental?id=49016408&amp;value=165&amp;id=49014145&amp;value=-346&amp;id=49016393&amp;value=-715&amp;id=49014139&amp;value=92&amp;id=49014128&amp;value=223&amp;id=49014124&amp;value=-238&amp;id=1671060&amp;value=120&amp;id=48526071&amp;value=197&amp;id=1671038&amp;value=112&amp;id=1671016&amp;value=-213&amp;id=1670993&amp;value=-204&amp;id=1670970&amp;value=-314&amp;id=48527859&amp;value=-590&amp;id=1670948&amp;value=-68&amp;id=1670930&amp;value=-155&amp;id=1670911&amp;value=-98&amp;id=1670893&amp;value=393&amp;id=48527981&amp;value=72&amp;id=1670875&amp;value=-425&amp;id=1670857&amp;value=168&amp;id=1670839&amp;value=-416&amp;id=1670821&amp;value=171&amp;id=48529411&amp;value=-502&amp;id=1670803&amp;value=45&amp;id=1670785&amp;value=-835&amp;id=1670767&amp;value=-567&amp;id=2697071&amp;value=-627&amp;id=48529517&amp;value=-1984&amp;id=4681490&amp;value=238&amp;id=7963251&amp;value=459&amp;id=10333112&amp;value=-179&amp;" TargetMode="External"/><Relationship Id="rId2744" Type="http://schemas.openxmlformats.org/officeDocument/2006/relationships/hyperlink" Target="https://www.daloopa.com/src/1679608" TargetMode="External"/><Relationship Id="rId11287" Type="http://schemas.openxmlformats.org/officeDocument/2006/relationships/hyperlink" Target="https://www.daloopa.com/src/45304384" TargetMode="External"/><Relationship Id="rId12338" Type="http://schemas.openxmlformats.org/officeDocument/2006/relationships/hyperlink" Target="https://www.daloopa.com/src/1679450" TargetMode="External"/><Relationship Id="rId16959" Type="http://schemas.openxmlformats.org/officeDocument/2006/relationships/hyperlink" Target="https://www.daloopa.com/src/67089738" TargetMode="External"/><Relationship Id="rId716" Type="http://schemas.openxmlformats.org/officeDocument/2006/relationships/hyperlink" Target="https://marketplace.daloopa.com/text-fundamental?id=50430634&amp;value=-0.08&amp;id=19360297&amp;value=-0.06&amp;id=19360212&amp;value=0.02&amp;id=19360131&amp;value=-0.03&amp;id=19360025&amp;value=-0.04&amp;id=19360372&amp;value=-0.03&amp;id=19359983&amp;value=-0.08&amp;id=19359954&amp;value=-0.08&amp;id=19359913&amp;value=-0.14&amp;id=19360421&amp;value=-0.13&amp;id=19359802&amp;value=-0.17&amp;id=19359768&amp;value=-0.11&amp;id=19359682&amp;value=-0.05&amp;id=19359450&amp;value=-0.09&amp;" TargetMode="External"/><Relationship Id="rId5967" Type="http://schemas.openxmlformats.org/officeDocument/2006/relationships/hyperlink" Target="https://www.daloopa.com/src/67044542" TargetMode="External"/><Relationship Id="rId18381" Type="http://schemas.openxmlformats.org/officeDocument/2006/relationships/hyperlink" Target="https://marketplace.daloopa.com/text-fundamental?id=62711650&amp;value=279&amp;id=62711766&amp;value=207&amp;id=62711798&amp;value=230&amp;id=62711847&amp;value=320&amp;id=62711924&amp;value=557&amp;id=62711942&amp;value=771&amp;id=62711973&amp;value=1085&amp;id=62712009&amp;value=1790&amp;id=67090311&amp;value=2557&amp;" TargetMode="External"/><Relationship Id="rId19432" Type="http://schemas.openxmlformats.org/officeDocument/2006/relationships/hyperlink" Target="https://www.daloopa.com/src/32273574" TargetMode="External"/><Relationship Id="rId52" Type="http://schemas.openxmlformats.org/officeDocument/2006/relationships/hyperlink" Target="https://www.daloopa.com/document/207168" TargetMode="External"/><Relationship Id="rId4569" Type="http://schemas.openxmlformats.org/officeDocument/2006/relationships/hyperlink" Target="https://www.daloopa.com/src/1668524" TargetMode="External"/><Relationship Id="rId8440" Type="http://schemas.openxmlformats.org/officeDocument/2006/relationships/hyperlink" Target="https://www.daloopa.com/src/48610206" TargetMode="External"/><Relationship Id="rId10370" Type="http://schemas.openxmlformats.org/officeDocument/2006/relationships/hyperlink" Target="https://www.daloopa.com/src/50179212" TargetMode="External"/><Relationship Id="rId11421" Type="http://schemas.openxmlformats.org/officeDocument/2006/relationships/hyperlink" Target="https://www.daloopa.com/document/6065396" TargetMode="External"/><Relationship Id="rId18034" Type="http://schemas.openxmlformats.org/officeDocument/2006/relationships/hyperlink" Target="https://www.daloopa.com/src/19238158" TargetMode="External"/><Relationship Id="rId7042" Type="http://schemas.openxmlformats.org/officeDocument/2006/relationships/hyperlink" Target="https://www.daloopa.com/src/1668711" TargetMode="External"/><Relationship Id="rId10023" Type="http://schemas.openxmlformats.org/officeDocument/2006/relationships/hyperlink" Target="https://www.daloopa.com/src/50180150" TargetMode="External"/><Relationship Id="rId13593" Type="http://schemas.openxmlformats.org/officeDocument/2006/relationships/hyperlink" Target="https://www.daloopa.com/src/53489703" TargetMode="External"/><Relationship Id="rId14991" Type="http://schemas.openxmlformats.org/officeDocument/2006/relationships/hyperlink" Target="https://www.daloopa.com/src/19185915" TargetMode="External"/><Relationship Id="rId3652" Type="http://schemas.openxmlformats.org/officeDocument/2006/relationships/hyperlink" Target="https://www.daloopa.com/src/49006030" TargetMode="External"/><Relationship Id="rId4703" Type="http://schemas.openxmlformats.org/officeDocument/2006/relationships/hyperlink" Target="https://www.daloopa.com/src/67044165" TargetMode="External"/><Relationship Id="rId12195" Type="http://schemas.openxmlformats.org/officeDocument/2006/relationships/hyperlink" Target="https://www.daloopa.com/src/1678357" TargetMode="External"/><Relationship Id="rId13246" Type="http://schemas.openxmlformats.org/officeDocument/2006/relationships/hyperlink" Target="https://www.daloopa.com/src/67440849" TargetMode="External"/><Relationship Id="rId14644" Type="http://schemas.openxmlformats.org/officeDocument/2006/relationships/hyperlink" Target="https://www.daloopa.com/src/19186011" TargetMode="External"/><Relationship Id="rId573" Type="http://schemas.openxmlformats.org/officeDocument/2006/relationships/hyperlink" Target="https://www.daloopa.com/src/18918516" TargetMode="External"/><Relationship Id="rId2254" Type="http://schemas.openxmlformats.org/officeDocument/2006/relationships/hyperlink" Target="https://www.daloopa.com/src/1679195" TargetMode="External"/><Relationship Id="rId3305" Type="http://schemas.openxmlformats.org/officeDocument/2006/relationships/hyperlink" Target="https://www.daloopa.com/src/19136231" TargetMode="External"/><Relationship Id="rId17867" Type="http://schemas.openxmlformats.org/officeDocument/2006/relationships/hyperlink" Target="https://www.daloopa.com/src/62705714" TargetMode="External"/><Relationship Id="rId18918" Type="http://schemas.openxmlformats.org/officeDocument/2006/relationships/hyperlink" Target="https://www.daloopa.com/src/48899555" TargetMode="External"/><Relationship Id="rId226" Type="http://schemas.openxmlformats.org/officeDocument/2006/relationships/hyperlink" Target="https://www.daloopa.com/src/1676919" TargetMode="External"/><Relationship Id="rId5477" Type="http://schemas.openxmlformats.org/officeDocument/2006/relationships/hyperlink" Target="https://www.daloopa.com/src/1670160" TargetMode="External"/><Relationship Id="rId6875" Type="http://schemas.openxmlformats.org/officeDocument/2006/relationships/hyperlink" Target="https://www.daloopa.com/src/4681378" TargetMode="External"/><Relationship Id="rId7926" Type="http://schemas.openxmlformats.org/officeDocument/2006/relationships/hyperlink" Target="https://www.daloopa.com/src/1668975" TargetMode="External"/><Relationship Id="rId10907" Type="http://schemas.openxmlformats.org/officeDocument/2006/relationships/hyperlink" Target="https://www.daloopa.com/src/50179650" TargetMode="External"/><Relationship Id="rId16469" Type="http://schemas.openxmlformats.org/officeDocument/2006/relationships/hyperlink" Target="https://www.daloopa.com/src/18842961" TargetMode="External"/><Relationship Id="rId4079" Type="http://schemas.openxmlformats.org/officeDocument/2006/relationships/hyperlink" Target="https://www.daloopa.com/src/2696810" TargetMode="External"/><Relationship Id="rId6528" Type="http://schemas.openxmlformats.org/officeDocument/2006/relationships/hyperlink" Target="https://www.daloopa.com/src/1670546" TargetMode="External"/><Relationship Id="rId9001" Type="http://schemas.openxmlformats.org/officeDocument/2006/relationships/hyperlink" Target="https://www.daloopa.com/document/207123" TargetMode="External"/><Relationship Id="rId16950" Type="http://schemas.openxmlformats.org/officeDocument/2006/relationships/hyperlink" Target="https://www.daloopa.com/src/58706463" TargetMode="External"/><Relationship Id="rId15552" Type="http://schemas.openxmlformats.org/officeDocument/2006/relationships/hyperlink" Target="https://www.daloopa.com/src/19187004" TargetMode="External"/><Relationship Id="rId16603" Type="http://schemas.openxmlformats.org/officeDocument/2006/relationships/hyperlink" Target="https://www.daloopa.com/src/19197373" TargetMode="External"/><Relationship Id="rId4560" Type="http://schemas.openxmlformats.org/officeDocument/2006/relationships/hyperlink" Target="https://www.daloopa.com/src/1668433" TargetMode="External"/><Relationship Id="rId5611" Type="http://schemas.openxmlformats.org/officeDocument/2006/relationships/hyperlink" Target="https://www.daloopa.com/src/1669878" TargetMode="External"/><Relationship Id="rId14154" Type="http://schemas.openxmlformats.org/officeDocument/2006/relationships/hyperlink" Target="https://www.daloopa.com/src/19150414" TargetMode="External"/><Relationship Id="rId15205" Type="http://schemas.openxmlformats.org/officeDocument/2006/relationships/hyperlink" Target="https://www.daloopa.com/document/27840" TargetMode="External"/><Relationship Id="rId3162" Type="http://schemas.openxmlformats.org/officeDocument/2006/relationships/hyperlink" Target="https://www.daloopa.com/src/19135874" TargetMode="External"/><Relationship Id="rId4213" Type="http://schemas.openxmlformats.org/officeDocument/2006/relationships/hyperlink" Target="https://www.daloopa.com/src/62948884" TargetMode="External"/><Relationship Id="rId7783" Type="http://schemas.openxmlformats.org/officeDocument/2006/relationships/hyperlink" Target="https://www.daloopa.com/src/62949123" TargetMode="External"/><Relationship Id="rId8834" Type="http://schemas.openxmlformats.org/officeDocument/2006/relationships/hyperlink" Target="https://www.daloopa.com/src/1679819" TargetMode="External"/><Relationship Id="rId17377" Type="http://schemas.openxmlformats.org/officeDocument/2006/relationships/hyperlink" Target="https://www.daloopa.com/src/62995428" TargetMode="External"/><Relationship Id="rId18428" Type="http://schemas.openxmlformats.org/officeDocument/2006/relationships/hyperlink" Target="https://www.daloopa.com/src/67090313" TargetMode="External"/><Relationship Id="rId18775" Type="http://schemas.openxmlformats.org/officeDocument/2006/relationships/hyperlink" Target="https://www.daloopa.com/src/48900197" TargetMode="External"/><Relationship Id="rId6385" Type="http://schemas.openxmlformats.org/officeDocument/2006/relationships/hyperlink" Target="https://www.daloopa.com/src/2696980" TargetMode="External"/><Relationship Id="rId7436" Type="http://schemas.openxmlformats.org/officeDocument/2006/relationships/hyperlink" Target="https://www.daloopa.com/src/1668820" TargetMode="External"/><Relationship Id="rId10764" Type="http://schemas.openxmlformats.org/officeDocument/2006/relationships/hyperlink" Target="https://www.daloopa.com/src/50174936" TargetMode="External"/><Relationship Id="rId11815" Type="http://schemas.openxmlformats.org/officeDocument/2006/relationships/hyperlink" Target="https://www.daloopa.com/src/1678762" TargetMode="External"/><Relationship Id="rId6038" Type="http://schemas.openxmlformats.org/officeDocument/2006/relationships/hyperlink" Target="https://www.daloopa.com/src/53410421" TargetMode="External"/><Relationship Id="rId10417" Type="http://schemas.openxmlformats.org/officeDocument/2006/relationships/hyperlink" Target="https://www.daloopa.com/src/50178577" TargetMode="External"/><Relationship Id="rId13987" Type="http://schemas.openxmlformats.org/officeDocument/2006/relationships/hyperlink" Target="https://www.daloopa.com/src/18902396" TargetMode="External"/><Relationship Id="rId2995" Type="http://schemas.openxmlformats.org/officeDocument/2006/relationships/hyperlink" Target="https://www.daloopa.com/src/19136622" TargetMode="External"/><Relationship Id="rId12589" Type="http://schemas.openxmlformats.org/officeDocument/2006/relationships/hyperlink" Target="https://www.daloopa.com/src/19139994" TargetMode="External"/><Relationship Id="rId16460" Type="http://schemas.openxmlformats.org/officeDocument/2006/relationships/hyperlink" Target="https://www.daloopa.com/src/19164949" TargetMode="External"/><Relationship Id="rId17511" Type="http://schemas.openxmlformats.org/officeDocument/2006/relationships/hyperlink" Target="https://marketplace.daloopa.com/text-fundamental?id=62761338&amp;value=-21&amp;id=62761327&amp;value=-19&amp;id=62761319&amp;value=-22&amp;id=62770400&amp;value=-21&amp;id=62761312&amp;value=-83&amp;id=62761301&amp;value=-24&amp;id=62761278&amp;value=-27&amp;id=62761265&amp;value=-25&amp;id=62706905&amp;value=-25&amp;id=62762242&amp;value=-101&amp;id=62706890&amp;value=-26&amp;id=62706883&amp;value=-26&amp;id=62706853&amp;value=-26&amp;id=62706475&amp;value=-26&amp;id=62762223&amp;value=-104&amp;id=62706387&amp;value=-30&amp;id=62706369&amp;value=-32&amp;id=62706347&amp;value=-29&amp;id=62706318&amp;value=-33&amp;id=62762213&amp;value=-124&amp;id=62706315&amp;value=-25&amp;id=62706230&amp;value=-21&amp;id=62706195&amp;value=-27&amp;id=62706141&amp;value=-36&amp;id=62762207&amp;value=-109&amp;id=62706128&amp;value=-30&amp;id=62706100&amp;value=-27&amp;id=62706054&amp;value=-28&amp;id=62706050&amp;value=-29&amp;id=62762186&amp;value=-114&amp;id=62706011&amp;value=-35&amp;id=62706005&amp;value=-25&amp;id=62705944&amp;value=-23&amp;id=62705932&amp;value=-17&amp;id=62762177&amp;value=-100&amp;id=62705911&amp;value=-21&amp;id=62705901&amp;value=-13&amp;id=62705894&amp;value=-48&amp;id=62705862&amp;value=-53&amp;id=62762164&amp;value=-135&amp;id=62705855&amp;value=-76&amp;id=62705817&amp;value=-76&amp;id=62705803&amp;value=-77&amp;id=62705746&amp;value=-117&amp;id=62762152&amp;value=-346&amp;id=62705721&amp;value=-83&amp;id=62705685&amp;value=-83&amp;id=62950372&amp;value=-101&amp;id=67046098&amp;value=-90&amp;id=67091612&amp;value=-357&amp;" TargetMode="External"/><Relationship Id="rId967" Type="http://schemas.openxmlformats.org/officeDocument/2006/relationships/hyperlink" Target="https://www.daloopa.com/src/15998856" TargetMode="External"/><Relationship Id="rId1597" Type="http://schemas.openxmlformats.org/officeDocument/2006/relationships/hyperlink" Target="https://marketplace.daloopa.com/text-fundamental?id=49016249&amp;value=-238&amp;id=49013981&amp;value=-168&amp;id=49016238&amp;value=-422&amp;id=49013968&amp;value=-77&amp;id=49013953&amp;value=-91&amp;id=49013910&amp;value=-89&amp;id=1671048&amp;value=-123&amp;id=49028187&amp;value=-380&amp;id=1671026&amp;value=-95&amp;id=1671012&amp;value=-134&amp;id=1670989&amp;value=-114&amp;id=1670966&amp;value=-124&amp;id=45303435&amp;value=-467&amp;" TargetMode="External"/><Relationship Id="rId2648" Type="http://schemas.openxmlformats.org/officeDocument/2006/relationships/hyperlink" Target="https://marketplace.daloopa.com/text-fundamental?id=66330839&amp;value=0.01&amp;id=66330831&amp;value=0.01&amp;id=67090460&amp;value=0.01&amp;" TargetMode="External"/><Relationship Id="rId15062" Type="http://schemas.openxmlformats.org/officeDocument/2006/relationships/hyperlink" Target="https://www.daloopa.com/src/45303743" TargetMode="External"/><Relationship Id="rId16113" Type="http://schemas.openxmlformats.org/officeDocument/2006/relationships/hyperlink" Target="https://www.daloopa.com/src/19192728" TargetMode="External"/><Relationship Id="rId19683" Type="http://schemas.openxmlformats.org/officeDocument/2006/relationships/hyperlink" Target="https://www.daloopa.com/document/207272" TargetMode="External"/><Relationship Id="rId4070" Type="http://schemas.openxmlformats.org/officeDocument/2006/relationships/hyperlink" Target="https://www.daloopa.com/src/1668185" TargetMode="External"/><Relationship Id="rId5121" Type="http://schemas.openxmlformats.org/officeDocument/2006/relationships/hyperlink" Target="https://www.daloopa.com/src/53410427" TargetMode="External"/><Relationship Id="rId8691" Type="http://schemas.openxmlformats.org/officeDocument/2006/relationships/hyperlink" Target="https://www.daloopa.com/src/1670558" TargetMode="External"/><Relationship Id="rId9742" Type="http://schemas.openxmlformats.org/officeDocument/2006/relationships/hyperlink" Target="https://www.daloopa.com/src/7963284" TargetMode="External"/><Relationship Id="rId11672" Type="http://schemas.openxmlformats.org/officeDocument/2006/relationships/hyperlink" Target="https://www.daloopa.com/src/1682204" TargetMode="External"/><Relationship Id="rId18285" Type="http://schemas.openxmlformats.org/officeDocument/2006/relationships/hyperlink" Target="https://www.daloopa.com/src/19253508" TargetMode="External"/><Relationship Id="rId19336" Type="http://schemas.openxmlformats.org/officeDocument/2006/relationships/hyperlink" Target="https://www.daloopa.com/src/4681597" TargetMode="External"/><Relationship Id="rId1731" Type="http://schemas.openxmlformats.org/officeDocument/2006/relationships/hyperlink" Target="https://www.daloopa.com/src/49014126" TargetMode="External"/><Relationship Id="rId7293" Type="http://schemas.openxmlformats.org/officeDocument/2006/relationships/hyperlink" Target="https://www.daloopa.com/src/48345878" TargetMode="External"/><Relationship Id="rId8344" Type="http://schemas.openxmlformats.org/officeDocument/2006/relationships/hyperlink" Target="https://www.daloopa.com/src/1669548" TargetMode="External"/><Relationship Id="rId10274" Type="http://schemas.openxmlformats.org/officeDocument/2006/relationships/hyperlink" Target="https://marketplace.daloopa.com/text-fundamental?id=50179639&amp;value=7869&amp;id=50179565&amp;value=8821&amp;" TargetMode="External"/><Relationship Id="rId11325" Type="http://schemas.openxmlformats.org/officeDocument/2006/relationships/hyperlink" Target="https://www.daloopa.com/src/1678905" TargetMode="External"/><Relationship Id="rId12723" Type="http://schemas.openxmlformats.org/officeDocument/2006/relationships/hyperlink" Target="https://www.daloopa.com/src/1679123" TargetMode="External"/><Relationship Id="rId14895" Type="http://schemas.openxmlformats.org/officeDocument/2006/relationships/hyperlink" Target="https://www.daloopa.com/src/19185789" TargetMode="External"/><Relationship Id="rId15946" Type="http://schemas.openxmlformats.org/officeDocument/2006/relationships/hyperlink" Target="https://www.daloopa.com/src/45303806" TargetMode="External"/><Relationship Id="rId3556" Type="http://schemas.openxmlformats.org/officeDocument/2006/relationships/hyperlink" Target="https://www.daloopa.com/src/19138919" TargetMode="External"/><Relationship Id="rId4954" Type="http://schemas.openxmlformats.org/officeDocument/2006/relationships/hyperlink" Target="https://www.daloopa.com/src/1669623" TargetMode="External"/><Relationship Id="rId12099" Type="http://schemas.openxmlformats.org/officeDocument/2006/relationships/hyperlink" Target="https://www.daloopa.com/src/1678435" TargetMode="External"/><Relationship Id="rId13497" Type="http://schemas.openxmlformats.org/officeDocument/2006/relationships/hyperlink" Target="https://www.daloopa.com/src/53487411" TargetMode="External"/><Relationship Id="rId14548" Type="http://schemas.openxmlformats.org/officeDocument/2006/relationships/hyperlink" Target="https://www.daloopa.com/src/19184405" TargetMode="External"/><Relationship Id="rId477" Type="http://schemas.openxmlformats.org/officeDocument/2006/relationships/hyperlink" Target="https://www.daloopa.com/src/1677250" TargetMode="External"/><Relationship Id="rId2158" Type="http://schemas.openxmlformats.org/officeDocument/2006/relationships/hyperlink" Target="https://www.daloopa.com/document/23465155" TargetMode="External"/><Relationship Id="rId3209" Type="http://schemas.openxmlformats.org/officeDocument/2006/relationships/hyperlink" Target="https://marketplace.daloopa.com/text-fundamental?id=67087802&amp;value=430&amp;" TargetMode="External"/><Relationship Id="rId4607" Type="http://schemas.openxmlformats.org/officeDocument/2006/relationships/hyperlink" Target="https://www.daloopa.com/src/4681372" TargetMode="External"/><Relationship Id="rId17021" Type="http://schemas.openxmlformats.org/officeDocument/2006/relationships/hyperlink" Target="https://www.daloopa.com/src/48792545" TargetMode="External"/><Relationship Id="rId6779" Type="http://schemas.openxmlformats.org/officeDocument/2006/relationships/hyperlink" Target="https://www.daloopa.com/src/53410429" TargetMode="External"/><Relationship Id="rId12580" Type="http://schemas.openxmlformats.org/officeDocument/2006/relationships/hyperlink" Target="https://www.daloopa.com/src/19140155" TargetMode="External"/><Relationship Id="rId13631" Type="http://schemas.openxmlformats.org/officeDocument/2006/relationships/hyperlink" Target="https://www.daloopa.com/src/19144532" TargetMode="External"/><Relationship Id="rId19193" Type="http://schemas.openxmlformats.org/officeDocument/2006/relationships/hyperlink" Target="https://www.daloopa.com/src/49001015" TargetMode="External"/><Relationship Id="rId9252" Type="http://schemas.openxmlformats.org/officeDocument/2006/relationships/hyperlink" Target="https://www.daloopa.com/src/38123911" TargetMode="External"/><Relationship Id="rId11182" Type="http://schemas.openxmlformats.org/officeDocument/2006/relationships/hyperlink" Target="https://www.daloopa.com/document/6065396" TargetMode="External"/><Relationship Id="rId12233" Type="http://schemas.openxmlformats.org/officeDocument/2006/relationships/hyperlink" Target="https://www.daloopa.com/src/7998984" TargetMode="External"/><Relationship Id="rId611" Type="http://schemas.openxmlformats.org/officeDocument/2006/relationships/hyperlink" Target="https://www.daloopa.com/src/18918515" TargetMode="External"/><Relationship Id="rId1241" Type="http://schemas.openxmlformats.org/officeDocument/2006/relationships/hyperlink" Target="https://www.daloopa.com/src/49014100" TargetMode="External"/><Relationship Id="rId5862" Type="http://schemas.openxmlformats.org/officeDocument/2006/relationships/hyperlink" Target="https://www.daloopa.com/src/62949285" TargetMode="External"/><Relationship Id="rId6913" Type="http://schemas.openxmlformats.org/officeDocument/2006/relationships/hyperlink" Target="https://www.daloopa.com/src/1668990" TargetMode="External"/><Relationship Id="rId15456" Type="http://schemas.openxmlformats.org/officeDocument/2006/relationships/hyperlink" Target="https://www.daloopa.com/src/19186952" TargetMode="External"/><Relationship Id="rId16507" Type="http://schemas.openxmlformats.org/officeDocument/2006/relationships/hyperlink" Target="https://www.daloopa.com/src/19164858" TargetMode="External"/><Relationship Id="rId16854" Type="http://schemas.openxmlformats.org/officeDocument/2006/relationships/hyperlink" Target="https://www.daloopa.com/src/48791174" TargetMode="External"/><Relationship Id="rId17905" Type="http://schemas.openxmlformats.org/officeDocument/2006/relationships/hyperlink" Target="https://www.daloopa.com/src/67090262" TargetMode="External"/><Relationship Id="rId4464" Type="http://schemas.openxmlformats.org/officeDocument/2006/relationships/hyperlink" Target="https://www.daloopa.com/src/46595420" TargetMode="External"/><Relationship Id="rId5515" Type="http://schemas.openxmlformats.org/officeDocument/2006/relationships/hyperlink" Target="https://www.daloopa.com/src/46412906" TargetMode="External"/><Relationship Id="rId14058" Type="http://schemas.openxmlformats.org/officeDocument/2006/relationships/hyperlink" Target="https://www.daloopa.com/src/19156520" TargetMode="External"/><Relationship Id="rId15109" Type="http://schemas.openxmlformats.org/officeDocument/2006/relationships/hyperlink" Target="https://www.daloopa.com/src/32324040" TargetMode="External"/><Relationship Id="rId3066" Type="http://schemas.openxmlformats.org/officeDocument/2006/relationships/hyperlink" Target="https://www.daloopa.com/src/19136698" TargetMode="External"/><Relationship Id="rId4117" Type="http://schemas.openxmlformats.org/officeDocument/2006/relationships/hyperlink" Target="https://www.daloopa.com/src/14718009" TargetMode="External"/><Relationship Id="rId7687" Type="http://schemas.openxmlformats.org/officeDocument/2006/relationships/hyperlink" Target="https://www.daloopa.com/src/1668656" TargetMode="External"/><Relationship Id="rId18679" Type="http://schemas.openxmlformats.org/officeDocument/2006/relationships/hyperlink" Target="https://www.daloopa.com/src/48899214" TargetMode="External"/><Relationship Id="rId6289" Type="http://schemas.openxmlformats.org/officeDocument/2006/relationships/hyperlink" Target="https://www.daloopa.com/src/1669684" TargetMode="External"/><Relationship Id="rId8738" Type="http://schemas.openxmlformats.org/officeDocument/2006/relationships/hyperlink" Target="https://www.daloopa.com/src/1670574" TargetMode="External"/><Relationship Id="rId10668" Type="http://schemas.openxmlformats.org/officeDocument/2006/relationships/hyperlink" Target="https://marketplace.daloopa.com/text-fundamental?id=50179552&amp;value=1271&amp;id=50179509&amp;value=1413&amp;id=50179487&amp;value=1546&amp;id=50179442&amp;value=1895&amp;id=50457920&amp;value=6125&amp;id=50179394&amp;value=1724&amp;id=50179340&amp;value=1849&amp;id=50179266&amp;value=1835&amp;id=50179203&amp;value=2201&amp;id=50457921&amp;value=7609&amp;id=50179171&amp;value=1904&amp;id=50179089&amp;value=2129&amp;id=50179030&amp;value=2293&amp;id=50178999&amp;value=2666&amp;id=50457922&amp;value=8992&amp;id=50178943&amp;value=2157&amp;id=50178890&amp;value=1839&amp;id=50178836&amp;value=2371&amp;id=50178798&amp;value=3050&amp;id=50457923&amp;value=9417&amp;id=50178729&amp;value=2905&amp;id=50178687&amp;value=3364&amp;id=50178572&amp;value=3688&amp;id=50174935&amp;value=4447&amp;id=67061199&amp;value=14404&amp;id=53412513&amp;value=3842&amp;id=58653385&amp;value=4340&amp;id=62950998&amp;value=4138&amp;id=67050011&amp;value=4656&amp;id=67054983&amp;value=16976&amp;" TargetMode="External"/><Relationship Id="rId11719" Type="http://schemas.openxmlformats.org/officeDocument/2006/relationships/hyperlink" Target="https://www.daloopa.com/src/45304433" TargetMode="External"/><Relationship Id="rId12090" Type="http://schemas.openxmlformats.org/officeDocument/2006/relationships/hyperlink" Target="https://www.daloopa.com/src/45304463" TargetMode="External"/><Relationship Id="rId13141" Type="http://schemas.openxmlformats.org/officeDocument/2006/relationships/hyperlink" Target="https://www.daloopa.com/src/67443681" TargetMode="External"/><Relationship Id="rId17762" Type="http://schemas.openxmlformats.org/officeDocument/2006/relationships/hyperlink" Target="https://www.daloopa.com/src/62705889" TargetMode="External"/><Relationship Id="rId18813" Type="http://schemas.openxmlformats.org/officeDocument/2006/relationships/hyperlink" Target="https://www.daloopa.com/src/48899353" TargetMode="External"/><Relationship Id="rId2899" Type="http://schemas.openxmlformats.org/officeDocument/2006/relationships/hyperlink" Target="https://www.daloopa.com/src/45304500" TargetMode="External"/><Relationship Id="rId3200" Type="http://schemas.openxmlformats.org/officeDocument/2006/relationships/hyperlink" Target="https://www.daloopa.com/src/19135738" TargetMode="External"/><Relationship Id="rId6770" Type="http://schemas.openxmlformats.org/officeDocument/2006/relationships/hyperlink" Target="https://www.daloopa.com/src/2696988" TargetMode="External"/><Relationship Id="rId7821" Type="http://schemas.openxmlformats.org/officeDocument/2006/relationships/hyperlink" Target="https://www.daloopa.com/src/1668659" TargetMode="External"/><Relationship Id="rId16364" Type="http://schemas.openxmlformats.org/officeDocument/2006/relationships/hyperlink" Target="https://www.daloopa.com/src/19271859" TargetMode="External"/><Relationship Id="rId17415" Type="http://schemas.openxmlformats.org/officeDocument/2006/relationships/hyperlink" Target="https://www.daloopa.com/src/62995433" TargetMode="External"/><Relationship Id="rId121" Type="http://schemas.openxmlformats.org/officeDocument/2006/relationships/hyperlink" Target="https://www.daloopa.com/document/10232771" TargetMode="External"/><Relationship Id="rId5372" Type="http://schemas.openxmlformats.org/officeDocument/2006/relationships/hyperlink" Target="https://www.daloopa.com/src/46412908" TargetMode="External"/><Relationship Id="rId6423" Type="http://schemas.openxmlformats.org/officeDocument/2006/relationships/hyperlink" Target="https://www.daloopa.com/src/20809868" TargetMode="External"/><Relationship Id="rId9993" Type="http://schemas.openxmlformats.org/officeDocument/2006/relationships/hyperlink" Target="https://www.daloopa.com/src/1671415" TargetMode="External"/><Relationship Id="rId10802" Type="http://schemas.openxmlformats.org/officeDocument/2006/relationships/hyperlink" Target="https://www.daloopa.com/document/23463508" TargetMode="External"/><Relationship Id="rId16017" Type="http://schemas.openxmlformats.org/officeDocument/2006/relationships/hyperlink" Target="https://www.daloopa.com/src/19193864" TargetMode="External"/><Relationship Id="rId19587" Type="http://schemas.openxmlformats.org/officeDocument/2006/relationships/hyperlink" Target="https://www.daloopa.com/src/46414398" TargetMode="External"/><Relationship Id="rId5025" Type="http://schemas.openxmlformats.org/officeDocument/2006/relationships/hyperlink" Target="https://www.daloopa.com/src/1669833" TargetMode="External"/><Relationship Id="rId8595" Type="http://schemas.openxmlformats.org/officeDocument/2006/relationships/hyperlink" Target="https://www.daloopa.com/src/20811515" TargetMode="External"/><Relationship Id="rId9646" Type="http://schemas.openxmlformats.org/officeDocument/2006/relationships/hyperlink" Target="https://www.daloopa.com/src/1671196" TargetMode="External"/><Relationship Id="rId12974" Type="http://schemas.openxmlformats.org/officeDocument/2006/relationships/hyperlink" Target="https://www.daloopa.com/src/67439268" TargetMode="External"/><Relationship Id="rId18189" Type="http://schemas.openxmlformats.org/officeDocument/2006/relationships/hyperlink" Target="https://www.daloopa.com/src/19253583" TargetMode="External"/><Relationship Id="rId1635" Type="http://schemas.openxmlformats.org/officeDocument/2006/relationships/hyperlink" Target="https://www.daloopa.com/src/1671014" TargetMode="External"/><Relationship Id="rId1982" Type="http://schemas.openxmlformats.org/officeDocument/2006/relationships/hyperlink" Target="https://www.daloopa.com/src/1676854" TargetMode="External"/><Relationship Id="rId7197" Type="http://schemas.openxmlformats.org/officeDocument/2006/relationships/hyperlink" Target="https://marketplace.daloopa.com/text-fundamental?id=1669561&amp;value=256&amp;id=1669526&amp;value=-194&amp;id=1669491&amp;value=-516&amp;id=1669456&amp;value=-853&amp;id=48346969&amp;value=-1307&amp;id=1669421&amp;value=267&amp;id=1669384&amp;value=-721&amp;id=1669346&amp;value=-36&amp;id=1669309&amp;value=-1151&amp;id=48346646&amp;value=-1641&amp;id=1669273&amp;value=698&amp;id=1669237&amp;value=-767&amp;id=1669201&amp;value=-267&amp;id=1669163&amp;value=-1758&amp;id=48345867&amp;value=-2094&amp;id=1669062&amp;value=818&amp;id=1669029&amp;value=-835&amp;id=1668995&amp;value=-282&amp;id=1668960&amp;value=-2279&amp;id=48615963&amp;value=-2578&amp;id=1668924&amp;value=1267&amp;id=1668888&amp;value=-836&amp;id=1668852&amp;value=-1150&amp;id=1668816&amp;value=-3049&amp;id=48400762&amp;value=-3768&amp;id=1668782&amp;value=1700&amp;id=1668748&amp;value=-312&amp;id=1668714&amp;value=-670&amp;id=1668680&amp;value=-2887&amp;id=48610218&amp;value=-2169&amp;id=1668647&amp;value=1172&amp;id=1668614&amp;value=-1146&amp;id=1668581&amp;value=-1&amp;id=2696845&amp;value=-4365&amp;id=47469223&amp;value=-4340&amp;id=4681384&amp;value=2602&amp;id=7963144&amp;value=-80&amp;id=10333062&amp;value=-3601&amp;id=14718242&amp;value=-5445&amp;id=47468712&amp;value=-6524&amp;id=20811528&amp;value=2794&amp;id=32272374&amp;value=-3661&amp;id=38123479&amp;value=-2409&amp;id=46414892&amp;value=-5819&amp;id=46420419&amp;value=-9095&amp;id=53410393&amp;value=4364&amp;id=58652681&amp;value=-1969&amp;id=62949124&amp;value=-97&amp;id=67044671&amp;value=-4615&amp;id=67054411&amp;value=-2317&amp;" TargetMode="External"/><Relationship Id="rId8248" Type="http://schemas.openxmlformats.org/officeDocument/2006/relationships/hyperlink" Target="https://www.daloopa.com/src/48346662" TargetMode="External"/><Relationship Id="rId10178" Type="http://schemas.openxmlformats.org/officeDocument/2006/relationships/hyperlink" Target="https://www.daloopa.com/src/50179564" TargetMode="External"/><Relationship Id="rId11576" Type="http://schemas.openxmlformats.org/officeDocument/2006/relationships/hyperlink" Target="https://www.daloopa.com/src/1679000" TargetMode="External"/><Relationship Id="rId12627" Type="http://schemas.openxmlformats.org/officeDocument/2006/relationships/hyperlink" Target="https://www.daloopa.com/src/50460519" TargetMode="External"/><Relationship Id="rId11229" Type="http://schemas.openxmlformats.org/officeDocument/2006/relationships/hyperlink" Target="https://www.daloopa.com/src/1684260" TargetMode="External"/><Relationship Id="rId14799" Type="http://schemas.openxmlformats.org/officeDocument/2006/relationships/hyperlink" Target="https://www.daloopa.com/src/19185111" TargetMode="External"/><Relationship Id="rId15100" Type="http://schemas.openxmlformats.org/officeDocument/2006/relationships/hyperlink" Target="https://www.daloopa.com/src/19179098" TargetMode="External"/><Relationship Id="rId18670" Type="http://schemas.openxmlformats.org/officeDocument/2006/relationships/hyperlink" Target="https://www.daloopa.com/src/48899873" TargetMode="External"/><Relationship Id="rId19721" Type="http://schemas.openxmlformats.org/officeDocument/2006/relationships/hyperlink" Target="https://www.daloopa.com/src/49009432" TargetMode="External"/><Relationship Id="rId4858" Type="http://schemas.openxmlformats.org/officeDocument/2006/relationships/hyperlink" Target="https://www.daloopa.com/src/1677314" TargetMode="External"/><Relationship Id="rId5909" Type="http://schemas.openxmlformats.org/officeDocument/2006/relationships/hyperlink" Target="https://www.daloopa.com/src/32272325" TargetMode="External"/><Relationship Id="rId11710" Type="http://schemas.openxmlformats.org/officeDocument/2006/relationships/hyperlink" Target="https://www.daloopa.com/document/207123" TargetMode="External"/><Relationship Id="rId17272" Type="http://schemas.openxmlformats.org/officeDocument/2006/relationships/hyperlink" Target="https://www.daloopa.com/src/58706536" TargetMode="External"/><Relationship Id="rId18323" Type="http://schemas.openxmlformats.org/officeDocument/2006/relationships/hyperlink" Target="https://www.daloopa.com/src/62711767" TargetMode="External"/><Relationship Id="rId6280" Type="http://schemas.openxmlformats.org/officeDocument/2006/relationships/hyperlink" Target="https://www.daloopa.com/src/1669995" TargetMode="External"/><Relationship Id="rId7331" Type="http://schemas.openxmlformats.org/officeDocument/2006/relationships/hyperlink" Target="https://www.daloopa.com/src/1668854" TargetMode="External"/><Relationship Id="rId10312" Type="http://schemas.openxmlformats.org/officeDocument/2006/relationships/hyperlink" Target="https://www.daloopa.com/src/50457880" TargetMode="External"/><Relationship Id="rId13882" Type="http://schemas.openxmlformats.org/officeDocument/2006/relationships/hyperlink" Target="https://www.daloopa.com/src/19256918" TargetMode="External"/><Relationship Id="rId2890" Type="http://schemas.openxmlformats.org/officeDocument/2006/relationships/hyperlink" Target="https://www.daloopa.com/src/19134989" TargetMode="External"/><Relationship Id="rId3941" Type="http://schemas.openxmlformats.org/officeDocument/2006/relationships/hyperlink" Target="https://www.daloopa.com/src/46595282" TargetMode="External"/><Relationship Id="rId12484" Type="http://schemas.openxmlformats.org/officeDocument/2006/relationships/hyperlink" Target="https://www.daloopa.com/src/4718977" TargetMode="External"/><Relationship Id="rId13535" Type="http://schemas.openxmlformats.org/officeDocument/2006/relationships/hyperlink" Target="https://www.daloopa.com/src/19144825" TargetMode="External"/><Relationship Id="rId14933" Type="http://schemas.openxmlformats.org/officeDocument/2006/relationships/hyperlink" Target="https://marketplace.daloopa.com/text-fundamental?id=19185556&amp;value=336663&amp;id=19185543&amp;value=338337&amp;id=19185788&amp;value=339235&amp;id=19185708&amp;value=338809&amp;id=19185439&amp;value=342606&amp;id=19185398&amp;value=342630&amp;id=19185266&amp;value=343520&amp;id=19185879&amp;value=342377&amp;id=19185177&amp;value=342628&amp;id=19185110&amp;value=343190&amp;id=19185078&amp;value=343914&amp;id=19185920&amp;value=343780&amp;id=19185030&amp;value=345813&amp;id=19184985&amp;value=344993&amp;id=19184897&amp;value=345381&amp;id=19185952&amp;value=345131&amp;id=19184850&amp;value=345870&amp;id=19184837&amp;value=345679&amp;id=19184754&amp;value=345952&amp;id=19186018&amp;value=345942&amp;id=19184595&amp;value=346303&amp;id=19184554&amp;value=345892&amp;id=19184497&amp;value=346102&amp;id=19186029&amp;value=346101&amp;id=19184863&amp;value=346134&amp;id=19184411&amp;value=346013&amp;id=19184195&amp;value=346731&amp;id=19186069&amp;value=346342&amp;id=19184178&amp;value=346853&amp;id=19184121&amp;value=345755&amp;id=19184083&amp;value=346566&amp;id=19186095&amp;value=346084&amp;id=20862831&amp;value=346658&amp;id=32324263&amp;value=346192&amp;id=38229703&amp;value=345937&amp;id=46508613&amp;value=345755&amp;id=53488235&amp;value=345018&amp;id=58705777&amp;value=6902000&amp;id=62996930&amp;value=6868000&amp;id=67088709&amp;value=6881000&amp;" TargetMode="External"/><Relationship Id="rId19097" Type="http://schemas.openxmlformats.org/officeDocument/2006/relationships/hyperlink" Target="https://www.daloopa.com/src/48905820" TargetMode="External"/><Relationship Id="rId862" Type="http://schemas.openxmlformats.org/officeDocument/2006/relationships/hyperlink" Target="https://www.daloopa.com/document/23465155" TargetMode="External"/><Relationship Id="rId1492" Type="http://schemas.openxmlformats.org/officeDocument/2006/relationships/hyperlink" Target="https://www.daloopa.com/src/7963246" TargetMode="External"/><Relationship Id="rId2543" Type="http://schemas.openxmlformats.org/officeDocument/2006/relationships/hyperlink" Target="https://www.daloopa.com/src/66331551" TargetMode="External"/><Relationship Id="rId9156" Type="http://schemas.openxmlformats.org/officeDocument/2006/relationships/hyperlink" Target="https://www.daloopa.com/src/1671408" TargetMode="External"/><Relationship Id="rId11086" Type="http://schemas.openxmlformats.org/officeDocument/2006/relationships/hyperlink" Target="https://www.daloopa.com/src/50179215" TargetMode="External"/><Relationship Id="rId12137" Type="http://schemas.openxmlformats.org/officeDocument/2006/relationships/hyperlink" Target="https://www.daloopa.com/src/1678355" TargetMode="External"/><Relationship Id="rId515" Type="http://schemas.openxmlformats.org/officeDocument/2006/relationships/hyperlink" Target="https://www.daloopa.com/src/1677083" TargetMode="External"/><Relationship Id="rId1145" Type="http://schemas.openxmlformats.org/officeDocument/2006/relationships/hyperlink" Target="https://www.daloopa.com/src/1670827" TargetMode="External"/><Relationship Id="rId5766" Type="http://schemas.openxmlformats.org/officeDocument/2006/relationships/hyperlink" Target="https://www.daloopa.com/src/1669915" TargetMode="External"/><Relationship Id="rId16758" Type="http://schemas.openxmlformats.org/officeDocument/2006/relationships/hyperlink" Target="https://www.daloopa.com/document/23465155" TargetMode="External"/><Relationship Id="rId17809" Type="http://schemas.openxmlformats.org/officeDocument/2006/relationships/hyperlink" Target="https://www.daloopa.com/src/62705888" TargetMode="External"/><Relationship Id="rId18180" Type="http://schemas.openxmlformats.org/officeDocument/2006/relationships/hyperlink" Target="https://www.daloopa.com/src/19253700" TargetMode="External"/><Relationship Id="rId4368" Type="http://schemas.openxmlformats.org/officeDocument/2006/relationships/hyperlink" Target="https://www.daloopa.com/src/58652625" TargetMode="External"/><Relationship Id="rId5419" Type="http://schemas.openxmlformats.org/officeDocument/2006/relationships/hyperlink" Target="https://www.daloopa.com/src/1669978" TargetMode="External"/><Relationship Id="rId6817" Type="http://schemas.openxmlformats.org/officeDocument/2006/relationships/hyperlink" Target="https://www.daloopa.com/src/1668707" TargetMode="External"/><Relationship Id="rId19231" Type="http://schemas.openxmlformats.org/officeDocument/2006/relationships/hyperlink" Target="https://www.daloopa.com/document/7678" TargetMode="External"/><Relationship Id="rId8989" Type="http://schemas.openxmlformats.org/officeDocument/2006/relationships/hyperlink" Target="https://www.daloopa.com/src/1671465" TargetMode="External"/><Relationship Id="rId11220" Type="http://schemas.openxmlformats.org/officeDocument/2006/relationships/hyperlink" Target="https://www.daloopa.com/src/1684258" TargetMode="External"/><Relationship Id="rId14790" Type="http://schemas.openxmlformats.org/officeDocument/2006/relationships/hyperlink" Target="https://marketplace.daloopa.com/text-fundamental?id=19185552&amp;value=268767&amp;id=19185531&amp;value=272417&amp;id=19185784&amp;value=275237&amp;id=19185702&amp;value=273518&amp;id=19185438&amp;value=280202&amp;id=19185389&amp;value=282216&amp;id=19185257&amp;value=283850&amp;id=19185878&amp;value=282877&amp;id=19185179&amp;value=287043&amp;id=19185111&amp;value=288723&amp;id=19185076&amp;value=290368&amp;id=19185921&amp;value=289640&amp;id=19185022&amp;value=293383&amp;id=19184981&amp;value=293564&amp;id=19184893&amp;value=294945&amp;id=19185950&amp;value=294217&amp;id=19184846&amp;value=297150&amp;id=19184835&amp;value=297288&amp;id=19184747&amp;value=297804&amp;id=19186016&amp;value=297604&amp;id=19184598&amp;value=298449&amp;id=19184552&amp;value=298264&amp;id=19184496&amp;value=298614&amp;id=19186026&amp;value=298548&amp;id=19184866&amp;value=299042&amp;id=19184413&amp;value=299035&amp;id=19184194&amp;value=299835&amp;id=19186071&amp;value=299402&amp;id=19184177&amp;value=300249&amp;id=19184119&amp;value=299308&amp;id=19184088&amp;value=300411&amp;id=19186098&amp;value=299815&amp;id=20862832&amp;value=300800&amp;id=32324259&amp;value=300485&amp;id=38229699&amp;value=300519&amp;id=46508614&amp;value=300310&amp;id=53488236&amp;value=300478&amp;id=58705773&amp;value=6015000&amp;id=62996934&amp;value=5983000&amp;id=67088705&amp;value=5994000&amp;" TargetMode="External"/><Relationship Id="rId15841" Type="http://schemas.openxmlformats.org/officeDocument/2006/relationships/hyperlink" Target="https://www.daloopa.com/src/19183798" TargetMode="External"/><Relationship Id="rId5900" Type="http://schemas.openxmlformats.org/officeDocument/2006/relationships/hyperlink" Target="https://www.daloopa.com/src/1669677" TargetMode="External"/><Relationship Id="rId13392" Type="http://schemas.openxmlformats.org/officeDocument/2006/relationships/hyperlink" Target="https://www.daloopa.com/src/19145279" TargetMode="External"/><Relationship Id="rId14443" Type="http://schemas.openxmlformats.org/officeDocument/2006/relationships/hyperlink" Target="https://www.daloopa.com/src/19181907" TargetMode="External"/><Relationship Id="rId3451" Type="http://schemas.openxmlformats.org/officeDocument/2006/relationships/hyperlink" Target="https://www.daloopa.com/src/19138773" TargetMode="External"/><Relationship Id="rId4502" Type="http://schemas.openxmlformats.org/officeDocument/2006/relationships/hyperlink" Target="https://www.daloopa.com/src/1668567" TargetMode="External"/><Relationship Id="rId13045" Type="http://schemas.openxmlformats.org/officeDocument/2006/relationships/hyperlink" Target="https://www.daloopa.com/src/67440463" TargetMode="External"/><Relationship Id="rId17666" Type="http://schemas.openxmlformats.org/officeDocument/2006/relationships/hyperlink" Target="https://www.daloopa.com/src/62761330" TargetMode="External"/><Relationship Id="rId18717" Type="http://schemas.openxmlformats.org/officeDocument/2006/relationships/hyperlink" Target="https://www.daloopa.com/document/8472" TargetMode="External"/><Relationship Id="rId372" Type="http://schemas.openxmlformats.org/officeDocument/2006/relationships/hyperlink" Target="https://www.daloopa.com/src/1676898" TargetMode="External"/><Relationship Id="rId2053" Type="http://schemas.openxmlformats.org/officeDocument/2006/relationships/hyperlink" Target="https://www.daloopa.com/src/1676877" TargetMode="External"/><Relationship Id="rId3104" Type="http://schemas.openxmlformats.org/officeDocument/2006/relationships/hyperlink" Target="https://www.daloopa.com/src/19135481" TargetMode="External"/><Relationship Id="rId6674" Type="http://schemas.openxmlformats.org/officeDocument/2006/relationships/hyperlink" Target="https://www.daloopa.com/src/46412948" TargetMode="External"/><Relationship Id="rId7725" Type="http://schemas.openxmlformats.org/officeDocument/2006/relationships/hyperlink" Target="https://www.daloopa.com/src/20811506" TargetMode="External"/><Relationship Id="rId16268" Type="http://schemas.openxmlformats.org/officeDocument/2006/relationships/hyperlink" Target="https://www.daloopa.com/src/19271860" TargetMode="External"/><Relationship Id="rId17319" Type="http://schemas.openxmlformats.org/officeDocument/2006/relationships/hyperlink" Target="https://www.daloopa.com/src/48794384" TargetMode="External"/><Relationship Id="rId5276" Type="http://schemas.openxmlformats.org/officeDocument/2006/relationships/hyperlink" Target="https://www.daloopa.com/src/1670373" TargetMode="External"/><Relationship Id="rId6327" Type="http://schemas.openxmlformats.org/officeDocument/2006/relationships/hyperlink" Target="https://www.daloopa.com/src/1670176" TargetMode="External"/><Relationship Id="rId9897" Type="http://schemas.openxmlformats.org/officeDocument/2006/relationships/hyperlink" Target="https://www.daloopa.com/src/1671286" TargetMode="External"/><Relationship Id="rId10706" Type="http://schemas.openxmlformats.org/officeDocument/2006/relationships/hyperlink" Target="https://www.daloopa.com/src/50179393" TargetMode="External"/><Relationship Id="rId8499" Type="http://schemas.openxmlformats.org/officeDocument/2006/relationships/hyperlink" Target="https://www.daloopa.com/src/1669585" TargetMode="External"/><Relationship Id="rId12878" Type="http://schemas.openxmlformats.org/officeDocument/2006/relationships/hyperlink" Target="https://www.daloopa.com/src/67437101" TargetMode="External"/><Relationship Id="rId13929" Type="http://schemas.openxmlformats.org/officeDocument/2006/relationships/hyperlink" Target="https://www.daloopa.com/src/48886720" TargetMode="External"/><Relationship Id="rId17800" Type="http://schemas.openxmlformats.org/officeDocument/2006/relationships/hyperlink" Target="https://www.daloopa.com/src/62706095" TargetMode="External"/><Relationship Id="rId1886" Type="http://schemas.openxmlformats.org/officeDocument/2006/relationships/hyperlink" Target="https://www.daloopa.com/src/1680685" TargetMode="External"/><Relationship Id="rId2937" Type="http://schemas.openxmlformats.org/officeDocument/2006/relationships/hyperlink" Target="https://marketplace.daloopa.com/text-fundamental?id=67087447&amp;value=-0.11&amp;" TargetMode="External"/><Relationship Id="rId15351" Type="http://schemas.openxmlformats.org/officeDocument/2006/relationships/hyperlink" Target="https://www.daloopa.com/src/19187500" TargetMode="External"/><Relationship Id="rId16402" Type="http://schemas.openxmlformats.org/officeDocument/2006/relationships/hyperlink" Target="https://www.daloopa.com/src/19166508" TargetMode="External"/><Relationship Id="rId909" Type="http://schemas.openxmlformats.org/officeDocument/2006/relationships/hyperlink" Target="https://www.daloopa.com/src/48507219" TargetMode="External"/><Relationship Id="rId1539" Type="http://schemas.openxmlformats.org/officeDocument/2006/relationships/hyperlink" Target="https://www.daloopa.com/src/49014018" TargetMode="External"/><Relationship Id="rId5410" Type="http://schemas.openxmlformats.org/officeDocument/2006/relationships/hyperlink" Target="https://www.daloopa.com/src/38123602" TargetMode="External"/><Relationship Id="rId8980" Type="http://schemas.openxmlformats.org/officeDocument/2006/relationships/hyperlink" Target="https://www.daloopa.com/src/1671545" TargetMode="External"/><Relationship Id="rId11961" Type="http://schemas.openxmlformats.org/officeDocument/2006/relationships/hyperlink" Target="https://www.daloopa.com/src/1678250" TargetMode="External"/><Relationship Id="rId15004" Type="http://schemas.openxmlformats.org/officeDocument/2006/relationships/hyperlink" Target="https://www.daloopa.com/src/19185918" TargetMode="External"/><Relationship Id="rId18574" Type="http://schemas.openxmlformats.org/officeDocument/2006/relationships/hyperlink" Target="https://www.daloopa.com/src/62711917" TargetMode="External"/><Relationship Id="rId19625" Type="http://schemas.openxmlformats.org/officeDocument/2006/relationships/hyperlink" Target="https://www.daloopa.com/src/49028201" TargetMode="External"/><Relationship Id="rId4012" Type="http://schemas.openxmlformats.org/officeDocument/2006/relationships/hyperlink" Target="https://www.daloopa.com/src/1668276" TargetMode="External"/><Relationship Id="rId7582" Type="http://schemas.openxmlformats.org/officeDocument/2006/relationships/hyperlink" Target="https://www.daloopa.com/src/1669244" TargetMode="External"/><Relationship Id="rId8633" Type="http://schemas.openxmlformats.org/officeDocument/2006/relationships/hyperlink" Target="https://www.daloopa.com/src/1670575" TargetMode="External"/><Relationship Id="rId10563" Type="http://schemas.openxmlformats.org/officeDocument/2006/relationships/hyperlink" Target="https://www.daloopa.com/src/50179106" TargetMode="External"/><Relationship Id="rId11614" Type="http://schemas.openxmlformats.org/officeDocument/2006/relationships/hyperlink" Target="https://www.daloopa.com/src/1684212" TargetMode="External"/><Relationship Id="rId17176" Type="http://schemas.openxmlformats.org/officeDocument/2006/relationships/hyperlink" Target="https://www.daloopa.com/src/48793553" TargetMode="External"/><Relationship Id="rId18227" Type="http://schemas.openxmlformats.org/officeDocument/2006/relationships/hyperlink" Target="https://www.daloopa.com/src/19253370" TargetMode="External"/><Relationship Id="rId6184" Type="http://schemas.openxmlformats.org/officeDocument/2006/relationships/hyperlink" Target="https://www.daloopa.com/src/1669717" TargetMode="External"/><Relationship Id="rId7235" Type="http://schemas.openxmlformats.org/officeDocument/2006/relationships/hyperlink" Target="https://www.daloopa.com/src/53410393" TargetMode="External"/><Relationship Id="rId10216" Type="http://schemas.openxmlformats.org/officeDocument/2006/relationships/hyperlink" Target="https://www.daloopa.com/src/50179819" TargetMode="External"/><Relationship Id="rId2794" Type="http://schemas.openxmlformats.org/officeDocument/2006/relationships/hyperlink" Target="https://www.daloopa.com/src/19134678" TargetMode="External"/><Relationship Id="rId3845" Type="http://schemas.openxmlformats.org/officeDocument/2006/relationships/hyperlink" Target="https://www.daloopa.com/src/1668373" TargetMode="External"/><Relationship Id="rId12388" Type="http://schemas.openxmlformats.org/officeDocument/2006/relationships/hyperlink" Target="https://www.daloopa.com/src/1679387" TargetMode="External"/><Relationship Id="rId13786" Type="http://schemas.openxmlformats.org/officeDocument/2006/relationships/hyperlink" Target="https://www.daloopa.com/src/67088247" TargetMode="External"/><Relationship Id="rId14837" Type="http://schemas.openxmlformats.org/officeDocument/2006/relationships/hyperlink" Target="https://www.daloopa.com/src/19185436" TargetMode="External"/><Relationship Id="rId766" Type="http://schemas.openxmlformats.org/officeDocument/2006/relationships/hyperlink" Target="https://www.daloopa.com/src/18921927" TargetMode="External"/><Relationship Id="rId1396" Type="http://schemas.openxmlformats.org/officeDocument/2006/relationships/hyperlink" Target="https://www.daloopa.com/src/1671057" TargetMode="External"/><Relationship Id="rId2447" Type="http://schemas.openxmlformats.org/officeDocument/2006/relationships/hyperlink" Target="https://www.daloopa.com/src/1679282" TargetMode="External"/><Relationship Id="rId13439" Type="http://schemas.openxmlformats.org/officeDocument/2006/relationships/hyperlink" Target="https://www.daloopa.com/src/38233729" TargetMode="External"/><Relationship Id="rId17310" Type="http://schemas.openxmlformats.org/officeDocument/2006/relationships/hyperlink" Target="https://www.daloopa.com/src/48796127" TargetMode="External"/><Relationship Id="rId419" Type="http://schemas.openxmlformats.org/officeDocument/2006/relationships/hyperlink" Target="https://www.daloopa.com/src/1677216" TargetMode="External"/><Relationship Id="rId1049" Type="http://schemas.openxmlformats.org/officeDocument/2006/relationships/hyperlink" Target="https://www.daloopa.com/src/7963879" TargetMode="External"/><Relationship Id="rId13920" Type="http://schemas.openxmlformats.org/officeDocument/2006/relationships/hyperlink" Target="https://www.daloopa.com/src/19257527" TargetMode="External"/><Relationship Id="rId19482" Type="http://schemas.openxmlformats.org/officeDocument/2006/relationships/hyperlink" Target="https://www.daloopa.com/src/45304216" TargetMode="External"/><Relationship Id="rId7092" Type="http://schemas.openxmlformats.org/officeDocument/2006/relationships/hyperlink" Target="https://www.daloopa.com/src/1669489" TargetMode="External"/><Relationship Id="rId8143" Type="http://schemas.openxmlformats.org/officeDocument/2006/relationships/hyperlink" Target="https://www.daloopa.com/src/1669510" TargetMode="External"/><Relationship Id="rId8490" Type="http://schemas.openxmlformats.org/officeDocument/2006/relationships/hyperlink" Target="https://www.daloopa.com/src/48615946" TargetMode="External"/><Relationship Id="rId9541" Type="http://schemas.openxmlformats.org/officeDocument/2006/relationships/hyperlink" Target="https://www.daloopa.com/src/1671164" TargetMode="External"/><Relationship Id="rId11471" Type="http://schemas.openxmlformats.org/officeDocument/2006/relationships/hyperlink" Target="https://marketplace.daloopa.com/text-fundamental?id=1679075&amp;value=-18&amp;id=1679071&amp;value=-13&amp;id=45304410&amp;value=-31&amp;" TargetMode="External"/><Relationship Id="rId12522" Type="http://schemas.openxmlformats.org/officeDocument/2006/relationships/hyperlink" Target="https://www.daloopa.com/src/1679326" TargetMode="External"/><Relationship Id="rId18084" Type="http://schemas.openxmlformats.org/officeDocument/2006/relationships/hyperlink" Target="https://www.daloopa.com/src/19237927" TargetMode="External"/><Relationship Id="rId19135" Type="http://schemas.openxmlformats.org/officeDocument/2006/relationships/hyperlink" Target="https://www.daloopa.com/src/49000075" TargetMode="External"/><Relationship Id="rId900" Type="http://schemas.openxmlformats.org/officeDocument/2006/relationships/hyperlink" Target="https://www.daloopa.com/src/38124381" TargetMode="External"/><Relationship Id="rId1530" Type="http://schemas.openxmlformats.org/officeDocument/2006/relationships/hyperlink" Target="https://www.daloopa.com/src/48526481" TargetMode="External"/><Relationship Id="rId10073" Type="http://schemas.openxmlformats.org/officeDocument/2006/relationships/hyperlink" Target="https://www.daloopa.com/src/50457846" TargetMode="External"/><Relationship Id="rId11124" Type="http://schemas.openxmlformats.org/officeDocument/2006/relationships/hyperlink" Target="https://www.daloopa.com/src/50179052" TargetMode="External"/><Relationship Id="rId14694" Type="http://schemas.openxmlformats.org/officeDocument/2006/relationships/hyperlink" Target="https://www.daloopa.com/src/19185390" TargetMode="External"/><Relationship Id="rId15745" Type="http://schemas.openxmlformats.org/officeDocument/2006/relationships/hyperlink" Target="https://www.daloopa.com/src/19183444" TargetMode="External"/><Relationship Id="rId4753" Type="http://schemas.openxmlformats.org/officeDocument/2006/relationships/hyperlink" Target="https://www.daloopa.com/src/1668372" TargetMode="External"/><Relationship Id="rId5804" Type="http://schemas.openxmlformats.org/officeDocument/2006/relationships/hyperlink" Target="https://www.daloopa.com/src/1670420" TargetMode="External"/><Relationship Id="rId13296" Type="http://schemas.openxmlformats.org/officeDocument/2006/relationships/hyperlink" Target="https://marketplace.daloopa.com/text-fundamental?id=1677454&amp;value=53891&amp;id=1677417&amp;value=44777&amp;id=1677414&amp;value=46421&amp;id=1677411&amp;value=47756&amp;id=1677408&amp;value=49829&amp;id=1677405&amp;value=52069&amp;id=1677402&amp;value=55030&amp;id=1677400&amp;value=53600&amp;id=1677399&amp;value=55419&amp;id=1677398&amp;value=57148&amp;id=1677397&amp;value=59976&amp;id=1677396&amp;value=61814&amp;id=1677358&amp;value=64115&amp;id=1677357&amp;value=66575&amp;id=1677356&amp;value=69953&amp;id=1677351&amp;value=72053&amp;id=1677352&amp;value=73992&amp;id=1677353&amp;value=75606&amp;id=1677354&amp;value=78101&amp;id=1677346&amp;value=80110&amp;id=1677345&amp;value=85050&amp;id=1677344&amp;value=89058&amp;id=1677343&amp;value=94372&amp;id=1677342&amp;value=98771&amp;id=1677341&amp;value=103459&amp;id=1677340&amp;value=107646&amp;id=1677355&amp;value=114096&amp;id=2698713&amp;value=118899&amp;id=4681557&amp;value=123048&amp;id=7963553&amp;value=127498&amp;id=10333195&amp;value=132121&amp;id=14718153&amp;value=135301&amp;id=20810925&amp;value=139995&amp;id=32271897&amp;value=144056&amp;id=38124268&amp;value=150028&amp;id=46414212&amp;value=156500&amp;id=53410590&amp;value=163906&amp;id=58653090&amp;value=174014&amp;id=62949990&amp;value=186779&amp;id=67045976&amp;value=190234&amp;" TargetMode="External"/><Relationship Id="rId14347" Type="http://schemas.openxmlformats.org/officeDocument/2006/relationships/hyperlink" Target="https://www.daloopa.com/src/19177960" TargetMode="External"/><Relationship Id="rId3355" Type="http://schemas.openxmlformats.org/officeDocument/2006/relationships/hyperlink" Target="https://www.daloopa.com/src/19136901" TargetMode="External"/><Relationship Id="rId4406" Type="http://schemas.openxmlformats.org/officeDocument/2006/relationships/hyperlink" Target="https://www.daloopa.com/src/1668426" TargetMode="External"/><Relationship Id="rId7976" Type="http://schemas.openxmlformats.org/officeDocument/2006/relationships/hyperlink" Target="https://www.daloopa.com/src/1668661" TargetMode="External"/><Relationship Id="rId18968" Type="http://schemas.openxmlformats.org/officeDocument/2006/relationships/hyperlink" Target="https://www.daloopa.com/src/50393418" TargetMode="External"/><Relationship Id="rId276" Type="http://schemas.openxmlformats.org/officeDocument/2006/relationships/hyperlink" Target="https://www.daloopa.com/src/50420180" TargetMode="External"/><Relationship Id="rId3008" Type="http://schemas.openxmlformats.org/officeDocument/2006/relationships/hyperlink" Target="https://www.daloopa.com/src/19135455" TargetMode="External"/><Relationship Id="rId6578" Type="http://schemas.openxmlformats.org/officeDocument/2006/relationships/hyperlink" Target="https://www.daloopa.com/src/1670000" TargetMode="External"/><Relationship Id="rId7629" Type="http://schemas.openxmlformats.org/officeDocument/2006/relationships/hyperlink" Target="https://www.daloopa.com/src/1669430" TargetMode="External"/><Relationship Id="rId10957" Type="http://schemas.openxmlformats.org/officeDocument/2006/relationships/hyperlink" Target="https://marketplace.daloopa.com/text-fundamental?id=50179641&amp;value=22451&amp;id=50179578&amp;value=26064&amp;id=50179558&amp;value=24750&amp;id=50179526&amp;value=26010&amp;id=50179492&amp;value=27772&amp;id=50179450&amp;value=32323&amp;id=50457950&amp;value=110855&amp;id=50179384&amp;value=31146&amp;id=50179351&amp;value=32657&amp;id=50179274&amp;value=33740&amp;id=50179214&amp;value=39276&amp;id=50457951&amp;value=136819&amp;id=50179172&amp;value=36339&amp;id=50179108&amp;value=38944&amp;id=50179051&amp;value=40499&amp;id=50178990&amp;value=46075&amp;id=50457952&amp;value=161857&amp;id=50178938&amp;value=41159&amp;id=50178887&amp;value=38297&amp;id=50178831&amp;value=46173&amp;id=50178780&amp;value=56898&amp;id=50457953&amp;value=182527&amp;id=50178734&amp;value=55314&amp;id=50178691&amp;value=61880&amp;id=50178573&amp;value=65118&amp;id=50174939&amp;value=75325&amp;id=67061201&amp;value=257637&amp;id=53412517&amp;value=68011&amp;id=58653389&amp;value=69685&amp;id=62951002&amp;value=69092&amp;id=67050014&amp;value=76048&amp;id=67054986&amp;value=282836&amp;" TargetMode="External"/><Relationship Id="rId9051" Type="http://schemas.openxmlformats.org/officeDocument/2006/relationships/hyperlink" Target="https://marketplace.daloopa.com/text-fundamental?id=1671401&amp;value=0.04&amp;id=1671380&amp;value=0.12&amp;" TargetMode="External"/><Relationship Id="rId13430" Type="http://schemas.openxmlformats.org/officeDocument/2006/relationships/hyperlink" Target="https://www.daloopa.com/src/19143034" TargetMode="External"/><Relationship Id="rId1040" Type="http://schemas.openxmlformats.org/officeDocument/2006/relationships/hyperlink" Target="https://www.daloopa.com/src/67092371" TargetMode="External"/><Relationship Id="rId12032" Type="http://schemas.openxmlformats.org/officeDocument/2006/relationships/hyperlink" Target="https://www.daloopa.com/src/1678300" TargetMode="External"/><Relationship Id="rId16653" Type="http://schemas.openxmlformats.org/officeDocument/2006/relationships/hyperlink" Target="https://marketplace.daloopa.com/text-fundamental?id=18837793&amp;value=-999&amp;id=18842779&amp;value=-999&amp;id=20857134&amp;value=-1000&amp;id=32321277&amp;value=0&amp;id=38226265&amp;value=0&amp;" TargetMode="External"/><Relationship Id="rId17704" Type="http://schemas.openxmlformats.org/officeDocument/2006/relationships/hyperlink" Target="https://www.daloopa.com/src/62706060" TargetMode="External"/><Relationship Id="rId410" Type="http://schemas.openxmlformats.org/officeDocument/2006/relationships/hyperlink" Target="https://marketplace.daloopa.com/text-fundamental?id=1677258&amp;value=-0.01&amp;id=1677252&amp;value=0.07&amp;id=1677246&amp;value=0.06&amp;id=1677240&amp;value=0.17&amp;id=1677234&amp;value=-0.03&amp;id=1677228&amp;value=0.07&amp;id=1677222&amp;value=0.09&amp;id=1677216&amp;value=0.2&amp;id=1677208&amp;value=0.02&amp;id=1677199&amp;value=0.12&amp;id=1677193&amp;value=0.06&amp;id=1677168&amp;value=0.18&amp;" TargetMode="External"/><Relationship Id="rId5661" Type="http://schemas.openxmlformats.org/officeDocument/2006/relationships/hyperlink" Target="https://www.daloopa.com/src/1669942" TargetMode="External"/><Relationship Id="rId6712" Type="http://schemas.openxmlformats.org/officeDocument/2006/relationships/hyperlink" Target="https://www.daloopa.com/src/1669795" TargetMode="External"/><Relationship Id="rId15255" Type="http://schemas.openxmlformats.org/officeDocument/2006/relationships/hyperlink" Target="https://www.daloopa.com/src/58705725" TargetMode="External"/><Relationship Id="rId16306" Type="http://schemas.openxmlformats.org/officeDocument/2006/relationships/hyperlink" Target="https://www.daloopa.com/src/38227725" TargetMode="External"/><Relationship Id="rId4263" Type="http://schemas.openxmlformats.org/officeDocument/2006/relationships/hyperlink" Target="https://www.daloopa.com/src/53410373" TargetMode="External"/><Relationship Id="rId5314" Type="http://schemas.openxmlformats.org/officeDocument/2006/relationships/hyperlink" Target="https://www.daloopa.com/src/1670120" TargetMode="External"/><Relationship Id="rId8884" Type="http://schemas.openxmlformats.org/officeDocument/2006/relationships/hyperlink" Target="https://www.daloopa.com/src/45304210" TargetMode="External"/><Relationship Id="rId9935" Type="http://schemas.openxmlformats.org/officeDocument/2006/relationships/hyperlink" Target="https://www.daloopa.com/src/1671203" TargetMode="External"/><Relationship Id="rId18478" Type="http://schemas.openxmlformats.org/officeDocument/2006/relationships/hyperlink" Target="https://www.daloopa.com/src/62711850" TargetMode="External"/><Relationship Id="rId19529" Type="http://schemas.openxmlformats.org/officeDocument/2006/relationships/hyperlink" Target="https://www.daloopa.com/document/10375903" TargetMode="External"/><Relationship Id="rId1924" Type="http://schemas.openxmlformats.org/officeDocument/2006/relationships/hyperlink" Target="https://www.daloopa.com/src/1680701" TargetMode="External"/><Relationship Id="rId7486" Type="http://schemas.openxmlformats.org/officeDocument/2006/relationships/hyperlink" Target="https://www.daloopa.com/src/1668893" TargetMode="External"/><Relationship Id="rId8537" Type="http://schemas.openxmlformats.org/officeDocument/2006/relationships/hyperlink" Target="https://www.daloopa.com/src/62949104" TargetMode="External"/><Relationship Id="rId10467" Type="http://schemas.openxmlformats.org/officeDocument/2006/relationships/hyperlink" Target="https://www.daloopa.com/src/50178793" TargetMode="External"/><Relationship Id="rId11865" Type="http://schemas.openxmlformats.org/officeDocument/2006/relationships/hyperlink" Target="https://www.daloopa.com/src/1678770" TargetMode="External"/><Relationship Id="rId12916" Type="http://schemas.openxmlformats.org/officeDocument/2006/relationships/hyperlink" Target="https://www.daloopa.com/src/67437310" TargetMode="External"/><Relationship Id="rId6088" Type="http://schemas.openxmlformats.org/officeDocument/2006/relationships/hyperlink" Target="https://www.daloopa.com/src/38123575" TargetMode="External"/><Relationship Id="rId7139" Type="http://schemas.openxmlformats.org/officeDocument/2006/relationships/hyperlink" Target="https://www.daloopa.com/src/67044665" TargetMode="External"/><Relationship Id="rId11518" Type="http://schemas.openxmlformats.org/officeDocument/2006/relationships/hyperlink" Target="https://www.daloopa.com/src/1684177" TargetMode="External"/><Relationship Id="rId2698" Type="http://schemas.openxmlformats.org/officeDocument/2006/relationships/hyperlink" Target="https://www.daloopa.com/src/1679639" TargetMode="External"/><Relationship Id="rId17561" Type="http://schemas.openxmlformats.org/officeDocument/2006/relationships/hyperlink" Target="https://www.daloopa.com/src/62762152" TargetMode="External"/><Relationship Id="rId18612" Type="http://schemas.openxmlformats.org/officeDocument/2006/relationships/hyperlink" Target="https://marketplace.daloopa.com/text-fundamental?id=50393524&amp;value=144&amp;id=50393520&amp;value=235&amp;id=50393516&amp;value=414&amp;id=50393512&amp;value=364&amp;id=50393508&amp;value=380&amp;id=50393504&amp;value=396&amp;id=50393500&amp;value=340&amp;id=50393470&amp;value=1352&amp;id=50393479&amp;value=1363&amp;id=50393485&amp;value=1212&amp;id=50393491&amp;value=895&amp;id=50393447&amp;value=847&amp;id=50393419&amp;value=534&amp;id=50393415&amp;value=210&amp;id=50393409&amp;value=275&amp;id=50393401&amp;value=293&amp;id=50393397&amp;value=317&amp;id=50393394&amp;value=347&amp;id=50393390&amp;value=344&amp;id=50393380&amp;value=340&amp;" TargetMode="External"/><Relationship Id="rId3749" Type="http://schemas.openxmlformats.org/officeDocument/2006/relationships/hyperlink" Target="https://www.daloopa.com/document/23465155" TargetMode="External"/><Relationship Id="rId5171" Type="http://schemas.openxmlformats.org/officeDocument/2006/relationships/hyperlink" Target="https://www.daloopa.com/src/1669974" TargetMode="External"/><Relationship Id="rId6222" Type="http://schemas.openxmlformats.org/officeDocument/2006/relationships/hyperlink" Target="https://www.daloopa.com/src/1670209" TargetMode="External"/><Relationship Id="rId7620" Type="http://schemas.openxmlformats.org/officeDocument/2006/relationships/hyperlink" Target="https://www.daloopa.com/src/47468687" TargetMode="External"/><Relationship Id="rId10601" Type="http://schemas.openxmlformats.org/officeDocument/2006/relationships/hyperlink" Target="https://www.daloopa.com/src/50179002" TargetMode="External"/><Relationship Id="rId16163" Type="http://schemas.openxmlformats.org/officeDocument/2006/relationships/hyperlink" Target="https://www.daloopa.com/src/19195489" TargetMode="External"/><Relationship Id="rId17214" Type="http://schemas.openxmlformats.org/officeDocument/2006/relationships/hyperlink" Target="https://www.daloopa.com/src/48797523" TargetMode="External"/><Relationship Id="rId9792" Type="http://schemas.openxmlformats.org/officeDocument/2006/relationships/hyperlink" Target="https://marketplace.daloopa.com/text-fundamental?id=67057852&amp;value=0.11&amp;" TargetMode="External"/><Relationship Id="rId12773" Type="http://schemas.openxmlformats.org/officeDocument/2006/relationships/hyperlink" Target="https://www.daloopa.com/src/10353799" TargetMode="External"/><Relationship Id="rId13824" Type="http://schemas.openxmlformats.org/officeDocument/2006/relationships/hyperlink" Target="https://www.daloopa.com/src/19257282" TargetMode="External"/><Relationship Id="rId19386" Type="http://schemas.openxmlformats.org/officeDocument/2006/relationships/hyperlink" Target="https://www.daloopa.com/src/32273575" TargetMode="External"/><Relationship Id="rId1781" Type="http://schemas.openxmlformats.org/officeDocument/2006/relationships/hyperlink" Target="https://www.daloopa.com/src/2697073" TargetMode="External"/><Relationship Id="rId2832" Type="http://schemas.openxmlformats.org/officeDocument/2006/relationships/hyperlink" Target="https://www.daloopa.com/src/19136446" TargetMode="External"/><Relationship Id="rId8394" Type="http://schemas.openxmlformats.org/officeDocument/2006/relationships/hyperlink" Target="https://www.daloopa.com/document/23463508" TargetMode="External"/><Relationship Id="rId9445" Type="http://schemas.openxmlformats.org/officeDocument/2006/relationships/hyperlink" Target="https://www.daloopa.com/src/45304341" TargetMode="External"/><Relationship Id="rId11375" Type="http://schemas.openxmlformats.org/officeDocument/2006/relationships/hyperlink" Target="https://www.daloopa.com/src/1687082" TargetMode="External"/><Relationship Id="rId12426" Type="http://schemas.openxmlformats.org/officeDocument/2006/relationships/hyperlink" Target="https://www.daloopa.com/src/1679420" TargetMode="External"/><Relationship Id="rId19039" Type="http://schemas.openxmlformats.org/officeDocument/2006/relationships/hyperlink" Target="https://marketplace.daloopa.com/text-fundamental?id=48905031&amp;value=4952&amp;id=48905065&amp;value=5098&amp;id=48905296&amp;value=8168&amp;id=48905854&amp;value=8561&amp;id=48905873&amp;value=8015&amp;id=48905883&amp;value=8126&amp;id=48905819&amp;value=8297&amp;id=48905947&amp;value=8777&amp;id=48905995&amp;value=9173&amp;id=48906044&amp;value=9615&amp;id=48906076&amp;value=14616&amp;id=48906323&amp;value=14485&amp;id=48906401&amp;value=14743&amp;id=48906430&amp;value=14944&amp;id=48906556&amp;value=15135&amp;id=53491558&amp;value=15770&amp;id=58707009&amp;value=15262&amp;id=62997273&amp;value=15540&amp;" TargetMode="External"/><Relationship Id="rId804" Type="http://schemas.openxmlformats.org/officeDocument/2006/relationships/hyperlink" Target="https://www.daloopa.com/src/15998859" TargetMode="External"/><Relationship Id="rId1434" Type="http://schemas.openxmlformats.org/officeDocument/2006/relationships/hyperlink" Target="https://www.daloopa.com/src/67085586" TargetMode="External"/><Relationship Id="rId8047" Type="http://schemas.openxmlformats.org/officeDocument/2006/relationships/hyperlink" Target="https://www.daloopa.com/src/1669216" TargetMode="External"/><Relationship Id="rId11028" Type="http://schemas.openxmlformats.org/officeDocument/2006/relationships/hyperlink" Target="https://marketplace.daloopa.com/text-fundamental?id=67050020&amp;value=80112&amp;id=67054992&amp;value=294200&amp;" TargetMode="External"/><Relationship Id="rId14598" Type="http://schemas.openxmlformats.org/officeDocument/2006/relationships/hyperlink" Target="https://www.daloopa.com/src/20862838" TargetMode="External"/><Relationship Id="rId15996" Type="http://schemas.openxmlformats.org/officeDocument/2006/relationships/hyperlink" Target="https://www.daloopa.com/src/19193660" TargetMode="External"/><Relationship Id="rId4657" Type="http://schemas.openxmlformats.org/officeDocument/2006/relationships/hyperlink" Target="https://www.daloopa.com/src/46594926" TargetMode="External"/><Relationship Id="rId5708" Type="http://schemas.openxmlformats.org/officeDocument/2006/relationships/hyperlink" Target="https://www.daloopa.com/src/1670128" TargetMode="External"/><Relationship Id="rId15649" Type="http://schemas.openxmlformats.org/officeDocument/2006/relationships/hyperlink" Target="https://www.daloopa.com/src/19186319" TargetMode="External"/><Relationship Id="rId17071" Type="http://schemas.openxmlformats.org/officeDocument/2006/relationships/hyperlink" Target="https://www.daloopa.com/src/48793108" TargetMode="External"/><Relationship Id="rId18122" Type="http://schemas.openxmlformats.org/officeDocument/2006/relationships/hyperlink" Target="https://www.daloopa.com/src/62823572" TargetMode="External"/><Relationship Id="rId19520" Type="http://schemas.openxmlformats.org/officeDocument/2006/relationships/hyperlink" Target="https://www.daloopa.com/src/38124360" TargetMode="External"/><Relationship Id="rId3259" Type="http://schemas.openxmlformats.org/officeDocument/2006/relationships/hyperlink" Target="https://www.daloopa.com/src/19136063" TargetMode="External"/><Relationship Id="rId7130" Type="http://schemas.openxmlformats.org/officeDocument/2006/relationships/hyperlink" Target="https://www.daloopa.com/src/10333064" TargetMode="External"/><Relationship Id="rId10111" Type="http://schemas.openxmlformats.org/officeDocument/2006/relationships/hyperlink" Target="https://www.daloopa.com/src/50179952" TargetMode="External"/><Relationship Id="rId13681" Type="http://schemas.openxmlformats.org/officeDocument/2006/relationships/hyperlink" Target="https://www.daloopa.com/src/19145361" TargetMode="External"/><Relationship Id="rId14732" Type="http://schemas.openxmlformats.org/officeDocument/2006/relationships/hyperlink" Target="https://marketplace.daloopa.com/text-fundamental?id=19185550&amp;value=3324&amp;id=19185537&amp;value=2554&amp;id=19185780&amp;value=2955&amp;id=45303733&amp;value=3381&amp;id=19185701&amp;value=12214&amp;id=19185447&amp;value=1825&amp;id=19185391&amp;value=1742&amp;id=19185258&amp;value=1496&amp;id=45303734&amp;value=1878&amp;id=19185871&amp;value=6941&amp;id=19185172&amp;value=1782&amp;id=19185105&amp;value=1693&amp;id=19185070&amp;value=1971&amp;id=45303735&amp;value=2406&amp;id=19185911&amp;value=7852&amp;" TargetMode="External"/><Relationship Id="rId3740" Type="http://schemas.openxmlformats.org/officeDocument/2006/relationships/hyperlink" Target="https://www.daloopa.com/src/19138345" TargetMode="External"/><Relationship Id="rId12283" Type="http://schemas.openxmlformats.org/officeDocument/2006/relationships/hyperlink" Target="https://www.daloopa.com/src/58703448" TargetMode="External"/><Relationship Id="rId13334" Type="http://schemas.openxmlformats.org/officeDocument/2006/relationships/hyperlink" Target="https://www.daloopa.com/src/53410590" TargetMode="External"/><Relationship Id="rId17955" Type="http://schemas.openxmlformats.org/officeDocument/2006/relationships/hyperlink" Target="https://marketplace.daloopa.com/text-fundamental?id=62709068&amp;value=1199&amp;id=62708941&amp;value=1312&amp;id=62708898&amp;value=1416&amp;id=62708846&amp;value=1535&amp;id=62708831&amp;value=1694&amp;id=62708771&amp;value=1888&amp;id=62708746&amp;value=2037&amp;id=62708736&amp;value=2101&amp;id=62708692&amp;value=2189&amp;id=62708686&amp;value=2267&amp;id=62708641&amp;value=2297&amp;id=62995512&amp;value=2285&amp;id=67090267&amp;value=2477&amp;" TargetMode="External"/><Relationship Id="rId661" Type="http://schemas.openxmlformats.org/officeDocument/2006/relationships/hyperlink" Target="https://www.daloopa.com/src/19359765" TargetMode="External"/><Relationship Id="rId1291" Type="http://schemas.openxmlformats.org/officeDocument/2006/relationships/hyperlink" Target="https://www.daloopa.com/src/53410459" TargetMode="External"/><Relationship Id="rId2342" Type="http://schemas.openxmlformats.org/officeDocument/2006/relationships/hyperlink" Target="https://www.daloopa.com/src/10353866" TargetMode="External"/><Relationship Id="rId6963" Type="http://schemas.openxmlformats.org/officeDocument/2006/relationships/hyperlink" Target="https://www.daloopa.com/src/1669058" TargetMode="External"/><Relationship Id="rId16557" Type="http://schemas.openxmlformats.org/officeDocument/2006/relationships/hyperlink" Target="https://www.daloopa.com/src/67086670" TargetMode="External"/><Relationship Id="rId17608" Type="http://schemas.openxmlformats.org/officeDocument/2006/relationships/hyperlink" Target="https://www.daloopa.com/src/62706314" TargetMode="External"/><Relationship Id="rId314" Type="http://schemas.openxmlformats.org/officeDocument/2006/relationships/hyperlink" Target="https://www.daloopa.com/src/48497845" TargetMode="External"/><Relationship Id="rId5565" Type="http://schemas.openxmlformats.org/officeDocument/2006/relationships/hyperlink" Target="https://www.daloopa.com/src/1669671" TargetMode="External"/><Relationship Id="rId6616" Type="http://schemas.openxmlformats.org/officeDocument/2006/relationships/hyperlink" Target="https://www.daloopa.com/src/7963215" TargetMode="External"/><Relationship Id="rId15159" Type="http://schemas.openxmlformats.org/officeDocument/2006/relationships/hyperlink" Target="https://www.daloopa.com/src/19179443" TargetMode="External"/><Relationship Id="rId19030" Type="http://schemas.openxmlformats.org/officeDocument/2006/relationships/hyperlink" Target="https://www.daloopa.com/src/48903421" TargetMode="External"/><Relationship Id="rId4167" Type="http://schemas.openxmlformats.org/officeDocument/2006/relationships/hyperlink" Target="https://www.daloopa.com/src/46595178" TargetMode="External"/><Relationship Id="rId5218" Type="http://schemas.openxmlformats.org/officeDocument/2006/relationships/hyperlink" Target="https://www.daloopa.com/src/1670484" TargetMode="External"/><Relationship Id="rId8788" Type="http://schemas.openxmlformats.org/officeDocument/2006/relationships/hyperlink" Target="https://www.daloopa.com/src/1679657" TargetMode="External"/><Relationship Id="rId9839" Type="http://schemas.openxmlformats.org/officeDocument/2006/relationships/hyperlink" Target="https://www.daloopa.com/src/58652922" TargetMode="External"/><Relationship Id="rId11769" Type="http://schemas.openxmlformats.org/officeDocument/2006/relationships/hyperlink" Target="https://www.daloopa.com/src/1678780" TargetMode="External"/><Relationship Id="rId13191" Type="http://schemas.openxmlformats.org/officeDocument/2006/relationships/hyperlink" Target="https://www.daloopa.com/src/67438800" TargetMode="External"/><Relationship Id="rId15640" Type="http://schemas.openxmlformats.org/officeDocument/2006/relationships/hyperlink" Target="https://www.daloopa.com/src/19186581" TargetMode="External"/><Relationship Id="rId1828" Type="http://schemas.openxmlformats.org/officeDocument/2006/relationships/hyperlink" Target="https://www.daloopa.com/src/1671064" TargetMode="External"/><Relationship Id="rId3250" Type="http://schemas.openxmlformats.org/officeDocument/2006/relationships/hyperlink" Target="https://www.daloopa.com/src/67160334" TargetMode="External"/><Relationship Id="rId14242" Type="http://schemas.openxmlformats.org/officeDocument/2006/relationships/hyperlink" Target="https://www.daloopa.com/src/50428808" TargetMode="External"/><Relationship Id="rId18863" Type="http://schemas.openxmlformats.org/officeDocument/2006/relationships/hyperlink" Target="https://www.daloopa.com/src/48898946" TargetMode="External"/><Relationship Id="rId171" Type="http://schemas.openxmlformats.org/officeDocument/2006/relationships/hyperlink" Target="https://marketplace.daloopa.com/text-fundamental?id=59874775&amp;value=11.4&amp;id=59874750&amp;value=12.8&amp;id=59874744&amp;value=14.8&amp;id=59874741&amp;value=19&amp;id=59874738&amp;value=29.8&amp;id=59874729&amp;value=30.7&amp;id=59874711&amp;value=35.3&amp;id=59874674&amp;value=37.1&amp;id=59874645&amp;value=51&amp;id=59874644&amp;value=50.5&amp;id=59874641&amp;value=51.2&amp;id=62997562&amp;value=52.4&amp;id=67085098&amp;value=64.3&amp;" TargetMode="External"/><Relationship Id="rId4301" Type="http://schemas.openxmlformats.org/officeDocument/2006/relationships/hyperlink" Target="https://www.daloopa.com/src/1668135" TargetMode="External"/><Relationship Id="rId7871" Type="http://schemas.openxmlformats.org/officeDocument/2006/relationships/hyperlink" Target="https://www.daloopa.com/src/58652686" TargetMode="External"/><Relationship Id="rId8922" Type="http://schemas.openxmlformats.org/officeDocument/2006/relationships/hyperlink" Target="https://marketplace.daloopa.com/text-fundamental?id=1684220&amp;value=5728&amp;id=1684229&amp;value=5890&amp;id=1684237&amp;value=6285&amp;id=1684245&amp;value=7269&amp;id=45304232&amp;value=25172&amp;" TargetMode="External"/><Relationship Id="rId10852" Type="http://schemas.openxmlformats.org/officeDocument/2006/relationships/hyperlink" Target="https://www.daloopa.com/src/50178585" TargetMode="External"/><Relationship Id="rId11903" Type="http://schemas.openxmlformats.org/officeDocument/2006/relationships/hyperlink" Target="https://www.daloopa.com/src/1678226" TargetMode="External"/><Relationship Id="rId17465" Type="http://schemas.openxmlformats.org/officeDocument/2006/relationships/hyperlink" Target="https://www.daloopa.com/src/62761303" TargetMode="External"/><Relationship Id="rId18516" Type="http://schemas.openxmlformats.org/officeDocument/2006/relationships/hyperlink" Target="https://www.daloopa.com/src/62711761" TargetMode="External"/><Relationship Id="rId6473" Type="http://schemas.openxmlformats.org/officeDocument/2006/relationships/hyperlink" Target="https://www.daloopa.com/src/1669722" TargetMode="External"/><Relationship Id="rId7524" Type="http://schemas.openxmlformats.org/officeDocument/2006/relationships/hyperlink" Target="https://www.daloopa.com/src/1669463" TargetMode="External"/><Relationship Id="rId10505" Type="http://schemas.openxmlformats.org/officeDocument/2006/relationships/hyperlink" Target="https://www.daloopa.com/src/50457902" TargetMode="External"/><Relationship Id="rId16067" Type="http://schemas.openxmlformats.org/officeDocument/2006/relationships/hyperlink" Target="https://www.daloopa.com/src/19192614" TargetMode="External"/><Relationship Id="rId17118" Type="http://schemas.openxmlformats.org/officeDocument/2006/relationships/hyperlink" Target="https://www.daloopa.com/src/48793481" TargetMode="External"/><Relationship Id="rId5075" Type="http://schemas.openxmlformats.org/officeDocument/2006/relationships/hyperlink" Target="https://www.daloopa.com/src/1670116" TargetMode="External"/><Relationship Id="rId6126" Type="http://schemas.openxmlformats.org/officeDocument/2006/relationships/hyperlink" Target="https://www.daloopa.com/src/1669921" TargetMode="External"/><Relationship Id="rId9696" Type="http://schemas.openxmlformats.org/officeDocument/2006/relationships/hyperlink" Target="https://www.daloopa.com/src/1671338" TargetMode="External"/><Relationship Id="rId12677" Type="http://schemas.openxmlformats.org/officeDocument/2006/relationships/hyperlink" Target="https://www.daloopa.com/src/1679134" TargetMode="External"/><Relationship Id="rId1685" Type="http://schemas.openxmlformats.org/officeDocument/2006/relationships/hyperlink" Target="https://www.daloopa.com/src/10333114" TargetMode="External"/><Relationship Id="rId2736" Type="http://schemas.openxmlformats.org/officeDocument/2006/relationships/hyperlink" Target="https://www.daloopa.com/src/67086612" TargetMode="External"/><Relationship Id="rId8298" Type="http://schemas.openxmlformats.org/officeDocument/2006/relationships/hyperlink" Target="https://www.daloopa.com/src/67044668" TargetMode="External"/><Relationship Id="rId9349" Type="http://schemas.openxmlformats.org/officeDocument/2006/relationships/hyperlink" Target="https://www.daloopa.com/src/1671297" TargetMode="External"/><Relationship Id="rId11279" Type="http://schemas.openxmlformats.org/officeDocument/2006/relationships/hyperlink" Target="https://www.daloopa.com/src/1684289" TargetMode="External"/><Relationship Id="rId13728" Type="http://schemas.openxmlformats.org/officeDocument/2006/relationships/hyperlink" Target="https://www.daloopa.com/src/53487684" TargetMode="External"/><Relationship Id="rId15150" Type="http://schemas.openxmlformats.org/officeDocument/2006/relationships/hyperlink" Target="https://www.daloopa.com/src/19180019" TargetMode="External"/><Relationship Id="rId16201" Type="http://schemas.openxmlformats.org/officeDocument/2006/relationships/hyperlink" Target="https://www.daloopa.com/src/19193303" TargetMode="External"/><Relationship Id="rId708" Type="http://schemas.openxmlformats.org/officeDocument/2006/relationships/hyperlink" Target="https://www.daloopa.com/src/19359803" TargetMode="External"/><Relationship Id="rId1338" Type="http://schemas.openxmlformats.org/officeDocument/2006/relationships/hyperlink" Target="https://www.daloopa.com/src/48520672" TargetMode="External"/><Relationship Id="rId5959" Type="http://schemas.openxmlformats.org/officeDocument/2006/relationships/hyperlink" Target="https://www.daloopa.com/src/14718083" TargetMode="External"/><Relationship Id="rId7381" Type="http://schemas.openxmlformats.org/officeDocument/2006/relationships/hyperlink" Target="https://www.daloopa.com/src/1668927" TargetMode="External"/><Relationship Id="rId8432" Type="http://schemas.openxmlformats.org/officeDocument/2006/relationships/hyperlink" Target="https://www.daloopa.com/src/58652698" TargetMode="External"/><Relationship Id="rId9830" Type="http://schemas.openxmlformats.org/officeDocument/2006/relationships/hyperlink" Target="https://www.daloopa.com/src/4681521" TargetMode="External"/><Relationship Id="rId11760" Type="http://schemas.openxmlformats.org/officeDocument/2006/relationships/hyperlink" Target="https://www.daloopa.com/src/1678685" TargetMode="External"/><Relationship Id="rId12811" Type="http://schemas.openxmlformats.org/officeDocument/2006/relationships/hyperlink" Target="https://www.daloopa.com/src/67436522" TargetMode="External"/><Relationship Id="rId18373" Type="http://schemas.openxmlformats.org/officeDocument/2006/relationships/hyperlink" Target="https://www.daloopa.com/src/62711918" TargetMode="External"/><Relationship Id="rId19424" Type="http://schemas.openxmlformats.org/officeDocument/2006/relationships/hyperlink" Target="https://www.daloopa.com/src/1678466" TargetMode="External"/><Relationship Id="rId44" Type="http://schemas.openxmlformats.org/officeDocument/2006/relationships/hyperlink" Target="https://www.daloopa.com/document/6065100" TargetMode="External"/><Relationship Id="rId7034" Type="http://schemas.openxmlformats.org/officeDocument/2006/relationships/hyperlink" Target="https://www.daloopa.com/src/1668992" TargetMode="External"/><Relationship Id="rId10362" Type="http://schemas.openxmlformats.org/officeDocument/2006/relationships/hyperlink" Target="https://www.daloopa.com/document/23463508" TargetMode="External"/><Relationship Id="rId11413" Type="http://schemas.openxmlformats.org/officeDocument/2006/relationships/hyperlink" Target="https://marketplace.daloopa.com/text-fundamental?id=1678981&amp;value=1018&amp;id=1678962&amp;value=998&amp;id=1687088&amp;value=1184&amp;id=1678919&amp;value=1243&amp;id=45304402&amp;value=4443&amp;" TargetMode="External"/><Relationship Id="rId14983" Type="http://schemas.openxmlformats.org/officeDocument/2006/relationships/hyperlink" Target="https://www.daloopa.com/src/19185272" TargetMode="External"/><Relationship Id="rId18026" Type="http://schemas.openxmlformats.org/officeDocument/2006/relationships/hyperlink" Target="https://marketplace.daloopa.com/text-fundamental?id=19238163&amp;value=1853&amp;id=19238110&amp;value=2424&amp;id=19238070&amp;value=3235&amp;id=19237996&amp;value=3520&amp;" TargetMode="External"/><Relationship Id="rId3991" Type="http://schemas.openxmlformats.org/officeDocument/2006/relationships/hyperlink" Target="https://www.daloopa.com/src/46594996" TargetMode="External"/><Relationship Id="rId10015" Type="http://schemas.openxmlformats.org/officeDocument/2006/relationships/hyperlink" Target="https://www.daloopa.com/src/53410556" TargetMode="External"/><Relationship Id="rId13585" Type="http://schemas.openxmlformats.org/officeDocument/2006/relationships/hyperlink" Target="https://www.daloopa.com/src/53489705" TargetMode="External"/><Relationship Id="rId14636" Type="http://schemas.openxmlformats.org/officeDocument/2006/relationships/hyperlink" Target="https://www.daloopa.com/src/32324258" TargetMode="External"/><Relationship Id="rId2593" Type="http://schemas.openxmlformats.org/officeDocument/2006/relationships/hyperlink" Target="https://www.daloopa.com/src/66330930" TargetMode="External"/><Relationship Id="rId3644" Type="http://schemas.openxmlformats.org/officeDocument/2006/relationships/hyperlink" Target="https://www.daloopa.com/src/20860917" TargetMode="External"/><Relationship Id="rId12187" Type="http://schemas.openxmlformats.org/officeDocument/2006/relationships/hyperlink" Target="https://www.daloopa.com/src/1678820" TargetMode="External"/><Relationship Id="rId13238" Type="http://schemas.openxmlformats.org/officeDocument/2006/relationships/hyperlink" Target="https://www.daloopa.com/src/67441247" TargetMode="External"/><Relationship Id="rId17859" Type="http://schemas.openxmlformats.org/officeDocument/2006/relationships/hyperlink" Target="https://www.daloopa.com/src/62705915" TargetMode="External"/><Relationship Id="rId565" Type="http://schemas.openxmlformats.org/officeDocument/2006/relationships/hyperlink" Target="https://www.daloopa.com/src/18918206" TargetMode="External"/><Relationship Id="rId1195" Type="http://schemas.openxmlformats.org/officeDocument/2006/relationships/hyperlink" Target="https://www.daloopa.com/src/49013844" TargetMode="External"/><Relationship Id="rId2246" Type="http://schemas.openxmlformats.org/officeDocument/2006/relationships/hyperlink" Target="https://www.daloopa.com/src/1679239" TargetMode="External"/><Relationship Id="rId6867" Type="http://schemas.openxmlformats.org/officeDocument/2006/relationships/hyperlink" Target="https://www.daloopa.com/src/1668776" TargetMode="External"/><Relationship Id="rId7918" Type="http://schemas.openxmlformats.org/officeDocument/2006/relationships/hyperlink" Target="https://www.daloopa.com/src/1669322" TargetMode="External"/><Relationship Id="rId19281" Type="http://schemas.openxmlformats.org/officeDocument/2006/relationships/hyperlink" Target="https://www.daloopa.com/src/49002473" TargetMode="External"/><Relationship Id="rId218" Type="http://schemas.openxmlformats.org/officeDocument/2006/relationships/hyperlink" Target="https://www.daloopa.com/src/1676972" TargetMode="External"/><Relationship Id="rId5469" Type="http://schemas.openxmlformats.org/officeDocument/2006/relationships/hyperlink" Target="https://www.daloopa.com/src/1670452" TargetMode="External"/><Relationship Id="rId9340" Type="http://schemas.openxmlformats.org/officeDocument/2006/relationships/hyperlink" Target="https://www.daloopa.com/src/50174357" TargetMode="External"/><Relationship Id="rId11270" Type="http://schemas.openxmlformats.org/officeDocument/2006/relationships/hyperlink" Target="https://www.daloopa.com/src/1678852" TargetMode="External"/><Relationship Id="rId12321" Type="http://schemas.openxmlformats.org/officeDocument/2006/relationships/hyperlink" Target="https://www.daloopa.com/src/32320516" TargetMode="External"/><Relationship Id="rId15891" Type="http://schemas.openxmlformats.org/officeDocument/2006/relationships/hyperlink" Target="https://www.daloopa.com/document/23465155" TargetMode="External"/><Relationship Id="rId16942" Type="http://schemas.openxmlformats.org/officeDocument/2006/relationships/hyperlink" Target="https://www.daloopa.com/src/48791022" TargetMode="External"/><Relationship Id="rId5950" Type="http://schemas.openxmlformats.org/officeDocument/2006/relationships/hyperlink" Target="https://www.daloopa.com/src/1669747" TargetMode="External"/><Relationship Id="rId14493" Type="http://schemas.openxmlformats.org/officeDocument/2006/relationships/hyperlink" Target="https://www.daloopa.com/src/19177778" TargetMode="External"/><Relationship Id="rId15544" Type="http://schemas.openxmlformats.org/officeDocument/2006/relationships/hyperlink" Target="https://www.daloopa.com/src/62996951" TargetMode="External"/><Relationship Id="rId4552" Type="http://schemas.openxmlformats.org/officeDocument/2006/relationships/hyperlink" Target="https://marketplace.daloopa.com/text-fundamental?id=1668571&amp;value=9.94&amp;id=1668547&amp;value=9.54&amp;id=1668523&amp;value=8.75&amp;id=1668499&amp;value=9.9&amp;id=46593988&amp;value=38.13&amp;id=1668475&amp;value=5.04&amp;id=1668454&amp;value=4.99&amp;id=1668433&amp;value=4.09&amp;id=1668412&amp;value=6.91&amp;id=46594116&amp;value=21.02&amp;id=1668391&amp;value=5.2&amp;" TargetMode="External"/><Relationship Id="rId5603" Type="http://schemas.openxmlformats.org/officeDocument/2006/relationships/hyperlink" Target="https://www.daloopa.com/src/1670162" TargetMode="External"/><Relationship Id="rId13095" Type="http://schemas.openxmlformats.org/officeDocument/2006/relationships/hyperlink" Target="https://www.daloopa.com/src/67439280" TargetMode="External"/><Relationship Id="rId14146" Type="http://schemas.openxmlformats.org/officeDocument/2006/relationships/hyperlink" Target="https://www.daloopa.com/src/19345494" TargetMode="External"/><Relationship Id="rId18767" Type="http://schemas.openxmlformats.org/officeDocument/2006/relationships/hyperlink" Target="https://www.daloopa.com/src/48898286" TargetMode="External"/><Relationship Id="rId3154" Type="http://schemas.openxmlformats.org/officeDocument/2006/relationships/hyperlink" Target="https://www.daloopa.com/src/19136062" TargetMode="External"/><Relationship Id="rId4205" Type="http://schemas.openxmlformats.org/officeDocument/2006/relationships/hyperlink" Target="https://www.daloopa.com/src/10332896" TargetMode="External"/><Relationship Id="rId7775" Type="http://schemas.openxmlformats.org/officeDocument/2006/relationships/hyperlink" Target="https://www.daloopa.com/src/10333044" TargetMode="External"/><Relationship Id="rId8826" Type="http://schemas.openxmlformats.org/officeDocument/2006/relationships/hyperlink" Target="https://www.daloopa.com/src/45304200" TargetMode="External"/><Relationship Id="rId10756" Type="http://schemas.openxmlformats.org/officeDocument/2006/relationships/hyperlink" Target="https://www.daloopa.com/src/50178997" TargetMode="External"/><Relationship Id="rId17369" Type="http://schemas.openxmlformats.org/officeDocument/2006/relationships/hyperlink" Target="https://www.daloopa.com/src/53490193" TargetMode="External"/><Relationship Id="rId6377" Type="http://schemas.openxmlformats.org/officeDocument/2006/relationships/hyperlink" Target="https://www.daloopa.com/src/20809870" TargetMode="External"/><Relationship Id="rId7428" Type="http://schemas.openxmlformats.org/officeDocument/2006/relationships/hyperlink" Target="https://www.daloopa.com/src/1669167" TargetMode="External"/><Relationship Id="rId10409" Type="http://schemas.openxmlformats.org/officeDocument/2006/relationships/hyperlink" Target="https://www.daloopa.com/document/21778939" TargetMode="External"/><Relationship Id="rId11807" Type="http://schemas.openxmlformats.org/officeDocument/2006/relationships/hyperlink" Target="https://marketplace.daloopa.com/text-fundamental?id=1678760&amp;value=357&amp;" TargetMode="External"/><Relationship Id="rId2987" Type="http://schemas.openxmlformats.org/officeDocument/2006/relationships/hyperlink" Target="https://www.daloopa.com/src/46520643" TargetMode="External"/><Relationship Id="rId13979" Type="http://schemas.openxmlformats.org/officeDocument/2006/relationships/hyperlink" Target="https://www.daloopa.com/src/19156605" TargetMode="External"/><Relationship Id="rId17850" Type="http://schemas.openxmlformats.org/officeDocument/2006/relationships/hyperlink" Target="https://www.daloopa.com/src/62706136" TargetMode="External"/><Relationship Id="rId18901" Type="http://schemas.openxmlformats.org/officeDocument/2006/relationships/hyperlink" Target="https://www.daloopa.com/src/48900276" TargetMode="External"/><Relationship Id="rId959" Type="http://schemas.openxmlformats.org/officeDocument/2006/relationships/hyperlink" Target="https://www.daloopa.com/src/62949265" TargetMode="External"/><Relationship Id="rId1589" Type="http://schemas.openxmlformats.org/officeDocument/2006/relationships/hyperlink" Target="https://www.daloopa.com/src/1671025" TargetMode="External"/><Relationship Id="rId5460" Type="http://schemas.openxmlformats.org/officeDocument/2006/relationships/hyperlink" Target="https://www.daloopa.com/src/1669704" TargetMode="External"/><Relationship Id="rId6511" Type="http://schemas.openxmlformats.org/officeDocument/2006/relationships/hyperlink" Target="https://www.daloopa.com/src/14718086" TargetMode="External"/><Relationship Id="rId15054" Type="http://schemas.openxmlformats.org/officeDocument/2006/relationships/hyperlink" Target="https://www.daloopa.com/src/19186096" TargetMode="External"/><Relationship Id="rId16452" Type="http://schemas.openxmlformats.org/officeDocument/2006/relationships/hyperlink" Target="https://www.daloopa.com/src/19196684" TargetMode="External"/><Relationship Id="rId17503" Type="http://schemas.openxmlformats.org/officeDocument/2006/relationships/hyperlink" Target="https://www.daloopa.com/src/62762221" TargetMode="External"/><Relationship Id="rId4062" Type="http://schemas.openxmlformats.org/officeDocument/2006/relationships/hyperlink" Target="https://www.daloopa.com/src/1668323" TargetMode="External"/><Relationship Id="rId5113" Type="http://schemas.openxmlformats.org/officeDocument/2006/relationships/hyperlink" Target="https://www.daloopa.com/src/4681424" TargetMode="External"/><Relationship Id="rId16105" Type="http://schemas.openxmlformats.org/officeDocument/2006/relationships/hyperlink" Target="https://www.daloopa.com/src/19193247" TargetMode="External"/><Relationship Id="rId19675" Type="http://schemas.openxmlformats.org/officeDocument/2006/relationships/hyperlink" Target="https://www.daloopa.com/src/46414354" TargetMode="External"/><Relationship Id="rId8683" Type="http://schemas.openxmlformats.org/officeDocument/2006/relationships/hyperlink" Target="https://www.daloopa.com/src/1670582" TargetMode="External"/><Relationship Id="rId9734" Type="http://schemas.openxmlformats.org/officeDocument/2006/relationships/hyperlink" Target="https://www.daloopa.com/src/1671227" TargetMode="External"/><Relationship Id="rId11664" Type="http://schemas.openxmlformats.org/officeDocument/2006/relationships/hyperlink" Target="https://www.daloopa.com/src/1682529" TargetMode="External"/><Relationship Id="rId12715" Type="http://schemas.openxmlformats.org/officeDocument/2006/relationships/hyperlink" Target="https://www.daloopa.com/src/1679147" TargetMode="External"/><Relationship Id="rId18277" Type="http://schemas.openxmlformats.org/officeDocument/2006/relationships/hyperlink" Target="https://www.daloopa.com/src/53502847" TargetMode="External"/><Relationship Id="rId19328" Type="http://schemas.openxmlformats.org/officeDocument/2006/relationships/hyperlink" Target="https://www.daloopa.com/src/1678518" TargetMode="External"/><Relationship Id="rId1723" Type="http://schemas.openxmlformats.org/officeDocument/2006/relationships/hyperlink" Target="https://www.daloopa.com/src/48527981" TargetMode="External"/><Relationship Id="rId7285" Type="http://schemas.openxmlformats.org/officeDocument/2006/relationships/hyperlink" Target="https://www.daloopa.com/src/38123492" TargetMode="External"/><Relationship Id="rId8336" Type="http://schemas.openxmlformats.org/officeDocument/2006/relationships/hyperlink" Target="https://www.daloopa.com/src/48610226" TargetMode="External"/><Relationship Id="rId10266" Type="http://schemas.openxmlformats.org/officeDocument/2006/relationships/hyperlink" Target="https://www.daloopa.com/src/50179714" TargetMode="External"/><Relationship Id="rId11317" Type="http://schemas.openxmlformats.org/officeDocument/2006/relationships/hyperlink" Target="https://www.daloopa.com/document/6065143" TargetMode="External"/><Relationship Id="rId14887" Type="http://schemas.openxmlformats.org/officeDocument/2006/relationships/hyperlink" Target="https://www.daloopa.com/src/19184896" TargetMode="External"/><Relationship Id="rId3895" Type="http://schemas.openxmlformats.org/officeDocument/2006/relationships/hyperlink" Target="https://www.daloopa.com/document/23463508" TargetMode="External"/><Relationship Id="rId4946" Type="http://schemas.openxmlformats.org/officeDocument/2006/relationships/hyperlink" Target="https://www.daloopa.com/src/1669900" TargetMode="External"/><Relationship Id="rId13489" Type="http://schemas.openxmlformats.org/officeDocument/2006/relationships/hyperlink" Target="https://www.daloopa.com/src/19143891" TargetMode="External"/><Relationship Id="rId15938" Type="http://schemas.openxmlformats.org/officeDocument/2006/relationships/hyperlink" Target="https://www.daloopa.com/document/23465155" TargetMode="External"/><Relationship Id="rId17360" Type="http://schemas.openxmlformats.org/officeDocument/2006/relationships/hyperlink" Target="https://www.daloopa.com/src/48796507" TargetMode="External"/><Relationship Id="rId18411" Type="http://schemas.openxmlformats.org/officeDocument/2006/relationships/hyperlink" Target="https://www.daloopa.com/src/62711922" TargetMode="External"/><Relationship Id="rId2497" Type="http://schemas.openxmlformats.org/officeDocument/2006/relationships/hyperlink" Target="https://www.daloopa.com/src/66332489" TargetMode="External"/><Relationship Id="rId3548" Type="http://schemas.openxmlformats.org/officeDocument/2006/relationships/hyperlink" Target="https://marketplace.daloopa.com/text-fundamental?id=49006110&amp;value=-32&amp;id=49892694&amp;value=8&amp;id=49892810&amp;value=-6&amp;id=49892861&amp;value=-10&amp;id=50457800&amp;value=-161&amp;id=49006096&amp;value=-169&amp;id=19138956&amp;value=291&amp;id=19138931&amp;value=-417&amp;id=19138919&amp;value=-266&amp;id=45304554&amp;value=-875&amp;id=19138989&amp;value=-1267&amp;id=19138906&amp;value=-127&amp;id=19138888&amp;value=-41&amp;id=19138881&amp;value=-21&amp;id=45304572&amp;value=-53&amp;id=19139022&amp;value=-242&amp;" TargetMode="External"/><Relationship Id="rId17013" Type="http://schemas.openxmlformats.org/officeDocument/2006/relationships/hyperlink" Target="https://www.daloopa.com/src/48792282" TargetMode="External"/><Relationship Id="rId469" Type="http://schemas.openxmlformats.org/officeDocument/2006/relationships/hyperlink" Target="https://www.daloopa.com/src/1677211" TargetMode="External"/><Relationship Id="rId1099" Type="http://schemas.openxmlformats.org/officeDocument/2006/relationships/hyperlink" Target="https://www.daloopa.com/src/48520311" TargetMode="External"/><Relationship Id="rId6021" Type="http://schemas.openxmlformats.org/officeDocument/2006/relationships/hyperlink" Target="https://www.daloopa.com/src/1669851" TargetMode="External"/><Relationship Id="rId9591" Type="http://schemas.openxmlformats.org/officeDocument/2006/relationships/hyperlink" Target="https://www.daloopa.com/document/599392" TargetMode="External"/><Relationship Id="rId10400" Type="http://schemas.openxmlformats.org/officeDocument/2006/relationships/hyperlink" Target="https://www.daloopa.com/src/50179337" TargetMode="External"/><Relationship Id="rId13970" Type="http://schemas.openxmlformats.org/officeDocument/2006/relationships/hyperlink" Target="https://www.daloopa.com/document/23465155" TargetMode="External"/><Relationship Id="rId19185" Type="http://schemas.openxmlformats.org/officeDocument/2006/relationships/hyperlink" Target="https://www.daloopa.com/src/49001017" TargetMode="External"/><Relationship Id="rId8193" Type="http://schemas.openxmlformats.org/officeDocument/2006/relationships/hyperlink" Target="https://www.daloopa.com/src/53410401" TargetMode="External"/><Relationship Id="rId9244" Type="http://schemas.openxmlformats.org/officeDocument/2006/relationships/hyperlink" Target="https://www.daloopa.com/src/1671069" TargetMode="External"/><Relationship Id="rId12572" Type="http://schemas.openxmlformats.org/officeDocument/2006/relationships/hyperlink" Target="https://www.daloopa.com/src/19140445" TargetMode="External"/><Relationship Id="rId13623" Type="http://schemas.openxmlformats.org/officeDocument/2006/relationships/hyperlink" Target="https://www.daloopa.com/src/19145350" TargetMode="External"/><Relationship Id="rId950" Type="http://schemas.openxmlformats.org/officeDocument/2006/relationships/hyperlink" Target="https://marketplace.daloopa.com/text-fundamental?id=14718346&amp;value=52873&amp;id=48507383&amp;value=168635&amp;id=20811028&amp;value=51178&amp;id=32273600&amp;value=57067&amp;id=38124380&amp;value=59884&amp;id=46414555&amp;value=69400&amp;id=50174704&amp;value=237529&amp;id=53410667&amp;value=61472&amp;id=58653241&amp;value=62841&amp;id=62949265&amp;value=61377&amp;id=67045214&amp;value=67838&amp;id=67092375&amp;value=253528&amp;" TargetMode="External"/><Relationship Id="rId1580" Type="http://schemas.openxmlformats.org/officeDocument/2006/relationships/hyperlink" Target="https://www.daloopa.com/src/49028185" TargetMode="External"/><Relationship Id="rId2631" Type="http://schemas.openxmlformats.org/officeDocument/2006/relationships/hyperlink" Target="https://www.daloopa.com/src/66330964" TargetMode="External"/><Relationship Id="rId11174" Type="http://schemas.openxmlformats.org/officeDocument/2006/relationships/hyperlink" Target="https://marketplace.daloopa.com/text-fundamental?id=1678821&amp;value=12951&amp;id=1678840&amp;value=13107&amp;id=1684252&amp;value=13754&amp;id=1684274&amp;value=15707&amp;id=45304369&amp;value=55519&amp;" TargetMode="External"/><Relationship Id="rId12225" Type="http://schemas.openxmlformats.org/officeDocument/2006/relationships/hyperlink" Target="https://www.daloopa.com/src/1679343" TargetMode="External"/><Relationship Id="rId15795" Type="http://schemas.openxmlformats.org/officeDocument/2006/relationships/hyperlink" Target="https://www.daloopa.com/src/19183440" TargetMode="External"/><Relationship Id="rId16846" Type="http://schemas.openxmlformats.org/officeDocument/2006/relationships/hyperlink" Target="https://www.daloopa.com/src/48791473" TargetMode="External"/><Relationship Id="rId603" Type="http://schemas.openxmlformats.org/officeDocument/2006/relationships/hyperlink" Target="https://www.daloopa.com/src/38227183" TargetMode="External"/><Relationship Id="rId1233" Type="http://schemas.openxmlformats.org/officeDocument/2006/relationships/hyperlink" Target="https://www.daloopa.com/src/48520310" TargetMode="External"/><Relationship Id="rId5854" Type="http://schemas.openxmlformats.org/officeDocument/2006/relationships/hyperlink" Target="https://www.daloopa.com/src/10333008" TargetMode="External"/><Relationship Id="rId6905" Type="http://schemas.openxmlformats.org/officeDocument/2006/relationships/hyperlink" Target="https://www.daloopa.com/src/1669338" TargetMode="External"/><Relationship Id="rId14397" Type="http://schemas.openxmlformats.org/officeDocument/2006/relationships/hyperlink" Target="https://www.daloopa.com/src/45303703" TargetMode="External"/><Relationship Id="rId15448" Type="http://schemas.openxmlformats.org/officeDocument/2006/relationships/hyperlink" Target="https://marketplace.daloopa.com/text-fundamental?id=19187109&amp;value=4&amp;id=19187088&amp;value=122&amp;id=19187042&amp;value=3&amp;id=45303780&amp;value=-3&amp;id=19187169&amp;value=126&amp;id=19186999&amp;value=-16&amp;id=19186978&amp;value=-6&amp;id=19186952&amp;value=-15&amp;id=45303781&amp;value=79&amp;id=19187187&amp;value=42&amp;" TargetMode="External"/><Relationship Id="rId4456" Type="http://schemas.openxmlformats.org/officeDocument/2006/relationships/hyperlink" Target="https://www.daloopa.com/src/67044156" TargetMode="External"/><Relationship Id="rId5507" Type="http://schemas.openxmlformats.org/officeDocument/2006/relationships/hyperlink" Target="https://www.daloopa.com/src/1670415" TargetMode="External"/><Relationship Id="rId3058" Type="http://schemas.openxmlformats.org/officeDocument/2006/relationships/hyperlink" Target="https://www.daloopa.com/src/20860674" TargetMode="External"/><Relationship Id="rId4109" Type="http://schemas.openxmlformats.org/officeDocument/2006/relationships/hyperlink" Target="https://www.daloopa.com/src/1668117" TargetMode="External"/><Relationship Id="rId7679" Type="http://schemas.openxmlformats.org/officeDocument/2006/relationships/hyperlink" Target="https://www.daloopa.com/src/1668933" TargetMode="External"/><Relationship Id="rId13480" Type="http://schemas.openxmlformats.org/officeDocument/2006/relationships/hyperlink" Target="https://www.daloopa.com/src/19145115" TargetMode="External"/><Relationship Id="rId12082" Type="http://schemas.openxmlformats.org/officeDocument/2006/relationships/hyperlink" Target="https://www.daloopa.com/src/1678354" TargetMode="External"/><Relationship Id="rId13133" Type="http://schemas.openxmlformats.org/officeDocument/2006/relationships/hyperlink" Target="https://www.daloopa.com/src/67439604" TargetMode="External"/><Relationship Id="rId14531" Type="http://schemas.openxmlformats.org/officeDocument/2006/relationships/hyperlink" Target="https://www.daloopa.com/src/46508242" TargetMode="External"/><Relationship Id="rId460" Type="http://schemas.openxmlformats.org/officeDocument/2006/relationships/hyperlink" Target="https://www.daloopa.com/document/206943" TargetMode="External"/><Relationship Id="rId1090" Type="http://schemas.openxmlformats.org/officeDocument/2006/relationships/hyperlink" Target="https://www.daloopa.com/src/4681476" TargetMode="External"/><Relationship Id="rId2141" Type="http://schemas.openxmlformats.org/officeDocument/2006/relationships/hyperlink" Target="https://www.daloopa.com/src/46503572" TargetMode="External"/><Relationship Id="rId17754" Type="http://schemas.openxmlformats.org/officeDocument/2006/relationships/hyperlink" Target="https://www.daloopa.com/src/62706058" TargetMode="External"/><Relationship Id="rId18805" Type="http://schemas.openxmlformats.org/officeDocument/2006/relationships/hyperlink" Target="https://www.daloopa.com/src/48899960" TargetMode="External"/><Relationship Id="rId113" Type="http://schemas.openxmlformats.org/officeDocument/2006/relationships/hyperlink" Target="https://www.daloopa.com/document/10232714" TargetMode="External"/><Relationship Id="rId6762" Type="http://schemas.openxmlformats.org/officeDocument/2006/relationships/hyperlink" Target="https://www.daloopa.com/src/1669865" TargetMode="External"/><Relationship Id="rId7813" Type="http://schemas.openxmlformats.org/officeDocument/2006/relationships/hyperlink" Target="https://www.daloopa.com/src/1668936" TargetMode="External"/><Relationship Id="rId16356" Type="http://schemas.openxmlformats.org/officeDocument/2006/relationships/hyperlink" Target="https://www.daloopa.com/src/20861895" TargetMode="External"/><Relationship Id="rId17407" Type="http://schemas.openxmlformats.org/officeDocument/2006/relationships/hyperlink" Target="https://www.daloopa.com/document/23465155" TargetMode="External"/><Relationship Id="rId5017" Type="http://schemas.openxmlformats.org/officeDocument/2006/relationships/hyperlink" Target="https://www.daloopa.com/src/53410424" TargetMode="External"/><Relationship Id="rId5364" Type="http://schemas.openxmlformats.org/officeDocument/2006/relationships/hyperlink" Target="https://www.daloopa.com/src/1670412" TargetMode="External"/><Relationship Id="rId6415" Type="http://schemas.openxmlformats.org/officeDocument/2006/relationships/hyperlink" Target="https://www.daloopa.com/src/1669687" TargetMode="External"/><Relationship Id="rId9985" Type="http://schemas.openxmlformats.org/officeDocument/2006/relationships/hyperlink" Target="https://marketplace.daloopa.com/text-fundamental?id=1671487&amp;value=-0.02&amp;id=1671475&amp;value=0.04&amp;id=1671463&amp;value=0.07&amp;id=1671451&amp;value=0.15&amp;id=1671439&amp;value=-0.04&amp;id=1671427&amp;value=0.05&amp;id=1671415&amp;value=0.05&amp;id=1671394&amp;value=0.17&amp;id=1671373&amp;value=-0.04&amp;id=1671345&amp;value=0.05&amp;id=1671317&amp;value=0.06&amp;id=1671289&amp;value=0.16&amp;id=1671261&amp;value=-0.05&amp;id=1671233&amp;value=0.05&amp;id=1671205&amp;value=0.05&amp;id=1671177&amp;value=0.17&amp;id=1671149&amp;value=-0.08&amp;id=1671121&amp;value=0.08&amp;id=1671093&amp;value=0.04&amp;id=2697136&amp;value=0.14&amp;id=4681525&amp;value=-0.11&amp;id=7963291&amp;value=-0.06&amp;id=10333155&amp;value=0.19&amp;id=14718316&amp;value=0.23&amp;id=20810586&amp;value=-0.04&amp;id=32273767&amp;value=0.12&amp;id=38123906&amp;value=0.06&amp;id=50174364&amp;value=0.17&amp;id=53410556&amp;value=-0.09&amp;id=58652934&amp;value=0.04&amp;id=62949544&amp;value=0.01&amp;id=67057856&amp;value=0.12&amp;" TargetMode="External"/><Relationship Id="rId12966" Type="http://schemas.openxmlformats.org/officeDocument/2006/relationships/hyperlink" Target="https://www.daloopa.com/src/67440435" TargetMode="External"/><Relationship Id="rId16009" Type="http://schemas.openxmlformats.org/officeDocument/2006/relationships/hyperlink" Target="https://www.daloopa.com/src/19193592" TargetMode="External"/><Relationship Id="rId19579" Type="http://schemas.openxmlformats.org/officeDocument/2006/relationships/hyperlink" Target="https://www.daloopa.com/src/38124361" TargetMode="External"/><Relationship Id="rId1974" Type="http://schemas.openxmlformats.org/officeDocument/2006/relationships/hyperlink" Target="https://www.daloopa.com/src/45303483" TargetMode="External"/><Relationship Id="rId8587" Type="http://schemas.openxmlformats.org/officeDocument/2006/relationships/hyperlink" Target="https://www.daloopa.com/src/1668672" TargetMode="External"/><Relationship Id="rId9638" Type="http://schemas.openxmlformats.org/officeDocument/2006/relationships/hyperlink" Target="https://marketplace.daloopa.com/text-fundamental?id=1671364&amp;value=1442&amp;id=1671336&amp;value=1271&amp;id=1671308&amp;value=1409&amp;id=1671280&amp;value=1558&amp;id=45304365&amp;value=5680&amp;id=1671252&amp;value=1909&amp;id=1671224&amp;value=1731&amp;id=1671196&amp;value=1849&amp;id=1671168&amp;value=1827&amp;id=45304366&amp;value=7316&amp;id=1671140&amp;value=2201&amp;id=1671112&amp;value=1906&amp;id=1671084&amp;value=2124&amp;" TargetMode="External"/><Relationship Id="rId11568" Type="http://schemas.openxmlformats.org/officeDocument/2006/relationships/hyperlink" Target="https://www.daloopa.com/document/6065396" TargetMode="External"/><Relationship Id="rId12619" Type="http://schemas.openxmlformats.org/officeDocument/2006/relationships/hyperlink" Target="https://www.daloopa.com/src/50460779" TargetMode="External"/><Relationship Id="rId1627" Type="http://schemas.openxmlformats.org/officeDocument/2006/relationships/hyperlink" Target="https://marketplace.daloopa.com/text-fundamental?id=49016410&amp;value=7006&amp;id=49014143&amp;value=3755&amp;id=49016396&amp;value=11173&amp;id=49014141&amp;value=2678&amp;id=49014130&amp;value=2058&amp;id=49014125&amp;value=2332&amp;id=1671058&amp;value=1781&amp;id=48526069&amp;value=8849&amp;id=1671036&amp;value=2036&amp;id=1671014&amp;value=2056&amp;id=1670991&amp;value=2434&amp;id=1670968&amp;value=2888&amp;id=48527858&amp;value=9417&amp;id=1670946&amp;value=2406&amp;id=1670928&amp;value=2835&amp;id=1670909&amp;value=3559&amp;id=1670891&amp;value=3805&amp;id=48527980&amp;value=12605&amp;id=1670873&amp;value=7669&amp;id=1670855&amp;value=5299&amp;id=1670837&amp;value=5643&amp;id=1670819&amp;value=6849&amp;id=48529413&amp;value=25460&amp;id=1670801&amp;value=4534&amp;id=1670783&amp;value=6896&amp;id=1670765&amp;value=7228&amp;id=2697069&amp;value=6593&amp;id=48529516&amp;value=25251&amp;id=4681488&amp;value=5663&amp;id=7963249&amp;value=4836&amp;id=10333106&amp;value=5465&amp;" TargetMode="External"/><Relationship Id="rId7189" Type="http://schemas.openxmlformats.org/officeDocument/2006/relationships/hyperlink" Target="https://www.daloopa.com/src/48345876" TargetMode="External"/><Relationship Id="rId14041" Type="http://schemas.openxmlformats.org/officeDocument/2006/relationships/hyperlink" Target="https://www.daloopa.com/src/18897088" TargetMode="External"/><Relationship Id="rId3799" Type="http://schemas.openxmlformats.org/officeDocument/2006/relationships/hyperlink" Target="https://www.daloopa.com/src/19138107" TargetMode="External"/><Relationship Id="rId4100" Type="http://schemas.openxmlformats.org/officeDocument/2006/relationships/hyperlink" Target="https://www.daloopa.com/src/46414817" TargetMode="External"/><Relationship Id="rId7670" Type="http://schemas.openxmlformats.org/officeDocument/2006/relationships/hyperlink" Target="https://www.daloopa.com/src/48610238" TargetMode="External"/><Relationship Id="rId8721" Type="http://schemas.openxmlformats.org/officeDocument/2006/relationships/hyperlink" Target="https://www.daloopa.com/src/1670625" TargetMode="External"/><Relationship Id="rId17264" Type="http://schemas.openxmlformats.org/officeDocument/2006/relationships/hyperlink" Target="https://www.daloopa.com/src/48796272" TargetMode="External"/><Relationship Id="rId18662" Type="http://schemas.openxmlformats.org/officeDocument/2006/relationships/hyperlink" Target="https://www.daloopa.com/src/48900146" TargetMode="External"/><Relationship Id="rId19713" Type="http://schemas.openxmlformats.org/officeDocument/2006/relationships/hyperlink" Target="https://www.daloopa.com/src/1678635" TargetMode="External"/><Relationship Id="rId6272" Type="http://schemas.openxmlformats.org/officeDocument/2006/relationships/hyperlink" Target="https://www.daloopa.com/src/1670280" TargetMode="External"/><Relationship Id="rId7323" Type="http://schemas.openxmlformats.org/officeDocument/2006/relationships/hyperlink" Target="https://www.daloopa.com/src/1669203" TargetMode="External"/><Relationship Id="rId10651" Type="http://schemas.openxmlformats.org/officeDocument/2006/relationships/hyperlink" Target="https://www.daloopa.com/src/50179164" TargetMode="External"/><Relationship Id="rId11702" Type="http://schemas.openxmlformats.org/officeDocument/2006/relationships/hyperlink" Target="https://www.daloopa.com/src/1682273" TargetMode="External"/><Relationship Id="rId18315" Type="http://schemas.openxmlformats.org/officeDocument/2006/relationships/hyperlink" Target="https://www.daloopa.com/document/23465155" TargetMode="External"/><Relationship Id="rId9495" Type="http://schemas.openxmlformats.org/officeDocument/2006/relationships/hyperlink" Target="https://www.daloopa.com/src/20810590" TargetMode="External"/><Relationship Id="rId10304" Type="http://schemas.openxmlformats.org/officeDocument/2006/relationships/hyperlink" Target="https://www.daloopa.com/src/50178733" TargetMode="External"/><Relationship Id="rId13874" Type="http://schemas.openxmlformats.org/officeDocument/2006/relationships/hyperlink" Target="https://www.daloopa.com/src/19258031" TargetMode="External"/><Relationship Id="rId14925" Type="http://schemas.openxmlformats.org/officeDocument/2006/relationships/hyperlink" Target="https://www.daloopa.com/src/19185919" TargetMode="External"/><Relationship Id="rId2882" Type="http://schemas.openxmlformats.org/officeDocument/2006/relationships/hyperlink" Target="https://www.daloopa.com/src/19136551" TargetMode="External"/><Relationship Id="rId3933" Type="http://schemas.openxmlformats.org/officeDocument/2006/relationships/hyperlink" Target="https://www.daloopa.com/src/58652632" TargetMode="External"/><Relationship Id="rId8097" Type="http://schemas.openxmlformats.org/officeDocument/2006/relationships/hyperlink" Target="https://www.daloopa.com/src/1669289" TargetMode="External"/><Relationship Id="rId9148" Type="http://schemas.openxmlformats.org/officeDocument/2006/relationships/hyperlink" Target="https://www.daloopa.com/src/1671406" TargetMode="External"/><Relationship Id="rId12476" Type="http://schemas.openxmlformats.org/officeDocument/2006/relationships/hyperlink" Target="https://www.daloopa.com/src/1679357" TargetMode="External"/><Relationship Id="rId13527" Type="http://schemas.openxmlformats.org/officeDocument/2006/relationships/hyperlink" Target="https://www.daloopa.com/src/62996152" TargetMode="External"/><Relationship Id="rId19089" Type="http://schemas.openxmlformats.org/officeDocument/2006/relationships/hyperlink" Target="https://marketplace.daloopa.com/text-fundamental?id=48905034&amp;value=7928&amp;id=48905064&amp;value=9111&amp;id=48905298&amp;value=12275&amp;id=48905856&amp;value=12947&amp;id=48905875&amp;value=10664&amp;id=48905886&amp;value=10896&amp;id=48905820&amp;value=11353&amp;id=48905948&amp;value=10783&amp;id=48905996&amp;value=11279&amp;id=48906045&amp;value=12919&amp;id=48906078&amp;value=18893&amp;id=48906324&amp;value=23280&amp;id=48906399&amp;value=23473&amp;id=48906432&amp;value=24138&amp;id=48906554&amp;value=27571&amp;id=53491556&amp;value=28652&amp;id=58707010&amp;value=28857&amp;id=62997275&amp;value=28644&amp;" TargetMode="External"/><Relationship Id="rId854" Type="http://schemas.openxmlformats.org/officeDocument/2006/relationships/hyperlink" Target="https://www.daloopa.com/src/4681647" TargetMode="External"/><Relationship Id="rId1484" Type="http://schemas.openxmlformats.org/officeDocument/2006/relationships/hyperlink" Target="https://www.daloopa.com/src/1670852" TargetMode="External"/><Relationship Id="rId2535" Type="http://schemas.openxmlformats.org/officeDocument/2006/relationships/hyperlink" Target="https://www.daloopa.com/document/8473" TargetMode="External"/><Relationship Id="rId11078" Type="http://schemas.openxmlformats.org/officeDocument/2006/relationships/hyperlink" Target="https://www.daloopa.com/src/50179581" TargetMode="External"/><Relationship Id="rId12129" Type="http://schemas.openxmlformats.org/officeDocument/2006/relationships/hyperlink" Target="https://www.daloopa.com/src/1678818" TargetMode="External"/><Relationship Id="rId15699" Type="http://schemas.openxmlformats.org/officeDocument/2006/relationships/hyperlink" Target="https://www.daloopa.com/src/19182684" TargetMode="External"/><Relationship Id="rId16000" Type="http://schemas.openxmlformats.org/officeDocument/2006/relationships/hyperlink" Target="https://www.daloopa.com/src/19195213" TargetMode="External"/><Relationship Id="rId19570" Type="http://schemas.openxmlformats.org/officeDocument/2006/relationships/hyperlink" Target="https://www.daloopa.com/src/1678471" TargetMode="External"/><Relationship Id="rId507" Type="http://schemas.openxmlformats.org/officeDocument/2006/relationships/hyperlink" Target="https://www.daloopa.com/src/1677173" TargetMode="External"/><Relationship Id="rId1137" Type="http://schemas.openxmlformats.org/officeDocument/2006/relationships/hyperlink" Target="https://www.daloopa.com/src/1670977" TargetMode="External"/><Relationship Id="rId5758" Type="http://schemas.openxmlformats.org/officeDocument/2006/relationships/hyperlink" Target="https://www.daloopa.com/src/1670199" TargetMode="External"/><Relationship Id="rId6809" Type="http://schemas.openxmlformats.org/officeDocument/2006/relationships/hyperlink" Target="https://www.daloopa.com/src/1668988" TargetMode="External"/><Relationship Id="rId18172" Type="http://schemas.openxmlformats.org/officeDocument/2006/relationships/hyperlink" Target="https://www.daloopa.com/src/19253376" TargetMode="External"/><Relationship Id="rId19223" Type="http://schemas.openxmlformats.org/officeDocument/2006/relationships/hyperlink" Target="https://www.daloopa.com/document/7678" TargetMode="External"/><Relationship Id="rId7180" Type="http://schemas.openxmlformats.org/officeDocument/2006/relationships/hyperlink" Target="https://www.daloopa.com/src/32272403" TargetMode="External"/><Relationship Id="rId8231" Type="http://schemas.openxmlformats.org/officeDocument/2006/relationships/hyperlink" Target="https://www.daloopa.com/src/1668665" TargetMode="External"/><Relationship Id="rId10161" Type="http://schemas.openxmlformats.org/officeDocument/2006/relationships/hyperlink" Target="https://www.daloopa.com/src/50179766" TargetMode="External"/><Relationship Id="rId11212" Type="http://schemas.openxmlformats.org/officeDocument/2006/relationships/hyperlink" Target="https://www.daloopa.com/src/1678845" TargetMode="External"/><Relationship Id="rId12610" Type="http://schemas.openxmlformats.org/officeDocument/2006/relationships/hyperlink" Target="https://www.daloopa.com/document/23465155" TargetMode="External"/><Relationship Id="rId14782" Type="http://schemas.openxmlformats.org/officeDocument/2006/relationships/hyperlink" Target="https://www.daloopa.com/src/19185783" TargetMode="External"/><Relationship Id="rId15833" Type="http://schemas.openxmlformats.org/officeDocument/2006/relationships/hyperlink" Target="https://www.daloopa.com/src/50458033" TargetMode="External"/><Relationship Id="rId2392" Type="http://schemas.openxmlformats.org/officeDocument/2006/relationships/hyperlink" Target="https://www.daloopa.com/src/4718955" TargetMode="External"/><Relationship Id="rId3790" Type="http://schemas.openxmlformats.org/officeDocument/2006/relationships/hyperlink" Target="https://www.daloopa.com/src/19138245" TargetMode="External"/><Relationship Id="rId4841" Type="http://schemas.openxmlformats.org/officeDocument/2006/relationships/hyperlink" Target="https://www.daloopa.com/src/1930199" TargetMode="External"/><Relationship Id="rId13384" Type="http://schemas.openxmlformats.org/officeDocument/2006/relationships/hyperlink" Target="https://www.daloopa.com/src/46507380" TargetMode="External"/><Relationship Id="rId14435" Type="http://schemas.openxmlformats.org/officeDocument/2006/relationships/hyperlink" Target="https://www.daloopa.com/src/19177060" TargetMode="External"/><Relationship Id="rId364" Type="http://schemas.openxmlformats.org/officeDocument/2006/relationships/hyperlink" Target="https://www.daloopa.com/src/1676951" TargetMode="External"/><Relationship Id="rId2045" Type="http://schemas.openxmlformats.org/officeDocument/2006/relationships/hyperlink" Target="https://www.daloopa.com/src/45303496" TargetMode="External"/><Relationship Id="rId3443" Type="http://schemas.openxmlformats.org/officeDocument/2006/relationships/hyperlink" Target="https://www.daloopa.com/src/49008550" TargetMode="External"/><Relationship Id="rId13037" Type="http://schemas.openxmlformats.org/officeDocument/2006/relationships/hyperlink" Target="https://www.daloopa.com/src/67441021" TargetMode="External"/><Relationship Id="rId17658" Type="http://schemas.openxmlformats.org/officeDocument/2006/relationships/hyperlink" Target="https://www.daloopa.com/src/62706196" TargetMode="External"/><Relationship Id="rId18709" Type="http://schemas.openxmlformats.org/officeDocument/2006/relationships/hyperlink" Target="https://marketplace.daloopa.com/text-fundamental?id=48899689&amp;value=211&amp;id=48899613&amp;value=241&amp;id=48899554&amp;value=245&amp;id=48899351&amp;value=247&amp;id=50369688&amp;value=252&amp;" TargetMode="External"/><Relationship Id="rId6666" Type="http://schemas.openxmlformats.org/officeDocument/2006/relationships/hyperlink" Target="https://www.daloopa.com/src/2696986" TargetMode="External"/><Relationship Id="rId7717" Type="http://schemas.openxmlformats.org/officeDocument/2006/relationships/hyperlink" Target="https://www.daloopa.com/src/1668657" TargetMode="External"/><Relationship Id="rId19080" Type="http://schemas.openxmlformats.org/officeDocument/2006/relationships/hyperlink" Target="https://www.daloopa.com/src/48906043" TargetMode="External"/><Relationship Id="rId5268" Type="http://schemas.openxmlformats.org/officeDocument/2006/relationships/hyperlink" Target="https://www.daloopa.com/src/1670336" TargetMode="External"/><Relationship Id="rId6319" Type="http://schemas.openxmlformats.org/officeDocument/2006/relationships/hyperlink" Target="https://www.daloopa.com/src/1670468" TargetMode="External"/><Relationship Id="rId9889" Type="http://schemas.openxmlformats.org/officeDocument/2006/relationships/hyperlink" Target="https://www.daloopa.com/src/1671449" TargetMode="External"/><Relationship Id="rId12120" Type="http://schemas.openxmlformats.org/officeDocument/2006/relationships/hyperlink" Target="https://www.daloopa.com/src/1678380" TargetMode="External"/><Relationship Id="rId15690" Type="http://schemas.openxmlformats.org/officeDocument/2006/relationships/hyperlink" Target="https://www.daloopa.com/src/19183200" TargetMode="External"/><Relationship Id="rId1878" Type="http://schemas.openxmlformats.org/officeDocument/2006/relationships/hyperlink" Target="https://www.daloopa.com/src/1676846" TargetMode="External"/><Relationship Id="rId2929" Type="http://schemas.openxmlformats.org/officeDocument/2006/relationships/hyperlink" Target="https://www.daloopa.com/src/58704671" TargetMode="External"/><Relationship Id="rId14292" Type="http://schemas.openxmlformats.org/officeDocument/2006/relationships/hyperlink" Target="https://www.daloopa.com/src/48892629" TargetMode="External"/><Relationship Id="rId15343" Type="http://schemas.openxmlformats.org/officeDocument/2006/relationships/hyperlink" Target="https://www.daloopa.com/src/20862887" TargetMode="External"/><Relationship Id="rId16741" Type="http://schemas.openxmlformats.org/officeDocument/2006/relationships/hyperlink" Target="https://www.daloopa.com/src/62705940" TargetMode="External"/><Relationship Id="rId4351" Type="http://schemas.openxmlformats.org/officeDocument/2006/relationships/hyperlink" Target="https://www.daloopa.com/src/1668163" TargetMode="External"/><Relationship Id="rId5402" Type="http://schemas.openxmlformats.org/officeDocument/2006/relationships/hyperlink" Target="https://www.daloopa.com/src/1669595" TargetMode="External"/><Relationship Id="rId6800" Type="http://schemas.openxmlformats.org/officeDocument/2006/relationships/hyperlink" Target="https://www.daloopa.com/src/1669374" TargetMode="External"/><Relationship Id="rId4004" Type="http://schemas.openxmlformats.org/officeDocument/2006/relationships/hyperlink" Target="https://www.daloopa.com/src/1668460" TargetMode="External"/><Relationship Id="rId8972" Type="http://schemas.openxmlformats.org/officeDocument/2006/relationships/hyperlink" Target="https://www.daloopa.com/src/45304237" TargetMode="External"/><Relationship Id="rId11953" Type="http://schemas.openxmlformats.org/officeDocument/2006/relationships/hyperlink" Target="https://www.daloopa.com/src/1678790" TargetMode="External"/><Relationship Id="rId18566" Type="http://schemas.openxmlformats.org/officeDocument/2006/relationships/hyperlink" Target="https://www.daloopa.com/src/67090323" TargetMode="External"/><Relationship Id="rId19617" Type="http://schemas.openxmlformats.org/officeDocument/2006/relationships/hyperlink" Target="https://www.daloopa.com/src/14718182" TargetMode="External"/><Relationship Id="rId6176" Type="http://schemas.openxmlformats.org/officeDocument/2006/relationships/hyperlink" Target="https://www.daloopa.com/src/1669993" TargetMode="External"/><Relationship Id="rId7227" Type="http://schemas.openxmlformats.org/officeDocument/2006/relationships/hyperlink" Target="https://www.daloopa.com/src/4681384" TargetMode="External"/><Relationship Id="rId7574" Type="http://schemas.openxmlformats.org/officeDocument/2006/relationships/hyperlink" Target="https://www.daloopa.com/src/1669534" TargetMode="External"/><Relationship Id="rId8625" Type="http://schemas.openxmlformats.org/officeDocument/2006/relationships/hyperlink" Target="https://www.daloopa.com/src/1670599" TargetMode="External"/><Relationship Id="rId10555" Type="http://schemas.openxmlformats.org/officeDocument/2006/relationships/hyperlink" Target="https://www.daloopa.com/src/50179511" TargetMode="External"/><Relationship Id="rId11606" Type="http://schemas.openxmlformats.org/officeDocument/2006/relationships/hyperlink" Target="https://www.daloopa.com/src/1684190" TargetMode="External"/><Relationship Id="rId17168" Type="http://schemas.openxmlformats.org/officeDocument/2006/relationships/hyperlink" Target="https://www.daloopa.com/src/48793067" TargetMode="External"/><Relationship Id="rId18219" Type="http://schemas.openxmlformats.org/officeDocument/2006/relationships/hyperlink" Target="https://www.daloopa.com/src/19253369" TargetMode="External"/><Relationship Id="rId10208" Type="http://schemas.openxmlformats.org/officeDocument/2006/relationships/hyperlink" Target="https://www.daloopa.com/src/50180175" TargetMode="External"/><Relationship Id="rId13778" Type="http://schemas.openxmlformats.org/officeDocument/2006/relationships/hyperlink" Target="https://www.daloopa.com/src/19148200" TargetMode="External"/><Relationship Id="rId14829" Type="http://schemas.openxmlformats.org/officeDocument/2006/relationships/hyperlink" Target="https://www.daloopa.com/src/19186098" TargetMode="External"/><Relationship Id="rId18700" Type="http://schemas.openxmlformats.org/officeDocument/2006/relationships/hyperlink" Target="https://www.daloopa.com/src/50393528" TargetMode="External"/><Relationship Id="rId2786" Type="http://schemas.openxmlformats.org/officeDocument/2006/relationships/hyperlink" Target="https://www.daloopa.com/src/19134930" TargetMode="External"/><Relationship Id="rId3837" Type="http://schemas.openxmlformats.org/officeDocument/2006/relationships/hyperlink" Target="https://www.daloopa.com/src/1668552" TargetMode="External"/><Relationship Id="rId9399" Type="http://schemas.openxmlformats.org/officeDocument/2006/relationships/hyperlink" Target="https://www.daloopa.com/src/45304324" TargetMode="External"/><Relationship Id="rId16251" Type="http://schemas.openxmlformats.org/officeDocument/2006/relationships/hyperlink" Target="https://www.daloopa.com/src/45303822" TargetMode="External"/><Relationship Id="rId17302" Type="http://schemas.openxmlformats.org/officeDocument/2006/relationships/hyperlink" Target="https://www.daloopa.com/src/48796703" TargetMode="External"/><Relationship Id="rId758" Type="http://schemas.openxmlformats.org/officeDocument/2006/relationships/hyperlink" Target="https://www.daloopa.com/src/46503971" TargetMode="External"/><Relationship Id="rId1388" Type="http://schemas.openxmlformats.org/officeDocument/2006/relationships/hyperlink" Target="https://www.daloopa.com/src/48520673" TargetMode="External"/><Relationship Id="rId2439" Type="http://schemas.openxmlformats.org/officeDocument/2006/relationships/hyperlink" Target="https://www.daloopa.com/src/67086427" TargetMode="External"/><Relationship Id="rId6310" Type="http://schemas.openxmlformats.org/officeDocument/2006/relationships/hyperlink" Target="https://www.daloopa.com/src/1669719" TargetMode="External"/><Relationship Id="rId9880" Type="http://schemas.openxmlformats.org/officeDocument/2006/relationships/hyperlink" Target="https://www.daloopa.com/src/67054091" TargetMode="External"/><Relationship Id="rId19474" Type="http://schemas.openxmlformats.org/officeDocument/2006/relationships/hyperlink" Target="https://www.daloopa.com/src/32273569" TargetMode="External"/><Relationship Id="rId94" Type="http://schemas.openxmlformats.org/officeDocument/2006/relationships/hyperlink" Target="https://www.daloopa.com/document/10232736" TargetMode="External"/><Relationship Id="rId8482" Type="http://schemas.openxmlformats.org/officeDocument/2006/relationships/hyperlink" Target="https://www.daloopa.com/src/46414889" TargetMode="External"/><Relationship Id="rId9533" Type="http://schemas.openxmlformats.org/officeDocument/2006/relationships/hyperlink" Target="https://www.daloopa.com/document/22810043" TargetMode="External"/><Relationship Id="rId12861" Type="http://schemas.openxmlformats.org/officeDocument/2006/relationships/hyperlink" Target="https://www.daloopa.com/src/67436310" TargetMode="External"/><Relationship Id="rId13912" Type="http://schemas.openxmlformats.org/officeDocument/2006/relationships/hyperlink" Target="https://www.daloopa.com/src/66433337" TargetMode="External"/><Relationship Id="rId18076" Type="http://schemas.openxmlformats.org/officeDocument/2006/relationships/hyperlink" Target="https://marketplace.daloopa.com/text-fundamental?id=19238161&amp;value=14&amp;id=19238109&amp;value=7&amp;id=19238066&amp;value=-43&amp;" TargetMode="External"/><Relationship Id="rId19127" Type="http://schemas.openxmlformats.org/officeDocument/2006/relationships/hyperlink" Target="https://www.daloopa.com/src/49000227" TargetMode="External"/><Relationship Id="rId2920" Type="http://schemas.openxmlformats.org/officeDocument/2006/relationships/hyperlink" Target="https://www.daloopa.com/src/19134823" TargetMode="External"/><Relationship Id="rId7084" Type="http://schemas.openxmlformats.org/officeDocument/2006/relationships/hyperlink" Target="https://www.daloopa.com/src/1669382" TargetMode="External"/><Relationship Id="rId8135" Type="http://schemas.openxmlformats.org/officeDocument/2006/relationships/hyperlink" Target="https://www.daloopa.com/src/47469247" TargetMode="External"/><Relationship Id="rId10065" Type="http://schemas.openxmlformats.org/officeDocument/2006/relationships/hyperlink" Target="https://www.daloopa.com/document/6065396" TargetMode="External"/><Relationship Id="rId11463" Type="http://schemas.openxmlformats.org/officeDocument/2006/relationships/hyperlink" Target="https://www.daloopa.com/document/6065143" TargetMode="External"/><Relationship Id="rId12514" Type="http://schemas.openxmlformats.org/officeDocument/2006/relationships/hyperlink" Target="https://www.daloopa.com/src/1679390" TargetMode="External"/><Relationship Id="rId1522" Type="http://schemas.openxmlformats.org/officeDocument/2006/relationships/hyperlink" Target="https://www.daloopa.com/src/1670763" TargetMode="External"/><Relationship Id="rId11116" Type="http://schemas.openxmlformats.org/officeDocument/2006/relationships/hyperlink" Target="https://www.daloopa.com/src/50179493" TargetMode="External"/><Relationship Id="rId14686" Type="http://schemas.openxmlformats.org/officeDocument/2006/relationships/hyperlink" Target="https://www.daloopa.com/src/67088710" TargetMode="External"/><Relationship Id="rId15737" Type="http://schemas.openxmlformats.org/officeDocument/2006/relationships/hyperlink" Target="https://www.daloopa.com/src/19183093" TargetMode="External"/><Relationship Id="rId3694" Type="http://schemas.openxmlformats.org/officeDocument/2006/relationships/hyperlink" Target="https://marketplace.daloopa.com/text-fundamental?id=46504417&amp;value=-3330&amp;id=53486599&amp;value=1991&amp;id=58704911&amp;value=2682&amp;id=62996784&amp;value=3918&amp;id=67160339&amp;value=4733&amp;id=67087924&amp;value=13324&amp;" TargetMode="External"/><Relationship Id="rId4745" Type="http://schemas.openxmlformats.org/officeDocument/2006/relationships/hyperlink" Target="https://www.daloopa.com/src/66433303" TargetMode="External"/><Relationship Id="rId13288" Type="http://schemas.openxmlformats.org/officeDocument/2006/relationships/hyperlink" Target="https://www.daloopa.com/src/1677416" TargetMode="External"/><Relationship Id="rId14339" Type="http://schemas.openxmlformats.org/officeDocument/2006/relationships/hyperlink" Target="https://marketplace.daloopa.com/text-fundamental?id=19178359&amp;value=18&amp;id=19178242&amp;value=552&amp;id=19178205&amp;value=12&amp;id=45303695&amp;value=-2&amp;id=19182015&amp;value=580&amp;id=19178085&amp;value=-83&amp;id=19178078&amp;value=-28&amp;id=19177960&amp;value=-78&amp;id=45303696&amp;value=405&amp;id=19181901&amp;value=216&amp;" TargetMode="External"/><Relationship Id="rId18210" Type="http://schemas.openxmlformats.org/officeDocument/2006/relationships/hyperlink" Target="https://www.daloopa.com/src/46509075" TargetMode="External"/><Relationship Id="rId2296" Type="http://schemas.openxmlformats.org/officeDocument/2006/relationships/hyperlink" Target="https://www.daloopa.com/src/1679248" TargetMode="External"/><Relationship Id="rId3347" Type="http://schemas.openxmlformats.org/officeDocument/2006/relationships/hyperlink" Target="https://www.daloopa.com/src/19137015" TargetMode="External"/><Relationship Id="rId7968" Type="http://schemas.openxmlformats.org/officeDocument/2006/relationships/hyperlink" Target="https://www.daloopa.com/src/1668940" TargetMode="External"/><Relationship Id="rId268" Type="http://schemas.openxmlformats.org/officeDocument/2006/relationships/hyperlink" Target="https://www.daloopa.com/src/48498366" TargetMode="External"/><Relationship Id="rId9390" Type="http://schemas.openxmlformats.org/officeDocument/2006/relationships/hyperlink" Target="https://www.daloopa.com/src/2697118" TargetMode="External"/><Relationship Id="rId10949" Type="http://schemas.openxmlformats.org/officeDocument/2006/relationships/hyperlink" Target="https://www.daloopa.com/src/53412516" TargetMode="External"/><Relationship Id="rId12371" Type="http://schemas.openxmlformats.org/officeDocument/2006/relationships/hyperlink" Target="https://www.daloopa.com/document/23465155" TargetMode="External"/><Relationship Id="rId13422" Type="http://schemas.openxmlformats.org/officeDocument/2006/relationships/hyperlink" Target="https://www.daloopa.com/src/19145254" TargetMode="External"/><Relationship Id="rId14820" Type="http://schemas.openxmlformats.org/officeDocument/2006/relationships/hyperlink" Target="https://www.daloopa.com/src/58705773" TargetMode="External"/><Relationship Id="rId2430" Type="http://schemas.openxmlformats.org/officeDocument/2006/relationships/hyperlink" Target="https://www.daloopa.com/src/53483885" TargetMode="External"/><Relationship Id="rId9043" Type="http://schemas.openxmlformats.org/officeDocument/2006/relationships/hyperlink" Target="https://marketplace.daloopa.com/text-fundamental?id=1671399&amp;value=1877&amp;id=1671378&amp;value=1806&amp;" TargetMode="External"/><Relationship Id="rId12024" Type="http://schemas.openxmlformats.org/officeDocument/2006/relationships/hyperlink" Target="https://www.daloopa.com/src/45304458" TargetMode="External"/><Relationship Id="rId16992" Type="http://schemas.openxmlformats.org/officeDocument/2006/relationships/hyperlink" Target="https://www.daloopa.com/src/48791277" TargetMode="External"/><Relationship Id="rId402" Type="http://schemas.openxmlformats.org/officeDocument/2006/relationships/hyperlink" Target="https://www.daloopa.com/src/1676883" TargetMode="External"/><Relationship Id="rId1032" Type="http://schemas.openxmlformats.org/officeDocument/2006/relationships/hyperlink" Target="https://www.daloopa.com/src/46414556" TargetMode="External"/><Relationship Id="rId14196" Type="http://schemas.openxmlformats.org/officeDocument/2006/relationships/hyperlink" Target="https://www.daloopa.com/document/17313306" TargetMode="External"/><Relationship Id="rId15594" Type="http://schemas.openxmlformats.org/officeDocument/2006/relationships/hyperlink" Target="https://www.daloopa.com/src/50458009" TargetMode="External"/><Relationship Id="rId16645" Type="http://schemas.openxmlformats.org/officeDocument/2006/relationships/hyperlink" Target="https://www.daloopa.com/src/18842706" TargetMode="External"/><Relationship Id="rId4255" Type="http://schemas.openxmlformats.org/officeDocument/2006/relationships/hyperlink" Target="https://www.daloopa.com/src/4681365" TargetMode="External"/><Relationship Id="rId5306" Type="http://schemas.openxmlformats.org/officeDocument/2006/relationships/hyperlink" Target="https://www.daloopa.com/src/38123599" TargetMode="External"/><Relationship Id="rId5653" Type="http://schemas.openxmlformats.org/officeDocument/2006/relationships/hyperlink" Target="https://www.daloopa.com/src/1670228" TargetMode="External"/><Relationship Id="rId6704" Type="http://schemas.openxmlformats.org/officeDocument/2006/relationships/hyperlink" Target="https://www.daloopa.com/src/1670076" TargetMode="External"/><Relationship Id="rId15247" Type="http://schemas.openxmlformats.org/officeDocument/2006/relationships/hyperlink" Target="https://www.daloopa.com/src/19178925" TargetMode="External"/><Relationship Id="rId8876" Type="http://schemas.openxmlformats.org/officeDocument/2006/relationships/hyperlink" Target="https://www.daloopa.com/src/62955930" TargetMode="External"/><Relationship Id="rId9927" Type="http://schemas.openxmlformats.org/officeDocument/2006/relationships/hyperlink" Target="https://www.daloopa.com/src/1671413" TargetMode="External"/><Relationship Id="rId11857" Type="http://schemas.openxmlformats.org/officeDocument/2006/relationships/hyperlink" Target="https://www.daloopa.com/document/207272" TargetMode="External"/><Relationship Id="rId12908" Type="http://schemas.openxmlformats.org/officeDocument/2006/relationships/hyperlink" Target="https://www.daloopa.com/src/67437747" TargetMode="External"/><Relationship Id="rId1916" Type="http://schemas.openxmlformats.org/officeDocument/2006/relationships/hyperlink" Target="https://www.daloopa.com/src/1676827" TargetMode="External"/><Relationship Id="rId7478" Type="http://schemas.openxmlformats.org/officeDocument/2006/relationships/hyperlink" Target="https://www.daloopa.com/src/1669242" TargetMode="External"/><Relationship Id="rId8529" Type="http://schemas.openxmlformats.org/officeDocument/2006/relationships/hyperlink" Target="https://www.daloopa.com/src/10333056" TargetMode="External"/><Relationship Id="rId10459" Type="http://schemas.openxmlformats.org/officeDocument/2006/relationships/hyperlink" Target="https://www.daloopa.com/src/50179196" TargetMode="External"/><Relationship Id="rId14330" Type="http://schemas.openxmlformats.org/officeDocument/2006/relationships/hyperlink" Target="https://www.daloopa.com/src/19177961" TargetMode="External"/><Relationship Id="rId17553" Type="http://schemas.openxmlformats.org/officeDocument/2006/relationships/hyperlink" Target="https://www.daloopa.com/src/62761312" TargetMode="External"/><Relationship Id="rId18951" Type="http://schemas.openxmlformats.org/officeDocument/2006/relationships/hyperlink" Target="https://www.daloopa.com/src/48899199" TargetMode="External"/><Relationship Id="rId6561" Type="http://schemas.openxmlformats.org/officeDocument/2006/relationships/hyperlink" Target="https://www.daloopa.com/src/1669618" TargetMode="External"/><Relationship Id="rId7612" Type="http://schemas.openxmlformats.org/officeDocument/2006/relationships/hyperlink" Target="https://www.daloopa.com/src/67044667" TargetMode="External"/><Relationship Id="rId10940" Type="http://schemas.openxmlformats.org/officeDocument/2006/relationships/hyperlink" Target="https://www.daloopa.com/src/50178991" TargetMode="External"/><Relationship Id="rId16155" Type="http://schemas.openxmlformats.org/officeDocument/2006/relationships/hyperlink" Target="https://www.daloopa.com/src/38229754" TargetMode="External"/><Relationship Id="rId17206" Type="http://schemas.openxmlformats.org/officeDocument/2006/relationships/hyperlink" Target="https://www.daloopa.com/src/48798347" TargetMode="External"/><Relationship Id="rId18604" Type="http://schemas.openxmlformats.org/officeDocument/2006/relationships/hyperlink" Target="https://www.daloopa.com/src/50393420" TargetMode="External"/><Relationship Id="rId5163" Type="http://schemas.openxmlformats.org/officeDocument/2006/relationships/hyperlink" Target="https://www.daloopa.com/src/32272347" TargetMode="External"/><Relationship Id="rId6214" Type="http://schemas.openxmlformats.org/officeDocument/2006/relationships/hyperlink" Target="https://www.daloopa.com/src/1670503" TargetMode="External"/><Relationship Id="rId9784" Type="http://schemas.openxmlformats.org/officeDocument/2006/relationships/hyperlink" Target="https://www.daloopa.com/src/20810581" TargetMode="External"/><Relationship Id="rId8386" Type="http://schemas.openxmlformats.org/officeDocument/2006/relationships/hyperlink" Target="https://www.daloopa.com/src/48615973" TargetMode="External"/><Relationship Id="rId9437" Type="http://schemas.openxmlformats.org/officeDocument/2006/relationships/hyperlink" Target="https://www.daloopa.com/src/20810593" TargetMode="External"/><Relationship Id="rId12765" Type="http://schemas.openxmlformats.org/officeDocument/2006/relationships/hyperlink" Target="https://www.daloopa.com/src/1679112" TargetMode="External"/><Relationship Id="rId13816" Type="http://schemas.openxmlformats.org/officeDocument/2006/relationships/hyperlink" Target="https://www.daloopa.com/src/19259288" TargetMode="External"/><Relationship Id="rId19378" Type="http://schemas.openxmlformats.org/officeDocument/2006/relationships/hyperlink" Target="https://www.daloopa.com/src/1678465" TargetMode="External"/><Relationship Id="rId1773" Type="http://schemas.openxmlformats.org/officeDocument/2006/relationships/hyperlink" Target="https://www.daloopa.com/src/1670895" TargetMode="External"/><Relationship Id="rId2824" Type="http://schemas.openxmlformats.org/officeDocument/2006/relationships/hyperlink" Target="https://www.daloopa.com/src/45304490" TargetMode="External"/><Relationship Id="rId8039" Type="http://schemas.openxmlformats.org/officeDocument/2006/relationships/hyperlink" Target="https://www.daloopa.com/src/1669508" TargetMode="External"/><Relationship Id="rId11367" Type="http://schemas.openxmlformats.org/officeDocument/2006/relationships/hyperlink" Target="https://www.daloopa.com/src/1678911" TargetMode="External"/><Relationship Id="rId12418" Type="http://schemas.openxmlformats.org/officeDocument/2006/relationships/hyperlink" Target="https://www.daloopa.com/src/1679484" TargetMode="External"/><Relationship Id="rId15988" Type="http://schemas.openxmlformats.org/officeDocument/2006/relationships/hyperlink" Target="https://www.daloopa.com/src/19195125" TargetMode="External"/><Relationship Id="rId1426" Type="http://schemas.openxmlformats.org/officeDocument/2006/relationships/hyperlink" Target="https://www.daloopa.com/src/49016297" TargetMode="External"/><Relationship Id="rId4996" Type="http://schemas.openxmlformats.org/officeDocument/2006/relationships/hyperlink" Target="https://www.daloopa.com/src/1669969" TargetMode="External"/><Relationship Id="rId18461" Type="http://schemas.openxmlformats.org/officeDocument/2006/relationships/hyperlink" Target="https://www.daloopa.com/document/23465155" TargetMode="External"/><Relationship Id="rId19512" Type="http://schemas.openxmlformats.org/officeDocument/2006/relationships/hyperlink" Target="https://www.daloopa.com/src/1678458" TargetMode="External"/><Relationship Id="rId3598" Type="http://schemas.openxmlformats.org/officeDocument/2006/relationships/hyperlink" Target="https://marketplace.daloopa.com/text-fundamental?id=19138411&amp;value=455&amp;id=19138027&amp;value=49&amp;id=19138008&amp;value=151&amp;id=19137989&amp;value=-22&amp;id=45304574&amp;value=-2&amp;id=19138484&amp;value=176&amp;id=20860913&amp;value=-109&amp;id=32322889&amp;value=-7&amp;id=38227635&amp;value=62&amp;id=46520648&amp;value=203&amp;id=46504415&amp;value=149&amp;id=53486600&amp;value=278&amp;id=58704908&amp;value=375&amp;id=62996783&amp;value=638&amp;id=67160336&amp;value=669&amp;id=67087922&amp;value=1960&amp;" TargetMode="External"/><Relationship Id="rId4649" Type="http://schemas.openxmlformats.org/officeDocument/2006/relationships/hyperlink" Target="https://www.daloopa.com/src/46594920" TargetMode="External"/><Relationship Id="rId8520" Type="http://schemas.openxmlformats.org/officeDocument/2006/relationships/hyperlink" Target="https://www.daloopa.com/src/1668773" TargetMode="External"/><Relationship Id="rId10450" Type="http://schemas.openxmlformats.org/officeDocument/2006/relationships/hyperlink" Target="https://marketplace.daloopa.com/text-fundamental?id=50179534&amp;value=0.19&amp;id=50179505&amp;value=0.21&amp;id=50179478&amp;value=0.23&amp;id=50179433&amp;value=0.22&amp;id=50179367&amp;value=0.21&amp;id=50179333&amp;value=0.19&amp;id=50179249&amp;value=0.19&amp;id=50179196&amp;value=0.2&amp;id=50179166&amp;value=0.16&amp;id=50179103&amp;value=0.21&amp;id=50179037&amp;value=0.19&amp;id=50179006&amp;value=0.18&amp;id=50178956&amp;value=0.12&amp;id=50178895&amp;value=-0.05&amp;id=50178841&amp;value=0.09&amp;id=50178793&amp;value=0.19&amp;id=50178749&amp;value=0.25&amp;id=50178695&amp;value=0.55&amp;id=50178578&amp;value=0.39&amp;id=50174944&amp;value=0.35&amp;id=53412522&amp;value=0.27&amp;id=58653394&amp;value=0.18&amp;id=62951007&amp;value=0.11&amp;id=67059987&amp;value=0.07&amp;id=67060002&amp;value=0.15&amp;" TargetMode="External"/><Relationship Id="rId11501" Type="http://schemas.openxmlformats.org/officeDocument/2006/relationships/hyperlink" Target="https://www.daloopa.com/document/6065396" TargetMode="External"/><Relationship Id="rId17063" Type="http://schemas.openxmlformats.org/officeDocument/2006/relationships/hyperlink" Target="https://www.daloopa.com/src/48792546" TargetMode="External"/><Relationship Id="rId18114" Type="http://schemas.openxmlformats.org/officeDocument/2006/relationships/hyperlink" Target="https://www.daloopa.com/document/23465155" TargetMode="External"/><Relationship Id="rId6071" Type="http://schemas.openxmlformats.org/officeDocument/2006/relationships/hyperlink" Target="https://www.daloopa.com/src/1669920" TargetMode="External"/><Relationship Id="rId7122" Type="http://schemas.openxmlformats.org/officeDocument/2006/relationships/hyperlink" Target="https://www.daloopa.com/src/1668712" TargetMode="External"/><Relationship Id="rId10103" Type="http://schemas.openxmlformats.org/officeDocument/2006/relationships/hyperlink" Target="https://marketplace.daloopa.com/text-fundamental?id=50180223&amp;value=5&amp;id=50180173&amp;value=48&amp;id=50180145&amp;value=19&amp;id=50180122&amp;value=-5&amp;id=50457852&amp;value=67&amp;id=50179991&amp;value=-71&amp;id=50179970&amp;value=-124&amp;id=50179952&amp;value=-121&amp;id=50179878&amp;value=12&amp;id=50457853&amp;value=-304&amp;id=50179831&amp;value=116&amp;id=50179824&amp;value=167&amp;id=50179769&amp;value=145&amp;id=50179752&amp;value=110&amp;id=50457854&amp;value=538&amp;id=50179710&amp;value=129&amp;id=50179688&amp;value=71&amp;id=50179634&amp;value=277&amp;id=50179571&amp;value=349&amp;id=50457855&amp;value=826&amp;" TargetMode="External"/><Relationship Id="rId2681" Type="http://schemas.openxmlformats.org/officeDocument/2006/relationships/hyperlink" Target="https://www.daloopa.com/src/1679519" TargetMode="External"/><Relationship Id="rId9294" Type="http://schemas.openxmlformats.org/officeDocument/2006/relationships/hyperlink" Target="https://www.daloopa.com/src/1671295" TargetMode="External"/><Relationship Id="rId12275" Type="http://schemas.openxmlformats.org/officeDocument/2006/relationships/hyperlink" Target="https://www.daloopa.com/src/7998985" TargetMode="External"/><Relationship Id="rId13673" Type="http://schemas.openxmlformats.org/officeDocument/2006/relationships/hyperlink" Target="https://www.daloopa.com/src/58705488" TargetMode="External"/><Relationship Id="rId14724" Type="http://schemas.openxmlformats.org/officeDocument/2006/relationships/hyperlink" Target="https://www.daloopa.com/src/19185262" TargetMode="External"/><Relationship Id="rId653" Type="http://schemas.openxmlformats.org/officeDocument/2006/relationships/hyperlink" Target="https://www.daloopa.com/document/7392066" TargetMode="External"/><Relationship Id="rId1283" Type="http://schemas.openxmlformats.org/officeDocument/2006/relationships/hyperlink" Target="https://www.daloopa.com/src/67085587" TargetMode="External"/><Relationship Id="rId2334" Type="http://schemas.openxmlformats.org/officeDocument/2006/relationships/hyperlink" Target="https://www.daloopa.com/src/1679196" TargetMode="External"/><Relationship Id="rId3732" Type="http://schemas.openxmlformats.org/officeDocument/2006/relationships/hyperlink" Target="https://www.daloopa.com/src/38227639" TargetMode="External"/><Relationship Id="rId13326" Type="http://schemas.openxmlformats.org/officeDocument/2006/relationships/hyperlink" Target="https://www.daloopa.com/src/4681557" TargetMode="External"/><Relationship Id="rId16896" Type="http://schemas.openxmlformats.org/officeDocument/2006/relationships/hyperlink" Target="https://www.daloopa.com/src/48791171" TargetMode="External"/><Relationship Id="rId17947" Type="http://schemas.openxmlformats.org/officeDocument/2006/relationships/hyperlink" Target="https://www.daloopa.com/src/62708769" TargetMode="External"/><Relationship Id="rId306" Type="http://schemas.openxmlformats.org/officeDocument/2006/relationships/hyperlink" Target="https://www.daloopa.com/src/38123966" TargetMode="External"/><Relationship Id="rId6955" Type="http://schemas.openxmlformats.org/officeDocument/2006/relationships/hyperlink" Target="https://www.daloopa.com/src/1669415" TargetMode="External"/><Relationship Id="rId15498" Type="http://schemas.openxmlformats.org/officeDocument/2006/relationships/hyperlink" Target="https://www.daloopa.com/src/19186578" TargetMode="External"/><Relationship Id="rId16549" Type="http://schemas.openxmlformats.org/officeDocument/2006/relationships/hyperlink" Target="https://www.daloopa.com/src/18842782" TargetMode="External"/><Relationship Id="rId4159" Type="http://schemas.openxmlformats.org/officeDocument/2006/relationships/hyperlink" Target="https://www.daloopa.com/src/53410360" TargetMode="External"/><Relationship Id="rId5557" Type="http://schemas.openxmlformats.org/officeDocument/2006/relationships/hyperlink" Target="https://www.daloopa.com/src/1669946" TargetMode="External"/><Relationship Id="rId6608" Type="http://schemas.openxmlformats.org/officeDocument/2006/relationships/hyperlink" Target="https://www.daloopa.com/src/1669793" TargetMode="External"/><Relationship Id="rId19022" Type="http://schemas.openxmlformats.org/officeDocument/2006/relationships/hyperlink" Target="https://www.daloopa.com/src/58706970" TargetMode="External"/><Relationship Id="rId8030" Type="http://schemas.openxmlformats.org/officeDocument/2006/relationships/hyperlink" Target="https://www.daloopa.com/src/67044675" TargetMode="External"/><Relationship Id="rId11011" Type="http://schemas.openxmlformats.org/officeDocument/2006/relationships/hyperlink" Target="https://www.daloopa.com/src/53412520" TargetMode="External"/><Relationship Id="rId14581" Type="http://schemas.openxmlformats.org/officeDocument/2006/relationships/hyperlink" Target="https://www.daloopa.com/src/45303710" TargetMode="External"/><Relationship Id="rId15632" Type="http://schemas.openxmlformats.org/officeDocument/2006/relationships/hyperlink" Target="https://www.daloopa.com/src/19186876" TargetMode="External"/><Relationship Id="rId4640" Type="http://schemas.openxmlformats.org/officeDocument/2006/relationships/hyperlink" Target="https://www.daloopa.com/document/206991" TargetMode="External"/><Relationship Id="rId13183" Type="http://schemas.openxmlformats.org/officeDocument/2006/relationships/hyperlink" Target="https://www.daloopa.com/src/67443678" TargetMode="External"/><Relationship Id="rId14234" Type="http://schemas.openxmlformats.org/officeDocument/2006/relationships/hyperlink" Target="https://www.daloopa.com/src/18907226" TargetMode="External"/><Relationship Id="rId2191" Type="http://schemas.openxmlformats.org/officeDocument/2006/relationships/hyperlink" Target="https://www.daloopa.com/src/19161629" TargetMode="External"/><Relationship Id="rId3242" Type="http://schemas.openxmlformats.org/officeDocument/2006/relationships/hyperlink" Target="https://www.daloopa.com/src/45304533" TargetMode="External"/><Relationship Id="rId18855" Type="http://schemas.openxmlformats.org/officeDocument/2006/relationships/hyperlink" Target="https://www.daloopa.com/src/62997208" TargetMode="External"/><Relationship Id="rId163" Type="http://schemas.openxmlformats.org/officeDocument/2006/relationships/hyperlink" Target="https://www.daloopa.com/src/62707460" TargetMode="External"/><Relationship Id="rId6465" Type="http://schemas.openxmlformats.org/officeDocument/2006/relationships/hyperlink" Target="https://www.daloopa.com/src/38123591" TargetMode="External"/><Relationship Id="rId7516" Type="http://schemas.openxmlformats.org/officeDocument/2006/relationships/hyperlink" Target="https://www.daloopa.com/src/47468694" TargetMode="External"/><Relationship Id="rId7863" Type="http://schemas.openxmlformats.org/officeDocument/2006/relationships/hyperlink" Target="https://www.daloopa.com/src/7963156" TargetMode="External"/><Relationship Id="rId8914" Type="http://schemas.openxmlformats.org/officeDocument/2006/relationships/hyperlink" Target="https://www.daloopa.com/src/45304230" TargetMode="External"/><Relationship Id="rId10844" Type="http://schemas.openxmlformats.org/officeDocument/2006/relationships/hyperlink" Target="https://www.daloopa.com/src/50179039" TargetMode="External"/><Relationship Id="rId16059" Type="http://schemas.openxmlformats.org/officeDocument/2006/relationships/hyperlink" Target="https://www.daloopa.com/src/58705807" TargetMode="External"/><Relationship Id="rId17457" Type="http://schemas.openxmlformats.org/officeDocument/2006/relationships/hyperlink" Target="https://www.daloopa.com/src/62995809" TargetMode="External"/><Relationship Id="rId18508" Type="http://schemas.openxmlformats.org/officeDocument/2006/relationships/hyperlink" Target="https://www.daloopa.com/document/27825" TargetMode="External"/><Relationship Id="rId5067" Type="http://schemas.openxmlformats.org/officeDocument/2006/relationships/hyperlink" Target="https://www.daloopa.com/src/38123595" TargetMode="External"/><Relationship Id="rId6118" Type="http://schemas.openxmlformats.org/officeDocument/2006/relationships/hyperlink" Target="https://www.daloopa.com/src/1670207" TargetMode="External"/><Relationship Id="rId9688" Type="http://schemas.openxmlformats.org/officeDocument/2006/relationships/hyperlink" Target="https://www.daloopa.com/src/62949540" TargetMode="External"/><Relationship Id="rId12669" Type="http://schemas.openxmlformats.org/officeDocument/2006/relationships/hyperlink" Target="https://www.daloopa.com/src/1679158" TargetMode="External"/><Relationship Id="rId16540" Type="http://schemas.openxmlformats.org/officeDocument/2006/relationships/hyperlink" Target="https://www.daloopa.com/src/38226266" TargetMode="External"/><Relationship Id="rId1677" Type="http://schemas.openxmlformats.org/officeDocument/2006/relationships/hyperlink" Target="https://www.daloopa.com/src/1670838" TargetMode="External"/><Relationship Id="rId2728" Type="http://schemas.openxmlformats.org/officeDocument/2006/relationships/hyperlink" Target="https://www.daloopa.com/src/14824677" TargetMode="External"/><Relationship Id="rId14091" Type="http://schemas.openxmlformats.org/officeDocument/2006/relationships/hyperlink" Target="https://www.daloopa.com/document/7681" TargetMode="External"/><Relationship Id="rId15142" Type="http://schemas.openxmlformats.org/officeDocument/2006/relationships/hyperlink" Target="https://www.daloopa.com/document/27822" TargetMode="External"/><Relationship Id="rId4150" Type="http://schemas.openxmlformats.org/officeDocument/2006/relationships/hyperlink" Target="https://www.daloopa.com/src/2696812" TargetMode="External"/><Relationship Id="rId5201" Type="http://schemas.openxmlformats.org/officeDocument/2006/relationships/hyperlink" Target="https://www.daloopa.com/document/207168" TargetMode="External"/><Relationship Id="rId8771" Type="http://schemas.openxmlformats.org/officeDocument/2006/relationships/hyperlink" Target="https://www.daloopa.com/src/1925228" TargetMode="External"/><Relationship Id="rId9822" Type="http://schemas.openxmlformats.org/officeDocument/2006/relationships/hyperlink" Target="https://www.daloopa.com/src/1671257" TargetMode="External"/><Relationship Id="rId18365" Type="http://schemas.openxmlformats.org/officeDocument/2006/relationships/hyperlink" Target="https://www.daloopa.com/src/62712013" TargetMode="External"/><Relationship Id="rId19416" Type="http://schemas.openxmlformats.org/officeDocument/2006/relationships/hyperlink" Target="https://www.daloopa.com/src/1678548" TargetMode="External"/><Relationship Id="rId36" Type="http://schemas.openxmlformats.org/officeDocument/2006/relationships/hyperlink" Target="https://www.daloopa.com/document/21966482" TargetMode="External"/><Relationship Id="rId7373" Type="http://schemas.openxmlformats.org/officeDocument/2006/relationships/hyperlink" Target="https://www.daloopa.com/src/1669276" TargetMode="External"/><Relationship Id="rId8424" Type="http://schemas.openxmlformats.org/officeDocument/2006/relationships/hyperlink" Target="https://www.daloopa.com/src/7963166" TargetMode="External"/><Relationship Id="rId10354" Type="http://schemas.openxmlformats.org/officeDocument/2006/relationships/hyperlink" Target="https://www.daloopa.com/src/50179200" TargetMode="External"/><Relationship Id="rId11752" Type="http://schemas.openxmlformats.org/officeDocument/2006/relationships/hyperlink" Target="https://www.daloopa.com/src/45304436" TargetMode="External"/><Relationship Id="rId12803" Type="http://schemas.openxmlformats.org/officeDocument/2006/relationships/hyperlink" Target="https://www.daloopa.com/src/67436920" TargetMode="External"/><Relationship Id="rId18018" Type="http://schemas.openxmlformats.org/officeDocument/2006/relationships/hyperlink" Target="https://www.daloopa.com/src/62708774" TargetMode="External"/><Relationship Id="rId1811" Type="http://schemas.openxmlformats.org/officeDocument/2006/relationships/hyperlink" Target="https://www.daloopa.com/src/1670806" TargetMode="External"/><Relationship Id="rId7026" Type="http://schemas.openxmlformats.org/officeDocument/2006/relationships/hyperlink" Target="https://www.daloopa.com/src/1669341" TargetMode="External"/><Relationship Id="rId10007" Type="http://schemas.openxmlformats.org/officeDocument/2006/relationships/hyperlink" Target="https://www.daloopa.com/src/4681525" TargetMode="External"/><Relationship Id="rId11405" Type="http://schemas.openxmlformats.org/officeDocument/2006/relationships/hyperlink" Target="https://www.daloopa.com/src/45304400" TargetMode="External"/><Relationship Id="rId14975" Type="http://schemas.openxmlformats.org/officeDocument/2006/relationships/hyperlink" Target="https://marketplace.daloopa.com/text-fundamental?id=19185558&amp;value=9.87&amp;id=19185542&amp;value=7.55&amp;id=19185787&amp;value=8.71&amp;id=50457981&amp;value=9.919999999999998&amp;id=19185705&amp;value=36.05&amp;id=19185443&amp;value=5.33&amp;id=19185394&amp;value=5.09&amp;id=19185272&amp;value=4.36&amp;id=50457982&amp;value=5.489999999999998&amp;id=19185873&amp;value=20.27&amp;id=19185175&amp;value=5.2&amp;id=19185108&amp;value=4.93&amp;id=19185073&amp;value=5.73&amp;id=50457983&amp;value=6.98&amp;id=19185915&amp;value=22.84&amp;" TargetMode="External"/><Relationship Id="rId3983" Type="http://schemas.openxmlformats.org/officeDocument/2006/relationships/hyperlink" Target="https://www.daloopa.com/src/46414798" TargetMode="External"/><Relationship Id="rId9198" Type="http://schemas.openxmlformats.org/officeDocument/2006/relationships/hyperlink" Target="https://www.daloopa.com/src/1671179" TargetMode="External"/><Relationship Id="rId13577" Type="http://schemas.openxmlformats.org/officeDocument/2006/relationships/hyperlink" Target="https://www.daloopa.com/src/53489704" TargetMode="External"/><Relationship Id="rId14628" Type="http://schemas.openxmlformats.org/officeDocument/2006/relationships/hyperlink" Target="https://www.daloopa.com/src/19184406" TargetMode="External"/><Relationship Id="rId1187" Type="http://schemas.openxmlformats.org/officeDocument/2006/relationships/hyperlink" Target="https://www.daloopa.com/src/67045078" TargetMode="External"/><Relationship Id="rId2585" Type="http://schemas.openxmlformats.org/officeDocument/2006/relationships/hyperlink" Target="https://www.daloopa.com/src/66330861" TargetMode="External"/><Relationship Id="rId3636" Type="http://schemas.openxmlformats.org/officeDocument/2006/relationships/hyperlink" Target="https://www.daloopa.com/src/19138074" TargetMode="External"/><Relationship Id="rId12179" Type="http://schemas.openxmlformats.org/officeDocument/2006/relationships/hyperlink" Target="https://www.daloopa.com/document/206991" TargetMode="External"/><Relationship Id="rId16050" Type="http://schemas.openxmlformats.org/officeDocument/2006/relationships/hyperlink" Target="https://www.daloopa.com/src/19192929" TargetMode="External"/><Relationship Id="rId17101" Type="http://schemas.openxmlformats.org/officeDocument/2006/relationships/hyperlink" Target="https://www.daloopa.com/src/48792401" TargetMode="External"/><Relationship Id="rId557" Type="http://schemas.openxmlformats.org/officeDocument/2006/relationships/hyperlink" Target="https://www.daloopa.com/src/18919246" TargetMode="External"/><Relationship Id="rId2238" Type="http://schemas.openxmlformats.org/officeDocument/2006/relationships/hyperlink" Target="https://www.daloopa.com/src/1679275" TargetMode="External"/><Relationship Id="rId6859" Type="http://schemas.openxmlformats.org/officeDocument/2006/relationships/hyperlink" Target="https://www.daloopa.com/src/1669056" TargetMode="External"/><Relationship Id="rId12660" Type="http://schemas.openxmlformats.org/officeDocument/2006/relationships/hyperlink" Target="https://www.daloopa.com/src/67089854" TargetMode="External"/><Relationship Id="rId13711" Type="http://schemas.openxmlformats.org/officeDocument/2006/relationships/hyperlink" Target="https://www.daloopa.com/src/19147989" TargetMode="External"/><Relationship Id="rId19273" Type="http://schemas.openxmlformats.org/officeDocument/2006/relationships/hyperlink" Target="https://www.daloopa.com/src/49002472" TargetMode="External"/><Relationship Id="rId8281" Type="http://schemas.openxmlformats.org/officeDocument/2006/relationships/hyperlink" Target="https://www.daloopa.com/src/1668734" TargetMode="External"/><Relationship Id="rId9332" Type="http://schemas.openxmlformats.org/officeDocument/2006/relationships/hyperlink" Target="https://www.daloopa.com/src/2697116" TargetMode="External"/><Relationship Id="rId11262" Type="http://schemas.openxmlformats.org/officeDocument/2006/relationships/hyperlink" Target="https://www.daloopa.com/src/1678832" TargetMode="External"/><Relationship Id="rId12313" Type="http://schemas.openxmlformats.org/officeDocument/2006/relationships/hyperlink" Target="https://www.daloopa.com/src/1679313" TargetMode="External"/><Relationship Id="rId1321" Type="http://schemas.openxmlformats.org/officeDocument/2006/relationships/hyperlink" Target="https://www.daloopa.com/src/4681481" TargetMode="External"/><Relationship Id="rId4891" Type="http://schemas.openxmlformats.org/officeDocument/2006/relationships/hyperlink" Target="https://www.daloopa.com/src/1930226" TargetMode="External"/><Relationship Id="rId14485" Type="http://schemas.openxmlformats.org/officeDocument/2006/relationships/hyperlink" Target="https://www.daloopa.com/src/19178204" TargetMode="External"/><Relationship Id="rId15883" Type="http://schemas.openxmlformats.org/officeDocument/2006/relationships/hyperlink" Target="https://www.daloopa.com/src/67088847" TargetMode="External"/><Relationship Id="rId16934" Type="http://schemas.openxmlformats.org/officeDocument/2006/relationships/hyperlink" Target="https://www.daloopa.com/src/48791288" TargetMode="External"/><Relationship Id="rId3493" Type="http://schemas.openxmlformats.org/officeDocument/2006/relationships/hyperlink" Target="https://www.daloopa.com/src/19138822" TargetMode="External"/><Relationship Id="rId4544" Type="http://schemas.openxmlformats.org/officeDocument/2006/relationships/hyperlink" Target="https://www.daloopa.com/src/1668498" TargetMode="External"/><Relationship Id="rId5942" Type="http://schemas.openxmlformats.org/officeDocument/2006/relationships/hyperlink" Target="https://www.daloopa.com/src/1670025" TargetMode="External"/><Relationship Id="rId13087" Type="http://schemas.openxmlformats.org/officeDocument/2006/relationships/hyperlink" Target="https://www.daloopa.com/src/67440462" TargetMode="External"/><Relationship Id="rId14138" Type="http://schemas.openxmlformats.org/officeDocument/2006/relationships/hyperlink" Target="https://www.daloopa.com/src/58706601" TargetMode="External"/><Relationship Id="rId15536" Type="http://schemas.openxmlformats.org/officeDocument/2006/relationships/hyperlink" Target="https://www.daloopa.com/src/46508708" TargetMode="External"/><Relationship Id="rId2095" Type="http://schemas.openxmlformats.org/officeDocument/2006/relationships/hyperlink" Target="https://www.daloopa.com/src/1680727" TargetMode="External"/><Relationship Id="rId3146" Type="http://schemas.openxmlformats.org/officeDocument/2006/relationships/hyperlink" Target="https://www.daloopa.com/src/19136695" TargetMode="External"/><Relationship Id="rId18759" Type="http://schemas.openxmlformats.org/officeDocument/2006/relationships/hyperlink" Target="https://www.daloopa.com/src/48898875" TargetMode="External"/><Relationship Id="rId6369" Type="http://schemas.openxmlformats.org/officeDocument/2006/relationships/hyperlink" Target="https://www.daloopa.com/src/1669686" TargetMode="External"/><Relationship Id="rId7767" Type="http://schemas.openxmlformats.org/officeDocument/2006/relationships/hyperlink" Target="https://www.daloopa.com/src/1668725" TargetMode="External"/><Relationship Id="rId8818" Type="http://schemas.openxmlformats.org/officeDocument/2006/relationships/hyperlink" Target="https://www.daloopa.com/src/1925324" TargetMode="External"/><Relationship Id="rId10748" Type="http://schemas.openxmlformats.org/officeDocument/2006/relationships/hyperlink" Target="https://www.daloopa.com/src/50179444" TargetMode="External"/><Relationship Id="rId12170" Type="http://schemas.openxmlformats.org/officeDocument/2006/relationships/hyperlink" Target="https://marketplace.daloopa.com/text-fundamental?id=1678352&amp;value=6.99&amp;id=1678309&amp;value=8.42&amp;" TargetMode="External"/><Relationship Id="rId13221" Type="http://schemas.openxmlformats.org/officeDocument/2006/relationships/hyperlink" Target="https://www.daloopa.com/src/67443679" TargetMode="External"/><Relationship Id="rId16791" Type="http://schemas.openxmlformats.org/officeDocument/2006/relationships/hyperlink" Target="https://www.daloopa.com/src/50324286" TargetMode="External"/><Relationship Id="rId17842" Type="http://schemas.openxmlformats.org/officeDocument/2006/relationships/hyperlink" Target="https://www.daloopa.com/src/62706477" TargetMode="External"/><Relationship Id="rId2979" Type="http://schemas.openxmlformats.org/officeDocument/2006/relationships/hyperlink" Target="https://www.daloopa.com/src/45304504" TargetMode="External"/><Relationship Id="rId6850" Type="http://schemas.openxmlformats.org/officeDocument/2006/relationships/hyperlink" Target="https://www.daloopa.com/src/1669449" TargetMode="External"/><Relationship Id="rId7901" Type="http://schemas.openxmlformats.org/officeDocument/2006/relationships/hyperlink" Target="https://www.daloopa.com/src/1668866" TargetMode="External"/><Relationship Id="rId15393" Type="http://schemas.openxmlformats.org/officeDocument/2006/relationships/hyperlink" Target="https://www.daloopa.com/src/46508707" TargetMode="External"/><Relationship Id="rId16444" Type="http://schemas.openxmlformats.org/officeDocument/2006/relationships/hyperlink" Target="https://www.daloopa.com/src/19197374" TargetMode="External"/><Relationship Id="rId201" Type="http://schemas.openxmlformats.org/officeDocument/2006/relationships/hyperlink" Target="https://www.daloopa.com/src/62709909" TargetMode="External"/><Relationship Id="rId5452" Type="http://schemas.openxmlformats.org/officeDocument/2006/relationships/hyperlink" Target="https://www.daloopa.com/src/46412911" TargetMode="External"/><Relationship Id="rId6503" Type="http://schemas.openxmlformats.org/officeDocument/2006/relationships/hyperlink" Target="https://www.daloopa.com/src/1669723" TargetMode="External"/><Relationship Id="rId15046" Type="http://schemas.openxmlformats.org/officeDocument/2006/relationships/hyperlink" Target="https://www.daloopa.com/src/67097389" TargetMode="External"/><Relationship Id="rId4054" Type="http://schemas.openxmlformats.org/officeDocument/2006/relationships/hyperlink" Target="https://www.daloopa.com/src/1668509" TargetMode="External"/><Relationship Id="rId5105" Type="http://schemas.openxmlformats.org/officeDocument/2006/relationships/hyperlink" Target="https://www.daloopa.com/src/1669800" TargetMode="External"/><Relationship Id="rId8675" Type="http://schemas.openxmlformats.org/officeDocument/2006/relationships/hyperlink" Target="https://www.daloopa.com/src/1670606" TargetMode="External"/><Relationship Id="rId9726" Type="http://schemas.openxmlformats.org/officeDocument/2006/relationships/hyperlink" Target="https://www.daloopa.com/src/1671424" TargetMode="External"/><Relationship Id="rId18269" Type="http://schemas.openxmlformats.org/officeDocument/2006/relationships/hyperlink" Target="https://www.daloopa.com/src/62769724" TargetMode="External"/><Relationship Id="rId19667" Type="http://schemas.openxmlformats.org/officeDocument/2006/relationships/hyperlink" Target="https://www.daloopa.com/src/2699045" TargetMode="External"/><Relationship Id="rId7277" Type="http://schemas.openxmlformats.org/officeDocument/2006/relationships/hyperlink" Target="https://www.daloopa.com/src/1668582" TargetMode="External"/><Relationship Id="rId8328" Type="http://schemas.openxmlformats.org/officeDocument/2006/relationships/hyperlink" Target="https://www.daloopa.com/src/32272394" TargetMode="External"/><Relationship Id="rId11656" Type="http://schemas.openxmlformats.org/officeDocument/2006/relationships/hyperlink" Target="https://marketplace.daloopa.com/text-fundamental?id=1682527&amp;value=-9857&amp;" TargetMode="External"/><Relationship Id="rId12707" Type="http://schemas.openxmlformats.org/officeDocument/2006/relationships/hyperlink" Target="https://www.daloopa.com/src/1679170" TargetMode="External"/><Relationship Id="rId1715" Type="http://schemas.openxmlformats.org/officeDocument/2006/relationships/hyperlink" Target="https://www.daloopa.com/src/2697071" TargetMode="External"/><Relationship Id="rId10258" Type="http://schemas.openxmlformats.org/officeDocument/2006/relationships/hyperlink" Target="https://www.daloopa.com/src/50179993" TargetMode="External"/><Relationship Id="rId11309" Type="http://schemas.openxmlformats.org/officeDocument/2006/relationships/hyperlink" Target="https://marketplace.daloopa.com/text-fundamental?id=1678839&amp;value=4403&amp;id=1678858&amp;value=4208&amp;id=1684272&amp;value=4635&amp;id=1684294&amp;value=5315&amp;id=45304388&amp;value=18561&amp;" TargetMode="External"/><Relationship Id="rId14879" Type="http://schemas.openxmlformats.org/officeDocument/2006/relationships/hyperlink" Target="https://www.daloopa.com/src/19185440" TargetMode="External"/><Relationship Id="rId18750" Type="http://schemas.openxmlformats.org/officeDocument/2006/relationships/hyperlink" Target="https://marketplace.daloopa.com/text-fundamental?id=48899262&amp;value=49528&amp;id=48899215&amp;value=47220&amp;id=48899195&amp;value=51060&amp;id=48899133&amp;value=49574&amp;id=48899003&amp;value=50166&amp;id=48898943&amp;value=53887&amp;id=48898888&amp;value=55215&amp;id=48898875&amp;value=50919&amp;id=48898845&amp;value=47794&amp;id=48898800&amp;value=55791&amp;id=48898740&amp;value=58823&amp;id=48898736&amp;value=53413&amp;id=48898426&amp;value=49372&amp;id=48898422&amp;value=51002&amp;id=48898405&amp;value=54068&amp;id=48898286&amp;value=53303&amp;id=53490851&amp;value=49178&amp;id=58706876&amp;value=45198&amp;id=62997210&amp;value=40247&amp;" TargetMode="External"/><Relationship Id="rId3887" Type="http://schemas.openxmlformats.org/officeDocument/2006/relationships/hyperlink" Target="https://marketplace.daloopa.com/text-fundamental?id=1668554&amp;value=808&amp;id=1668530&amp;value=868&amp;id=1668506&amp;value=1004&amp;id=1668482&amp;value=1185&amp;id=46593992&amp;value=3865&amp;" TargetMode="External"/><Relationship Id="rId4938" Type="http://schemas.openxmlformats.org/officeDocument/2006/relationships/hyperlink" Target="https://www.daloopa.com/src/1670184" TargetMode="External"/><Relationship Id="rId17352" Type="http://schemas.openxmlformats.org/officeDocument/2006/relationships/hyperlink" Target="https://www.daloopa.com/src/48797618" TargetMode="External"/><Relationship Id="rId18403" Type="http://schemas.openxmlformats.org/officeDocument/2006/relationships/hyperlink" Target="https://www.daloopa.com/src/67090312" TargetMode="External"/><Relationship Id="rId2489" Type="http://schemas.openxmlformats.org/officeDocument/2006/relationships/hyperlink" Target="https://www.daloopa.com/src/14824079" TargetMode="External"/><Relationship Id="rId6360" Type="http://schemas.openxmlformats.org/officeDocument/2006/relationships/hyperlink" Target="https://www.daloopa.com/src/1669996" TargetMode="External"/><Relationship Id="rId7411" Type="http://schemas.openxmlformats.org/officeDocument/2006/relationships/hyperlink" Target="https://www.daloopa.com/src/47469239" TargetMode="External"/><Relationship Id="rId17005" Type="http://schemas.openxmlformats.org/officeDocument/2006/relationships/hyperlink" Target="https://www.daloopa.com/src/53490014" TargetMode="External"/><Relationship Id="rId2970" Type="http://schemas.openxmlformats.org/officeDocument/2006/relationships/hyperlink" Target="https://www.daloopa.com/src/19135549" TargetMode="External"/><Relationship Id="rId6013" Type="http://schemas.openxmlformats.org/officeDocument/2006/relationships/hyperlink" Target="https://www.daloopa.com/src/1670135" TargetMode="External"/><Relationship Id="rId9583" Type="http://schemas.openxmlformats.org/officeDocument/2006/relationships/hyperlink" Target="https://www.daloopa.com/src/32273760" TargetMode="External"/><Relationship Id="rId12564" Type="http://schemas.openxmlformats.org/officeDocument/2006/relationships/hyperlink" Target="https://www.daloopa.com/src/50457794" TargetMode="External"/><Relationship Id="rId13962" Type="http://schemas.openxmlformats.org/officeDocument/2006/relationships/hyperlink" Target="https://www.daloopa.com/src/53490301" TargetMode="External"/><Relationship Id="rId19177" Type="http://schemas.openxmlformats.org/officeDocument/2006/relationships/hyperlink" Target="https://www.daloopa.com/src/49001014" TargetMode="External"/><Relationship Id="rId942" Type="http://schemas.openxmlformats.org/officeDocument/2006/relationships/hyperlink" Target="https://www.daloopa.com/src/67045213" TargetMode="External"/><Relationship Id="rId1572" Type="http://schemas.openxmlformats.org/officeDocument/2006/relationships/hyperlink" Target="https://www.daloopa.com/src/49013911" TargetMode="External"/><Relationship Id="rId2623" Type="http://schemas.openxmlformats.org/officeDocument/2006/relationships/hyperlink" Target="https://www.daloopa.com/document/23465155" TargetMode="External"/><Relationship Id="rId8185" Type="http://schemas.openxmlformats.org/officeDocument/2006/relationships/hyperlink" Target="https://www.daloopa.com/src/4681401" TargetMode="External"/><Relationship Id="rId9236" Type="http://schemas.openxmlformats.org/officeDocument/2006/relationships/hyperlink" Target="https://www.daloopa.com/src/1671293" TargetMode="External"/><Relationship Id="rId11166" Type="http://schemas.openxmlformats.org/officeDocument/2006/relationships/hyperlink" Target="https://www.daloopa.com/src/50178688" TargetMode="External"/><Relationship Id="rId12217" Type="http://schemas.openxmlformats.org/officeDocument/2006/relationships/hyperlink" Target="https://www.daloopa.com/src/1679407" TargetMode="External"/><Relationship Id="rId13615" Type="http://schemas.openxmlformats.org/officeDocument/2006/relationships/hyperlink" Target="https://www.daloopa.com/src/46507670" TargetMode="External"/><Relationship Id="rId1225" Type="http://schemas.openxmlformats.org/officeDocument/2006/relationships/hyperlink" Target="https://www.daloopa.com/src/62949193" TargetMode="External"/><Relationship Id="rId15787" Type="http://schemas.openxmlformats.org/officeDocument/2006/relationships/hyperlink" Target="https://www.daloopa.com/src/19183353" TargetMode="External"/><Relationship Id="rId16838" Type="http://schemas.openxmlformats.org/officeDocument/2006/relationships/hyperlink" Target="https://www.daloopa.com/src/48791744" TargetMode="External"/><Relationship Id="rId3397" Type="http://schemas.openxmlformats.org/officeDocument/2006/relationships/hyperlink" Target="https://www.daloopa.com/src/19136959" TargetMode="External"/><Relationship Id="rId4795" Type="http://schemas.openxmlformats.org/officeDocument/2006/relationships/hyperlink" Target="https://marketplace.daloopa.com/text-fundamental?id=1677306&amp;value=99&amp;id=1677300&amp;value=110&amp;id=1677294&amp;value=133&amp;id=45303669&amp;value=127&amp;id=1930254&amp;value=469&amp;" TargetMode="External"/><Relationship Id="rId5846" Type="http://schemas.openxmlformats.org/officeDocument/2006/relationships/hyperlink" Target="https://www.daloopa.com/src/1669745" TargetMode="External"/><Relationship Id="rId14389" Type="http://schemas.openxmlformats.org/officeDocument/2006/relationships/hyperlink" Target="https://www.daloopa.com/document/7715" TargetMode="External"/><Relationship Id="rId18260" Type="http://schemas.openxmlformats.org/officeDocument/2006/relationships/hyperlink" Target="https://www.daloopa.com/src/62769808" TargetMode="External"/><Relationship Id="rId19311" Type="http://schemas.openxmlformats.org/officeDocument/2006/relationships/hyperlink" Target="https://www.daloopa.com/document/23218199" TargetMode="External"/><Relationship Id="rId4448" Type="http://schemas.openxmlformats.org/officeDocument/2006/relationships/hyperlink" Target="https://www.daloopa.com/src/14718018" TargetMode="External"/><Relationship Id="rId10999" Type="http://schemas.openxmlformats.org/officeDocument/2006/relationships/hyperlink" Target="https://www.daloopa.com/src/67054984" TargetMode="External"/><Relationship Id="rId11300" Type="http://schemas.openxmlformats.org/officeDocument/2006/relationships/hyperlink" Target="https://www.daloopa.com/src/1684292" TargetMode="External"/><Relationship Id="rId14870" Type="http://schemas.openxmlformats.org/officeDocument/2006/relationships/hyperlink" Target="https://www.daloopa.com/src/19186070" TargetMode="External"/><Relationship Id="rId15921" Type="http://schemas.openxmlformats.org/officeDocument/2006/relationships/hyperlink" Target="https://www.daloopa.com/src/45303804" TargetMode="External"/><Relationship Id="rId13472" Type="http://schemas.openxmlformats.org/officeDocument/2006/relationships/hyperlink" Target="https://www.daloopa.com/src/67089936" TargetMode="External"/><Relationship Id="rId14523" Type="http://schemas.openxmlformats.org/officeDocument/2006/relationships/hyperlink" Target="https://www.daloopa.com/src/19182017" TargetMode="External"/><Relationship Id="rId2480" Type="http://schemas.openxmlformats.org/officeDocument/2006/relationships/hyperlink" Target="https://www.daloopa.com/src/62996378" TargetMode="External"/><Relationship Id="rId3531" Type="http://schemas.openxmlformats.org/officeDocument/2006/relationships/hyperlink" Target="https://www.daloopa.com/src/19138988" TargetMode="External"/><Relationship Id="rId9093" Type="http://schemas.openxmlformats.org/officeDocument/2006/relationships/hyperlink" Target="https://www.daloopa.com/src/1671445" TargetMode="External"/><Relationship Id="rId12074" Type="http://schemas.openxmlformats.org/officeDocument/2006/relationships/hyperlink" Target="https://www.daloopa.com/src/1678817" TargetMode="External"/><Relationship Id="rId13125" Type="http://schemas.openxmlformats.org/officeDocument/2006/relationships/hyperlink" Target="https://www.daloopa.com/src/67440749" TargetMode="External"/><Relationship Id="rId16695" Type="http://schemas.openxmlformats.org/officeDocument/2006/relationships/hyperlink" Target="https://www.daloopa.com/src/19164860" TargetMode="External"/><Relationship Id="rId452" Type="http://schemas.openxmlformats.org/officeDocument/2006/relationships/hyperlink" Target="https://www.daloopa.com/src/1677230" TargetMode="External"/><Relationship Id="rId1082" Type="http://schemas.openxmlformats.org/officeDocument/2006/relationships/hyperlink" Target="https://www.daloopa.com/src/1670862" TargetMode="External"/><Relationship Id="rId2133" Type="http://schemas.openxmlformats.org/officeDocument/2006/relationships/hyperlink" Target="https://www.daloopa.com/src/14835268" TargetMode="External"/><Relationship Id="rId6754" Type="http://schemas.openxmlformats.org/officeDocument/2006/relationships/hyperlink" Target="https://www.daloopa.com/src/1670148" TargetMode="External"/><Relationship Id="rId7805" Type="http://schemas.openxmlformats.org/officeDocument/2006/relationships/hyperlink" Target="https://www.daloopa.com/src/1669284" TargetMode="External"/><Relationship Id="rId15297" Type="http://schemas.openxmlformats.org/officeDocument/2006/relationships/hyperlink" Target="https://www.daloopa.com/src/67097395" TargetMode="External"/><Relationship Id="rId16348" Type="http://schemas.openxmlformats.org/officeDocument/2006/relationships/hyperlink" Target="https://www.daloopa.com/src/19140011" TargetMode="External"/><Relationship Id="rId17746" Type="http://schemas.openxmlformats.org/officeDocument/2006/relationships/hyperlink" Target="https://www.daloopa.com/src/62762179" TargetMode="External"/><Relationship Id="rId105" Type="http://schemas.openxmlformats.org/officeDocument/2006/relationships/hyperlink" Target="https://www.daloopa.com/document/10232751" TargetMode="External"/><Relationship Id="rId5356" Type="http://schemas.openxmlformats.org/officeDocument/2006/relationships/hyperlink" Target="https://www.daloopa.com/src/20809891" TargetMode="External"/><Relationship Id="rId6407" Type="http://schemas.openxmlformats.org/officeDocument/2006/relationships/hyperlink" Target="https://www.daloopa.com/src/1669960" TargetMode="External"/><Relationship Id="rId5009" Type="http://schemas.openxmlformats.org/officeDocument/2006/relationships/hyperlink" Target="https://www.daloopa.com/src/4681422" TargetMode="External"/><Relationship Id="rId8579" Type="http://schemas.openxmlformats.org/officeDocument/2006/relationships/hyperlink" Target="https://www.daloopa.com/src/1668952" TargetMode="External"/><Relationship Id="rId9977" Type="http://schemas.openxmlformats.org/officeDocument/2006/relationships/hyperlink" Target="https://www.daloopa.com/src/50174363" TargetMode="External"/><Relationship Id="rId12958" Type="http://schemas.openxmlformats.org/officeDocument/2006/relationships/hyperlink" Target="https://www.daloopa.com/src/67440959" TargetMode="External"/><Relationship Id="rId1966" Type="http://schemas.openxmlformats.org/officeDocument/2006/relationships/hyperlink" Target="https://www.daloopa.com/src/1680755" TargetMode="External"/><Relationship Id="rId14380" Type="http://schemas.openxmlformats.org/officeDocument/2006/relationships/hyperlink" Target="https://www.daloopa.com/src/67097383" TargetMode="External"/><Relationship Id="rId15431" Type="http://schemas.openxmlformats.org/officeDocument/2006/relationships/hyperlink" Target="https://marketplace.daloopa.com/text-fundamental?id=19187110&amp;value=609&amp;id=19187087&amp;value=453&amp;id=19187041&amp;value=509&amp;id=45303777&amp;value=568&amp;id=19187174&amp;value=2139&amp;id=19186998&amp;value=299&amp;id=19186977&amp;value=281&amp;id=19186953&amp;value=238&amp;id=45303778&amp;value=295&amp;id=19187190&amp;value=1113&amp;id=19186924&amp;value=275&amp;id=19186893&amp;value=257&amp;id=19186879&amp;value=294&amp;id=45303779&amp;value=356&amp;id=19187249&amp;value=1182&amp;" TargetMode="External"/><Relationship Id="rId1619" Type="http://schemas.openxmlformats.org/officeDocument/2006/relationships/hyperlink" Target="https://www.daloopa.com/src/1671027" TargetMode="External"/><Relationship Id="rId14033" Type="http://schemas.openxmlformats.org/officeDocument/2006/relationships/hyperlink" Target="https://marketplace.daloopa.com/text-fundamental?id=18902133&amp;value=853&amp;id=18901643&amp;value=333&amp;id=18898228&amp;value=360&amp;id=18898096&amp;value=372&amp;id=66433345&amp;value=353&amp;id=18897854&amp;value=1418&amp;id=18897383&amp;value=335&amp;id=18897284&amp;value=209&amp;id=18897088&amp;value=432&amp;id=66433346&amp;value=395&amp;id=18896954&amp;value=1371&amp;id=18896628&amp;value=384&amp;id=18896480&amp;value=349&amp;id=18896264&amp;value=157&amp;" TargetMode="External"/><Relationship Id="rId18654" Type="http://schemas.openxmlformats.org/officeDocument/2006/relationships/hyperlink" Target="https://www.daloopa.com/src/50393389" TargetMode="External"/><Relationship Id="rId19705" Type="http://schemas.openxmlformats.org/officeDocument/2006/relationships/hyperlink" Target="https://www.daloopa.com/src/1678475" TargetMode="External"/><Relationship Id="rId3041" Type="http://schemas.openxmlformats.org/officeDocument/2006/relationships/hyperlink" Target="https://www.daloopa.com/document/23465155" TargetMode="External"/><Relationship Id="rId7662" Type="http://schemas.openxmlformats.org/officeDocument/2006/relationships/hyperlink" Target="https://www.daloopa.com/src/58652689" TargetMode="External"/><Relationship Id="rId8713" Type="http://schemas.openxmlformats.org/officeDocument/2006/relationships/hyperlink" Target="https://www.daloopa.com/src/45304168" TargetMode="External"/><Relationship Id="rId10643" Type="http://schemas.openxmlformats.org/officeDocument/2006/relationships/hyperlink" Target="https://www.daloopa.com/src/50179533" TargetMode="External"/><Relationship Id="rId10990" Type="http://schemas.openxmlformats.org/officeDocument/2006/relationships/hyperlink" Target="https://www.daloopa.com/src/67054986" TargetMode="External"/><Relationship Id="rId17256" Type="http://schemas.openxmlformats.org/officeDocument/2006/relationships/hyperlink" Target="https://www.daloopa.com/src/48797524" TargetMode="External"/><Relationship Id="rId18307" Type="http://schemas.openxmlformats.org/officeDocument/2006/relationships/hyperlink" Target="https://www.daloopa.com/src/19234924" TargetMode="External"/><Relationship Id="rId6264" Type="http://schemas.openxmlformats.org/officeDocument/2006/relationships/hyperlink" Target="https://www.daloopa.com/document/23463508" TargetMode="External"/><Relationship Id="rId7315" Type="http://schemas.openxmlformats.org/officeDocument/2006/relationships/hyperlink" Target="https://www.daloopa.com/src/1669494" TargetMode="External"/><Relationship Id="rId9487" Type="http://schemas.openxmlformats.org/officeDocument/2006/relationships/hyperlink" Target="https://www.daloopa.com/src/1671134" TargetMode="External"/><Relationship Id="rId13866" Type="http://schemas.openxmlformats.org/officeDocument/2006/relationships/hyperlink" Target="https://www.daloopa.com/document/18388166" TargetMode="External"/><Relationship Id="rId14917" Type="http://schemas.openxmlformats.org/officeDocument/2006/relationships/hyperlink" Target="https://www.daloopa.com/src/20862839" TargetMode="External"/><Relationship Id="rId1476" Type="http://schemas.openxmlformats.org/officeDocument/2006/relationships/hyperlink" Target="https://www.daloopa.com/src/1671007" TargetMode="External"/><Relationship Id="rId2874" Type="http://schemas.openxmlformats.org/officeDocument/2006/relationships/hyperlink" Target="https://www.daloopa.com/src/38227499" TargetMode="External"/><Relationship Id="rId3925" Type="http://schemas.openxmlformats.org/officeDocument/2006/relationships/hyperlink" Target="https://www.daloopa.com/src/7963093" TargetMode="External"/><Relationship Id="rId8089" Type="http://schemas.openxmlformats.org/officeDocument/2006/relationships/hyperlink" Target="https://www.daloopa.com/src/1669578" TargetMode="External"/><Relationship Id="rId12468" Type="http://schemas.openxmlformats.org/officeDocument/2006/relationships/hyperlink" Target="https://www.daloopa.com/src/1679421" TargetMode="External"/><Relationship Id="rId13519" Type="http://schemas.openxmlformats.org/officeDocument/2006/relationships/hyperlink" Target="https://www.daloopa.com/src/19143843" TargetMode="External"/><Relationship Id="rId846" Type="http://schemas.openxmlformats.org/officeDocument/2006/relationships/hyperlink" Target="https://www.daloopa.com/src/67092370" TargetMode="External"/><Relationship Id="rId1129" Type="http://schemas.openxmlformats.org/officeDocument/2006/relationships/hyperlink" Target="https://www.daloopa.com/document/23465155" TargetMode="External"/><Relationship Id="rId2527" Type="http://schemas.openxmlformats.org/officeDocument/2006/relationships/hyperlink" Target="https://www.daloopa.com/src/66331488" TargetMode="External"/><Relationship Id="rId5000" Type="http://schemas.openxmlformats.org/officeDocument/2006/relationships/hyperlink" Target="https://www.daloopa.com/src/1669833" TargetMode="External"/><Relationship Id="rId19562" Type="http://schemas.openxmlformats.org/officeDocument/2006/relationships/hyperlink" Target="https://www.daloopa.com/src/4681603" TargetMode="External"/><Relationship Id="rId4699" Type="http://schemas.openxmlformats.org/officeDocument/2006/relationships/hyperlink" Target="https://www.daloopa.com/src/46414803" TargetMode="External"/><Relationship Id="rId8570" Type="http://schemas.openxmlformats.org/officeDocument/2006/relationships/hyperlink" Target="https://www.daloopa.com/src/1669335" TargetMode="External"/><Relationship Id="rId9621" Type="http://schemas.openxmlformats.org/officeDocument/2006/relationships/hyperlink" Target="https://www.daloopa.com/src/7963280" TargetMode="External"/><Relationship Id="rId11551" Type="http://schemas.openxmlformats.org/officeDocument/2006/relationships/hyperlink" Target="https://www.daloopa.com/src/1684203" TargetMode="External"/><Relationship Id="rId12602" Type="http://schemas.openxmlformats.org/officeDocument/2006/relationships/hyperlink" Target="https://www.daloopa.com/src/19141322" TargetMode="External"/><Relationship Id="rId18164" Type="http://schemas.openxmlformats.org/officeDocument/2006/relationships/hyperlink" Target="https://www.daloopa.com/src/67089094" TargetMode="External"/><Relationship Id="rId19215" Type="http://schemas.openxmlformats.org/officeDocument/2006/relationships/hyperlink" Target="https://www.daloopa.com/document/7678" TargetMode="External"/><Relationship Id="rId1610" Type="http://schemas.openxmlformats.org/officeDocument/2006/relationships/hyperlink" Target="https://www.daloopa.com/src/49028187" TargetMode="External"/><Relationship Id="rId7172" Type="http://schemas.openxmlformats.org/officeDocument/2006/relationships/hyperlink" Target="https://www.daloopa.com/src/1668613" TargetMode="External"/><Relationship Id="rId8223" Type="http://schemas.openxmlformats.org/officeDocument/2006/relationships/hyperlink" Target="https://www.daloopa.com/src/1668945" TargetMode="External"/><Relationship Id="rId10153" Type="http://schemas.openxmlformats.org/officeDocument/2006/relationships/hyperlink" Target="https://www.daloopa.com/src/50180140" TargetMode="External"/><Relationship Id="rId11204" Type="http://schemas.openxmlformats.org/officeDocument/2006/relationships/hyperlink" Target="https://www.daloopa.com/src/1678825" TargetMode="External"/><Relationship Id="rId14774" Type="http://schemas.openxmlformats.org/officeDocument/2006/relationships/hyperlink" Target="https://www.daloopa.com/document/27840" TargetMode="External"/><Relationship Id="rId3782" Type="http://schemas.openxmlformats.org/officeDocument/2006/relationships/hyperlink" Target="https://www.daloopa.com/src/19138482" TargetMode="External"/><Relationship Id="rId4833" Type="http://schemas.openxmlformats.org/officeDocument/2006/relationships/hyperlink" Target="https://www.daloopa.com/src/1677277" TargetMode="External"/><Relationship Id="rId13376" Type="http://schemas.openxmlformats.org/officeDocument/2006/relationships/hyperlink" Target="https://www.daloopa.com/src/19143672" TargetMode="External"/><Relationship Id="rId14427" Type="http://schemas.openxmlformats.org/officeDocument/2006/relationships/hyperlink" Target="https://www.daloopa.com/src/19177287" TargetMode="External"/><Relationship Id="rId15825" Type="http://schemas.openxmlformats.org/officeDocument/2006/relationships/hyperlink" Target="https://www.daloopa.com/src/50458031" TargetMode="External"/><Relationship Id="rId2384" Type="http://schemas.openxmlformats.org/officeDocument/2006/relationships/hyperlink" Target="https://www.daloopa.com/src/1679217" TargetMode="External"/><Relationship Id="rId3435" Type="http://schemas.openxmlformats.org/officeDocument/2006/relationships/hyperlink" Target="https://www.daloopa.com/src/19138772" TargetMode="External"/><Relationship Id="rId13029" Type="http://schemas.openxmlformats.org/officeDocument/2006/relationships/hyperlink" Target="https://www.daloopa.com/src/67438632" TargetMode="External"/><Relationship Id="rId17997" Type="http://schemas.openxmlformats.org/officeDocument/2006/relationships/hyperlink" Target="https://www.daloopa.com/src/67090266" TargetMode="External"/><Relationship Id="rId356" Type="http://schemas.openxmlformats.org/officeDocument/2006/relationships/hyperlink" Target="https://www.daloopa.com/src/1677010" TargetMode="External"/><Relationship Id="rId2037" Type="http://schemas.openxmlformats.org/officeDocument/2006/relationships/hyperlink" Target="https://www.daloopa.com/src/1680765" TargetMode="External"/><Relationship Id="rId6658" Type="http://schemas.openxmlformats.org/officeDocument/2006/relationships/hyperlink" Target="https://www.daloopa.com/src/1669863" TargetMode="External"/><Relationship Id="rId16599" Type="http://schemas.openxmlformats.org/officeDocument/2006/relationships/hyperlink" Target="https://www.daloopa.com/src/67086667" TargetMode="External"/><Relationship Id="rId19072" Type="http://schemas.openxmlformats.org/officeDocument/2006/relationships/hyperlink" Target="https://www.daloopa.com/src/48905855" TargetMode="External"/><Relationship Id="rId7709" Type="http://schemas.openxmlformats.org/officeDocument/2006/relationships/hyperlink" Target="https://www.daloopa.com/src/1668934" TargetMode="External"/><Relationship Id="rId8080" Type="http://schemas.openxmlformats.org/officeDocument/2006/relationships/hyperlink" Target="https://www.daloopa.com/src/48615976" TargetMode="External"/><Relationship Id="rId9131" Type="http://schemas.openxmlformats.org/officeDocument/2006/relationships/hyperlink" Target="https://www.daloopa.com/src/1671510" TargetMode="External"/><Relationship Id="rId13510" Type="http://schemas.openxmlformats.org/officeDocument/2006/relationships/hyperlink" Target="https://www.daloopa.com/src/19144116" TargetMode="External"/><Relationship Id="rId11061" Type="http://schemas.openxmlformats.org/officeDocument/2006/relationships/hyperlink" Target="https://marketplace.daloopa.com/text-fundamental?id=67059228&amp;value=0.01&amp;id=67059244&amp;value=0.01&amp;" TargetMode="External"/><Relationship Id="rId12112" Type="http://schemas.openxmlformats.org/officeDocument/2006/relationships/hyperlink" Target="https://marketplace.daloopa.com/text-fundamental?id=1678378&amp;value=357&amp;" TargetMode="External"/><Relationship Id="rId15682" Type="http://schemas.openxmlformats.org/officeDocument/2006/relationships/hyperlink" Target="https://www.daloopa.com/src/19182949" TargetMode="External"/><Relationship Id="rId16733" Type="http://schemas.openxmlformats.org/officeDocument/2006/relationships/hyperlink" Target="https://www.daloopa.com/src/67090203" TargetMode="External"/><Relationship Id="rId1120" Type="http://schemas.openxmlformats.org/officeDocument/2006/relationships/hyperlink" Target="https://www.daloopa.com/src/46413140" TargetMode="External"/><Relationship Id="rId4690" Type="http://schemas.openxmlformats.org/officeDocument/2006/relationships/hyperlink" Target="https://www.daloopa.com/src/1668082" TargetMode="External"/><Relationship Id="rId5741" Type="http://schemas.openxmlformats.org/officeDocument/2006/relationships/hyperlink" Target="https://www.daloopa.com/src/1669846" TargetMode="External"/><Relationship Id="rId14284" Type="http://schemas.openxmlformats.org/officeDocument/2006/relationships/hyperlink" Target="https://www.daloopa.com/src/19345495" TargetMode="External"/><Relationship Id="rId15335" Type="http://schemas.openxmlformats.org/officeDocument/2006/relationships/hyperlink" Target="https://www.daloopa.com/src/19186431" TargetMode="External"/><Relationship Id="rId3292" Type="http://schemas.openxmlformats.org/officeDocument/2006/relationships/hyperlink" Target="https://www.daloopa.com/src/19135806" TargetMode="External"/><Relationship Id="rId4343" Type="http://schemas.openxmlformats.org/officeDocument/2006/relationships/hyperlink" Target="https://www.daloopa.com/src/1668282" TargetMode="External"/><Relationship Id="rId8964" Type="http://schemas.openxmlformats.org/officeDocument/2006/relationships/hyperlink" Target="https://www.daloopa.com/src/1671464" TargetMode="External"/><Relationship Id="rId18558" Type="http://schemas.openxmlformats.org/officeDocument/2006/relationships/hyperlink" Target="https://www.daloopa.com/src/62711759" TargetMode="External"/><Relationship Id="rId7566" Type="http://schemas.openxmlformats.org/officeDocument/2006/relationships/hyperlink" Target="https://www.daloopa.com/src/48610228" TargetMode="External"/><Relationship Id="rId8617" Type="http://schemas.openxmlformats.org/officeDocument/2006/relationships/hyperlink" Target="https://www.daloopa.com/src/1670623" TargetMode="External"/><Relationship Id="rId10894" Type="http://schemas.openxmlformats.org/officeDocument/2006/relationships/hyperlink" Target="https://www.daloopa.com/src/50457941" TargetMode="External"/><Relationship Id="rId11945" Type="http://schemas.openxmlformats.org/officeDocument/2006/relationships/hyperlink" Target="https://www.daloopa.com/document/6065409" TargetMode="External"/><Relationship Id="rId19609" Type="http://schemas.openxmlformats.org/officeDocument/2006/relationships/hyperlink" Target="https://www.daloopa.com/src/1678494" TargetMode="External"/><Relationship Id="rId6168" Type="http://schemas.openxmlformats.org/officeDocument/2006/relationships/hyperlink" Target="https://www.daloopa.com/src/1670278" TargetMode="External"/><Relationship Id="rId7219" Type="http://schemas.openxmlformats.org/officeDocument/2006/relationships/hyperlink" Target="https://www.daloopa.com/src/1668782" TargetMode="External"/><Relationship Id="rId10547" Type="http://schemas.openxmlformats.org/officeDocument/2006/relationships/hyperlink" Target="https://www.daloopa.com/src/50179090" TargetMode="External"/><Relationship Id="rId13020" Type="http://schemas.openxmlformats.org/officeDocument/2006/relationships/hyperlink" Target="https://www.daloopa.com/src/67439112" TargetMode="External"/><Relationship Id="rId16590" Type="http://schemas.openxmlformats.org/officeDocument/2006/relationships/hyperlink" Target="https://www.daloopa.com/src/18837792" TargetMode="External"/><Relationship Id="rId17641" Type="http://schemas.openxmlformats.org/officeDocument/2006/relationships/hyperlink" Target="https://www.daloopa.com/src/67091610" TargetMode="External"/><Relationship Id="rId2778" Type="http://schemas.openxmlformats.org/officeDocument/2006/relationships/hyperlink" Target="https://www.daloopa.com/src/67086614" TargetMode="External"/><Relationship Id="rId3829" Type="http://schemas.openxmlformats.org/officeDocument/2006/relationships/hyperlink" Target="https://www.daloopa.com/document/6065143" TargetMode="External"/><Relationship Id="rId7700" Type="http://schemas.openxmlformats.org/officeDocument/2006/relationships/hyperlink" Target="https://www.daloopa.com/src/1669318" TargetMode="External"/><Relationship Id="rId15192" Type="http://schemas.openxmlformats.org/officeDocument/2006/relationships/hyperlink" Target="https://www.daloopa.com/src/50457995" TargetMode="External"/><Relationship Id="rId16243" Type="http://schemas.openxmlformats.org/officeDocument/2006/relationships/hyperlink" Target="https://www.daloopa.com/src/45303820" TargetMode="External"/><Relationship Id="rId5251" Type="http://schemas.openxmlformats.org/officeDocument/2006/relationships/hyperlink" Target="https://www.daloopa.com/src/38123600" TargetMode="External"/><Relationship Id="rId6302" Type="http://schemas.openxmlformats.org/officeDocument/2006/relationships/hyperlink" Target="https://www.daloopa.com/src/58652771" TargetMode="External"/><Relationship Id="rId9872" Type="http://schemas.openxmlformats.org/officeDocument/2006/relationships/hyperlink" Target="https://www.daloopa.com/src/67054090" TargetMode="External"/><Relationship Id="rId12853" Type="http://schemas.openxmlformats.org/officeDocument/2006/relationships/hyperlink" Target="https://www.daloopa.com/src/67436523" TargetMode="External"/><Relationship Id="rId19466" Type="http://schemas.openxmlformats.org/officeDocument/2006/relationships/hyperlink" Target="https://www.daloopa.com/src/1678467" TargetMode="External"/><Relationship Id="rId86" Type="http://schemas.openxmlformats.org/officeDocument/2006/relationships/hyperlink" Target="https://www.daloopa.com/document/10232761" TargetMode="External"/><Relationship Id="rId1861" Type="http://schemas.openxmlformats.org/officeDocument/2006/relationships/hyperlink" Target="https://www.daloopa.com/src/2697076" TargetMode="External"/><Relationship Id="rId2912" Type="http://schemas.openxmlformats.org/officeDocument/2006/relationships/hyperlink" Target="https://www.daloopa.com/document/23465155" TargetMode="External"/><Relationship Id="rId8474" Type="http://schemas.openxmlformats.org/officeDocument/2006/relationships/hyperlink" Target="https://www.daloopa.com/src/2696868" TargetMode="External"/><Relationship Id="rId9525" Type="http://schemas.openxmlformats.org/officeDocument/2006/relationships/hyperlink" Target="https://www.daloopa.com/src/32273762" TargetMode="External"/><Relationship Id="rId11455" Type="http://schemas.openxmlformats.org/officeDocument/2006/relationships/hyperlink" Target="https://marketplace.daloopa.com/text-fundamental?id=1678987&amp;value=-179&amp;id=1678968&amp;value=-218&amp;id=1687094&amp;value=-248&amp;id=1678925&amp;value=-384&amp;id=45304408&amp;value=-1029&amp;" TargetMode="External"/><Relationship Id="rId12506" Type="http://schemas.openxmlformats.org/officeDocument/2006/relationships/hyperlink" Target="https://www.daloopa.com/src/1679454" TargetMode="External"/><Relationship Id="rId13904" Type="http://schemas.openxmlformats.org/officeDocument/2006/relationships/hyperlink" Target="https://marketplace.daloopa.com/text-fundamental?id=19259905&amp;value=17&amp;id=19259173&amp;value=89&amp;id=19258032&amp;value=112&amp;id=19257969&amp;value=371&amp;id=19257765&amp;value=57&amp;id=19257591&amp;value=47&amp;id=19257728&amp;value=32&amp;id=66433337&amp;value=38&amp;id=19257527&amp;value=174&amp;id=19257285&amp;value=62&amp;id=19257099&amp;value=66&amp;id=19256917&amp;value=74&amp;id=66433338&amp;value=65&amp;id=19256750&amp;value=267&amp;id=19256475&amp;value=59&amp;id=19255990&amp;value=305&amp;id=46509315&amp;value=516&amp;id=58705983&amp;value=312&amp;" TargetMode="External"/><Relationship Id="rId18068" Type="http://schemas.openxmlformats.org/officeDocument/2006/relationships/hyperlink" Target="https://www.daloopa.com/src/46508973" TargetMode="External"/><Relationship Id="rId19119" Type="http://schemas.openxmlformats.org/officeDocument/2006/relationships/hyperlink" Target="https://www.daloopa.com/src/49000092" TargetMode="External"/><Relationship Id="rId1514" Type="http://schemas.openxmlformats.org/officeDocument/2006/relationships/hyperlink" Target="https://www.daloopa.com/src/1670907" TargetMode="External"/><Relationship Id="rId7076" Type="http://schemas.openxmlformats.org/officeDocument/2006/relationships/hyperlink" Target="https://www.daloopa.com/src/1669270" TargetMode="External"/><Relationship Id="rId8127" Type="http://schemas.openxmlformats.org/officeDocument/2006/relationships/hyperlink" Target="https://www.daloopa.com/src/62949129" TargetMode="External"/><Relationship Id="rId10057" Type="http://schemas.openxmlformats.org/officeDocument/2006/relationships/hyperlink" Target="https://marketplace.daloopa.com/text-fundamental?id=50180242&amp;value=105&amp;id=50180179&amp;value=169&amp;id=50180152&amp;value=116&amp;id=50180128&amp;value=146&amp;id=50457845&amp;value=536&amp;" TargetMode="External"/><Relationship Id="rId11108" Type="http://schemas.openxmlformats.org/officeDocument/2006/relationships/hyperlink" Target="https://www.daloopa.com/src/50179772" TargetMode="External"/><Relationship Id="rId3686" Type="http://schemas.openxmlformats.org/officeDocument/2006/relationships/hyperlink" Target="https://www.daloopa.com/src/53486602" TargetMode="External"/><Relationship Id="rId14678" Type="http://schemas.openxmlformats.org/officeDocument/2006/relationships/hyperlink" Target="https://www.daloopa.com/src/62996931" TargetMode="External"/><Relationship Id="rId15729" Type="http://schemas.openxmlformats.org/officeDocument/2006/relationships/hyperlink" Target="https://www.daloopa.com/src/67088650" TargetMode="External"/><Relationship Id="rId17151" Type="http://schemas.openxmlformats.org/officeDocument/2006/relationships/hyperlink" Target="https://www.daloopa.com/src/48792222" TargetMode="External"/><Relationship Id="rId19600" Type="http://schemas.openxmlformats.org/officeDocument/2006/relationships/hyperlink" Target="https://www.daloopa.com/src/1678583" TargetMode="External"/><Relationship Id="rId2288" Type="http://schemas.openxmlformats.org/officeDocument/2006/relationships/hyperlink" Target="https://www.daloopa.com/src/1679284" TargetMode="External"/><Relationship Id="rId3339" Type="http://schemas.openxmlformats.org/officeDocument/2006/relationships/hyperlink" Target="https://www.daloopa.com/src/49892812" TargetMode="External"/><Relationship Id="rId4737" Type="http://schemas.openxmlformats.org/officeDocument/2006/relationships/hyperlink" Target="https://www.daloopa.com/document/207170" TargetMode="External"/><Relationship Id="rId7210" Type="http://schemas.openxmlformats.org/officeDocument/2006/relationships/hyperlink" Target="https://www.daloopa.com/src/1669163" TargetMode="External"/><Relationship Id="rId18202" Type="http://schemas.openxmlformats.org/officeDocument/2006/relationships/hyperlink" Target="https://www.daloopa.com/src/19253500" TargetMode="External"/><Relationship Id="rId13761" Type="http://schemas.openxmlformats.org/officeDocument/2006/relationships/hyperlink" Target="https://www.daloopa.com/document/23465155" TargetMode="External"/><Relationship Id="rId14812" Type="http://schemas.openxmlformats.org/officeDocument/2006/relationships/hyperlink" Target="https://www.daloopa.com/src/19184194" TargetMode="External"/><Relationship Id="rId3820" Type="http://schemas.openxmlformats.org/officeDocument/2006/relationships/hyperlink" Target="https://www.daloopa.com/src/67087929" TargetMode="External"/><Relationship Id="rId9382" Type="http://schemas.openxmlformats.org/officeDocument/2006/relationships/hyperlink" Target="https://www.daloopa.com/src/1671270" TargetMode="External"/><Relationship Id="rId12363" Type="http://schemas.openxmlformats.org/officeDocument/2006/relationships/hyperlink" Target="https://www.daloopa.com/src/32320520" TargetMode="External"/><Relationship Id="rId13414" Type="http://schemas.openxmlformats.org/officeDocument/2006/relationships/hyperlink" Target="https://www.daloopa.com/src/58705356" TargetMode="External"/><Relationship Id="rId16984" Type="http://schemas.openxmlformats.org/officeDocument/2006/relationships/hyperlink" Target="https://www.daloopa.com/src/48791494" TargetMode="External"/><Relationship Id="rId741" Type="http://schemas.openxmlformats.org/officeDocument/2006/relationships/hyperlink" Target="https://www.daloopa.com/src/18922582" TargetMode="External"/><Relationship Id="rId1371" Type="http://schemas.openxmlformats.org/officeDocument/2006/relationships/hyperlink" Target="https://www.daloopa.com/src/1670885" TargetMode="External"/><Relationship Id="rId2422" Type="http://schemas.openxmlformats.org/officeDocument/2006/relationships/hyperlink" Target="https://www.daloopa.com/src/4718954" TargetMode="External"/><Relationship Id="rId5992" Type="http://schemas.openxmlformats.org/officeDocument/2006/relationships/hyperlink" Target="https://www.daloopa.com/src/1670098" TargetMode="External"/><Relationship Id="rId9035" Type="http://schemas.openxmlformats.org/officeDocument/2006/relationships/hyperlink" Target="https://www.daloopa.com/src/1671431" TargetMode="External"/><Relationship Id="rId12016" Type="http://schemas.openxmlformats.org/officeDocument/2006/relationships/hyperlink" Target="https://www.daloopa.com/src/1678370" TargetMode="External"/><Relationship Id="rId15586" Type="http://schemas.openxmlformats.org/officeDocument/2006/relationships/hyperlink" Target="https://www.daloopa.com/src/19187718" TargetMode="External"/><Relationship Id="rId16637" Type="http://schemas.openxmlformats.org/officeDocument/2006/relationships/hyperlink" Target="https://www.daloopa.com/src/19351482" TargetMode="External"/><Relationship Id="rId1024" Type="http://schemas.openxmlformats.org/officeDocument/2006/relationships/hyperlink" Target="https://www.daloopa.com/src/2700708" TargetMode="External"/><Relationship Id="rId4594" Type="http://schemas.openxmlformats.org/officeDocument/2006/relationships/hyperlink" Target="https://www.daloopa.com/src/67054337" TargetMode="External"/><Relationship Id="rId5645" Type="http://schemas.openxmlformats.org/officeDocument/2006/relationships/hyperlink" Target="https://www.daloopa.com/src/1670524" TargetMode="External"/><Relationship Id="rId14188" Type="http://schemas.openxmlformats.org/officeDocument/2006/relationships/hyperlink" Target="https://www.daloopa.com/src/53485133" TargetMode="External"/><Relationship Id="rId15239" Type="http://schemas.openxmlformats.org/officeDocument/2006/relationships/hyperlink" Target="https://www.daloopa.com/src/19179282" TargetMode="External"/><Relationship Id="rId19110" Type="http://schemas.openxmlformats.org/officeDocument/2006/relationships/hyperlink" Target="https://www.daloopa.com/document/23219921" TargetMode="External"/><Relationship Id="rId3196" Type="http://schemas.openxmlformats.org/officeDocument/2006/relationships/hyperlink" Target="https://www.daloopa.com/src/19135805" TargetMode="External"/><Relationship Id="rId4247" Type="http://schemas.openxmlformats.org/officeDocument/2006/relationships/hyperlink" Target="https://www.daloopa.com/src/1668161" TargetMode="External"/><Relationship Id="rId8868" Type="http://schemas.openxmlformats.org/officeDocument/2006/relationships/hyperlink" Target="https://www.daloopa.com/document/27840" TargetMode="External"/><Relationship Id="rId9919" Type="http://schemas.openxmlformats.org/officeDocument/2006/relationships/hyperlink" Target="https://marketplace.daloopa.com/text-fundamental?id=1671486&amp;value=17955&amp;id=1671474&amp;value=16947&amp;id=1671462&amp;value=17256&amp;id=1671450&amp;value=18389&amp;id=45304295&amp;value=70547&amp;id=1671438&amp;value=20997&amp;id=1671426&amp;value=20088&amp;id=1671413&amp;value=21422&amp;id=1671392&amp;value=22346&amp;id=45304296&amp;value=84853&amp;id=1671371&amp;value=25877&amp;id=1671343&amp;value=24533&amp;id=1671315&amp;value=26007&amp;id=1671287&amp;value=27963&amp;id=45304297&amp;value=104380&amp;id=1671259&amp;value=32521&amp;id=1671231&amp;value=31385&amp;id=1671203&amp;value=32760&amp;id=1671175&amp;value=33660&amp;id=45304298&amp;value=130326&amp;id=1671147&amp;value=39152&amp;id=1671119&amp;value=36202&amp;id=1671091&amp;value=38836&amp;id=2697134&amp;value=40380&amp;id=45304299&amp;value=154570&amp;id=4681523&amp;value=45984&amp;id=7963289&amp;value=41110&amp;id=10333149&amp;value=38146&amp;id=14718314&amp;value=46195&amp;id=45304300&amp;value=171435&amp;id=20810597&amp;value=56900&amp;id=32273771&amp;value=55423&amp;id=38123918&amp;value=61887&amp;" TargetMode="External"/><Relationship Id="rId10798" Type="http://schemas.openxmlformats.org/officeDocument/2006/relationships/hyperlink" Target="https://www.daloopa.com/src/50178693" TargetMode="External"/><Relationship Id="rId11849" Type="http://schemas.openxmlformats.org/officeDocument/2006/relationships/hyperlink" Target="https://www.daloopa.com/document/207272" TargetMode="External"/><Relationship Id="rId15720" Type="http://schemas.openxmlformats.org/officeDocument/2006/relationships/hyperlink" Target="https://www.daloopa.com/src/58705736" TargetMode="External"/><Relationship Id="rId1908" Type="http://schemas.openxmlformats.org/officeDocument/2006/relationships/hyperlink" Target="https://www.daloopa.com/document/7383824" TargetMode="External"/><Relationship Id="rId13271" Type="http://schemas.openxmlformats.org/officeDocument/2006/relationships/hyperlink" Target="https://www.daloopa.com/src/67438802" TargetMode="External"/><Relationship Id="rId14322" Type="http://schemas.openxmlformats.org/officeDocument/2006/relationships/hyperlink" Target="https://marketplace.daloopa.com/text-fundamental?id=19178360&amp;value=2703&amp;id=19178243&amp;value=2093&amp;id=19178206&amp;value=2438&amp;id=45303692&amp;value=2803&amp;id=19182014&amp;value=10037&amp;id=19178089&amp;value=1521&amp;id=19178081&amp;value=1459&amp;id=19177961&amp;value=1257&amp;id=45303693&amp;value=1592&amp;id=19181903&amp;value=5829&amp;id=19177942&amp;value=1512&amp;id=19177857&amp;value=1440&amp;id=19177781&amp;value=1683&amp;id=45303694&amp;value=2060&amp;id=19181833&amp;value=6695&amp;" TargetMode="External"/><Relationship Id="rId17892" Type="http://schemas.openxmlformats.org/officeDocument/2006/relationships/hyperlink" Target="https://www.daloopa.com/src/62709091" TargetMode="External"/><Relationship Id="rId18943" Type="http://schemas.openxmlformats.org/officeDocument/2006/relationships/hyperlink" Target="https://www.daloopa.com/src/48899261" TargetMode="External"/><Relationship Id="rId251" Type="http://schemas.openxmlformats.org/officeDocument/2006/relationships/hyperlink" Target="https://www.daloopa.com/src/1676962" TargetMode="External"/><Relationship Id="rId3330" Type="http://schemas.openxmlformats.org/officeDocument/2006/relationships/hyperlink" Target="https://www.daloopa.com/src/62996731" TargetMode="External"/><Relationship Id="rId7951" Type="http://schemas.openxmlformats.org/officeDocument/2006/relationships/hyperlink" Target="https://www.daloopa.com/document/23463508" TargetMode="External"/><Relationship Id="rId10932" Type="http://schemas.openxmlformats.org/officeDocument/2006/relationships/hyperlink" Target="https://www.daloopa.com/src/67058796" TargetMode="External"/><Relationship Id="rId16494" Type="http://schemas.openxmlformats.org/officeDocument/2006/relationships/hyperlink" Target="https://www.daloopa.com/src/19164659" TargetMode="External"/><Relationship Id="rId17545" Type="http://schemas.openxmlformats.org/officeDocument/2006/relationships/hyperlink" Target="https://www.daloopa.com/src/62705855" TargetMode="External"/><Relationship Id="rId6553" Type="http://schemas.openxmlformats.org/officeDocument/2006/relationships/hyperlink" Target="https://www.daloopa.com/src/1669895" TargetMode="External"/><Relationship Id="rId7604" Type="http://schemas.openxmlformats.org/officeDocument/2006/relationships/hyperlink" Target="https://www.daloopa.com/src/14718220" TargetMode="External"/><Relationship Id="rId15096" Type="http://schemas.openxmlformats.org/officeDocument/2006/relationships/hyperlink" Target="https://www.daloopa.com/src/19179302" TargetMode="External"/><Relationship Id="rId16147" Type="http://schemas.openxmlformats.org/officeDocument/2006/relationships/hyperlink" Target="https://www.daloopa.com/src/19192955" TargetMode="External"/><Relationship Id="rId5155" Type="http://schemas.openxmlformats.org/officeDocument/2006/relationships/hyperlink" Target="https://www.daloopa.com/src/1669628" TargetMode="External"/><Relationship Id="rId6206" Type="http://schemas.openxmlformats.org/officeDocument/2006/relationships/hyperlink" Target="https://www.daloopa.com/src/1669717" TargetMode="External"/><Relationship Id="rId9776" Type="http://schemas.openxmlformats.org/officeDocument/2006/relationships/hyperlink" Target="https://www.daloopa.com/src/1671144" TargetMode="External"/><Relationship Id="rId1765" Type="http://schemas.openxmlformats.org/officeDocument/2006/relationships/hyperlink" Target="https://www.daloopa.com/src/1671062" TargetMode="External"/><Relationship Id="rId8378" Type="http://schemas.openxmlformats.org/officeDocument/2006/relationships/hyperlink" Target="https://www.daloopa.com/src/46414884" TargetMode="External"/><Relationship Id="rId9429" Type="http://schemas.openxmlformats.org/officeDocument/2006/relationships/hyperlink" Target="https://www.daloopa.com/src/1671132" TargetMode="External"/><Relationship Id="rId11359" Type="http://schemas.openxmlformats.org/officeDocument/2006/relationships/hyperlink" Target="https://www.daloopa.com/src/1687079" TargetMode="External"/><Relationship Id="rId12757" Type="http://schemas.openxmlformats.org/officeDocument/2006/relationships/hyperlink" Target="https://www.daloopa.com/src/1679136" TargetMode="External"/><Relationship Id="rId13808" Type="http://schemas.openxmlformats.org/officeDocument/2006/relationships/hyperlink" Target="https://www.daloopa.com/src/19257525" TargetMode="External"/><Relationship Id="rId15230" Type="http://schemas.openxmlformats.org/officeDocument/2006/relationships/hyperlink" Target="https://www.daloopa.com/src/19179575" TargetMode="External"/><Relationship Id="rId1418" Type="http://schemas.openxmlformats.org/officeDocument/2006/relationships/hyperlink" Target="https://www.daloopa.com/src/32273455" TargetMode="External"/><Relationship Id="rId2816" Type="http://schemas.openxmlformats.org/officeDocument/2006/relationships/hyperlink" Target="https://www.daloopa.com/src/45304488" TargetMode="External"/><Relationship Id="rId4988" Type="http://schemas.openxmlformats.org/officeDocument/2006/relationships/hyperlink" Target="https://www.daloopa.com/src/1670255" TargetMode="External"/><Relationship Id="rId9910" Type="http://schemas.openxmlformats.org/officeDocument/2006/relationships/hyperlink" Target="https://www.daloopa.com/src/20810596" TargetMode="External"/><Relationship Id="rId11840" Type="http://schemas.openxmlformats.org/officeDocument/2006/relationships/hyperlink" Target="https://www.daloopa.com/src/45304442" TargetMode="External"/><Relationship Id="rId18453" Type="http://schemas.openxmlformats.org/officeDocument/2006/relationships/hyperlink" Target="https://www.daloopa.com/src/62711837" TargetMode="External"/><Relationship Id="rId19504" Type="http://schemas.openxmlformats.org/officeDocument/2006/relationships/hyperlink" Target="https://www.daloopa.com/src/1678541" TargetMode="External"/><Relationship Id="rId6063" Type="http://schemas.openxmlformats.org/officeDocument/2006/relationships/hyperlink" Target="https://www.daloopa.com/src/1670206" TargetMode="External"/><Relationship Id="rId7461" Type="http://schemas.openxmlformats.org/officeDocument/2006/relationships/hyperlink" Target="https://www.daloopa.com/src/48400761" TargetMode="External"/><Relationship Id="rId8512" Type="http://schemas.openxmlformats.org/officeDocument/2006/relationships/hyperlink" Target="https://www.daloopa.com/src/1669053" TargetMode="External"/><Relationship Id="rId10442" Type="http://schemas.openxmlformats.org/officeDocument/2006/relationships/hyperlink" Target="https://www.daloopa.com/src/58653393" TargetMode="External"/><Relationship Id="rId17055" Type="http://schemas.openxmlformats.org/officeDocument/2006/relationships/hyperlink" Target="https://www.daloopa.com/src/48792283" TargetMode="External"/><Relationship Id="rId18106" Type="http://schemas.openxmlformats.org/officeDocument/2006/relationships/hyperlink" Target="https://www.daloopa.com/src/19238002" TargetMode="External"/><Relationship Id="rId7114" Type="http://schemas.openxmlformats.org/officeDocument/2006/relationships/hyperlink" Target="https://www.daloopa.com/src/1668814" TargetMode="External"/><Relationship Id="rId13665" Type="http://schemas.openxmlformats.org/officeDocument/2006/relationships/hyperlink" Target="https://www.daloopa.com/src/19145514" TargetMode="External"/><Relationship Id="rId14716" Type="http://schemas.openxmlformats.org/officeDocument/2006/relationships/hyperlink" Target="https://www.daloopa.com/src/19185069" TargetMode="External"/><Relationship Id="rId992" Type="http://schemas.openxmlformats.org/officeDocument/2006/relationships/hyperlink" Target="https://marketplace.daloopa.com/text-fundamental?id=62755500&amp;value=288&amp;id=62755507&amp;value=477&amp;id=15999009&amp;value=154&amp;id=48505910&amp;value=595&amp;id=15998853&amp;value=170&amp;id=15998726&amp;value=162&amp;id=15998663&amp;value=155&amp;id=2700707&amp;value=172&amp;id=48507217&amp;value=659&amp;id=4681653&amp;value=135&amp;id=7963877&amp;value=148&amp;id=10333285&amp;value=178&amp;id=14718348&amp;value=196&amp;id=48507378&amp;value=657&amp;id=20811033&amp;value=198&amp;id=32273599&amp;value=192&amp;id=38124385&amp;value=182&amp;id=46414557&amp;value=181&amp;id=50174700&amp;value=753&amp;id=53410671&amp;value=440&amp;id=58653248&amp;value=193&amp;id=62949267&amp;value=209&amp;id=67045216&amp;value=226&amp;id=67092372&amp;value=1068&amp;" TargetMode="External"/><Relationship Id="rId2673" Type="http://schemas.openxmlformats.org/officeDocument/2006/relationships/hyperlink" Target="https://www.daloopa.com/src/1679543" TargetMode="External"/><Relationship Id="rId3724" Type="http://schemas.openxmlformats.org/officeDocument/2006/relationships/hyperlink" Target="https://www.daloopa.com/src/19138036" TargetMode="External"/><Relationship Id="rId9286" Type="http://schemas.openxmlformats.org/officeDocument/2006/relationships/hyperlink" Target="https://www.daloopa.com/src/20810598" TargetMode="External"/><Relationship Id="rId12267" Type="http://schemas.openxmlformats.org/officeDocument/2006/relationships/hyperlink" Target="https://www.daloopa.com/src/1679344" TargetMode="External"/><Relationship Id="rId13318" Type="http://schemas.openxmlformats.org/officeDocument/2006/relationships/hyperlink" Target="https://www.daloopa.com/src/1677345" TargetMode="External"/><Relationship Id="rId645" Type="http://schemas.openxmlformats.org/officeDocument/2006/relationships/hyperlink" Target="https://www.daloopa.com/src/18919015" TargetMode="External"/><Relationship Id="rId1275" Type="http://schemas.openxmlformats.org/officeDocument/2006/relationships/hyperlink" Target="https://www.daloopa.com/src/38123786" TargetMode="External"/><Relationship Id="rId2326" Type="http://schemas.openxmlformats.org/officeDocument/2006/relationships/hyperlink" Target="https://marketplace.daloopa.com/text-fundamental?id=1679231&amp;value=8091&amp;id=1679226&amp;value=8545&amp;id=1679221&amp;value=9097&amp;id=45303523&amp;value=10313&amp;id=1679216&amp;value=36046&amp;id=1679206&amp;value=10474&amp;id=1679201&amp;value=10785&amp;id=1679196&amp;value=10958&amp;id=45303524&amp;value=12350&amp;id=1679191&amp;value=44567&amp;id=1679186&amp;value=11791&amp;id=1679181&amp;value=12401&amp;id=1679176&amp;value=12667&amp;id=45303535&amp;value=13786&amp;id=2746477&amp;value=50645&amp;id=4718952&amp;value=12845&amp;id=7998979&amp;value=11363&amp;id=10353866&amp;value=13924&amp;id=45303536&amp;value=17238&amp;id=14824080&amp;value=55370&amp;id=20856101&amp;value=17031&amp;id=32320387&amp;value=19084&amp;id=38224897&amp;value=19839&amp;id=46520549&amp;value=23153&amp;id=46503071&amp;value=79107&amp;id=53483888&amp;value=20317&amp;id=58703335&amp;value=20533&amp;id=62996374&amp;value=19450&amp;id=67097372&amp;value=21762&amp;id=67086425&amp;value=82062&amp;" TargetMode="External"/><Relationship Id="rId5896" Type="http://schemas.openxmlformats.org/officeDocument/2006/relationships/hyperlink" Target="https://www.daloopa.com/src/1669815" TargetMode="External"/><Relationship Id="rId6947" Type="http://schemas.openxmlformats.org/officeDocument/2006/relationships/hyperlink" Target="https://www.daloopa.com/src/46420424" TargetMode="External"/><Relationship Id="rId16888" Type="http://schemas.openxmlformats.org/officeDocument/2006/relationships/hyperlink" Target="https://www.daloopa.com/src/48791472" TargetMode="External"/><Relationship Id="rId17939" Type="http://schemas.openxmlformats.org/officeDocument/2006/relationships/hyperlink" Target="https://www.daloopa.com/src/67090263" TargetMode="External"/><Relationship Id="rId19361" Type="http://schemas.openxmlformats.org/officeDocument/2006/relationships/hyperlink" Target="https://www.daloopa.com/src/1678650" TargetMode="External"/><Relationship Id="rId4498" Type="http://schemas.openxmlformats.org/officeDocument/2006/relationships/hyperlink" Target="https://www.daloopa.com/src/46594007" TargetMode="External"/><Relationship Id="rId5549" Type="http://schemas.openxmlformats.org/officeDocument/2006/relationships/hyperlink" Target="https://www.daloopa.com/src/1670231" TargetMode="External"/><Relationship Id="rId9420" Type="http://schemas.openxmlformats.org/officeDocument/2006/relationships/hyperlink" Target="https://www.daloopa.com/document/22810043" TargetMode="External"/><Relationship Id="rId19014" Type="http://schemas.openxmlformats.org/officeDocument/2006/relationships/hyperlink" Target="https://www.daloopa.com/src/48903459" TargetMode="External"/><Relationship Id="rId8022" Type="http://schemas.openxmlformats.org/officeDocument/2006/relationships/hyperlink" Target="https://www.daloopa.com/src/14718222" TargetMode="External"/><Relationship Id="rId11350" Type="http://schemas.openxmlformats.org/officeDocument/2006/relationships/hyperlink" Target="https://www.daloopa.com/src/1678973" TargetMode="External"/><Relationship Id="rId12401" Type="http://schemas.openxmlformats.org/officeDocument/2006/relationships/hyperlink" Target="https://www.daloopa.com/src/7998988" TargetMode="External"/><Relationship Id="rId15971" Type="http://schemas.openxmlformats.org/officeDocument/2006/relationships/hyperlink" Target="https://www.daloopa.com/src/19192613" TargetMode="External"/><Relationship Id="rId11003" Type="http://schemas.openxmlformats.org/officeDocument/2006/relationships/hyperlink" Target="https://www.daloopa.com/src/53412519" TargetMode="External"/><Relationship Id="rId14573" Type="http://schemas.openxmlformats.org/officeDocument/2006/relationships/hyperlink" Target="https://marketplace.daloopa.com/text-fundamental?id=19185948&amp;value=8323&amp;" TargetMode="External"/><Relationship Id="rId15624" Type="http://schemas.openxmlformats.org/officeDocument/2006/relationships/hyperlink" Target="https://www.daloopa.com/src/19187005" TargetMode="External"/><Relationship Id="rId3581" Type="http://schemas.openxmlformats.org/officeDocument/2006/relationships/hyperlink" Target="https://www.daloopa.com/document/8473" TargetMode="External"/><Relationship Id="rId4632" Type="http://schemas.openxmlformats.org/officeDocument/2006/relationships/hyperlink" Target="https://marketplace.daloopa.com/text-fundamental?id=66433291&amp;value=0&amp;id=1668362&amp;value=0&amp;id=1668335&amp;value=0&amp;id=1668308&amp;value=0&amp;id=46594919&amp;value=0&amp;" TargetMode="External"/><Relationship Id="rId13175" Type="http://schemas.openxmlformats.org/officeDocument/2006/relationships/hyperlink" Target="https://www.daloopa.com/src/67439602" TargetMode="External"/><Relationship Id="rId14226" Type="http://schemas.openxmlformats.org/officeDocument/2006/relationships/hyperlink" Target="https://www.daloopa.com/src/18882300" TargetMode="External"/><Relationship Id="rId17796" Type="http://schemas.openxmlformats.org/officeDocument/2006/relationships/hyperlink" Target="https://www.daloopa.com/src/62706236" TargetMode="External"/><Relationship Id="rId18847" Type="http://schemas.openxmlformats.org/officeDocument/2006/relationships/hyperlink" Target="https://www.daloopa.com/src/48898742" TargetMode="External"/><Relationship Id="rId2183" Type="http://schemas.openxmlformats.org/officeDocument/2006/relationships/hyperlink" Target="https://www.daloopa.com/src/46503570" TargetMode="External"/><Relationship Id="rId3234" Type="http://schemas.openxmlformats.org/officeDocument/2006/relationships/hyperlink" Target="https://www.daloopa.com/src/45304531" TargetMode="External"/><Relationship Id="rId7855" Type="http://schemas.openxmlformats.org/officeDocument/2006/relationships/hyperlink" Target="https://www.daloopa.com/src/1668761" TargetMode="External"/><Relationship Id="rId8906" Type="http://schemas.openxmlformats.org/officeDocument/2006/relationships/hyperlink" Target="https://www.daloopa.com/src/1684242" TargetMode="External"/><Relationship Id="rId16398" Type="http://schemas.openxmlformats.org/officeDocument/2006/relationships/hyperlink" Target="https://www.daloopa.com/src/19196877" TargetMode="External"/><Relationship Id="rId17449" Type="http://schemas.openxmlformats.org/officeDocument/2006/relationships/hyperlink" Target="https://www.daloopa.com/src/62705515" TargetMode="External"/><Relationship Id="rId155" Type="http://schemas.openxmlformats.org/officeDocument/2006/relationships/hyperlink" Target="https://www.daloopa.com/document/23463508" TargetMode="External"/><Relationship Id="rId6457" Type="http://schemas.openxmlformats.org/officeDocument/2006/relationships/hyperlink" Target="https://www.daloopa.com/src/1669616" TargetMode="External"/><Relationship Id="rId7508" Type="http://schemas.openxmlformats.org/officeDocument/2006/relationships/hyperlink" Target="https://www.daloopa.com/src/67044690" TargetMode="External"/><Relationship Id="rId10836" Type="http://schemas.openxmlformats.org/officeDocument/2006/relationships/hyperlink" Target="https://www.daloopa.com/src/50179494" TargetMode="External"/><Relationship Id="rId5059" Type="http://schemas.openxmlformats.org/officeDocument/2006/relationships/hyperlink" Target="https://www.daloopa.com/src/1669589" TargetMode="External"/><Relationship Id="rId17930" Type="http://schemas.openxmlformats.org/officeDocument/2006/relationships/hyperlink" Target="https://www.daloopa.com/src/62708842" TargetMode="External"/><Relationship Id="rId14083" Type="http://schemas.openxmlformats.org/officeDocument/2006/relationships/hyperlink" Target="https://www.daloopa.com/src/18905720" TargetMode="External"/><Relationship Id="rId15481" Type="http://schemas.openxmlformats.org/officeDocument/2006/relationships/hyperlink" Target="https://marketplace.daloopa.com/text-fundamental?id=19187113&amp;value=61687&amp;id=19187089&amp;value=60063&amp;id=19187044&amp;value=58379&amp;id=19187171&amp;value=59328&amp;id=19187001&amp;value=56091&amp;id=19186981&amp;value=55300&amp;id=19186956&amp;value=54623&amp;id=19187188&amp;value=54928&amp;id=19186926&amp;value=52846&amp;id=19186894&amp;value=52114&amp;id=19186880&amp;value=51369&amp;id=19187251&amp;value=51745&amp;id=19186873&amp;value=49915&amp;id=19186864&amp;value=49228&amp;id=19186839&amp;value=48513&amp;id=19187504&amp;value=48859&amp;id=19186730&amp;value=47301&amp;id=19186694&amp;value=47133&amp;id=19186603&amp;value=47078&amp;id=19187623&amp;value=47146&amp;id=19186578&amp;value=46956&amp;id=19186517&amp;value=46915&amp;id=19186442&amp;value=46885&amp;id=19187643&amp;value=46864&amp;id=19186432&amp;value=46582&amp;id=19186395&amp;value=46525&amp;id=19186358&amp;value=46515&amp;id=19187663&amp;value=46527&amp;id=19186339&amp;value=46424&amp;id=19186318&amp;value=46355&amp;id=19186244&amp;value=46108&amp;id=19187719&amp;value=46182&amp;id=20862883&amp;value=45840&amp;id=32324321&amp;value=45692&amp;id=38229713&amp;value=45404&amp;id=46508710&amp;value=45430&amp;id=53488337&amp;value=44535&amp;id=58705782&amp;value=887000&amp;id=62996956&amp;value=885000&amp;id=67088790&amp;value=887000&amp;" TargetMode="External"/><Relationship Id="rId16532" Type="http://schemas.openxmlformats.org/officeDocument/2006/relationships/hyperlink" Target="https://www.daloopa.com/src/62996646" TargetMode="External"/><Relationship Id="rId1669" Type="http://schemas.openxmlformats.org/officeDocument/2006/relationships/hyperlink" Target="https://www.daloopa.com/src/1670992" TargetMode="External"/><Relationship Id="rId3091" Type="http://schemas.openxmlformats.org/officeDocument/2006/relationships/hyperlink" Target="https://www.daloopa.com/src/32322694" TargetMode="External"/><Relationship Id="rId4142" Type="http://schemas.openxmlformats.org/officeDocument/2006/relationships/hyperlink" Target="https://www.daloopa.com/src/1668173" TargetMode="External"/><Relationship Id="rId5540" Type="http://schemas.openxmlformats.org/officeDocument/2006/relationships/hyperlink" Target="https://www.daloopa.com/document/23463508" TargetMode="External"/><Relationship Id="rId15134" Type="http://schemas.openxmlformats.org/officeDocument/2006/relationships/hyperlink" Target="https://www.daloopa.com/src/19179750" TargetMode="External"/><Relationship Id="rId19755" Type="http://schemas.openxmlformats.org/officeDocument/2006/relationships/printerSettings" Target="../printerSettings/printerSettings5.bin"/><Relationship Id="rId8763" Type="http://schemas.openxmlformats.org/officeDocument/2006/relationships/hyperlink" Target="https://www.daloopa.com/src/45304174" TargetMode="External"/><Relationship Id="rId9814" Type="http://schemas.openxmlformats.org/officeDocument/2006/relationships/hyperlink" Target="https://marketplace.daloopa.com/text-fundamental?id=1671411&amp;value=22451&amp;id=1671390&amp;value=26064&amp;id=1671369&amp;value=24750&amp;id=1671341&amp;value=26010&amp;id=1671313&amp;value=27772&amp;id=1671285&amp;value=32323&amp;id=45304276&amp;value=110855&amp;id=1671257&amp;value=31146&amp;id=1671229&amp;value=32657&amp;id=1671201&amp;value=33740&amp;id=1671173&amp;value=39276&amp;id=45304286&amp;value=136819&amp;id=1671145&amp;value=36339&amp;id=1671117&amp;value=38944&amp;id=1671089&amp;value=40499&amp;id=2697132&amp;value=46075&amp;id=45304287&amp;value=161857&amp;id=4681521&amp;value=41159&amp;id=7963287&amp;value=38297&amp;id=10333146&amp;value=46173&amp;id=14718312&amp;value=56898&amp;id=45304288&amp;value=182527&amp;id=20810595&amp;value=55314&amp;id=32273755&amp;value=61880&amp;id=38123893&amp;value=65118&amp;id=50174321&amp;value=75325&amp;id=50457839&amp;value=257637&amp;id=53410544&amp;value=68011&amp;id=58652922&amp;value=69685&amp;id=62949532&amp;value=69092&amp;id=67049646&amp;value=76048&amp;id=67065402&amp;value=282836&amp;" TargetMode="External"/><Relationship Id="rId10693" Type="http://schemas.openxmlformats.org/officeDocument/2006/relationships/hyperlink" Target="https://www.daloopa.com/src/67050011" TargetMode="External"/><Relationship Id="rId11744" Type="http://schemas.openxmlformats.org/officeDocument/2006/relationships/hyperlink" Target="https://www.daloopa.com/src/1678755" TargetMode="External"/><Relationship Id="rId18357" Type="http://schemas.openxmlformats.org/officeDocument/2006/relationships/hyperlink" Target="https://www.daloopa.com/src/62711647" TargetMode="External"/><Relationship Id="rId19408" Type="http://schemas.openxmlformats.org/officeDocument/2006/relationships/hyperlink" Target="https://www.daloopa.com/document/23218199" TargetMode="External"/><Relationship Id="rId28" Type="http://schemas.openxmlformats.org/officeDocument/2006/relationships/hyperlink" Target="https://www.daloopa.com/document/8682270" TargetMode="External"/><Relationship Id="rId1803" Type="http://schemas.openxmlformats.org/officeDocument/2006/relationships/hyperlink" Target="https://www.daloopa.com/src/1670951" TargetMode="External"/><Relationship Id="rId7365" Type="http://schemas.openxmlformats.org/officeDocument/2006/relationships/hyperlink" Target="https://www.daloopa.com/src/1669565" TargetMode="External"/><Relationship Id="rId8416" Type="http://schemas.openxmlformats.org/officeDocument/2006/relationships/hyperlink" Target="https://www.daloopa.com/src/1668771" TargetMode="External"/><Relationship Id="rId10346" Type="http://schemas.openxmlformats.org/officeDocument/2006/relationships/hyperlink" Target="https://www.daloopa.com/document/599392" TargetMode="External"/><Relationship Id="rId3975" Type="http://schemas.openxmlformats.org/officeDocument/2006/relationships/hyperlink" Target="https://www.daloopa.com/src/2696808" TargetMode="External"/><Relationship Id="rId7018" Type="http://schemas.openxmlformats.org/officeDocument/2006/relationships/hyperlink" Target="https://marketplace.daloopa.com/text-fundamental?id=1669558&amp;value=202&amp;id=1669523&amp;value=63&amp;id=1669488&amp;value=-140&amp;id=1669453&amp;value=-562&amp;id=48346966&amp;value=-437&amp;id=1669417&amp;value=144&amp;id=1669379&amp;value=-282&amp;id=1669341&amp;value=-360&amp;id=1669304&amp;value=394&amp;id=48346639&amp;value=-104&amp;id=1669269&amp;value=71&amp;id=1669233&amp;value=-221&amp;id=1669197&amp;value=-416&amp;id=1669159&amp;value=387&amp;id=48345862&amp;value=-179&amp;id=1669059&amp;value=414&amp;id=1669026&amp;value=-50&amp;id=1668992&amp;value=-245&amp;id=1668957&amp;value=-157&amp;id=48615947&amp;value=-38&amp;id=1668921&amp;value=613&amp;id=1668885&amp;value=-75&amp;id=1668849&amp;value=-296&amp;id=1668813&amp;value=16&amp;id=48400755&amp;value=258&amp;id=1668779&amp;value=-18&amp;id=1668745&amp;value=-139&amp;id=1668711&amp;value=880&amp;id=1668677&amp;value=55&amp;id=48610223&amp;value=778&amp;id=1668644&amp;value=-73&amp;id=1668611&amp;value=693&amp;id=1668578&amp;value=-239&amp;id=2696842&amp;value=-208&amp;id=47469254&amp;value=173&amp;id=4681381&amp;value=175&amp;id=7963141&amp;value=-591&amp;id=10333065&amp;value=136&amp;id=14718239&amp;value=1670&amp;id=47468705&amp;value=1390&amp;id=20811532&amp;value=1100&amp;id=32272401&amp;value=379&amp;id=38123475&amp;value=-1287&amp;id=46414899&amp;value=1616&amp;id=46420425&amp;value=1808&amp;id=53410382&amp;value=-2090&amp;id=58652674&amp;value=-2147&amp;id=62949114&amp;value=-1920&amp;id=67044664&amp;value=-1924&amp;id=67054409&amp;value=-8081&amp;" TargetMode="External"/><Relationship Id="rId13569" Type="http://schemas.openxmlformats.org/officeDocument/2006/relationships/hyperlink" Target="https://www.daloopa.com/src/46509755" TargetMode="External"/><Relationship Id="rId14967" Type="http://schemas.openxmlformats.org/officeDocument/2006/relationships/hyperlink" Target="https://www.daloopa.com/src/19185920" TargetMode="External"/><Relationship Id="rId17440" Type="http://schemas.openxmlformats.org/officeDocument/2006/relationships/hyperlink" Target="https://www.daloopa.com/src/62705635" TargetMode="External"/><Relationship Id="rId896" Type="http://schemas.openxmlformats.org/officeDocument/2006/relationships/hyperlink" Target="https://www.daloopa.com/src/10333286" TargetMode="External"/><Relationship Id="rId2577" Type="http://schemas.openxmlformats.org/officeDocument/2006/relationships/hyperlink" Target="https://www.daloopa.com/src/66331147" TargetMode="External"/><Relationship Id="rId3628" Type="http://schemas.openxmlformats.org/officeDocument/2006/relationships/hyperlink" Target="https://www.daloopa.com/src/19138155" TargetMode="External"/><Relationship Id="rId16042" Type="http://schemas.openxmlformats.org/officeDocument/2006/relationships/hyperlink" Target="https://www.daloopa.com/src/19193387" TargetMode="External"/><Relationship Id="rId549" Type="http://schemas.openxmlformats.org/officeDocument/2006/relationships/hyperlink" Target="https://www.daloopa.com/src/18918517" TargetMode="External"/><Relationship Id="rId1179" Type="http://schemas.openxmlformats.org/officeDocument/2006/relationships/hyperlink" Target="https://www.daloopa.com/src/14718385" TargetMode="External"/><Relationship Id="rId5050" Type="http://schemas.openxmlformats.org/officeDocument/2006/relationships/hyperlink" Target="https://www.daloopa.com/src/1669902" TargetMode="External"/><Relationship Id="rId6101" Type="http://schemas.openxmlformats.org/officeDocument/2006/relationships/hyperlink" Target="https://www.daloopa.com/src/46412936" TargetMode="External"/><Relationship Id="rId8273" Type="http://schemas.openxmlformats.org/officeDocument/2006/relationships/hyperlink" Target="https://www.daloopa.com/src/1669016" TargetMode="External"/><Relationship Id="rId9671" Type="http://schemas.openxmlformats.org/officeDocument/2006/relationships/hyperlink" Target="https://www.daloopa.com/src/1671225" TargetMode="External"/><Relationship Id="rId12652" Type="http://schemas.openxmlformats.org/officeDocument/2006/relationships/hyperlink" Target="https://www.daloopa.com/src/50460890" TargetMode="External"/><Relationship Id="rId13703" Type="http://schemas.openxmlformats.org/officeDocument/2006/relationships/hyperlink" Target="https://www.daloopa.com/src/67088211" TargetMode="External"/><Relationship Id="rId19265" Type="http://schemas.openxmlformats.org/officeDocument/2006/relationships/hyperlink" Target="https://www.daloopa.com/src/49002475" TargetMode="External"/><Relationship Id="rId1660" Type="http://schemas.openxmlformats.org/officeDocument/2006/relationships/hyperlink" Target="https://marketplace.daloopa.com/text-fundamental?id=49016411&amp;value=187&amp;id=49014142&amp;value=142&amp;id=49016394&amp;value=501&amp;id=49014140&amp;value=157&amp;id=49014129&amp;value=234&amp;id=49014123&amp;value=279&amp;id=1671059&amp;value=199&amp;id=48526072&amp;value=869&amp;id=1671037&amp;value=280&amp;id=1671015&amp;value=280&amp;id=1670992&amp;value=324&amp;id=1670969&amp;value=504&amp;id=48527860&amp;value=1385&amp;id=1670947&amp;value=170&amp;id=1670929&amp;value=151&amp;id=1670910&amp;value=77&amp;id=1670892&amp;value=109&amp;id=48527983&amp;value=507&amp;id=1670874&amp;value=55&amp;id=1670856&amp;value=10&amp;id=1670838&amp;value=55&amp;id=1670820&amp;value=61&amp;id=48529412&amp;value=181&amp;id=1670802&amp;value=59&amp;id=1670784&amp;value=65&amp;id=1670766&amp;value=71&amp;id=2697070&amp;value=86&amp;id=48529515&amp;value=281&amp;id=4681489&amp;value=104&amp;id=7963250&amp;value=96&amp;id=10333114&amp;value=120&amp;" TargetMode="External"/><Relationship Id="rId2711" Type="http://schemas.openxmlformats.org/officeDocument/2006/relationships/hyperlink" Target="https://www.daloopa.com/src/1679556" TargetMode="External"/><Relationship Id="rId9324" Type="http://schemas.openxmlformats.org/officeDocument/2006/relationships/hyperlink" Target="https://www.daloopa.com/src/1671268" TargetMode="External"/><Relationship Id="rId11254" Type="http://schemas.openxmlformats.org/officeDocument/2006/relationships/hyperlink" Target="https://www.daloopa.com/document/6065396" TargetMode="External"/><Relationship Id="rId12305" Type="http://schemas.openxmlformats.org/officeDocument/2006/relationships/hyperlink" Target="https://www.daloopa.com/src/1679377" TargetMode="External"/><Relationship Id="rId15875" Type="http://schemas.openxmlformats.org/officeDocument/2006/relationships/hyperlink" Target="https://www.daloopa.com/src/62996992" TargetMode="External"/><Relationship Id="rId16926" Type="http://schemas.openxmlformats.org/officeDocument/2006/relationships/hyperlink" Target="https://www.daloopa.com/src/48791515" TargetMode="External"/><Relationship Id="rId1313" Type="http://schemas.openxmlformats.org/officeDocument/2006/relationships/hyperlink" Target="https://www.daloopa.com/src/1670866" TargetMode="External"/><Relationship Id="rId4883" Type="http://schemas.openxmlformats.org/officeDocument/2006/relationships/hyperlink" Target="https://www.daloopa.com/src/45303684" TargetMode="External"/><Relationship Id="rId5934" Type="http://schemas.openxmlformats.org/officeDocument/2006/relationships/hyperlink" Target="https://www.daloopa.com/src/1670310" TargetMode="External"/><Relationship Id="rId14477" Type="http://schemas.openxmlformats.org/officeDocument/2006/relationships/hyperlink" Target="https://www.daloopa.com/src/19177958" TargetMode="External"/><Relationship Id="rId15528" Type="http://schemas.openxmlformats.org/officeDocument/2006/relationships/hyperlink" Target="https://www.daloopa.com/src/19187167" TargetMode="External"/><Relationship Id="rId3485" Type="http://schemas.openxmlformats.org/officeDocument/2006/relationships/hyperlink" Target="https://www.daloopa.com/src/19138726" TargetMode="External"/><Relationship Id="rId4536" Type="http://schemas.openxmlformats.org/officeDocument/2006/relationships/hyperlink" Target="https://www.daloopa.com/src/1668389" TargetMode="External"/><Relationship Id="rId13079" Type="http://schemas.openxmlformats.org/officeDocument/2006/relationships/hyperlink" Target="https://www.daloopa.com/src/67441024" TargetMode="External"/><Relationship Id="rId18001" Type="http://schemas.openxmlformats.org/officeDocument/2006/relationships/hyperlink" Target="https://www.daloopa.com/src/62709407" TargetMode="External"/><Relationship Id="rId2087" Type="http://schemas.openxmlformats.org/officeDocument/2006/relationships/hyperlink" Target="https://www.daloopa.com/src/10333165" TargetMode="External"/><Relationship Id="rId3138" Type="http://schemas.openxmlformats.org/officeDocument/2006/relationships/hyperlink" Target="https://www.daloopa.com/src/19135414" TargetMode="External"/><Relationship Id="rId7759" Type="http://schemas.openxmlformats.org/officeDocument/2006/relationships/hyperlink" Target="https://www.daloopa.com/src/1669006" TargetMode="External"/><Relationship Id="rId9181" Type="http://schemas.openxmlformats.org/officeDocument/2006/relationships/hyperlink" Target="https://www.daloopa.com/src/58652914" TargetMode="External"/><Relationship Id="rId13560" Type="http://schemas.openxmlformats.org/officeDocument/2006/relationships/hyperlink" Target="https://www.daloopa.com/src/38228856" TargetMode="External"/><Relationship Id="rId14611" Type="http://schemas.openxmlformats.org/officeDocument/2006/relationships/hyperlink" Target="https://www.daloopa.com/src/46508610" TargetMode="External"/><Relationship Id="rId540" Type="http://schemas.openxmlformats.org/officeDocument/2006/relationships/hyperlink" Target="https://www.daloopa.com/src/18918203" TargetMode="External"/><Relationship Id="rId1170" Type="http://schemas.openxmlformats.org/officeDocument/2006/relationships/hyperlink" Target="https://www.daloopa.com/src/48520376" TargetMode="External"/><Relationship Id="rId2221" Type="http://schemas.openxmlformats.org/officeDocument/2006/relationships/hyperlink" Target="https://www.daloopa.com/src/14835264" TargetMode="External"/><Relationship Id="rId12162" Type="http://schemas.openxmlformats.org/officeDocument/2006/relationships/hyperlink" Target="https://www.daloopa.com/src/1678807" TargetMode="External"/><Relationship Id="rId13213" Type="http://schemas.openxmlformats.org/officeDocument/2006/relationships/hyperlink" Target="https://www.daloopa.com/src/67439601" TargetMode="External"/><Relationship Id="rId16783" Type="http://schemas.openxmlformats.org/officeDocument/2006/relationships/hyperlink" Target="https://www.daloopa.com/src/66377575" TargetMode="External"/><Relationship Id="rId17834" Type="http://schemas.openxmlformats.org/officeDocument/2006/relationships/hyperlink" Target="https://www.daloopa.com/src/62770407" TargetMode="External"/><Relationship Id="rId5791" Type="http://schemas.openxmlformats.org/officeDocument/2006/relationships/hyperlink" Target="https://www.daloopa.com/src/1670129" TargetMode="External"/><Relationship Id="rId6842" Type="http://schemas.openxmlformats.org/officeDocument/2006/relationships/hyperlink" Target="https://www.daloopa.com/src/47468709" TargetMode="External"/><Relationship Id="rId15385" Type="http://schemas.openxmlformats.org/officeDocument/2006/relationships/hyperlink" Target="https://www.daloopa.com/src/58705780" TargetMode="External"/><Relationship Id="rId16436" Type="http://schemas.openxmlformats.org/officeDocument/2006/relationships/hyperlink" Target="https://www.daloopa.com/src/19197027" TargetMode="External"/><Relationship Id="rId4393" Type="http://schemas.openxmlformats.org/officeDocument/2006/relationships/hyperlink" Target="https://www.daloopa.com/src/1668329" TargetMode="External"/><Relationship Id="rId5444" Type="http://schemas.openxmlformats.org/officeDocument/2006/relationships/hyperlink" Target="https://www.daloopa.com/src/2696962" TargetMode="External"/><Relationship Id="rId11995" Type="http://schemas.openxmlformats.org/officeDocument/2006/relationships/hyperlink" Target="https://www.daloopa.com/src/1678231" TargetMode="External"/><Relationship Id="rId15038" Type="http://schemas.openxmlformats.org/officeDocument/2006/relationships/hyperlink" Target="https://www.daloopa.com/src/50457993" TargetMode="External"/><Relationship Id="rId19659" Type="http://schemas.openxmlformats.org/officeDocument/2006/relationships/hyperlink" Target="https://www.daloopa.com/src/1678534" TargetMode="External"/><Relationship Id="rId4046" Type="http://schemas.openxmlformats.org/officeDocument/2006/relationships/hyperlink" Target="https://www.daloopa.com/src/46595347" TargetMode="External"/><Relationship Id="rId8667" Type="http://schemas.openxmlformats.org/officeDocument/2006/relationships/hyperlink" Target="https://www.daloopa.com/src/1670630" TargetMode="External"/><Relationship Id="rId9718" Type="http://schemas.openxmlformats.org/officeDocument/2006/relationships/hyperlink" Target="https://www.daloopa.com/src/67057857" TargetMode="External"/><Relationship Id="rId10597" Type="http://schemas.openxmlformats.org/officeDocument/2006/relationships/hyperlink" Target="https://www.daloopa.com/src/50457917" TargetMode="External"/><Relationship Id="rId11648" Type="http://schemas.openxmlformats.org/officeDocument/2006/relationships/hyperlink" Target="https://www.daloopa.com/src/1677332" TargetMode="External"/><Relationship Id="rId1707" Type="http://schemas.openxmlformats.org/officeDocument/2006/relationships/hyperlink" Target="https://www.daloopa.com/src/1670893" TargetMode="External"/><Relationship Id="rId7269" Type="http://schemas.openxmlformats.org/officeDocument/2006/relationships/hyperlink" Target="https://www.daloopa.com/src/1668853" TargetMode="External"/><Relationship Id="rId13070" Type="http://schemas.openxmlformats.org/officeDocument/2006/relationships/hyperlink" Target="https://www.daloopa.com/document/23465155" TargetMode="External"/><Relationship Id="rId14121" Type="http://schemas.openxmlformats.org/officeDocument/2006/relationships/hyperlink" Target="https://www.daloopa.com/src/48890564" TargetMode="External"/><Relationship Id="rId16293" Type="http://schemas.openxmlformats.org/officeDocument/2006/relationships/hyperlink" Target="https://www.daloopa.com/src/19140053" TargetMode="External"/><Relationship Id="rId17691" Type="http://schemas.openxmlformats.org/officeDocument/2006/relationships/hyperlink" Target="https://www.daloopa.com/src/67046100" TargetMode="External"/><Relationship Id="rId18742" Type="http://schemas.openxmlformats.org/officeDocument/2006/relationships/hyperlink" Target="https://www.daloopa.com/src/48899875" TargetMode="External"/><Relationship Id="rId3879" Type="http://schemas.openxmlformats.org/officeDocument/2006/relationships/hyperlink" Target="https://www.daloopa.com/src/46594904" TargetMode="External"/><Relationship Id="rId6352" Type="http://schemas.openxmlformats.org/officeDocument/2006/relationships/hyperlink" Target="https://www.daloopa.com/src/46412941" TargetMode="External"/><Relationship Id="rId7750" Type="http://schemas.openxmlformats.org/officeDocument/2006/relationships/hyperlink" Target="https://www.daloopa.com/src/1669395" TargetMode="External"/><Relationship Id="rId8801" Type="http://schemas.openxmlformats.org/officeDocument/2006/relationships/hyperlink" Target="https://www.daloopa.com/src/46520542" TargetMode="External"/><Relationship Id="rId10731" Type="http://schemas.openxmlformats.org/officeDocument/2006/relationships/hyperlink" Target="https://www.daloopa.com/src/50179495" TargetMode="External"/><Relationship Id="rId17344" Type="http://schemas.openxmlformats.org/officeDocument/2006/relationships/hyperlink" Target="https://www.daloopa.com/src/48798646" TargetMode="External"/><Relationship Id="rId6005" Type="http://schemas.openxmlformats.org/officeDocument/2006/relationships/hyperlink" Target="https://www.daloopa.com/src/1670425" TargetMode="External"/><Relationship Id="rId7403" Type="http://schemas.openxmlformats.org/officeDocument/2006/relationships/hyperlink" Target="https://www.daloopa.com/src/62949118" TargetMode="External"/><Relationship Id="rId13954" Type="http://schemas.openxmlformats.org/officeDocument/2006/relationships/hyperlink" Target="https://www.daloopa.com/src/48888296" TargetMode="External"/><Relationship Id="rId2962" Type="http://schemas.openxmlformats.org/officeDocument/2006/relationships/hyperlink" Target="https://www.daloopa.com/src/19136549" TargetMode="External"/><Relationship Id="rId9575" Type="http://schemas.openxmlformats.org/officeDocument/2006/relationships/hyperlink" Target="https://www.daloopa.com/src/1671109" TargetMode="External"/><Relationship Id="rId12556" Type="http://schemas.openxmlformats.org/officeDocument/2006/relationships/hyperlink" Target="https://www.daloopa.com/src/50284538" TargetMode="External"/><Relationship Id="rId13607" Type="http://schemas.openxmlformats.org/officeDocument/2006/relationships/hyperlink" Target="https://www.daloopa.com/src/19144527" TargetMode="External"/><Relationship Id="rId19169" Type="http://schemas.openxmlformats.org/officeDocument/2006/relationships/hyperlink" Target="https://www.daloopa.com/src/49001018" TargetMode="External"/><Relationship Id="rId934" Type="http://schemas.openxmlformats.org/officeDocument/2006/relationships/hyperlink" Target="https://www.daloopa.com/src/14718344" TargetMode="External"/><Relationship Id="rId1564" Type="http://schemas.openxmlformats.org/officeDocument/2006/relationships/hyperlink" Target="https://www.daloopa.com/src/48522583" TargetMode="External"/><Relationship Id="rId2615" Type="http://schemas.openxmlformats.org/officeDocument/2006/relationships/hyperlink" Target="https://www.daloopa.com/src/66330828" TargetMode="External"/><Relationship Id="rId8177" Type="http://schemas.openxmlformats.org/officeDocument/2006/relationships/hyperlink" Target="https://www.daloopa.com/src/1668800" TargetMode="External"/><Relationship Id="rId9228" Type="http://schemas.openxmlformats.org/officeDocument/2006/relationships/hyperlink" Target="https://www.daloopa.com/src/1671068" TargetMode="External"/><Relationship Id="rId11158" Type="http://schemas.openxmlformats.org/officeDocument/2006/relationships/hyperlink" Target="https://www.daloopa.com/src/50179113" TargetMode="External"/><Relationship Id="rId12209" Type="http://schemas.openxmlformats.org/officeDocument/2006/relationships/hyperlink" Target="https://www.daloopa.com/src/1679472" TargetMode="External"/><Relationship Id="rId15779" Type="http://schemas.openxmlformats.org/officeDocument/2006/relationships/hyperlink" Target="https://www.daloopa.com/src/46508469" TargetMode="External"/><Relationship Id="rId19650" Type="http://schemas.openxmlformats.org/officeDocument/2006/relationships/hyperlink" Target="https://www.daloopa.com/src/45304226" TargetMode="External"/><Relationship Id="rId1217" Type="http://schemas.openxmlformats.org/officeDocument/2006/relationships/hyperlink" Target="https://www.daloopa.com/src/10333103" TargetMode="External"/><Relationship Id="rId4787" Type="http://schemas.openxmlformats.org/officeDocument/2006/relationships/hyperlink" Target="https://www.daloopa.com/src/62948872" TargetMode="External"/><Relationship Id="rId5838" Type="http://schemas.openxmlformats.org/officeDocument/2006/relationships/hyperlink" Target="https://www.daloopa.com/src/1670023" TargetMode="External"/><Relationship Id="rId18252" Type="http://schemas.openxmlformats.org/officeDocument/2006/relationships/hyperlink" Target="https://www.daloopa.com/src/62769920" TargetMode="External"/><Relationship Id="rId19303" Type="http://schemas.openxmlformats.org/officeDocument/2006/relationships/hyperlink" Target="https://www.daloopa.com/src/49002470" TargetMode="External"/><Relationship Id="rId3389" Type="http://schemas.openxmlformats.org/officeDocument/2006/relationships/hyperlink" Target="https://marketplace.daloopa.com/text-fundamental?id=49006013&amp;value=0.15&amp;id=19137099&amp;value=0.16&amp;id=19137093&amp;value=0.19&amp;id=19137763&amp;value=0.18&amp;id=19137087&amp;value=0.21&amp;id=19137069&amp;value=0.25&amp;id=19137016&amp;value=0.22&amp;id=19137780&amp;value=0.23&amp;id=19136976&amp;value=0.25&amp;id=19136959&amp;value=0.23&amp;id=19136926&amp;value=0.21&amp;id=19137793&amp;value=0.23&amp;id=19136910&amp;value=0.2&amp;id=19136902&amp;value=0.21&amp;id=19136900&amp;value=0.2&amp;id=19137812&amp;value=0.21&amp;id=19136880&amp;value=0.17&amp;id=19136865&amp;value=0.2&amp;id=19136852&amp;value=0.21&amp;id=19137845&amp;value=0.18&amp;id=19136825&amp;value=0.14&amp;id=19136780&amp;value=0.01&amp;id=19136764&amp;value=0.15&amp;id=19137872&amp;value=0.14&amp;id=20860837&amp;value=0.33&amp;id=32322802&amp;value=0.57&amp;id=38227614&amp;value=0.39&amp;id=46541971&amp;value=0.39&amp;id=53486192&amp;value=0.27&amp;id=58704677&amp;value=0.16&amp;id=62996729&amp;value=0.12&amp;id=67087577&amp;value=0.14&amp;" TargetMode="External"/><Relationship Id="rId7260" Type="http://schemas.openxmlformats.org/officeDocument/2006/relationships/hyperlink" Target="https://www.daloopa.com/src/1669238" TargetMode="External"/><Relationship Id="rId8311" Type="http://schemas.openxmlformats.org/officeDocument/2006/relationships/hyperlink" Target="https://www.daloopa.com/src/1668947" TargetMode="External"/><Relationship Id="rId10241" Type="http://schemas.openxmlformats.org/officeDocument/2006/relationships/hyperlink" Target="https://www.daloopa.com/src/50179816" TargetMode="External"/><Relationship Id="rId14862" Type="http://schemas.openxmlformats.org/officeDocument/2006/relationships/hyperlink" Target="https://www.daloopa.com/src/58705771" TargetMode="External"/><Relationship Id="rId15913" Type="http://schemas.openxmlformats.org/officeDocument/2006/relationships/hyperlink" Target="https://www.daloopa.com/src/45303802" TargetMode="External"/><Relationship Id="rId3870" Type="http://schemas.openxmlformats.org/officeDocument/2006/relationships/hyperlink" Target="https://www.daloopa.com/src/32272246" TargetMode="External"/><Relationship Id="rId4921" Type="http://schemas.openxmlformats.org/officeDocument/2006/relationships/hyperlink" Target="https://www.daloopa.com/src/1930210" TargetMode="External"/><Relationship Id="rId9085" Type="http://schemas.openxmlformats.org/officeDocument/2006/relationships/hyperlink" Target="https://www.daloopa.com/src/1671524" TargetMode="External"/><Relationship Id="rId13464" Type="http://schemas.openxmlformats.org/officeDocument/2006/relationships/hyperlink" Target="https://www.daloopa.com/src/19144333" TargetMode="External"/><Relationship Id="rId14515" Type="http://schemas.openxmlformats.org/officeDocument/2006/relationships/hyperlink" Target="https://www.daloopa.com/src/20862447" TargetMode="External"/><Relationship Id="rId791" Type="http://schemas.openxmlformats.org/officeDocument/2006/relationships/hyperlink" Target="https://www.daloopa.com/src/18926801" TargetMode="External"/><Relationship Id="rId1074" Type="http://schemas.openxmlformats.org/officeDocument/2006/relationships/hyperlink" Target="https://www.daloopa.com/src/1671021" TargetMode="External"/><Relationship Id="rId2472" Type="http://schemas.openxmlformats.org/officeDocument/2006/relationships/hyperlink" Target="https://www.daloopa.com/src/10353869" TargetMode="External"/><Relationship Id="rId3523" Type="http://schemas.openxmlformats.org/officeDocument/2006/relationships/hyperlink" Target="https://www.daloopa.com/src/19138918" TargetMode="External"/><Relationship Id="rId12066" Type="http://schemas.openxmlformats.org/officeDocument/2006/relationships/hyperlink" Target="https://www.daloopa.com/src/1678293" TargetMode="External"/><Relationship Id="rId13117" Type="http://schemas.openxmlformats.org/officeDocument/2006/relationships/hyperlink" Target="https://www.daloopa.com/src/67441180" TargetMode="External"/><Relationship Id="rId16687" Type="http://schemas.openxmlformats.org/officeDocument/2006/relationships/hyperlink" Target="https://www.daloopa.com/src/19166510" TargetMode="External"/><Relationship Id="rId17738" Type="http://schemas.openxmlformats.org/officeDocument/2006/relationships/hyperlink" Target="https://www.daloopa.com/src/62705851" TargetMode="External"/><Relationship Id="rId444" Type="http://schemas.openxmlformats.org/officeDocument/2006/relationships/hyperlink" Target="https://www.daloopa.com/src/1677076" TargetMode="External"/><Relationship Id="rId2125" Type="http://schemas.openxmlformats.org/officeDocument/2006/relationships/hyperlink" Target="https://www.daloopa.com/src/18860898" TargetMode="External"/><Relationship Id="rId5695" Type="http://schemas.openxmlformats.org/officeDocument/2006/relationships/hyperlink" Target="https://marketplace.daloopa.com/text-fundamental?id=1670529&amp;value=96692&amp;id=1670492&amp;value=101182&amp;id=1670455&amp;value=105068&amp;id=1670418&amp;value=110920&amp;id=1670381&amp;value=116526&amp;id=1670343&amp;value=121608&amp;id=1670305&amp;value=125781&amp;id=1670268&amp;value=131133&amp;id=1670233&amp;value=133400&amp;id=1670198&amp;value=138807&amp;id=1670163&amp;value=144281&amp;id=1670128&amp;value=147461&amp;id=1670092&amp;value=149747&amp;id=1670056&amp;value=154292&amp;id=1670020&amp;value=159948&amp;id=1669983&amp;value=167497&amp;id=1669948&amp;value=172756&amp;id=1669914&amp;value=178621&amp;id=1669880&amp;value=189536&amp;id=1669846&amp;value=197295&amp;id=1669811&amp;value=206935&amp;id=1669777&amp;value=211610&amp;id=1669743&amp;value=221538&amp;id=1669709&amp;value=232792&amp;id=1669674&amp;value=245349&amp;id=1669638&amp;value=257101&amp;id=1669602&amp;value=263044&amp;id=2696968&amp;value=275909&amp;id=4681436&amp;value=273403&amp;id=7963198&amp;value=278492&amp;id=10333015&amp;value=299243&amp;id=14718071&amp;value=319616&amp;id=20809892&amp;value=327095&amp;id=32272354&amp;value=335387&amp;id=38123574&amp;value=347403&amp;id=46412903&amp;value=359268&amp;id=53410410&amp;value=357096&amp;id=58652760&amp;value=355185&amp;id=62949312&amp;value=358255&amp;id=67044537&amp;value=365264&amp;" TargetMode="External"/><Relationship Id="rId6746" Type="http://schemas.openxmlformats.org/officeDocument/2006/relationships/hyperlink" Target="https://www.daloopa.com/src/1670439" TargetMode="External"/><Relationship Id="rId15289" Type="http://schemas.openxmlformats.org/officeDocument/2006/relationships/hyperlink" Target="https://www.daloopa.com/src/45303760" TargetMode="External"/><Relationship Id="rId19160" Type="http://schemas.openxmlformats.org/officeDocument/2006/relationships/hyperlink" Target="https://www.daloopa.com/src/49001020" TargetMode="External"/><Relationship Id="rId4297" Type="http://schemas.openxmlformats.org/officeDocument/2006/relationships/hyperlink" Target="https://www.daloopa.com/src/1668190" TargetMode="External"/><Relationship Id="rId5348" Type="http://schemas.openxmlformats.org/officeDocument/2006/relationships/hyperlink" Target="https://www.daloopa.com/src/1669666" TargetMode="External"/><Relationship Id="rId9969" Type="http://schemas.openxmlformats.org/officeDocument/2006/relationships/hyperlink" Target="https://www.daloopa.com/src/2697135" TargetMode="External"/><Relationship Id="rId12200" Type="http://schemas.openxmlformats.org/officeDocument/2006/relationships/hyperlink" Target="https://www.daloopa.com/src/1678298" TargetMode="External"/><Relationship Id="rId11899" Type="http://schemas.openxmlformats.org/officeDocument/2006/relationships/hyperlink" Target="https://www.daloopa.com/src/1678784" TargetMode="External"/><Relationship Id="rId14372" Type="http://schemas.openxmlformats.org/officeDocument/2006/relationships/hyperlink" Target="https://www.daloopa.com/src/45303701" TargetMode="External"/><Relationship Id="rId15770" Type="http://schemas.openxmlformats.org/officeDocument/2006/relationships/hyperlink" Target="https://www.daloopa.com/src/58705737" TargetMode="External"/><Relationship Id="rId16821" Type="http://schemas.openxmlformats.org/officeDocument/2006/relationships/hyperlink" Target="https://www.daloopa.com/src/50324041" TargetMode="External"/><Relationship Id="rId1958" Type="http://schemas.openxmlformats.org/officeDocument/2006/relationships/hyperlink" Target="https://www.daloopa.com/src/1680697" TargetMode="External"/><Relationship Id="rId3380" Type="http://schemas.openxmlformats.org/officeDocument/2006/relationships/hyperlink" Target="https://www.daloopa.com/src/19137873" TargetMode="External"/><Relationship Id="rId4431" Type="http://schemas.openxmlformats.org/officeDocument/2006/relationships/hyperlink" Target="https://www.daloopa.com/src/1668249" TargetMode="External"/><Relationship Id="rId14025" Type="http://schemas.openxmlformats.org/officeDocument/2006/relationships/hyperlink" Target="https://www.daloopa.com/src/46520544" TargetMode="External"/><Relationship Id="rId15423" Type="http://schemas.openxmlformats.org/officeDocument/2006/relationships/hyperlink" Target="https://www.daloopa.com/src/19186954" TargetMode="External"/><Relationship Id="rId18993" Type="http://schemas.openxmlformats.org/officeDocument/2006/relationships/hyperlink" Target="https://www.daloopa.com/src/62997211" TargetMode="External"/><Relationship Id="rId3033" Type="http://schemas.openxmlformats.org/officeDocument/2006/relationships/hyperlink" Target="https://www.daloopa.com/src/19135483" TargetMode="External"/><Relationship Id="rId10982" Type="http://schemas.openxmlformats.org/officeDocument/2006/relationships/hyperlink" Target="https://www.daloopa.com/src/58653389" TargetMode="External"/><Relationship Id="rId17595" Type="http://schemas.openxmlformats.org/officeDocument/2006/relationships/hyperlink" Target="https://www.daloopa.com/src/62770401" TargetMode="External"/><Relationship Id="rId18646" Type="http://schemas.openxmlformats.org/officeDocument/2006/relationships/hyperlink" Target="https://www.daloopa.com/src/50393493" TargetMode="External"/><Relationship Id="rId7654" Type="http://schemas.openxmlformats.org/officeDocument/2006/relationships/hyperlink" Target="https://www.daloopa.com/src/7963152" TargetMode="External"/><Relationship Id="rId8705" Type="http://schemas.openxmlformats.org/officeDocument/2006/relationships/hyperlink" Target="https://www.daloopa.com/src/62949172" TargetMode="External"/><Relationship Id="rId10635" Type="http://schemas.openxmlformats.org/officeDocument/2006/relationships/hyperlink" Target="https://www.daloopa.com/src/67058801" TargetMode="External"/><Relationship Id="rId16197" Type="http://schemas.openxmlformats.org/officeDocument/2006/relationships/hyperlink" Target="https://www.daloopa.com/src/19193531" TargetMode="External"/><Relationship Id="rId17248" Type="http://schemas.openxmlformats.org/officeDocument/2006/relationships/hyperlink" Target="https://www.daloopa.com/src/48798346" TargetMode="External"/><Relationship Id="rId6256" Type="http://schemas.openxmlformats.org/officeDocument/2006/relationships/hyperlink" Target="https://www.daloopa.com/src/1669994" TargetMode="External"/><Relationship Id="rId7307" Type="http://schemas.openxmlformats.org/officeDocument/2006/relationships/hyperlink" Target="https://www.daloopa.com/src/1669423" TargetMode="External"/><Relationship Id="rId13858" Type="http://schemas.openxmlformats.org/officeDocument/2006/relationships/hyperlink" Target="https://www.daloopa.com/src/67097379" TargetMode="External"/><Relationship Id="rId2866" Type="http://schemas.openxmlformats.org/officeDocument/2006/relationships/hyperlink" Target="https://www.daloopa.com/src/19134806" TargetMode="External"/><Relationship Id="rId3917" Type="http://schemas.openxmlformats.org/officeDocument/2006/relationships/hyperlink" Target="https://www.daloopa.com/src/1668141" TargetMode="External"/><Relationship Id="rId9479" Type="http://schemas.openxmlformats.org/officeDocument/2006/relationships/hyperlink" Target="https://www.daloopa.com/src/1671358" TargetMode="External"/><Relationship Id="rId14909" Type="http://schemas.openxmlformats.org/officeDocument/2006/relationships/hyperlink" Target="https://www.daloopa.com/src/19184550" TargetMode="External"/><Relationship Id="rId15280" Type="http://schemas.openxmlformats.org/officeDocument/2006/relationships/hyperlink" Target="https://www.daloopa.com/src/19186440" TargetMode="External"/><Relationship Id="rId16331" Type="http://schemas.openxmlformats.org/officeDocument/2006/relationships/hyperlink" Target="https://www.daloopa.com/src/45303832" TargetMode="External"/><Relationship Id="rId838" Type="http://schemas.openxmlformats.org/officeDocument/2006/relationships/hyperlink" Target="https://www.daloopa.com/src/46414561" TargetMode="External"/><Relationship Id="rId1468" Type="http://schemas.openxmlformats.org/officeDocument/2006/relationships/hyperlink" Target="https://marketplace.daloopa.com/text-fundamental?id=49016290&amp;value=124&amp;id=49014052&amp;value=101&amp;id=49016280&amp;value=347&amp;id=49014061&amp;value=117&amp;id=49014045&amp;value=109&amp;id=49014016&amp;value=134&amp;id=1671051&amp;value=138&amp;id=48527057&amp;value=498&amp;id=1671029&amp;value=145&amp;id=1671007&amp;value=150&amp;id=1670984&amp;value=200&amp;id=1670961&amp;value=161&amp;id=48526480&amp;value=647&amp;id=1670943&amp;value=114&amp;id=1670925&amp;value=111&amp;id=1670906&amp;value=130&amp;id=1670888&amp;value=138&amp;id=48522585&amp;value=493&amp;id=1670870&amp;value=112&amp;id=1670852&amp;value=127&amp;id=1670834&amp;value=125&amp;id=1670816&amp;value=125&amp;id=48522710&amp;value=489&amp;id=1670798&amp;value=123&amp;id=1670780&amp;value=125&amp;id=1670762&amp;value=117&amp;id=2697066&amp;value=109&amp;id=48522782&amp;value=474&amp;id=4681485&amp;value=135&amp;id=7963246&amp;value=136&amp;id=10333117&amp;value=130&amp;" TargetMode="External"/><Relationship Id="rId2519" Type="http://schemas.openxmlformats.org/officeDocument/2006/relationships/hyperlink" Target="https://www.daloopa.com/src/66330862" TargetMode="External"/><Relationship Id="rId8562" Type="http://schemas.openxmlformats.org/officeDocument/2006/relationships/hyperlink" Target="https://www.daloopa.com/document/23463508" TargetMode="External"/><Relationship Id="rId9960" Type="http://schemas.openxmlformats.org/officeDocument/2006/relationships/hyperlink" Target="https://www.daloopa.com/src/1671316" TargetMode="External"/><Relationship Id="rId11890" Type="http://schemas.openxmlformats.org/officeDocument/2006/relationships/hyperlink" Target="https://www.daloopa.com/src/1678739" TargetMode="External"/><Relationship Id="rId12941" Type="http://schemas.openxmlformats.org/officeDocument/2006/relationships/hyperlink" Target="https://www.daloopa.com/src/67436312" TargetMode="External"/><Relationship Id="rId18156" Type="http://schemas.openxmlformats.org/officeDocument/2006/relationships/hyperlink" Target="https://www.daloopa.com/src/19238112" TargetMode="External"/><Relationship Id="rId19554" Type="http://schemas.openxmlformats.org/officeDocument/2006/relationships/hyperlink" Target="https://www.daloopa.com/src/1678643" TargetMode="External"/><Relationship Id="rId7164" Type="http://schemas.openxmlformats.org/officeDocument/2006/relationships/hyperlink" Target="https://www.daloopa.com/src/1668887" TargetMode="External"/><Relationship Id="rId8215" Type="http://schemas.openxmlformats.org/officeDocument/2006/relationships/hyperlink" Target="https://www.daloopa.com/src/1669291" TargetMode="External"/><Relationship Id="rId9613" Type="http://schemas.openxmlformats.org/officeDocument/2006/relationships/hyperlink" Target="https://www.daloopa.com/src/1671223" TargetMode="External"/><Relationship Id="rId10492" Type="http://schemas.openxmlformats.org/officeDocument/2006/relationships/hyperlink" Target="https://www.daloopa.com/src/50178881" TargetMode="External"/><Relationship Id="rId11543" Type="http://schemas.openxmlformats.org/officeDocument/2006/relationships/hyperlink" Target="https://www.daloopa.com/src/1684181" TargetMode="External"/><Relationship Id="rId19207" Type="http://schemas.openxmlformats.org/officeDocument/2006/relationships/hyperlink" Target="https://www.daloopa.com/document/7678" TargetMode="External"/><Relationship Id="rId1602" Type="http://schemas.openxmlformats.org/officeDocument/2006/relationships/hyperlink" Target="https://www.daloopa.com/src/49013910" TargetMode="External"/><Relationship Id="rId10145" Type="http://schemas.openxmlformats.org/officeDocument/2006/relationships/hyperlink" Target="https://www.daloopa.com/src/50457856" TargetMode="External"/><Relationship Id="rId14766" Type="http://schemas.openxmlformats.org/officeDocument/2006/relationships/hyperlink" Target="https://www.daloopa.com/src/45303738" TargetMode="External"/><Relationship Id="rId15817" Type="http://schemas.openxmlformats.org/officeDocument/2006/relationships/hyperlink" Target="https://www.daloopa.com/src/50458029" TargetMode="External"/><Relationship Id="rId3774" Type="http://schemas.openxmlformats.org/officeDocument/2006/relationships/hyperlink" Target="https://www.daloopa.com/src/58704678" TargetMode="External"/><Relationship Id="rId4825" Type="http://schemas.openxmlformats.org/officeDocument/2006/relationships/hyperlink" Target="https://www.daloopa.com/src/1930223" TargetMode="External"/><Relationship Id="rId13368" Type="http://schemas.openxmlformats.org/officeDocument/2006/relationships/hyperlink" Target="https://www.daloopa.com/src/19145224" TargetMode="External"/><Relationship Id="rId14419" Type="http://schemas.openxmlformats.org/officeDocument/2006/relationships/hyperlink" Target="https://www.daloopa.com/src/19177856" TargetMode="External"/><Relationship Id="rId17989" Type="http://schemas.openxmlformats.org/officeDocument/2006/relationships/hyperlink" Target="https://www.daloopa.com/src/62708834" TargetMode="External"/><Relationship Id="rId695" Type="http://schemas.openxmlformats.org/officeDocument/2006/relationships/hyperlink" Target="https://www.daloopa.com/src/50432534" TargetMode="External"/><Relationship Id="rId2376" Type="http://schemas.openxmlformats.org/officeDocument/2006/relationships/hyperlink" Target="https://www.daloopa.com/src/20856099" TargetMode="External"/><Relationship Id="rId3427" Type="http://schemas.openxmlformats.org/officeDocument/2006/relationships/hyperlink" Target="https://www.daloopa.com/document/23465155" TargetMode="External"/><Relationship Id="rId6997" Type="http://schemas.openxmlformats.org/officeDocument/2006/relationships/hyperlink" Target="https://www.daloopa.com/src/47469252" TargetMode="External"/><Relationship Id="rId348" Type="http://schemas.openxmlformats.org/officeDocument/2006/relationships/hyperlink" Target="https://www.daloopa.com/src/48498364" TargetMode="External"/><Relationship Id="rId2029" Type="http://schemas.openxmlformats.org/officeDocument/2006/relationships/hyperlink" Target="https://www.daloopa.com/src/1680704" TargetMode="External"/><Relationship Id="rId5599" Type="http://schemas.openxmlformats.org/officeDocument/2006/relationships/hyperlink" Target="https://www.daloopa.com/src/1670304" TargetMode="External"/><Relationship Id="rId9470" Type="http://schemas.openxmlformats.org/officeDocument/2006/relationships/hyperlink" Target="https://www.daloopa.com/src/7963275" TargetMode="External"/><Relationship Id="rId14900" Type="http://schemas.openxmlformats.org/officeDocument/2006/relationships/hyperlink" Target="https://www.daloopa.com/src/19185109" TargetMode="External"/><Relationship Id="rId19064" Type="http://schemas.openxmlformats.org/officeDocument/2006/relationships/hyperlink" Target="https://www.daloopa.com/src/48905853" TargetMode="External"/><Relationship Id="rId2510" Type="http://schemas.openxmlformats.org/officeDocument/2006/relationships/hyperlink" Target="https://www.daloopa.com/src/66331183" TargetMode="External"/><Relationship Id="rId8072" Type="http://schemas.openxmlformats.org/officeDocument/2006/relationships/hyperlink" Target="https://www.daloopa.com/src/46414886" TargetMode="External"/><Relationship Id="rId9123" Type="http://schemas.openxmlformats.org/officeDocument/2006/relationships/hyperlink" Target="https://www.daloopa.com/src/45304263" TargetMode="External"/><Relationship Id="rId11053" Type="http://schemas.openxmlformats.org/officeDocument/2006/relationships/hyperlink" Target="https://www.daloopa.com/src/50178702" TargetMode="External"/><Relationship Id="rId12104" Type="http://schemas.openxmlformats.org/officeDocument/2006/relationships/hyperlink" Target="https://www.daloopa.com/src/1678443" TargetMode="External"/><Relationship Id="rId12451" Type="http://schemas.openxmlformats.org/officeDocument/2006/relationships/hyperlink" Target="https://www.daloopa.com/src/58703449" TargetMode="External"/><Relationship Id="rId13502" Type="http://schemas.openxmlformats.org/officeDocument/2006/relationships/hyperlink" Target="https://www.daloopa.com/document/23465155" TargetMode="External"/><Relationship Id="rId1112" Type="http://schemas.openxmlformats.org/officeDocument/2006/relationships/hyperlink" Target="https://www.daloopa.com/src/50192798" TargetMode="External"/><Relationship Id="rId15674" Type="http://schemas.openxmlformats.org/officeDocument/2006/relationships/hyperlink" Target="https://marketplace.daloopa.com/text-fundamental?id=19183438&amp;value=1825&amp;id=19183405&amp;value=1745&amp;id=19183199&amp;value=1499&amp;id=45303785&amp;value=1898&amp;id=19183551&amp;value=6967&amp;id=19183354&amp;value=1796&amp;id=19183095&amp;value=1709&amp;id=19182949&amp;value=1998&amp;id=45303786&amp;value=2432&amp;id=19183620&amp;value=7935&amp;" TargetMode="External"/><Relationship Id="rId16725" Type="http://schemas.openxmlformats.org/officeDocument/2006/relationships/hyperlink" Target="https://www.daloopa.com/document/23465155" TargetMode="External"/><Relationship Id="rId3284" Type="http://schemas.openxmlformats.org/officeDocument/2006/relationships/hyperlink" Target="https://www.daloopa.com/src/19136060" TargetMode="External"/><Relationship Id="rId4682" Type="http://schemas.openxmlformats.org/officeDocument/2006/relationships/hyperlink" Target="https://www.daloopa.com/src/1668193" TargetMode="External"/><Relationship Id="rId5733" Type="http://schemas.openxmlformats.org/officeDocument/2006/relationships/hyperlink" Target="https://www.daloopa.com/src/53410410" TargetMode="External"/><Relationship Id="rId14276" Type="http://schemas.openxmlformats.org/officeDocument/2006/relationships/hyperlink" Target="https://www.daloopa.com/src/19151196" TargetMode="External"/><Relationship Id="rId15327" Type="http://schemas.openxmlformats.org/officeDocument/2006/relationships/hyperlink" Target="https://www.daloopa.com/src/19186731" TargetMode="External"/><Relationship Id="rId18897" Type="http://schemas.openxmlformats.org/officeDocument/2006/relationships/hyperlink" Target="https://www.daloopa.com/src/48899355" TargetMode="External"/><Relationship Id="rId4335" Type="http://schemas.openxmlformats.org/officeDocument/2006/relationships/hyperlink" Target="https://www.daloopa.com/src/1668466" TargetMode="External"/><Relationship Id="rId8956" Type="http://schemas.openxmlformats.org/officeDocument/2006/relationships/hyperlink" Target="https://www.daloopa.com/src/1671535" TargetMode="External"/><Relationship Id="rId10886" Type="http://schemas.openxmlformats.org/officeDocument/2006/relationships/hyperlink" Target="https://www.daloopa.com/src/50178692" TargetMode="External"/><Relationship Id="rId11937" Type="http://schemas.openxmlformats.org/officeDocument/2006/relationships/hyperlink" Target="https://www.daloopa.com/src/1678237" TargetMode="External"/><Relationship Id="rId17499" Type="http://schemas.openxmlformats.org/officeDocument/2006/relationships/hyperlink" Target="https://www.daloopa.com/src/62950380" TargetMode="External"/><Relationship Id="rId7558" Type="http://schemas.openxmlformats.org/officeDocument/2006/relationships/hyperlink" Target="https://www.daloopa.com/src/58652670" TargetMode="External"/><Relationship Id="rId8609" Type="http://schemas.openxmlformats.org/officeDocument/2006/relationships/hyperlink" Target="https://www.daloopa.com/src/47469230" TargetMode="External"/><Relationship Id="rId10539" Type="http://schemas.openxmlformats.org/officeDocument/2006/relationships/hyperlink" Target="https://www.daloopa.com/src/50179512" TargetMode="External"/><Relationship Id="rId14410" Type="http://schemas.openxmlformats.org/officeDocument/2006/relationships/hyperlink" Target="https://marketplace.daloopa.com/text-fundamental?id=19178362&amp;value=268767&amp;id=19178246&amp;value=272417&amp;id=19178208&amp;value=275237&amp;id=19182012&amp;value=273518&amp;id=19178090&amp;value=280202&amp;id=19178083&amp;value=282216&amp;id=19177963&amp;value=283850&amp;id=19181907&amp;value=282877&amp;id=19177941&amp;value=287043&amp;id=19177856&amp;value=288723&amp;id=19177780&amp;value=290368&amp;id=19181836&amp;value=289640&amp;id=19177586&amp;value=293383&amp;id=19177514&amp;value=293564&amp;id=19177451&amp;value=294945&amp;id=19181736&amp;value=294217&amp;id=19177403&amp;value=297150&amp;id=19177390&amp;value=297288&amp;id=19177349&amp;value=297804&amp;id=19181702&amp;value=297604&amp;id=19177287&amp;value=298449&amp;id=19177252&amp;value=298264&amp;id=19177244&amp;value=298614&amp;id=19181659&amp;value=298548&amp;id=19177242&amp;value=299042&amp;id=19177223&amp;value=299035&amp;id=19177158&amp;value=299835&amp;id=19181488&amp;value=299402&amp;id=19177138&amp;value=300249&amp;id=19177113&amp;value=299308&amp;id=19177060&amp;value=300411&amp;id=19181474&amp;value=299815&amp;id=20862448&amp;value=300800&amp;id=32323891&amp;value=300485&amp;id=38229593&amp;value=300519&amp;id=46508243&amp;value=300310&amp;id=53487937&amp;value=300478&amp;id=58705721&amp;value=6015000&amp;id=62996910&amp;value=5983000&amp;id=67088470&amp;value=5994000&amp;" TargetMode="External"/><Relationship Id="rId13012" Type="http://schemas.openxmlformats.org/officeDocument/2006/relationships/hyperlink" Target="https://www.daloopa.com/src/67439530" TargetMode="External"/><Relationship Id="rId16582" Type="http://schemas.openxmlformats.org/officeDocument/2006/relationships/hyperlink" Target="https://www.daloopa.com/src/19164834" TargetMode="External"/><Relationship Id="rId17980" Type="http://schemas.openxmlformats.org/officeDocument/2006/relationships/hyperlink" Target="https://www.daloopa.com/src/62709217" TargetMode="External"/><Relationship Id="rId2020" Type="http://schemas.openxmlformats.org/officeDocument/2006/relationships/hyperlink" Target="https://www.daloopa.com/src/1676835" TargetMode="External"/><Relationship Id="rId5590" Type="http://schemas.openxmlformats.org/officeDocument/2006/relationships/hyperlink" Target="https://www.daloopa.com/src/67044539" TargetMode="External"/><Relationship Id="rId6641" Type="http://schemas.openxmlformats.org/officeDocument/2006/relationships/hyperlink" Target="https://www.daloopa.com/src/1670474" TargetMode="External"/><Relationship Id="rId15184" Type="http://schemas.openxmlformats.org/officeDocument/2006/relationships/hyperlink" Target="https://www.daloopa.com/src/19181323" TargetMode="External"/><Relationship Id="rId16235" Type="http://schemas.openxmlformats.org/officeDocument/2006/relationships/hyperlink" Target="https://www.daloopa.com/document/23465155" TargetMode="External"/><Relationship Id="rId17633" Type="http://schemas.openxmlformats.org/officeDocument/2006/relationships/hyperlink" Target="https://www.daloopa.com/src/62762241" TargetMode="External"/><Relationship Id="rId4192" Type="http://schemas.openxmlformats.org/officeDocument/2006/relationships/hyperlink" Target="https://www.daloopa.com/src/1668202" TargetMode="External"/><Relationship Id="rId5243" Type="http://schemas.openxmlformats.org/officeDocument/2006/relationships/hyperlink" Target="https://www.daloopa.com/src/1669591" TargetMode="External"/><Relationship Id="rId9864" Type="http://schemas.openxmlformats.org/officeDocument/2006/relationships/hyperlink" Target="https://www.daloopa.com/src/67054089" TargetMode="External"/><Relationship Id="rId11794" Type="http://schemas.openxmlformats.org/officeDocument/2006/relationships/hyperlink" Target="https://www.daloopa.com/src/1678434" TargetMode="External"/><Relationship Id="rId12845" Type="http://schemas.openxmlformats.org/officeDocument/2006/relationships/hyperlink" Target="https://www.daloopa.com/src/67436921" TargetMode="External"/><Relationship Id="rId19458" Type="http://schemas.openxmlformats.org/officeDocument/2006/relationships/hyperlink" Target="https://www.daloopa.com/src/1678549" TargetMode="External"/><Relationship Id="rId78" Type="http://schemas.openxmlformats.org/officeDocument/2006/relationships/hyperlink" Target="https://www.daloopa.com/document/22810043" TargetMode="External"/><Relationship Id="rId1853" Type="http://schemas.openxmlformats.org/officeDocument/2006/relationships/hyperlink" Target="https://www.daloopa.com/src/1670897" TargetMode="External"/><Relationship Id="rId2904" Type="http://schemas.openxmlformats.org/officeDocument/2006/relationships/hyperlink" Target="https://www.daloopa.com/src/20860460" TargetMode="External"/><Relationship Id="rId7068" Type="http://schemas.openxmlformats.org/officeDocument/2006/relationships/hyperlink" Target="https://www.daloopa.com/src/46420425" TargetMode="External"/><Relationship Id="rId8119" Type="http://schemas.openxmlformats.org/officeDocument/2006/relationships/hyperlink" Target="https://www.daloopa.com/src/10333048" TargetMode="External"/><Relationship Id="rId8466" Type="http://schemas.openxmlformats.org/officeDocument/2006/relationships/hyperlink" Target="https://www.daloopa.com/src/1668842" TargetMode="External"/><Relationship Id="rId9517" Type="http://schemas.openxmlformats.org/officeDocument/2006/relationships/hyperlink" Target="https://www.daloopa.com/src/1671107" TargetMode="External"/><Relationship Id="rId10396" Type="http://schemas.openxmlformats.org/officeDocument/2006/relationships/hyperlink" Target="https://www.daloopa.com/src/50179519" TargetMode="External"/><Relationship Id="rId11447" Type="http://schemas.openxmlformats.org/officeDocument/2006/relationships/hyperlink" Target="https://www.daloopa.com/src/45304406" TargetMode="External"/><Relationship Id="rId1506" Type="http://schemas.openxmlformats.org/officeDocument/2006/relationships/hyperlink" Target="https://www.daloopa.com/src/49014015" TargetMode="External"/><Relationship Id="rId10049" Type="http://schemas.openxmlformats.org/officeDocument/2006/relationships/hyperlink" Target="https://www.daloopa.com/src/50457843" TargetMode="External"/><Relationship Id="rId17490" Type="http://schemas.openxmlformats.org/officeDocument/2006/relationships/hyperlink" Target="https://www.daloopa.com/src/62705900" TargetMode="External"/><Relationship Id="rId18541" Type="http://schemas.openxmlformats.org/officeDocument/2006/relationships/hyperlink" Target="https://www.daloopa.com/src/62712000" TargetMode="External"/><Relationship Id="rId3678" Type="http://schemas.openxmlformats.org/officeDocument/2006/relationships/hyperlink" Target="https://www.daloopa.com/src/19138029" TargetMode="External"/><Relationship Id="rId4729" Type="http://schemas.openxmlformats.org/officeDocument/2006/relationships/hyperlink" Target="https://www.daloopa.com/src/1668315" TargetMode="External"/><Relationship Id="rId8600" Type="http://schemas.openxmlformats.org/officeDocument/2006/relationships/hyperlink" Target="https://www.daloopa.com/src/58652683" TargetMode="External"/><Relationship Id="rId16092" Type="http://schemas.openxmlformats.org/officeDocument/2006/relationships/hyperlink" Target="https://marketplace.daloopa.com/text-fundamental?id=19193960&amp;value=3894&amp;id=19193913&amp;value=4130&amp;id=19193868&amp;value=4109&amp;id=19195129&amp;value=4525&amp;id=19193755&amp;value=4194&amp;id=19193655&amp;value=3406&amp;id=19193587&amp;value=4407&amp;id=19195216&amp;value=4481&amp;id=19193534&amp;value=7660&amp;id=19193434&amp;value=6896&amp;id=19193385&amp;value=7553&amp;id=19195284&amp;value=8873&amp;id=19193300&amp;value=9062&amp;id=19193269&amp;value=10286&amp;id=19193247&amp;value=9161&amp;id=19195408&amp;value=9491&amp;id=19193200&amp;value=9484&amp;id=19193043&amp;value=7599&amp;id=19193004&amp;value=7622&amp;id=19195485&amp;value=7456&amp;id=19192950&amp;value=5500&amp;id=19192927&amp;value=5532&amp;id=19192873&amp;value=5077&amp;id=19195589&amp;value=5547&amp;id=19192771&amp;value=5622&amp;id=19192728&amp;value=5164&amp;id=19192701&amp;value=6355&amp;id=19192616&amp;value=6125&amp;id=20862984&amp;value=8833&amp;id=32324379&amp;value=10639&amp;id=38229760&amp;value=10747&amp;id=46508809&amp;value=10009&amp;id=53488416&amp;value=7375&amp;id=58705805&amp;value=106000&amp;id=62996987&amp;value=79000&amp;id=67088844&amp;value=96000&amp;" TargetMode="External"/><Relationship Id="rId17143" Type="http://schemas.openxmlformats.org/officeDocument/2006/relationships/hyperlink" Target="https://www.daloopa.com/document/23465155" TargetMode="External"/><Relationship Id="rId599" Type="http://schemas.openxmlformats.org/officeDocument/2006/relationships/hyperlink" Target="https://www.daloopa.com/src/18917318" TargetMode="External"/><Relationship Id="rId6151" Type="http://schemas.openxmlformats.org/officeDocument/2006/relationships/hyperlink" Target="https://www.daloopa.com/src/1670137" TargetMode="External"/><Relationship Id="rId7202" Type="http://schemas.openxmlformats.org/officeDocument/2006/relationships/hyperlink" Target="https://www.daloopa.com/src/1669456" TargetMode="External"/><Relationship Id="rId10530" Type="http://schemas.openxmlformats.org/officeDocument/2006/relationships/hyperlink" Target="https://www.daloopa.com/src/67051812" TargetMode="External"/><Relationship Id="rId9374" Type="http://schemas.openxmlformats.org/officeDocument/2006/relationships/hyperlink" Target="https://www.daloopa.com/src/45304323" TargetMode="External"/><Relationship Id="rId13753" Type="http://schemas.openxmlformats.org/officeDocument/2006/relationships/hyperlink" Target="https://www.daloopa.com/src/32323725" TargetMode="External"/><Relationship Id="rId14804" Type="http://schemas.openxmlformats.org/officeDocument/2006/relationships/hyperlink" Target="https://www.daloopa.com/src/19184846" TargetMode="External"/><Relationship Id="rId1363" Type="http://schemas.openxmlformats.org/officeDocument/2006/relationships/hyperlink" Target="https://www.daloopa.com/src/1671056" TargetMode="External"/><Relationship Id="rId2761" Type="http://schemas.openxmlformats.org/officeDocument/2006/relationships/hyperlink" Target="https://www.daloopa.com/src/1679533" TargetMode="External"/><Relationship Id="rId3812" Type="http://schemas.openxmlformats.org/officeDocument/2006/relationships/hyperlink" Target="https://www.daloopa.com/src/49006011" TargetMode="External"/><Relationship Id="rId9027" Type="http://schemas.openxmlformats.org/officeDocument/2006/relationships/hyperlink" Target="https://www.daloopa.com/src/1671514" TargetMode="External"/><Relationship Id="rId12355" Type="http://schemas.openxmlformats.org/officeDocument/2006/relationships/hyperlink" Target="https://www.daloopa.com/src/1679314" TargetMode="External"/><Relationship Id="rId13406" Type="http://schemas.openxmlformats.org/officeDocument/2006/relationships/hyperlink" Target="https://www.daloopa.com/src/19142978" TargetMode="External"/><Relationship Id="rId16976" Type="http://schemas.openxmlformats.org/officeDocument/2006/relationships/hyperlink" Target="https://www.daloopa.com/src/48791790" TargetMode="External"/><Relationship Id="rId733" Type="http://schemas.openxmlformats.org/officeDocument/2006/relationships/hyperlink" Target="https://www.daloopa.com/document/27842" TargetMode="External"/><Relationship Id="rId1016" Type="http://schemas.openxmlformats.org/officeDocument/2006/relationships/hyperlink" Target="https://www.daloopa.com/src/50174700" TargetMode="External"/><Relationship Id="rId2414" Type="http://schemas.openxmlformats.org/officeDocument/2006/relationships/hyperlink" Target="https://www.daloopa.com/src/1679208" TargetMode="External"/><Relationship Id="rId5984" Type="http://schemas.openxmlformats.org/officeDocument/2006/relationships/hyperlink" Target="https://www.daloopa.com/src/1670387" TargetMode="External"/><Relationship Id="rId12008" Type="http://schemas.openxmlformats.org/officeDocument/2006/relationships/hyperlink" Target="https://www.daloopa.com/src/1678232" TargetMode="External"/><Relationship Id="rId15578" Type="http://schemas.openxmlformats.org/officeDocument/2006/relationships/hyperlink" Target="https://www.daloopa.com/src/62996958" TargetMode="External"/><Relationship Id="rId16629" Type="http://schemas.openxmlformats.org/officeDocument/2006/relationships/hyperlink" Target="https://www.daloopa.com/src/19197081" TargetMode="External"/><Relationship Id="rId4586" Type="http://schemas.openxmlformats.org/officeDocument/2006/relationships/hyperlink" Target="https://www.daloopa.com/src/58652628" TargetMode="External"/><Relationship Id="rId5637" Type="http://schemas.openxmlformats.org/officeDocument/2006/relationships/hyperlink" Target="https://www.daloopa.com/src/1669844" TargetMode="External"/><Relationship Id="rId18051" Type="http://schemas.openxmlformats.org/officeDocument/2006/relationships/hyperlink" Target="https://www.daloopa.com/src/19237998" TargetMode="External"/><Relationship Id="rId19102" Type="http://schemas.openxmlformats.org/officeDocument/2006/relationships/hyperlink" Target="https://www.daloopa.com/src/48906324" TargetMode="External"/><Relationship Id="rId3188" Type="http://schemas.openxmlformats.org/officeDocument/2006/relationships/hyperlink" Target="https://www.daloopa.com/src/19136021" TargetMode="External"/><Relationship Id="rId4239" Type="http://schemas.openxmlformats.org/officeDocument/2006/relationships/hyperlink" Target="https://www.daloopa.com/src/1668280" TargetMode="External"/><Relationship Id="rId8110" Type="http://schemas.openxmlformats.org/officeDocument/2006/relationships/hyperlink" Target="https://www.daloopa.com/src/1668765" TargetMode="External"/><Relationship Id="rId10040" Type="http://schemas.openxmlformats.org/officeDocument/2006/relationships/hyperlink" Target="https://www.daloopa.com/src/50180148" TargetMode="External"/><Relationship Id="rId14661" Type="http://schemas.openxmlformats.org/officeDocument/2006/relationships/hyperlink" Target="https://www.daloopa.com/src/19184549" TargetMode="External"/><Relationship Id="rId4720" Type="http://schemas.openxmlformats.org/officeDocument/2006/relationships/hyperlink" Target="https://www.daloopa.com/src/1668368" TargetMode="External"/><Relationship Id="rId13263" Type="http://schemas.openxmlformats.org/officeDocument/2006/relationships/hyperlink" Target="https://www.daloopa.com/src/67443680" TargetMode="External"/><Relationship Id="rId14314" Type="http://schemas.openxmlformats.org/officeDocument/2006/relationships/hyperlink" Target="https://www.daloopa.com/src/48897553" TargetMode="External"/><Relationship Id="rId15712" Type="http://schemas.openxmlformats.org/officeDocument/2006/relationships/hyperlink" Target="https://www.daloopa.com/src/19182221" TargetMode="External"/><Relationship Id="rId590" Type="http://schemas.openxmlformats.org/officeDocument/2006/relationships/hyperlink" Target="https://www.daloopa.com/src/18918780" TargetMode="External"/><Relationship Id="rId2271" Type="http://schemas.openxmlformats.org/officeDocument/2006/relationships/hyperlink" Target="https://www.daloopa.com/src/67097371" TargetMode="External"/><Relationship Id="rId3322" Type="http://schemas.openxmlformats.org/officeDocument/2006/relationships/hyperlink" Target="https://www.daloopa.com/src/19135781" TargetMode="External"/><Relationship Id="rId17884" Type="http://schemas.openxmlformats.org/officeDocument/2006/relationships/hyperlink" Target="https://www.daloopa.com/src/62709342" TargetMode="External"/><Relationship Id="rId18935" Type="http://schemas.openxmlformats.org/officeDocument/2006/relationships/hyperlink" Target="https://www.daloopa.com/src/48899881" TargetMode="External"/><Relationship Id="rId243" Type="http://schemas.openxmlformats.org/officeDocument/2006/relationships/hyperlink" Target="https://www.daloopa.com/src/50420386" TargetMode="External"/><Relationship Id="rId5494" Type="http://schemas.openxmlformats.org/officeDocument/2006/relationships/hyperlink" Target="https://www.daloopa.com/src/2696963" TargetMode="External"/><Relationship Id="rId6892" Type="http://schemas.openxmlformats.org/officeDocument/2006/relationships/hyperlink" Target="https://www.daloopa.com/src/48610208" TargetMode="External"/><Relationship Id="rId7943" Type="http://schemas.openxmlformats.org/officeDocument/2006/relationships/hyperlink" Target="https://www.daloopa.com/src/1669361" TargetMode="External"/><Relationship Id="rId10924" Type="http://schemas.openxmlformats.org/officeDocument/2006/relationships/hyperlink" Target="https://www.daloopa.com/src/50178779" TargetMode="External"/><Relationship Id="rId15088" Type="http://schemas.openxmlformats.org/officeDocument/2006/relationships/hyperlink" Target="https://www.daloopa.com/src/19179576" TargetMode="External"/><Relationship Id="rId16486" Type="http://schemas.openxmlformats.org/officeDocument/2006/relationships/hyperlink" Target="https://www.daloopa.com/src/19164977" TargetMode="External"/><Relationship Id="rId17537" Type="http://schemas.openxmlformats.org/officeDocument/2006/relationships/hyperlink" Target="https://www.daloopa.com/src/62706011" TargetMode="External"/><Relationship Id="rId4096" Type="http://schemas.openxmlformats.org/officeDocument/2006/relationships/hyperlink" Target="https://www.daloopa.com/src/46595187" TargetMode="External"/><Relationship Id="rId5147" Type="http://schemas.openxmlformats.org/officeDocument/2006/relationships/hyperlink" Target="https://www.daloopa.com/src/1669905" TargetMode="External"/><Relationship Id="rId6545" Type="http://schemas.openxmlformats.org/officeDocument/2006/relationships/hyperlink" Target="https://www.daloopa.com/src/1670179" TargetMode="External"/><Relationship Id="rId16139" Type="http://schemas.openxmlformats.org/officeDocument/2006/relationships/hyperlink" Target="https://www.daloopa.com/src/19193436" TargetMode="External"/><Relationship Id="rId9768" Type="http://schemas.openxmlformats.org/officeDocument/2006/relationships/hyperlink" Target="https://www.daloopa.com/src/1671368" TargetMode="External"/><Relationship Id="rId11698" Type="http://schemas.openxmlformats.org/officeDocument/2006/relationships/hyperlink" Target="https://www.daloopa.com/src/1682208" TargetMode="External"/><Relationship Id="rId12749" Type="http://schemas.openxmlformats.org/officeDocument/2006/relationships/hyperlink" Target="https://www.daloopa.com/src/1679160" TargetMode="External"/><Relationship Id="rId16620" Type="http://schemas.openxmlformats.org/officeDocument/2006/relationships/hyperlink" Target="https://www.daloopa.com/src/19164695" TargetMode="External"/><Relationship Id="rId1757" Type="http://schemas.openxmlformats.org/officeDocument/2006/relationships/hyperlink" Target="https://www.daloopa.com/src/48529414" TargetMode="External"/><Relationship Id="rId2808" Type="http://schemas.openxmlformats.org/officeDocument/2006/relationships/hyperlink" Target="https://www.daloopa.com/src/19136563" TargetMode="External"/><Relationship Id="rId14171" Type="http://schemas.openxmlformats.org/officeDocument/2006/relationships/hyperlink" Target="https://www.daloopa.com/src/19345496" TargetMode="External"/><Relationship Id="rId15222" Type="http://schemas.openxmlformats.org/officeDocument/2006/relationships/hyperlink" Target="https://www.daloopa.com/src/19180015" TargetMode="External"/><Relationship Id="rId18792" Type="http://schemas.openxmlformats.org/officeDocument/2006/relationships/hyperlink" Target="https://www.daloopa.com/src/50369690" TargetMode="External"/><Relationship Id="rId4230" Type="http://schemas.openxmlformats.org/officeDocument/2006/relationships/hyperlink" Target="https://www.daloopa.com/src/1668488" TargetMode="External"/><Relationship Id="rId8851" Type="http://schemas.openxmlformats.org/officeDocument/2006/relationships/hyperlink" Target="https://www.daloopa.com/src/1925254" TargetMode="External"/><Relationship Id="rId17394" Type="http://schemas.openxmlformats.org/officeDocument/2006/relationships/hyperlink" Target="https://www.daloopa.com/src/62865873" TargetMode="External"/><Relationship Id="rId18445" Type="http://schemas.openxmlformats.org/officeDocument/2006/relationships/hyperlink" Target="https://www.daloopa.com/src/62711968" TargetMode="External"/><Relationship Id="rId7453" Type="http://schemas.openxmlformats.org/officeDocument/2006/relationships/hyperlink" Target="https://www.daloopa.com/src/53410403" TargetMode="External"/><Relationship Id="rId8504" Type="http://schemas.openxmlformats.org/officeDocument/2006/relationships/hyperlink" Target="https://www.daloopa.com/src/1669409" TargetMode="External"/><Relationship Id="rId9902" Type="http://schemas.openxmlformats.org/officeDocument/2006/relationships/hyperlink" Target="https://www.daloopa.com/src/1671146" TargetMode="External"/><Relationship Id="rId10781" Type="http://schemas.openxmlformats.org/officeDocument/2006/relationships/hyperlink" Target="https://www.daloopa.com/src/50179392" TargetMode="External"/><Relationship Id="rId11832" Type="http://schemas.openxmlformats.org/officeDocument/2006/relationships/hyperlink" Target="https://www.daloopa.com/src/1678737" TargetMode="External"/><Relationship Id="rId17047" Type="http://schemas.openxmlformats.org/officeDocument/2006/relationships/hyperlink" Target="https://www.daloopa.com/src/53490089" TargetMode="External"/><Relationship Id="rId6055" Type="http://schemas.openxmlformats.org/officeDocument/2006/relationships/hyperlink" Target="https://www.daloopa.com/src/1670500" TargetMode="External"/><Relationship Id="rId7106" Type="http://schemas.openxmlformats.org/officeDocument/2006/relationships/hyperlink" Target="https://www.daloopa.com/src/1669161" TargetMode="External"/><Relationship Id="rId10434" Type="http://schemas.openxmlformats.org/officeDocument/2006/relationships/hyperlink" Target="https://www.daloopa.com/src/50178892" TargetMode="External"/><Relationship Id="rId9278" Type="http://schemas.openxmlformats.org/officeDocument/2006/relationships/hyperlink" Target="https://www.daloopa.com/src/45304317" TargetMode="External"/><Relationship Id="rId13657" Type="http://schemas.openxmlformats.org/officeDocument/2006/relationships/hyperlink" Target="https://www.daloopa.com/src/19145381" TargetMode="External"/><Relationship Id="rId14708" Type="http://schemas.openxmlformats.org/officeDocument/2006/relationships/hyperlink" Target="https://www.daloopa.com/src/19185792" TargetMode="External"/><Relationship Id="rId984" Type="http://schemas.openxmlformats.org/officeDocument/2006/relationships/hyperlink" Target="https://www.daloopa.com/src/46414558" TargetMode="External"/><Relationship Id="rId2665" Type="http://schemas.openxmlformats.org/officeDocument/2006/relationships/hyperlink" Target="https://www.daloopa.com/src/1679573" TargetMode="External"/><Relationship Id="rId3716" Type="http://schemas.openxmlformats.org/officeDocument/2006/relationships/hyperlink" Target="https://www.daloopa.com/src/19138131" TargetMode="External"/><Relationship Id="rId12259" Type="http://schemas.openxmlformats.org/officeDocument/2006/relationships/hyperlink" Target="https://www.daloopa.com/src/1679408" TargetMode="External"/><Relationship Id="rId16130" Type="http://schemas.openxmlformats.org/officeDocument/2006/relationships/hyperlink" Target="https://marketplace.daloopa.com/text-fundamental?id=19193969&amp;value=342606&amp;id=19193918&amp;value=343733&amp;id=19193873&amp;value=344695&amp;id=19195134&amp;value=344693&amp;id=19193757&amp;value=346870&amp;id=19193663&amp;value=347688&amp;id=19193594&amp;value=350405&amp;id=19195221&amp;value=349150&amp;id=19193536&amp;value=353498&amp;id=19193436&amp;value=351854&amp;id=19193388&amp;value=353059&amp;id=19195283&amp;value=353575&amp;id=19193306&amp;value=356166&amp;id=19193274&amp;value=357824&amp;id=19193250&amp;value=357764&amp;id=19195407&amp;value=357642&amp;id=19193202&amp;value=358831&amp;id=19193047&amp;value=357355&amp;id=19193006&amp;value=357757&amp;id=19195489&amp;value=357184&amp;id=19192955&amp;value=354745&amp;id=19192928&amp;value=353941&amp;id=19192876&amp;value=351468&amp;id=19195590&amp;value=352214&amp;id=19192775&amp;value=345414&amp;id=19192733&amp;value=341269&amp;id=19192700&amp;value=339285&amp;id=19192617&amp;value=340944&amp;id=20862985&amp;value=335413&amp;id=32324380&amp;value=333420&amp;id=38229754&amp;value=330582&amp;id=46508803&amp;value=331919&amp;id=53488412&amp;value=322533&amp;id=58705806&amp;value=6337000&amp;id=62996991&amp;value=6229000&amp;id=67088841&amp;value=6278000&amp;" TargetMode="External"/><Relationship Id="rId637" Type="http://schemas.openxmlformats.org/officeDocument/2006/relationships/hyperlink" Target="https://www.daloopa.com/src/20858263" TargetMode="External"/><Relationship Id="rId1267" Type="http://schemas.openxmlformats.org/officeDocument/2006/relationships/hyperlink" Target="https://www.daloopa.com/src/48520989" TargetMode="External"/><Relationship Id="rId2318" Type="http://schemas.openxmlformats.org/officeDocument/2006/relationships/hyperlink" Target="https://www.daloopa.com/src/1679249" TargetMode="External"/><Relationship Id="rId5888" Type="http://schemas.openxmlformats.org/officeDocument/2006/relationships/hyperlink" Target="https://www.daloopa.com/src/1670096" TargetMode="External"/><Relationship Id="rId6939" Type="http://schemas.openxmlformats.org/officeDocument/2006/relationships/hyperlink" Target="https://www.daloopa.com/src/48346963" TargetMode="External"/><Relationship Id="rId19353" Type="http://schemas.openxmlformats.org/officeDocument/2006/relationships/hyperlink" Target="https://www.daloopa.com/src/15978696" TargetMode="External"/><Relationship Id="rId8361" Type="http://schemas.openxmlformats.org/officeDocument/2006/relationships/hyperlink" Target="https://www.daloopa.com/src/1668876" TargetMode="External"/><Relationship Id="rId9412" Type="http://schemas.openxmlformats.org/officeDocument/2006/relationships/hyperlink" Target="https://www.daloopa.com/src/1671159" TargetMode="External"/><Relationship Id="rId10291" Type="http://schemas.openxmlformats.org/officeDocument/2006/relationships/hyperlink" Target="https://www.daloopa.com/src/50179426" TargetMode="External"/><Relationship Id="rId11342" Type="http://schemas.openxmlformats.org/officeDocument/2006/relationships/hyperlink" Target="https://www.daloopa.com/document/6065396" TargetMode="External"/><Relationship Id="rId12740" Type="http://schemas.openxmlformats.org/officeDocument/2006/relationships/hyperlink" Target="https://www.daloopa.com/src/46502674" TargetMode="External"/><Relationship Id="rId19006" Type="http://schemas.openxmlformats.org/officeDocument/2006/relationships/hyperlink" Target="https://www.daloopa.com/src/53491365" TargetMode="External"/><Relationship Id="rId1401" Type="http://schemas.openxmlformats.org/officeDocument/2006/relationships/hyperlink" Target="https://www.daloopa.com/src/1670941" TargetMode="External"/><Relationship Id="rId8014" Type="http://schemas.openxmlformats.org/officeDocument/2006/relationships/hyperlink" Target="https://marketplace.daloopa.com/text-fundamental?id=1668628&amp;value=55&amp;id=1668595&amp;value=379&amp;id=2696859&amp;value=121&amp;id=47469246&amp;value=589&amp;id=4681398&amp;value=412&amp;id=7963158&amp;value=119&amp;id=10333046&amp;value=-406&amp;id=14718222&amp;value=-57&amp;id=47468692&amp;value=68&amp;id=20811521&amp;value=30&amp;id=32272393&amp;value=23&amp;id=38123481&amp;value=388&amp;id=46414903&amp;value=100&amp;id=46420416&amp;value=541&amp;id=53410399&amp;value=355&amp;id=58652685&amp;value=221&amp;id=62949130&amp;value=791&amp;id=67044675&amp;value=222&amp;id=67054417&amp;value=1589&amp;" TargetMode="External"/><Relationship Id="rId15963" Type="http://schemas.openxmlformats.org/officeDocument/2006/relationships/hyperlink" Target="https://www.daloopa.com/src/53488417" TargetMode="External"/><Relationship Id="rId3573" Type="http://schemas.openxmlformats.org/officeDocument/2006/relationships/hyperlink" Target="https://www.daloopa.com/src/19138889" TargetMode="External"/><Relationship Id="rId4971" Type="http://schemas.openxmlformats.org/officeDocument/2006/relationships/hyperlink" Target="https://www.daloopa.com/src/1670114" TargetMode="External"/><Relationship Id="rId13167" Type="http://schemas.openxmlformats.org/officeDocument/2006/relationships/hyperlink" Target="https://www.daloopa.com/src/67440750" TargetMode="External"/><Relationship Id="rId14565" Type="http://schemas.openxmlformats.org/officeDocument/2006/relationships/hyperlink" Target="https://www.daloopa.com/src/19186023" TargetMode="External"/><Relationship Id="rId15616" Type="http://schemas.openxmlformats.org/officeDocument/2006/relationships/hyperlink" Target="https://www.daloopa.com/src/19187168" TargetMode="External"/><Relationship Id="rId494" Type="http://schemas.openxmlformats.org/officeDocument/2006/relationships/hyperlink" Target="https://marketplace.daloopa.com/text-fundamental?id=1677263&amp;value=-0.11&amp;id=1677257&amp;value=-0.03&amp;id=1677251&amp;value=0.01&amp;id=1677245&amp;value=0.07&amp;id=1677239&amp;value=-0.12&amp;id=1677233&amp;value=-0.02&amp;id=1677227&amp;value=-0.06&amp;id=1677221&amp;value=0&amp;id=1677213&amp;value=-0.09&amp;id=1677204&amp;value=0.05&amp;id=1677198&amp;value=0&amp;id=1677173&amp;value=0.01&amp;" TargetMode="External"/><Relationship Id="rId2175" Type="http://schemas.openxmlformats.org/officeDocument/2006/relationships/hyperlink" Target="https://www.daloopa.com/src/18859554" TargetMode="External"/><Relationship Id="rId3226" Type="http://schemas.openxmlformats.org/officeDocument/2006/relationships/hyperlink" Target="https://www.daloopa.com/document/23465155" TargetMode="External"/><Relationship Id="rId4624" Type="http://schemas.openxmlformats.org/officeDocument/2006/relationships/hyperlink" Target="https://www.daloopa.com/src/67054336" TargetMode="External"/><Relationship Id="rId14218" Type="http://schemas.openxmlformats.org/officeDocument/2006/relationships/hyperlink" Target="https://marketplace.daloopa.com/text-fundamental?id=18881183&amp;value=422&amp;id=18880567&amp;value=1157&amp;id=58704070&amp;value=-623&amp;id=62997366&amp;value=-228&amp;" TargetMode="External"/><Relationship Id="rId17788" Type="http://schemas.openxmlformats.org/officeDocument/2006/relationships/hyperlink" Target="https://www.daloopa.com/src/62706881" TargetMode="External"/><Relationship Id="rId18839" Type="http://schemas.openxmlformats.org/officeDocument/2006/relationships/hyperlink" Target="https://www.daloopa.com/src/48899196" TargetMode="External"/><Relationship Id="rId147" Type="http://schemas.openxmlformats.org/officeDocument/2006/relationships/hyperlink" Target="https://www.daloopa.com/src/67056817" TargetMode="External"/><Relationship Id="rId6796" Type="http://schemas.openxmlformats.org/officeDocument/2006/relationships/hyperlink" Target="https://www.daloopa.com/src/1669518" TargetMode="External"/><Relationship Id="rId7847" Type="http://schemas.openxmlformats.org/officeDocument/2006/relationships/hyperlink" Target="https://marketplace.daloopa.com/text-fundamental?id=1668973&amp;value=305&amp;id=48615948&amp;value=494&amp;id=1668937&amp;value=78&amp;id=1668901&amp;value=40&amp;id=1668865&amp;value=97&amp;id=1668829&amp;value=318&amp;id=48400746&amp;value=533&amp;id=1668795&amp;value=498&amp;id=1668761&amp;value=693&amp;id=1668727&amp;value=154&amp;id=1668693&amp;value=407&amp;id=48610209&amp;value=1752&amp;id=1668660&amp;value=99&amp;id=1668626&amp;value=107&amp;id=1668593&amp;value=91&amp;id=2696857&amp;value=108&amp;id=47469243&amp;value=405&amp;id=4681396&amp;value=260&amp;id=7963156&amp;value=213&amp;id=10333052&amp;value=125&amp;id=14718224&amp;value=425&amp;id=47468683&amp;value=1023&amp;id=20811522&amp;value=19&amp;id=32272391&amp;value=237&amp;id=38123491&amp;value=334&amp;id=46414900&amp;value=344&amp;id=46420413&amp;value=934&amp;id=53410397&amp;value=12&amp;id=58652686&amp;value=113&amp;id=62949113&amp;value=6&amp;id=67044676&amp;value=19&amp;id=67054424&amp;value=150&amp;" TargetMode="External"/><Relationship Id="rId10828" Type="http://schemas.openxmlformats.org/officeDocument/2006/relationships/hyperlink" Target="https://marketplace.daloopa.com/text-fundamental?id=67059481&amp;value=-0.05&amp;id=67059489&amp;value=-0.03&amp;" TargetMode="External"/><Relationship Id="rId5398" Type="http://schemas.openxmlformats.org/officeDocument/2006/relationships/hyperlink" Target="https://www.daloopa.com/src/1669737" TargetMode="External"/><Relationship Id="rId6449" Type="http://schemas.openxmlformats.org/officeDocument/2006/relationships/hyperlink" Target="https://www.daloopa.com/src/1669893" TargetMode="External"/><Relationship Id="rId12250" Type="http://schemas.openxmlformats.org/officeDocument/2006/relationships/hyperlink" Target="https://www.daloopa.com/src/1679479" TargetMode="External"/><Relationship Id="rId13301" Type="http://schemas.openxmlformats.org/officeDocument/2006/relationships/hyperlink" Target="https://www.daloopa.com/src/1677411" TargetMode="External"/><Relationship Id="rId16871" Type="http://schemas.openxmlformats.org/officeDocument/2006/relationships/hyperlink" Target="https://www.daloopa.com/src/48792064" TargetMode="External"/><Relationship Id="rId6930" Type="http://schemas.openxmlformats.org/officeDocument/2006/relationships/hyperlink" Target="https://www.daloopa.com/src/14718233" TargetMode="External"/><Relationship Id="rId15473" Type="http://schemas.openxmlformats.org/officeDocument/2006/relationships/hyperlink" Target="https://www.daloopa.com/src/19187043" TargetMode="External"/><Relationship Id="rId16524" Type="http://schemas.openxmlformats.org/officeDocument/2006/relationships/hyperlink" Target="https://marketplace.daloopa.com/text-fundamental?id=20857135&amp;value=14000&amp;id=32321283&amp;value=13000&amp;id=38226270&amp;value=13000&amp;id=46503642&amp;value=13000&amp;id=53484692&amp;value=13000&amp;id=58703875&amp;value=13000&amp;id=62996646&amp;value=13000&amp;id=67086669&amp;value=13000&amp;" TargetMode="External"/><Relationship Id="rId17922" Type="http://schemas.openxmlformats.org/officeDocument/2006/relationships/hyperlink" Target="https://www.daloopa.com/src/62709220" TargetMode="External"/><Relationship Id="rId4481" Type="http://schemas.openxmlformats.org/officeDocument/2006/relationships/hyperlink" Target="https://www.daloopa.com/src/1668306" TargetMode="External"/><Relationship Id="rId5532" Type="http://schemas.openxmlformats.org/officeDocument/2006/relationships/hyperlink" Target="https://www.daloopa.com/src/58652752" TargetMode="External"/><Relationship Id="rId14075" Type="http://schemas.openxmlformats.org/officeDocument/2006/relationships/hyperlink" Target="https://www.daloopa.com/src/19157074" TargetMode="External"/><Relationship Id="rId15126" Type="http://schemas.openxmlformats.org/officeDocument/2006/relationships/hyperlink" Target="https://www.daloopa.com/src/19180071" TargetMode="External"/><Relationship Id="rId3083" Type="http://schemas.openxmlformats.org/officeDocument/2006/relationships/hyperlink" Target="https://www.daloopa.com/src/19135449" TargetMode="External"/><Relationship Id="rId4134" Type="http://schemas.openxmlformats.org/officeDocument/2006/relationships/hyperlink" Target="https://www.daloopa.com/src/1668297" TargetMode="External"/><Relationship Id="rId17298" Type="http://schemas.openxmlformats.org/officeDocument/2006/relationships/hyperlink" Target="https://www.daloopa.com/src/48797525" TargetMode="External"/><Relationship Id="rId18696" Type="http://schemas.openxmlformats.org/officeDocument/2006/relationships/hyperlink" Target="https://www.daloopa.com/document/7715" TargetMode="External"/><Relationship Id="rId19747" Type="http://schemas.openxmlformats.org/officeDocument/2006/relationships/hyperlink" Target="https://www.daloopa.com/src/1678536" TargetMode="External"/><Relationship Id="rId7357" Type="http://schemas.openxmlformats.org/officeDocument/2006/relationships/hyperlink" Target="https://www.daloopa.com/src/48400753" TargetMode="External"/><Relationship Id="rId8408" Type="http://schemas.openxmlformats.org/officeDocument/2006/relationships/hyperlink" Target="https://www.daloopa.com/src/1669051" TargetMode="External"/><Relationship Id="rId8755" Type="http://schemas.openxmlformats.org/officeDocument/2006/relationships/hyperlink" Target="https://www.daloopa.com/src/53410445" TargetMode="External"/><Relationship Id="rId9806" Type="http://schemas.openxmlformats.org/officeDocument/2006/relationships/hyperlink" Target="https://www.daloopa.com/src/53410543" TargetMode="External"/><Relationship Id="rId10685" Type="http://schemas.openxmlformats.org/officeDocument/2006/relationships/hyperlink" Target="https://www.daloopa.com/src/50178798" TargetMode="External"/><Relationship Id="rId11736" Type="http://schemas.openxmlformats.org/officeDocument/2006/relationships/hyperlink" Target="https://www.daloopa.com/src/1678706" TargetMode="External"/><Relationship Id="rId18349" Type="http://schemas.openxmlformats.org/officeDocument/2006/relationships/hyperlink" Target="https://www.daloopa.com/src/62711771" TargetMode="External"/><Relationship Id="rId10338" Type="http://schemas.openxmlformats.org/officeDocument/2006/relationships/hyperlink" Target="https://www.daloopa.com/src/50178591" TargetMode="External"/><Relationship Id="rId14959" Type="http://schemas.openxmlformats.org/officeDocument/2006/relationships/hyperlink" Target="https://www.daloopa.com/src/20862831" TargetMode="External"/><Relationship Id="rId18830" Type="http://schemas.openxmlformats.org/officeDocument/2006/relationships/hyperlink" Target="https://www.daloopa.com/src/48899830" TargetMode="External"/><Relationship Id="rId3967" Type="http://schemas.openxmlformats.org/officeDocument/2006/relationships/hyperlink" Target="https://www.daloopa.com/src/1668169" TargetMode="External"/><Relationship Id="rId16381" Type="http://schemas.openxmlformats.org/officeDocument/2006/relationships/hyperlink" Target="https://www.daloopa.com/document/7714" TargetMode="External"/><Relationship Id="rId17432" Type="http://schemas.openxmlformats.org/officeDocument/2006/relationships/hyperlink" Target="https://www.daloopa.com/document/23465155" TargetMode="External"/><Relationship Id="rId4" Type="http://schemas.openxmlformats.org/officeDocument/2006/relationships/hyperlink" Target="https://www.daloopa.com/document/27825" TargetMode="External"/><Relationship Id="rId888" Type="http://schemas.openxmlformats.org/officeDocument/2006/relationships/hyperlink" Target="https://www.daloopa.com/document/23465155" TargetMode="External"/><Relationship Id="rId2569" Type="http://schemas.openxmlformats.org/officeDocument/2006/relationships/hyperlink" Target="https://www.daloopa.com/src/66331490" TargetMode="External"/><Relationship Id="rId6440" Type="http://schemas.openxmlformats.org/officeDocument/2006/relationships/hyperlink" Target="https://www.daloopa.com/src/67044558" TargetMode="External"/><Relationship Id="rId16034" Type="http://schemas.openxmlformats.org/officeDocument/2006/relationships/hyperlink" Target="https://www.daloopa.com/src/19193968" TargetMode="External"/><Relationship Id="rId5042" Type="http://schemas.openxmlformats.org/officeDocument/2006/relationships/hyperlink" Target="https://www.daloopa.com/src/1670186" TargetMode="External"/><Relationship Id="rId9663" Type="http://schemas.openxmlformats.org/officeDocument/2006/relationships/hyperlink" Target="https://www.daloopa.com/src/45304368" TargetMode="External"/><Relationship Id="rId12991" Type="http://schemas.openxmlformats.org/officeDocument/2006/relationships/hyperlink" Target="https://www.daloopa.com/src/67441731" TargetMode="External"/><Relationship Id="rId19257" Type="http://schemas.openxmlformats.org/officeDocument/2006/relationships/hyperlink" Target="https://www.daloopa.com/src/49001594" TargetMode="External"/><Relationship Id="rId1652" Type="http://schemas.openxmlformats.org/officeDocument/2006/relationships/hyperlink" Target="https://www.daloopa.com/src/10333106" TargetMode="External"/><Relationship Id="rId8265" Type="http://schemas.openxmlformats.org/officeDocument/2006/relationships/hyperlink" Target="https://www.daloopa.com/src/1669367" TargetMode="External"/><Relationship Id="rId9316" Type="http://schemas.openxmlformats.org/officeDocument/2006/relationships/hyperlink" Target="https://marketplace.daloopa.com/text-fundamental?id=67057796&amp;value=-0.03&amp;" TargetMode="External"/><Relationship Id="rId10195" Type="http://schemas.openxmlformats.org/officeDocument/2006/relationships/hyperlink" Target="https://www.daloopa.com/src/50179763" TargetMode="External"/><Relationship Id="rId11246" Type="http://schemas.openxmlformats.org/officeDocument/2006/relationships/hyperlink" Target="https://marketplace.daloopa.com/text-fundamental?id=1678830&amp;value=118&amp;id=1678849&amp;value=125&amp;id=1684263&amp;value=-155&amp;id=1684285&amp;value=-154&amp;id=45304379&amp;value=-66&amp;" TargetMode="External"/><Relationship Id="rId11593" Type="http://schemas.openxmlformats.org/officeDocument/2006/relationships/hyperlink" Target="https://www.daloopa.com/src/1684209" TargetMode="External"/><Relationship Id="rId12644" Type="http://schemas.openxmlformats.org/officeDocument/2006/relationships/hyperlink" Target="https://www.daloopa.com/src/50460344" TargetMode="External"/><Relationship Id="rId1305" Type="http://schemas.openxmlformats.org/officeDocument/2006/relationships/hyperlink" Target="https://www.daloopa.com/src/1671033" TargetMode="External"/><Relationship Id="rId2703" Type="http://schemas.openxmlformats.org/officeDocument/2006/relationships/hyperlink" Target="https://www.daloopa.com/src/1679604" TargetMode="External"/><Relationship Id="rId15867" Type="http://schemas.openxmlformats.org/officeDocument/2006/relationships/hyperlink" Target="https://www.daloopa.com/src/19192697" TargetMode="External"/><Relationship Id="rId16918" Type="http://schemas.openxmlformats.org/officeDocument/2006/relationships/hyperlink" Target="https://www.daloopa.com/src/48791834" TargetMode="External"/><Relationship Id="rId4875" Type="http://schemas.openxmlformats.org/officeDocument/2006/relationships/hyperlink" Target="https://www.daloopa.com/src/45303682" TargetMode="External"/><Relationship Id="rId5926" Type="http://schemas.openxmlformats.org/officeDocument/2006/relationships/hyperlink" Target="https://marketplace.daloopa.com/text-fundamental?id=1670534&amp;value=1437&amp;id=1670497&amp;value=1458&amp;id=1670460&amp;value=1472&amp;id=1670423&amp;value=1729&amp;id=1670386&amp;value=1674&amp;id=1670348&amp;value=1686&amp;id=1670310&amp;value=1761&amp;id=1670273&amp;value=1952&amp;id=1670238&amp;value=1755&amp;id=1670203&amp;value=1823&amp;id=1670168&amp;value=1899&amp;id=1670133&amp;value=2329&amp;id=1670097&amp;value=2227&amp;id=1670061&amp;value=2345&amp;id=1670025&amp;value=2542&amp;id=1669988&amp;value=2942&amp;id=1669952&amp;value=2888&amp;id=1669918&amp;value=3007&amp;id=1669884&amp;value=3200&amp;id=1669850&amp;value=3975&amp;id=1669816&amp;value=3723&amp;id=1669781&amp;value=3728&amp;id=1669747&amp;value=3878&amp;id=1669713&amp;value=4592&amp;id=1669678&amp;value=4318&amp;id=1669642&amp;value=4567&amp;id=1669606&amp;value=4835&amp;id=2696972&amp;value=5916&amp;id=4681440&amp;value=4982&amp;id=7963202&amp;value=5005&amp;id=10333010&amp;value=6030&amp;id=14718083&amp;value=7500&amp;id=20809881&amp;value=6962&amp;id=32272336&amp;value=7438&amp;id=38123577&amp;value=7745&amp;id=46412954&amp;value=8996&amp;id=53410420&amp;value=8116&amp;id=58652777&amp;value=7889&amp;id=62949290&amp;value=7662&amp;id=67044542&amp;value=8370&amp;" TargetMode="External"/><Relationship Id="rId14469" Type="http://schemas.openxmlformats.org/officeDocument/2006/relationships/hyperlink" Target="https://marketplace.daloopa.com/text-fundamental?id=19178357&amp;value=0.07&amp;id=19178249&amp;value=2.03&amp;id=19178210&amp;value=0.04&amp;id=50457970&amp;value=-0.019999999999999574&amp;id=19182013&amp;value=2.12&amp;id=19178088&amp;value=-0.29&amp;id=19178079&amp;value=-0.1&amp;id=19177958&amp;value=-0.27&amp;id=50457971&amp;value=1.42&amp;id=19181906&amp;value=0.76&amp;" TargetMode="External"/><Relationship Id="rId18340" Type="http://schemas.openxmlformats.org/officeDocument/2006/relationships/hyperlink" Target="https://www.daloopa.com/src/62711644" TargetMode="External"/><Relationship Id="rId11" Type="http://schemas.openxmlformats.org/officeDocument/2006/relationships/hyperlink" Target="https://www.daloopa.com/document/7694" TargetMode="External"/><Relationship Id="rId398" Type="http://schemas.openxmlformats.org/officeDocument/2006/relationships/hyperlink" Target="https://www.daloopa.com/src/1676912" TargetMode="External"/><Relationship Id="rId2079" Type="http://schemas.openxmlformats.org/officeDocument/2006/relationships/hyperlink" Target="https://www.daloopa.com/src/1680760" TargetMode="External"/><Relationship Id="rId3477" Type="http://schemas.openxmlformats.org/officeDocument/2006/relationships/hyperlink" Target="https://www.daloopa.com/src/49008551" TargetMode="External"/><Relationship Id="rId4528" Type="http://schemas.openxmlformats.org/officeDocument/2006/relationships/hyperlink" Target="https://www.daloopa.com/src/1668569" TargetMode="External"/><Relationship Id="rId7001" Type="http://schemas.openxmlformats.org/officeDocument/2006/relationships/hyperlink" Target="https://marketplace.daloopa.com/text-fundamental?id=1669557&amp;value=-94&amp;id=1669522&amp;value=-104&amp;id=1669487&amp;value=-104&amp;id=1669452&amp;value=-179&amp;id=48346965&amp;value=-481&amp;id=1669416&amp;value=-155&amp;id=1669378&amp;value=-137&amp;id=1669340&amp;value=-175&amp;id=1669303&amp;value=-181&amp;id=48346640&amp;value=-648&amp;id=1669268&amp;value=-105&amp;id=1669232&amp;value=-111&amp;id=1669196&amp;value=-138&amp;id=1669158&amp;value=-194&amp;id=48345863&amp;value=-548&amp;" TargetMode="External"/><Relationship Id="rId13552" Type="http://schemas.openxmlformats.org/officeDocument/2006/relationships/hyperlink" Target="https://www.daloopa.com/src/38228853" TargetMode="External"/><Relationship Id="rId14603" Type="http://schemas.openxmlformats.org/officeDocument/2006/relationships/hyperlink" Target="https://www.daloopa.com/src/58705770" TargetMode="External"/><Relationship Id="rId14950" Type="http://schemas.openxmlformats.org/officeDocument/2006/relationships/hyperlink" Target="https://www.daloopa.com/src/19184595" TargetMode="External"/><Relationship Id="rId2560" Type="http://schemas.openxmlformats.org/officeDocument/2006/relationships/hyperlink" Target="https://www.daloopa.com/src/66331562" TargetMode="External"/><Relationship Id="rId3611" Type="http://schemas.openxmlformats.org/officeDocument/2006/relationships/hyperlink" Target="https://www.daloopa.com/src/67160336" TargetMode="External"/><Relationship Id="rId9173" Type="http://schemas.openxmlformats.org/officeDocument/2006/relationships/hyperlink" Target="https://www.daloopa.com/src/7963266" TargetMode="External"/><Relationship Id="rId12154" Type="http://schemas.openxmlformats.org/officeDocument/2006/relationships/hyperlink" Target="https://www.daloopa.com/document/207272" TargetMode="External"/><Relationship Id="rId13205" Type="http://schemas.openxmlformats.org/officeDocument/2006/relationships/hyperlink" Target="https://www.daloopa.com/src/67440748" TargetMode="External"/><Relationship Id="rId532" Type="http://schemas.openxmlformats.org/officeDocument/2006/relationships/hyperlink" Target="https://www.daloopa.com/src/18919052" TargetMode="External"/><Relationship Id="rId1162" Type="http://schemas.openxmlformats.org/officeDocument/2006/relationships/hyperlink" Target="https://www.daloopa.com/src/67045080" TargetMode="External"/><Relationship Id="rId2213" Type="http://schemas.openxmlformats.org/officeDocument/2006/relationships/hyperlink" Target="https://www.daloopa.com/src/18860896" TargetMode="External"/><Relationship Id="rId5783" Type="http://schemas.openxmlformats.org/officeDocument/2006/relationships/hyperlink" Target="https://www.daloopa.com/src/38123582" TargetMode="External"/><Relationship Id="rId15377" Type="http://schemas.openxmlformats.org/officeDocument/2006/relationships/hyperlink" Target="https://www.daloopa.com/src/19186317" TargetMode="External"/><Relationship Id="rId16775" Type="http://schemas.openxmlformats.org/officeDocument/2006/relationships/hyperlink" Target="https://www.daloopa.com/src/66377574" TargetMode="External"/><Relationship Id="rId17826" Type="http://schemas.openxmlformats.org/officeDocument/2006/relationships/hyperlink" Target="https://www.daloopa.com/src/62762171" TargetMode="External"/><Relationship Id="rId4385" Type="http://schemas.openxmlformats.org/officeDocument/2006/relationships/hyperlink" Target="https://www.daloopa.com/src/1668515" TargetMode="External"/><Relationship Id="rId5436" Type="http://schemas.openxmlformats.org/officeDocument/2006/relationships/hyperlink" Target="https://www.daloopa.com/src/1669841" TargetMode="External"/><Relationship Id="rId6834" Type="http://schemas.openxmlformats.org/officeDocument/2006/relationships/hyperlink" Target="https://www.daloopa.com/src/67044693" TargetMode="External"/><Relationship Id="rId16428" Type="http://schemas.openxmlformats.org/officeDocument/2006/relationships/hyperlink" Target="https://marketplace.daloopa.com/text-fundamental?id=19197227&amp;value=1000&amp;id=19197193&amp;value=1000&amp;id=19197164&amp;value=1000&amp;id=19197371&amp;value=1000&amp;id=19197077&amp;value=1000&amp;id=19197041&amp;value=1000&amp;id=19197027&amp;value=1000&amp;id=19197433&amp;value=1000&amp;id=19196913&amp;value=1000&amp;" TargetMode="External"/><Relationship Id="rId4038" Type="http://schemas.openxmlformats.org/officeDocument/2006/relationships/hyperlink" Target="https://www.daloopa.com/src/62948878" TargetMode="External"/><Relationship Id="rId11987" Type="http://schemas.openxmlformats.org/officeDocument/2006/relationships/hyperlink" Target="https://www.daloopa.com/src/1678802" TargetMode="External"/><Relationship Id="rId8659" Type="http://schemas.openxmlformats.org/officeDocument/2006/relationships/hyperlink" Target="https://www.daloopa.com/src/45304158" TargetMode="External"/><Relationship Id="rId10589" Type="http://schemas.openxmlformats.org/officeDocument/2006/relationships/hyperlink" Target="https://www.daloopa.com/src/50179435" TargetMode="External"/><Relationship Id="rId14460" Type="http://schemas.openxmlformats.org/officeDocument/2006/relationships/hyperlink" Target="https://www.daloopa.com/src/19177959" TargetMode="External"/><Relationship Id="rId15511" Type="http://schemas.openxmlformats.org/officeDocument/2006/relationships/hyperlink" Target="https://www.daloopa.com/src/58705782" TargetMode="External"/><Relationship Id="rId13062" Type="http://schemas.openxmlformats.org/officeDocument/2006/relationships/hyperlink" Target="https://www.daloopa.com/src/67438989" TargetMode="External"/><Relationship Id="rId14113" Type="http://schemas.openxmlformats.org/officeDocument/2006/relationships/hyperlink" Target="https://www.daloopa.com/src/48891195" TargetMode="External"/><Relationship Id="rId17683" Type="http://schemas.openxmlformats.org/officeDocument/2006/relationships/hyperlink" Target="https://www.daloopa.com/src/62705864" TargetMode="External"/><Relationship Id="rId18734" Type="http://schemas.openxmlformats.org/officeDocument/2006/relationships/hyperlink" Target="https://www.daloopa.com/src/48900144" TargetMode="External"/><Relationship Id="rId2070" Type="http://schemas.openxmlformats.org/officeDocument/2006/relationships/hyperlink" Target="https://www.daloopa.com/src/45303500" TargetMode="External"/><Relationship Id="rId3121" Type="http://schemas.openxmlformats.org/officeDocument/2006/relationships/hyperlink" Target="https://www.daloopa.com/src/46541975" TargetMode="External"/><Relationship Id="rId6691" Type="http://schemas.openxmlformats.org/officeDocument/2006/relationships/hyperlink" Target="https://www.daloopa.com/src/1670549" TargetMode="External"/><Relationship Id="rId7742" Type="http://schemas.openxmlformats.org/officeDocument/2006/relationships/hyperlink" Target="https://www.daloopa.com/src/67054414" TargetMode="External"/><Relationship Id="rId16285" Type="http://schemas.openxmlformats.org/officeDocument/2006/relationships/hyperlink" Target="https://www.daloopa.com/src/19140161" TargetMode="External"/><Relationship Id="rId17336" Type="http://schemas.openxmlformats.org/officeDocument/2006/relationships/hyperlink" Target="https://www.daloopa.com/src/48799523" TargetMode="External"/><Relationship Id="rId5293" Type="http://schemas.openxmlformats.org/officeDocument/2006/relationships/hyperlink" Target="https://www.daloopa.com/src/1669769" TargetMode="External"/><Relationship Id="rId6344" Type="http://schemas.openxmlformats.org/officeDocument/2006/relationships/hyperlink" Target="https://www.daloopa.com/src/2696979" TargetMode="External"/><Relationship Id="rId10723" Type="http://schemas.openxmlformats.org/officeDocument/2006/relationships/hyperlink" Target="https://www.daloopa.com/src/50457926" TargetMode="External"/><Relationship Id="rId9567" Type="http://schemas.openxmlformats.org/officeDocument/2006/relationships/hyperlink" Target="https://www.daloopa.com/src/1671333" TargetMode="External"/><Relationship Id="rId12895" Type="http://schemas.openxmlformats.org/officeDocument/2006/relationships/hyperlink" Target="https://www.daloopa.com/src/67436378" TargetMode="External"/><Relationship Id="rId13946" Type="http://schemas.openxmlformats.org/officeDocument/2006/relationships/hyperlink" Target="https://www.daloopa.com/src/48888099" TargetMode="External"/><Relationship Id="rId2954" Type="http://schemas.openxmlformats.org/officeDocument/2006/relationships/hyperlink" Target="https://www.daloopa.com/src/20860459" TargetMode="External"/><Relationship Id="rId8169" Type="http://schemas.openxmlformats.org/officeDocument/2006/relationships/hyperlink" Target="https://www.daloopa.com/src/1669079" TargetMode="External"/><Relationship Id="rId11497" Type="http://schemas.openxmlformats.org/officeDocument/2006/relationships/hyperlink" Target="https://www.daloopa.com/src/1684174" TargetMode="External"/><Relationship Id="rId12548" Type="http://schemas.openxmlformats.org/officeDocument/2006/relationships/hyperlink" Target="https://www.daloopa.com/src/62710732" TargetMode="External"/><Relationship Id="rId926" Type="http://schemas.openxmlformats.org/officeDocument/2006/relationships/hyperlink" Target="https://www.daloopa.com/src/15999007" TargetMode="External"/><Relationship Id="rId1556" Type="http://schemas.openxmlformats.org/officeDocument/2006/relationships/hyperlink" Target="https://www.daloopa.com/src/2697068" TargetMode="External"/><Relationship Id="rId2607" Type="http://schemas.openxmlformats.org/officeDocument/2006/relationships/hyperlink" Target="https://www.daloopa.com/src/66330948" TargetMode="External"/><Relationship Id="rId10099" Type="http://schemas.openxmlformats.org/officeDocument/2006/relationships/hyperlink" Target="https://www.daloopa.com/src/50457848" TargetMode="External"/><Relationship Id="rId15021" Type="http://schemas.openxmlformats.org/officeDocument/2006/relationships/hyperlink" Target="https://www.daloopa.com/src/19184889" TargetMode="External"/><Relationship Id="rId18591" Type="http://schemas.openxmlformats.org/officeDocument/2006/relationships/hyperlink" Target="https://www.daloopa.com/document/7678" TargetMode="External"/><Relationship Id="rId19642" Type="http://schemas.openxmlformats.org/officeDocument/2006/relationships/hyperlink" Target="https://www.daloopa.com/src/1678621" TargetMode="External"/><Relationship Id="rId1209" Type="http://schemas.openxmlformats.org/officeDocument/2006/relationships/hyperlink" Target="https://www.daloopa.com/src/1670828" TargetMode="External"/><Relationship Id="rId4779" Type="http://schemas.openxmlformats.org/officeDocument/2006/relationships/hyperlink" Target="https://www.daloopa.com/src/10332902" TargetMode="External"/><Relationship Id="rId8650" Type="http://schemas.openxmlformats.org/officeDocument/2006/relationships/hyperlink" Target="https://www.daloopa.com/src/46413004" TargetMode="External"/><Relationship Id="rId9701" Type="http://schemas.openxmlformats.org/officeDocument/2006/relationships/hyperlink" Target="https://www.daloopa.com/src/1671198" TargetMode="External"/><Relationship Id="rId10580" Type="http://schemas.openxmlformats.org/officeDocument/2006/relationships/hyperlink" Target="https://www.daloopa.com/src/50457914" TargetMode="External"/><Relationship Id="rId11631" Type="http://schemas.openxmlformats.org/officeDocument/2006/relationships/hyperlink" Target="https://www.daloopa.com/src/1677329" TargetMode="External"/><Relationship Id="rId17193" Type="http://schemas.openxmlformats.org/officeDocument/2006/relationships/hyperlink" Target="https://www.daloopa.com/src/48803294" TargetMode="External"/><Relationship Id="rId18244" Type="http://schemas.openxmlformats.org/officeDocument/2006/relationships/hyperlink" Target="https://www.daloopa.com/src/19253585" TargetMode="External"/><Relationship Id="rId7252" Type="http://schemas.openxmlformats.org/officeDocument/2006/relationships/hyperlink" Target="https://www.daloopa.com/src/1669527" TargetMode="External"/><Relationship Id="rId8303" Type="http://schemas.openxmlformats.org/officeDocument/2006/relationships/hyperlink" Target="https://www.daloopa.com/src/48400739" TargetMode="External"/><Relationship Id="rId10233" Type="http://schemas.openxmlformats.org/officeDocument/2006/relationships/hyperlink" Target="https://www.daloopa.com/src/50180171" TargetMode="External"/><Relationship Id="rId3862" Type="http://schemas.openxmlformats.org/officeDocument/2006/relationships/hyperlink" Target="https://www.daloopa.com/src/1668084" TargetMode="External"/><Relationship Id="rId13456" Type="http://schemas.openxmlformats.org/officeDocument/2006/relationships/hyperlink" Target="https://www.daloopa.com/src/19144318" TargetMode="External"/><Relationship Id="rId14854" Type="http://schemas.openxmlformats.org/officeDocument/2006/relationships/hyperlink" Target="https://www.daloopa.com/src/19184197" TargetMode="External"/><Relationship Id="rId15905" Type="http://schemas.openxmlformats.org/officeDocument/2006/relationships/hyperlink" Target="https://www.daloopa.com/src/45303800" TargetMode="External"/><Relationship Id="rId783" Type="http://schemas.openxmlformats.org/officeDocument/2006/relationships/hyperlink" Target="https://www.daloopa.com/document/17313306" TargetMode="External"/><Relationship Id="rId2464" Type="http://schemas.openxmlformats.org/officeDocument/2006/relationships/hyperlink" Target="https://www.daloopa.com/src/1679199" TargetMode="External"/><Relationship Id="rId3515" Type="http://schemas.openxmlformats.org/officeDocument/2006/relationships/hyperlink" Target="https://marketplace.daloopa.com/text-fundamental?id=49006112&amp;value=24332&amp;id=49892689&amp;value=7181&amp;id=49892809&amp;value=7381&amp;id=49892866&amp;value=7572&amp;id=50457799&amp;value=7902&amp;id=49006101&amp;value=30036&amp;id=19138954&amp;value=8195&amp;id=19138932&amp;value=8001&amp;id=19138918&amp;value=8135&amp;id=45304550&amp;value=8781&amp;id=19138988&amp;value=33112&amp;id=19138910&amp;value=8955&amp;id=19138890&amp;value=9551&amp;id=19138882&amp;value=9912&amp;id=45304551&amp;value=11286&amp;id=19139023&amp;value=39704&amp;" TargetMode="External"/><Relationship Id="rId4913" Type="http://schemas.openxmlformats.org/officeDocument/2006/relationships/hyperlink" Target="https://www.daloopa.com/src/1677275" TargetMode="External"/><Relationship Id="rId9077" Type="http://schemas.openxmlformats.org/officeDocument/2006/relationships/hyperlink" Target="https://marketplace.daloopa.com/text-fundamental?id=1671549&amp;value=0&amp;" TargetMode="External"/><Relationship Id="rId12058" Type="http://schemas.openxmlformats.org/officeDocument/2006/relationships/hyperlink" Target="https://marketplace.daloopa.com/text-fundamental?id=1678374&amp;value=1348&amp;id=1678346&amp;value=1260&amp;id=1678336&amp;value=1267&amp;id=1678326&amp;value=1367&amp;id=1678316&amp;value=1241&amp;id=1678303&amp;value=1353&amp;id=1678293&amp;value=1508&amp;id=1678283&amp;value=1722&amp;id=45304462&amp;value=5824&amp;" TargetMode="External"/><Relationship Id="rId13109" Type="http://schemas.openxmlformats.org/officeDocument/2006/relationships/hyperlink" Target="https://www.daloopa.com/src/67438634" TargetMode="External"/><Relationship Id="rId14507" Type="http://schemas.openxmlformats.org/officeDocument/2006/relationships/hyperlink" Target="https://www.daloopa.com/src/19177243" TargetMode="External"/><Relationship Id="rId436" Type="http://schemas.openxmlformats.org/officeDocument/2006/relationships/hyperlink" Target="https://www.daloopa.com/src/1677194" TargetMode="External"/><Relationship Id="rId1066" Type="http://schemas.openxmlformats.org/officeDocument/2006/relationships/hyperlink" Target="https://www.daloopa.com/src/67092377" TargetMode="External"/><Relationship Id="rId2117" Type="http://schemas.openxmlformats.org/officeDocument/2006/relationships/hyperlink" Target="https://www.daloopa.com/src/18863048" TargetMode="External"/><Relationship Id="rId16679" Type="http://schemas.openxmlformats.org/officeDocument/2006/relationships/hyperlink" Target="https://www.daloopa.com/src/19197045" TargetMode="External"/><Relationship Id="rId4289" Type="http://schemas.openxmlformats.org/officeDocument/2006/relationships/hyperlink" Target="https://www.daloopa.com/src/1668327" TargetMode="External"/><Relationship Id="rId5687" Type="http://schemas.openxmlformats.org/officeDocument/2006/relationships/hyperlink" Target="https://www.daloopa.com/src/1670122" TargetMode="External"/><Relationship Id="rId6738" Type="http://schemas.openxmlformats.org/officeDocument/2006/relationships/hyperlink" Target="https://www.daloopa.com/src/14718079" TargetMode="External"/><Relationship Id="rId8160" Type="http://schemas.openxmlformats.org/officeDocument/2006/relationships/hyperlink" Target="https://www.daloopa.com/src/1669182" TargetMode="External"/><Relationship Id="rId19152" Type="http://schemas.openxmlformats.org/officeDocument/2006/relationships/hyperlink" Target="https://www.daloopa.com/src/58707079" TargetMode="External"/><Relationship Id="rId9211" Type="http://schemas.openxmlformats.org/officeDocument/2006/relationships/hyperlink" Target="https://www.daloopa.com/src/67050861" TargetMode="External"/><Relationship Id="rId10090" Type="http://schemas.openxmlformats.org/officeDocument/2006/relationships/hyperlink" Target="https://www.daloopa.com/src/50179871" TargetMode="External"/><Relationship Id="rId11141" Type="http://schemas.openxmlformats.org/officeDocument/2006/relationships/hyperlink" Target="https://www.daloopa.com/src/50179833" TargetMode="External"/><Relationship Id="rId15762" Type="http://schemas.openxmlformats.org/officeDocument/2006/relationships/hyperlink" Target="https://www.daloopa.com/src/19182269" TargetMode="External"/><Relationship Id="rId16813" Type="http://schemas.openxmlformats.org/officeDocument/2006/relationships/hyperlink" Target="https://marketplace.daloopa.com/text-fundamental?id=50203093&amp;value=526&amp;id=50203058&amp;value=557&amp;id=50202997&amp;value=611&amp;id=50458050&amp;value=667&amp;id=48907000&amp;value=2361&amp;id=50324287&amp;value=663&amp;id=50324147&amp;value=699&amp;id=50324041&amp;value=741&amp;id=50458051&amp;value=783&amp;id=48906951&amp;value=2886&amp;id=48906732&amp;value=3425&amp;id=67089851&amp;value=3738&amp;" TargetMode="External"/><Relationship Id="rId1200" Type="http://schemas.openxmlformats.org/officeDocument/2006/relationships/hyperlink" Target="https://www.daloopa.com/src/1671001" TargetMode="External"/><Relationship Id="rId4770" Type="http://schemas.openxmlformats.org/officeDocument/2006/relationships/hyperlink" Target="https://www.daloopa.com/src/1668153" TargetMode="External"/><Relationship Id="rId5821" Type="http://schemas.openxmlformats.org/officeDocument/2006/relationships/hyperlink" Target="https://www.daloopa.com/src/1669985" TargetMode="External"/><Relationship Id="rId14364" Type="http://schemas.openxmlformats.org/officeDocument/2006/relationships/hyperlink" Target="https://www.daloopa.com/src/45303699" TargetMode="External"/><Relationship Id="rId15415" Type="http://schemas.openxmlformats.org/officeDocument/2006/relationships/hyperlink" Target="https://www.daloopa.com/src/19187086" TargetMode="External"/><Relationship Id="rId3372" Type="http://schemas.openxmlformats.org/officeDocument/2006/relationships/hyperlink" Target="https://www.daloopa.com/src/67160335" TargetMode="External"/><Relationship Id="rId4423" Type="http://schemas.openxmlformats.org/officeDocument/2006/relationships/hyperlink" Target="https://www.daloopa.com/src/1668427" TargetMode="External"/><Relationship Id="rId7993" Type="http://schemas.openxmlformats.org/officeDocument/2006/relationships/hyperlink" Target="https://www.daloopa.com/src/48346628" TargetMode="External"/><Relationship Id="rId14017" Type="http://schemas.openxmlformats.org/officeDocument/2006/relationships/hyperlink" Target="https://www.daloopa.com/src/18896263" TargetMode="External"/><Relationship Id="rId17587" Type="http://schemas.openxmlformats.org/officeDocument/2006/relationships/hyperlink" Target="https://www.daloopa.com/src/62762224" TargetMode="External"/><Relationship Id="rId18985" Type="http://schemas.openxmlformats.org/officeDocument/2006/relationships/hyperlink" Target="https://www.daloopa.com/src/48898743" TargetMode="External"/><Relationship Id="rId293" Type="http://schemas.openxmlformats.org/officeDocument/2006/relationships/hyperlink" Target="https://www.daloopa.com/src/1676917" TargetMode="External"/><Relationship Id="rId3025" Type="http://schemas.openxmlformats.org/officeDocument/2006/relationships/hyperlink" Target="https://www.daloopa.com/src/67087727" TargetMode="External"/><Relationship Id="rId6595" Type="http://schemas.openxmlformats.org/officeDocument/2006/relationships/hyperlink" Target="https://www.daloopa.com/src/1670250" TargetMode="External"/><Relationship Id="rId7646" Type="http://schemas.openxmlformats.org/officeDocument/2006/relationships/hyperlink" Target="https://www.daloopa.com/src/1668756" TargetMode="External"/><Relationship Id="rId10974" Type="http://schemas.openxmlformats.org/officeDocument/2006/relationships/hyperlink" Target="https://www.daloopa.com/src/50178887" TargetMode="External"/><Relationship Id="rId16189" Type="http://schemas.openxmlformats.org/officeDocument/2006/relationships/hyperlink" Target="https://www.daloopa.com/src/19193966" TargetMode="External"/><Relationship Id="rId18638" Type="http://schemas.openxmlformats.org/officeDocument/2006/relationships/hyperlink" Target="https://www.daloopa.com/src/50393518" TargetMode="External"/><Relationship Id="rId5197" Type="http://schemas.openxmlformats.org/officeDocument/2006/relationships/hyperlink" Target="https://www.daloopa.com/src/1670258" TargetMode="External"/><Relationship Id="rId6248" Type="http://schemas.openxmlformats.org/officeDocument/2006/relationships/hyperlink" Target="https://www.daloopa.com/src/46412937" TargetMode="External"/><Relationship Id="rId10627" Type="http://schemas.openxmlformats.org/officeDocument/2006/relationships/hyperlink" Target="https://www.daloopa.com/src/50178794" TargetMode="External"/><Relationship Id="rId12799" Type="http://schemas.openxmlformats.org/officeDocument/2006/relationships/hyperlink" Target="https://www.daloopa.com/src/67437076" TargetMode="External"/><Relationship Id="rId13100" Type="http://schemas.openxmlformats.org/officeDocument/2006/relationships/hyperlink" Target="https://www.daloopa.com/src/67439114" TargetMode="External"/><Relationship Id="rId16670" Type="http://schemas.openxmlformats.org/officeDocument/2006/relationships/hyperlink" Target="https://www.daloopa.com/src/62996641" TargetMode="External"/><Relationship Id="rId17721" Type="http://schemas.openxmlformats.org/officeDocument/2006/relationships/hyperlink" Target="https://www.daloopa.com/src/67046101" TargetMode="External"/><Relationship Id="rId2858" Type="http://schemas.openxmlformats.org/officeDocument/2006/relationships/hyperlink" Target="https://www.daloopa.com/src/19134987" TargetMode="External"/><Relationship Id="rId3909" Type="http://schemas.openxmlformats.org/officeDocument/2006/relationships/hyperlink" Target="https://www.daloopa.com/src/1668257" TargetMode="External"/><Relationship Id="rId15272" Type="http://schemas.openxmlformats.org/officeDocument/2006/relationships/hyperlink" Target="https://www.daloopa.com/src/19186836" TargetMode="External"/><Relationship Id="rId16323" Type="http://schemas.openxmlformats.org/officeDocument/2006/relationships/hyperlink" Target="https://www.daloopa.com/document/23465155" TargetMode="External"/><Relationship Id="rId4280" Type="http://schemas.openxmlformats.org/officeDocument/2006/relationships/hyperlink" Target="https://www.daloopa.com/src/1668537" TargetMode="External"/><Relationship Id="rId5331" Type="http://schemas.openxmlformats.org/officeDocument/2006/relationships/hyperlink" Target="https://www.daloopa.com/src/1670262" TargetMode="External"/><Relationship Id="rId9952" Type="http://schemas.openxmlformats.org/officeDocument/2006/relationships/hyperlink" Target="https://www.daloopa.com/src/45304299" TargetMode="External"/><Relationship Id="rId18495" Type="http://schemas.openxmlformats.org/officeDocument/2006/relationships/hyperlink" Target="https://www.daloopa.com/src/67090316" TargetMode="External"/><Relationship Id="rId19546" Type="http://schemas.openxmlformats.org/officeDocument/2006/relationships/hyperlink" Target="https://www.daloopa.com/src/45304220" TargetMode="External"/><Relationship Id="rId1941" Type="http://schemas.openxmlformats.org/officeDocument/2006/relationships/hyperlink" Target="https://www.daloopa.com/src/45303479" TargetMode="External"/><Relationship Id="rId8554" Type="http://schemas.openxmlformats.org/officeDocument/2006/relationships/hyperlink" Target="https://www.daloopa.com/src/1669334" TargetMode="External"/><Relationship Id="rId9605" Type="http://schemas.openxmlformats.org/officeDocument/2006/relationships/hyperlink" Target="https://www.daloopa.com/src/45304360" TargetMode="External"/><Relationship Id="rId10484" Type="http://schemas.openxmlformats.org/officeDocument/2006/relationships/hyperlink" Target="https://www.daloopa.com/src/50179342" TargetMode="External"/><Relationship Id="rId11535" Type="http://schemas.openxmlformats.org/officeDocument/2006/relationships/hyperlink" Target="https://marketplace.daloopa.com/text-fundamental?id=1684180&amp;value=0.231&amp;id=1684201&amp;value=0.233&amp;" TargetMode="External"/><Relationship Id="rId11882" Type="http://schemas.openxmlformats.org/officeDocument/2006/relationships/hyperlink" Target="https://www.daloopa.com/src/1678783" TargetMode="External"/><Relationship Id="rId12933" Type="http://schemas.openxmlformats.org/officeDocument/2006/relationships/hyperlink" Target="https://www.daloopa.com/src/67436524" TargetMode="External"/><Relationship Id="rId17097" Type="http://schemas.openxmlformats.org/officeDocument/2006/relationships/hyperlink" Target="https://www.daloopa.com/src/48792281" TargetMode="External"/><Relationship Id="rId18148" Type="http://schemas.openxmlformats.org/officeDocument/2006/relationships/hyperlink" Target="https://www.daloopa.com/src/62769677" TargetMode="External"/><Relationship Id="rId7156" Type="http://schemas.openxmlformats.org/officeDocument/2006/relationships/hyperlink" Target="https://www.daloopa.com/src/1669236" TargetMode="External"/><Relationship Id="rId8207" Type="http://schemas.openxmlformats.org/officeDocument/2006/relationships/hyperlink" Target="https://www.daloopa.com/src/1669580" TargetMode="External"/><Relationship Id="rId10137" Type="http://schemas.openxmlformats.org/officeDocument/2006/relationships/hyperlink" Target="https://www.daloopa.com/src/50179832" TargetMode="External"/><Relationship Id="rId14758" Type="http://schemas.openxmlformats.org/officeDocument/2006/relationships/hyperlink" Target="https://www.daloopa.com/src/45303737" TargetMode="External"/><Relationship Id="rId15809" Type="http://schemas.openxmlformats.org/officeDocument/2006/relationships/hyperlink" Target="https://www.daloopa.com/src/50458027" TargetMode="External"/><Relationship Id="rId687" Type="http://schemas.openxmlformats.org/officeDocument/2006/relationships/hyperlink" Target="https://www.daloopa.com/src/19359766" TargetMode="External"/><Relationship Id="rId2368" Type="http://schemas.openxmlformats.org/officeDocument/2006/relationships/hyperlink" Target="https://www.daloopa.com/src/1679187" TargetMode="External"/><Relationship Id="rId3766" Type="http://schemas.openxmlformats.org/officeDocument/2006/relationships/hyperlink" Target="https://www.daloopa.com/src/19138034" TargetMode="External"/><Relationship Id="rId4817" Type="http://schemas.openxmlformats.org/officeDocument/2006/relationships/hyperlink" Target="https://www.daloopa.com/src/1930075" TargetMode="External"/><Relationship Id="rId16180" Type="http://schemas.openxmlformats.org/officeDocument/2006/relationships/hyperlink" Target="https://marketplace.daloopa.com/text-fundamental?id=19193965&amp;value=-0.29&amp;id=19193916&amp;value=-0.1&amp;id=19193872&amp;value=-0.27&amp;id=50458037&amp;value=1.4100000000000001&amp;id=19195130&amp;value=0.75&amp;" TargetMode="External"/><Relationship Id="rId17231" Type="http://schemas.openxmlformats.org/officeDocument/2006/relationships/hyperlink" Target="https://www.daloopa.com/src/62997158" TargetMode="External"/><Relationship Id="rId3419" Type="http://schemas.openxmlformats.org/officeDocument/2006/relationships/hyperlink" Target="https://www.daloopa.com/src/19137845" TargetMode="External"/><Relationship Id="rId6989" Type="http://schemas.openxmlformats.org/officeDocument/2006/relationships/hyperlink" Target="https://www.daloopa.com/src/62949110" TargetMode="External"/><Relationship Id="rId12790" Type="http://schemas.openxmlformats.org/officeDocument/2006/relationships/hyperlink" Target="https://www.daloopa.com/src/67437431" TargetMode="External"/><Relationship Id="rId13841" Type="http://schemas.openxmlformats.org/officeDocument/2006/relationships/hyperlink" Target="https://www.daloopa.com/src/19255610" TargetMode="External"/><Relationship Id="rId3900" Type="http://schemas.openxmlformats.org/officeDocument/2006/relationships/hyperlink" Target="https://www.daloopa.com/src/1668458" TargetMode="External"/><Relationship Id="rId9462" Type="http://schemas.openxmlformats.org/officeDocument/2006/relationships/hyperlink" Target="https://www.daloopa.com/src/1671105" TargetMode="External"/><Relationship Id="rId11392" Type="http://schemas.openxmlformats.org/officeDocument/2006/relationships/hyperlink" Target="https://marketplace.daloopa.com/text-fundamental?id=1678978&amp;value=15&amp;id=1678959&amp;value=27&amp;id=1687085&amp;value=10&amp;id=1678916&amp;value=11&amp;id=45304399&amp;value=63&amp;" TargetMode="External"/><Relationship Id="rId12443" Type="http://schemas.openxmlformats.org/officeDocument/2006/relationships/hyperlink" Target="https://www.daloopa.com/src/7998989" TargetMode="External"/><Relationship Id="rId19056" Type="http://schemas.openxmlformats.org/officeDocument/2006/relationships/hyperlink" Target="https://www.daloopa.com/src/53491558" TargetMode="External"/><Relationship Id="rId821" Type="http://schemas.openxmlformats.org/officeDocument/2006/relationships/hyperlink" Target="https://www.daloopa.com/src/48507384" TargetMode="External"/><Relationship Id="rId1451" Type="http://schemas.openxmlformats.org/officeDocument/2006/relationships/hyperlink" Target="https://www.daloopa.com/src/1670851" TargetMode="External"/><Relationship Id="rId2502" Type="http://schemas.openxmlformats.org/officeDocument/2006/relationships/hyperlink" Target="https://www.daloopa.com/src/66331547" TargetMode="External"/><Relationship Id="rId8064" Type="http://schemas.openxmlformats.org/officeDocument/2006/relationships/hyperlink" Target="https://www.daloopa.com/src/2696860" TargetMode="External"/><Relationship Id="rId9115" Type="http://schemas.openxmlformats.org/officeDocument/2006/relationships/hyperlink" Target="https://www.daloopa.com/src/1671446" TargetMode="External"/><Relationship Id="rId11045" Type="http://schemas.openxmlformats.org/officeDocument/2006/relationships/hyperlink" Target="https://www.daloopa.com/src/50179096" TargetMode="External"/><Relationship Id="rId15666" Type="http://schemas.openxmlformats.org/officeDocument/2006/relationships/hyperlink" Target="https://www.daloopa.com/src/19187665" TargetMode="External"/><Relationship Id="rId1104" Type="http://schemas.openxmlformats.org/officeDocument/2006/relationships/hyperlink" Target="https://www.daloopa.com/src/32273418" TargetMode="External"/><Relationship Id="rId4674" Type="http://schemas.openxmlformats.org/officeDocument/2006/relationships/hyperlink" Target="https://www.daloopa.com/src/1668236" TargetMode="External"/><Relationship Id="rId5725" Type="http://schemas.openxmlformats.org/officeDocument/2006/relationships/hyperlink" Target="https://www.daloopa.com/src/4681436" TargetMode="External"/><Relationship Id="rId14268" Type="http://schemas.openxmlformats.org/officeDocument/2006/relationships/hyperlink" Target="https://www.daloopa.com/document/11887603" TargetMode="External"/><Relationship Id="rId15319" Type="http://schemas.openxmlformats.org/officeDocument/2006/relationships/hyperlink" Target="https://www.daloopa.com/src/46508705" TargetMode="External"/><Relationship Id="rId16717" Type="http://schemas.openxmlformats.org/officeDocument/2006/relationships/hyperlink" Target="https://www.daloopa.com/src/62705731" TargetMode="External"/><Relationship Id="rId3276" Type="http://schemas.openxmlformats.org/officeDocument/2006/relationships/hyperlink" Target="https://www.daloopa.com/src/32322748" TargetMode="External"/><Relationship Id="rId4327" Type="http://schemas.openxmlformats.org/officeDocument/2006/relationships/hyperlink" Target="https://www.daloopa.com/src/46414825" TargetMode="External"/><Relationship Id="rId18889" Type="http://schemas.openxmlformats.org/officeDocument/2006/relationships/hyperlink" Target="https://www.daloopa.com/src/48899963" TargetMode="External"/><Relationship Id="rId197" Type="http://schemas.openxmlformats.org/officeDocument/2006/relationships/hyperlink" Target="https://marketplace.daloopa.com/text-fundamental?id=62709988&amp;value=4.1&amp;id=62709932&amp;value=1.3&amp;id=62709921&amp;value=1.6&amp;id=62709909&amp;value=1.5&amp;id=62709731&amp;value=1.8&amp;id=62709720&amp;value=1.6&amp;id=62997633&amp;value=1.9&amp;id=67097369&amp;value=1.799999999999999&amp;id=67085177&amp;value=7.1&amp;" TargetMode="External"/><Relationship Id="rId6499" Type="http://schemas.openxmlformats.org/officeDocument/2006/relationships/hyperlink" Target="https://www.daloopa.com/src/1669860" TargetMode="External"/><Relationship Id="rId7897" Type="http://schemas.openxmlformats.org/officeDocument/2006/relationships/hyperlink" Target="https://www.daloopa.com/src/1669008" TargetMode="External"/><Relationship Id="rId8948" Type="http://schemas.openxmlformats.org/officeDocument/2006/relationships/hyperlink" Target="https://www.daloopa.com/src/1684224" TargetMode="External"/><Relationship Id="rId10878" Type="http://schemas.openxmlformats.org/officeDocument/2006/relationships/hyperlink" Target="https://www.daloopa.com/src/50179112" TargetMode="External"/><Relationship Id="rId11929" Type="http://schemas.openxmlformats.org/officeDocument/2006/relationships/hyperlink" Target="https://www.daloopa.com/src/1678261" TargetMode="External"/><Relationship Id="rId15800" Type="http://schemas.openxmlformats.org/officeDocument/2006/relationships/hyperlink" Target="https://marketplace.daloopa.com/text-fundamental?id=19183442&amp;value=5.13&amp;id=19183404&amp;value=5.07&amp;id=19183197&amp;value=4.15&amp;id=50458026&amp;value=7.020000000000001&amp;id=19183550&amp;value=21.37&amp;id=19183355&amp;value=5.27&amp;id=19183094&amp;value=6.51&amp;id=19182952&amp;value=5.8&amp;id=50458027&amp;value=7.050000000000001&amp;id=19183623&amp;value=24.63&amp;id=19182809&amp;value=6.12&amp;id=19182883&amp;value=7.11&amp;id=19182722&amp;value=7.36&amp;id=50458028&amp;value=7.73&amp;id=19183769&amp;value=28.32&amp;id=19182683&amp;value=7.85&amp;id=19182670&amp;value=5.09&amp;id=19182514&amp;value=9.71&amp;id=50458029&amp;value=-4.379999999999999&amp;id=19183798&amp;value=18.27&amp;id=19182476&amp;value=13.53&amp;id=19182465&amp;value=4.6&amp;id=19182438&amp;value=13.21&amp;id=50458030&amp;value=12.879999999999999&amp;id=19183831&amp;value=44.22&amp;id=19182346&amp;value=9.58&amp;id=19182373&amp;value=14.33&amp;id=19182270&amp;value=10.2&amp;id=50458031&amp;value=15.480000000000004&amp;id=19183862&amp;value=49.59&amp;id=19182260&amp;value=9.96&amp;id=19182223&amp;value=10.21&amp;id=19182162&amp;value=16.55&amp;id=50458032&amp;value=22.43&amp;id=19183927&amp;value=59.15&amp;id=20862736&amp;value=26.63&amp;id=32324080&amp;value=27.69&amp;id=38229601&amp;value=28.44&amp;id=50458033&amp;value=31.11999999999999&amp;id=46508467&amp;value=113.88&amp;id=53488182&amp;value=24.9&amp;id=58705738&amp;value=1.22&amp;id=62996927&amp;value=1.07&amp;id=67097400&amp;value=-22.599999999999998&amp;id=67088648&amp;value=4.59&amp;" TargetMode="External"/><Relationship Id="rId13351" Type="http://schemas.openxmlformats.org/officeDocument/2006/relationships/hyperlink" Target="https://www.daloopa.com/src/19142937" TargetMode="External"/><Relationship Id="rId14402" Type="http://schemas.openxmlformats.org/officeDocument/2006/relationships/hyperlink" Target="https://www.daloopa.com/src/19177511" TargetMode="External"/><Relationship Id="rId17972" Type="http://schemas.openxmlformats.org/officeDocument/2006/relationships/hyperlink" Target="https://www.daloopa.com/src/62764306" TargetMode="External"/><Relationship Id="rId3410" Type="http://schemas.openxmlformats.org/officeDocument/2006/relationships/hyperlink" Target="https://www.daloopa.com/src/38227614" TargetMode="External"/><Relationship Id="rId6980" Type="http://schemas.openxmlformats.org/officeDocument/2006/relationships/hyperlink" Target="https://www.daloopa.com/src/7963140" TargetMode="External"/><Relationship Id="rId13004" Type="http://schemas.openxmlformats.org/officeDocument/2006/relationships/hyperlink" Target="https://www.daloopa.com/src/67440704" TargetMode="External"/><Relationship Id="rId16574" Type="http://schemas.openxmlformats.org/officeDocument/2006/relationships/hyperlink" Target="https://www.daloopa.com/src/19165192" TargetMode="External"/><Relationship Id="rId17625" Type="http://schemas.openxmlformats.org/officeDocument/2006/relationships/hyperlink" Target="https://www.daloopa.com/src/62705820" TargetMode="External"/><Relationship Id="rId331" Type="http://schemas.openxmlformats.org/officeDocument/2006/relationships/hyperlink" Target="https://www.daloopa.com/src/1676979" TargetMode="External"/><Relationship Id="rId2012" Type="http://schemas.openxmlformats.org/officeDocument/2006/relationships/hyperlink" Target="https://marketplace.daloopa.com/text-fundamental?id=1676875&amp;value=12951&amp;id=1676865&amp;value=13107&amp;id=1676860&amp;value=13772&amp;id=1676855&amp;value=15720&amp;id=48540602&amp;value=55550&amp;id=1676850&amp;value=15420&amp;id=1676840&amp;value=15955&amp;id=1676835&amp;value=16523&amp;id=1676830&amp;value=18103&amp;id=48540630&amp;value=66001&amp;id=1676825&amp;value=17258&amp;id=1676820&amp;value=17727&amp;id=1676815&amp;value=18675&amp;id=1680684&amp;value=21178&amp;id=45303494&amp;value=74838&amp;id=1680689&amp;value=20091&amp;id=1680694&amp;value=21315&amp;id=1680699&amp;value=22254&amp;id=1680704&amp;value=25802&amp;id=45303495&amp;value=89462&amp;id=1680709&amp;value=24506&amp;id=1680717&amp;value=25762&amp;id=1680725&amp;value=27470&amp;id=1680733&amp;value=31914&amp;id=45303496&amp;value=109652&amp;id=1680741&amp;value=30996&amp;id=1680749&amp;value=32512&amp;id=1680757&amp;value=33594&amp;id=1680765&amp;value=39122&amp;id=45303497&amp;value=136224&amp;id=1680773&amp;value=36169&amp;id=1680781&amp;value=38782&amp;id=1680789&amp;value=40344&amp;" TargetMode="External"/><Relationship Id="rId5582" Type="http://schemas.openxmlformats.org/officeDocument/2006/relationships/hyperlink" Target="https://www.daloopa.com/src/1670266" TargetMode="External"/><Relationship Id="rId6633" Type="http://schemas.openxmlformats.org/officeDocument/2006/relationships/hyperlink" Target="https://www.daloopa.com/src/2696985" TargetMode="External"/><Relationship Id="rId15176" Type="http://schemas.openxmlformats.org/officeDocument/2006/relationships/hyperlink" Target="https://www.daloopa.com/src/62996925" TargetMode="External"/><Relationship Id="rId16227" Type="http://schemas.openxmlformats.org/officeDocument/2006/relationships/hyperlink" Target="https://www.daloopa.com/src/19195285" TargetMode="External"/><Relationship Id="rId4184" Type="http://schemas.openxmlformats.org/officeDocument/2006/relationships/hyperlink" Target="https://www.daloopa.com/src/1668352" TargetMode="External"/><Relationship Id="rId5235" Type="http://schemas.openxmlformats.org/officeDocument/2006/relationships/hyperlink" Target="https://www.daloopa.com/src/1669870" TargetMode="External"/><Relationship Id="rId9856" Type="http://schemas.openxmlformats.org/officeDocument/2006/relationships/hyperlink" Target="https://www.daloopa.com/src/67057853" TargetMode="External"/><Relationship Id="rId18399" Type="http://schemas.openxmlformats.org/officeDocument/2006/relationships/hyperlink" Target="https://www.daloopa.com/src/62711920" TargetMode="External"/><Relationship Id="rId8458" Type="http://schemas.openxmlformats.org/officeDocument/2006/relationships/hyperlink" Target="https://www.daloopa.com/src/1669188" TargetMode="External"/><Relationship Id="rId9509" Type="http://schemas.openxmlformats.org/officeDocument/2006/relationships/hyperlink" Target="https://www.daloopa.com/src/1671331" TargetMode="External"/><Relationship Id="rId11786" Type="http://schemas.openxmlformats.org/officeDocument/2006/relationships/hyperlink" Target="https://www.daloopa.com/src/45304439" TargetMode="External"/><Relationship Id="rId12837" Type="http://schemas.openxmlformats.org/officeDocument/2006/relationships/hyperlink" Target="https://www.daloopa.com/src/67437288" TargetMode="External"/><Relationship Id="rId1845" Type="http://schemas.openxmlformats.org/officeDocument/2006/relationships/hyperlink" Target="https://www.daloopa.com/src/1671065" TargetMode="External"/><Relationship Id="rId10388" Type="http://schemas.openxmlformats.org/officeDocument/2006/relationships/hyperlink" Target="https://www.daloopa.com/src/50457893" TargetMode="External"/><Relationship Id="rId11439" Type="http://schemas.openxmlformats.org/officeDocument/2006/relationships/hyperlink" Target="https://www.daloopa.com/src/1678922" TargetMode="External"/><Relationship Id="rId15310" Type="http://schemas.openxmlformats.org/officeDocument/2006/relationships/hyperlink" Target="https://www.daloopa.com/src/19187499" TargetMode="External"/><Relationship Id="rId18880" Type="http://schemas.openxmlformats.org/officeDocument/2006/relationships/hyperlink" Target="https://www.daloopa.com/src/48900236" TargetMode="External"/><Relationship Id="rId11920" Type="http://schemas.openxmlformats.org/officeDocument/2006/relationships/hyperlink" Target="https://www.daloopa.com/src/1678274" TargetMode="External"/><Relationship Id="rId17482" Type="http://schemas.openxmlformats.org/officeDocument/2006/relationships/hyperlink" Target="https://www.daloopa.com/src/62706101" TargetMode="External"/><Relationship Id="rId18533" Type="http://schemas.openxmlformats.org/officeDocument/2006/relationships/hyperlink" Target="https://www.daloopa.com/src/62711949" TargetMode="External"/><Relationship Id="rId5092" Type="http://schemas.openxmlformats.org/officeDocument/2006/relationships/hyperlink" Target="https://www.daloopa.com/src/1670257" TargetMode="External"/><Relationship Id="rId6490" Type="http://schemas.openxmlformats.org/officeDocument/2006/relationships/hyperlink" Target="https://www.daloopa.com/src/1670178" TargetMode="External"/><Relationship Id="rId7541" Type="http://schemas.openxmlformats.org/officeDocument/2006/relationships/hyperlink" Target="https://www.daloopa.com/src/1668788" TargetMode="External"/><Relationship Id="rId10522" Type="http://schemas.openxmlformats.org/officeDocument/2006/relationships/hyperlink" Target="https://www.daloopa.com/src/50179004" TargetMode="External"/><Relationship Id="rId16084" Type="http://schemas.openxmlformats.org/officeDocument/2006/relationships/hyperlink" Target="https://www.daloopa.com/document/23465155" TargetMode="External"/><Relationship Id="rId17135" Type="http://schemas.openxmlformats.org/officeDocument/2006/relationships/hyperlink" Target="https://marketplace.daloopa.com/text-fundamental?id=48794135&amp;value=4547&amp;id=53490092&amp;value=4355&amp;id=58706524&amp;value=752&amp;id=62997114&amp;value=825&amp;id=67089787&amp;value=709&amp;" TargetMode="External"/><Relationship Id="rId6143" Type="http://schemas.openxmlformats.org/officeDocument/2006/relationships/hyperlink" Target="https://www.daloopa.com/src/38123578" TargetMode="External"/><Relationship Id="rId12694" Type="http://schemas.openxmlformats.org/officeDocument/2006/relationships/hyperlink" Target="https://www.daloopa.com/src/14823152" TargetMode="External"/><Relationship Id="rId13745" Type="http://schemas.openxmlformats.org/officeDocument/2006/relationships/hyperlink" Target="https://www.daloopa.com/src/19147439" TargetMode="External"/><Relationship Id="rId2753" Type="http://schemas.openxmlformats.org/officeDocument/2006/relationships/hyperlink" Target="https://www.daloopa.com/src/1679557" TargetMode="External"/><Relationship Id="rId3804" Type="http://schemas.openxmlformats.org/officeDocument/2006/relationships/hyperlink" Target="https://www.daloopa.com/src/19138025" TargetMode="External"/><Relationship Id="rId9366" Type="http://schemas.openxmlformats.org/officeDocument/2006/relationships/hyperlink" Target="https://www.daloopa.com/src/50174317" TargetMode="External"/><Relationship Id="rId11296" Type="http://schemas.openxmlformats.org/officeDocument/2006/relationships/hyperlink" Target="https://www.daloopa.com/document/6065396" TargetMode="External"/><Relationship Id="rId12347" Type="http://schemas.openxmlformats.org/officeDocument/2006/relationships/hyperlink" Target="https://www.daloopa.com/src/1679378" TargetMode="External"/><Relationship Id="rId725" Type="http://schemas.openxmlformats.org/officeDocument/2006/relationships/hyperlink" Target="https://www.daloopa.com/src/19359768" TargetMode="External"/><Relationship Id="rId1355" Type="http://schemas.openxmlformats.org/officeDocument/2006/relationships/hyperlink" Target="https://www.daloopa.com/src/50192806" TargetMode="External"/><Relationship Id="rId2406" Type="http://schemas.openxmlformats.org/officeDocument/2006/relationships/hyperlink" Target="https://www.daloopa.com/src/46503068" TargetMode="External"/><Relationship Id="rId9019" Type="http://schemas.openxmlformats.org/officeDocument/2006/relationships/hyperlink" Target="https://www.daloopa.com/src/45304246" TargetMode="External"/><Relationship Id="rId16968" Type="http://schemas.openxmlformats.org/officeDocument/2006/relationships/hyperlink" Target="https://www.daloopa.com/document/23465155" TargetMode="External"/><Relationship Id="rId1008" Type="http://schemas.openxmlformats.org/officeDocument/2006/relationships/hyperlink" Target="https://www.daloopa.com/src/58653248" TargetMode="External"/><Relationship Id="rId4578" Type="http://schemas.openxmlformats.org/officeDocument/2006/relationships/hyperlink" Target="https://www.daloopa.com/src/7963106" TargetMode="External"/><Relationship Id="rId5976" Type="http://schemas.openxmlformats.org/officeDocument/2006/relationships/hyperlink" Target="https://www.daloopa.com/src/46412954" TargetMode="External"/><Relationship Id="rId18043" Type="http://schemas.openxmlformats.org/officeDocument/2006/relationships/hyperlink" Target="https://www.daloopa.com/src/19237607" TargetMode="External"/><Relationship Id="rId18390" Type="http://schemas.openxmlformats.org/officeDocument/2006/relationships/hyperlink" Target="https://www.daloopa.com/src/62712009" TargetMode="External"/><Relationship Id="rId19441" Type="http://schemas.openxmlformats.org/officeDocument/2006/relationships/hyperlink" Target="https://www.daloopa.com/src/15985449" TargetMode="External"/><Relationship Id="rId61" Type="http://schemas.openxmlformats.org/officeDocument/2006/relationships/hyperlink" Target="https://www.daloopa.com/document/206943" TargetMode="External"/><Relationship Id="rId5629" Type="http://schemas.openxmlformats.org/officeDocument/2006/relationships/hyperlink" Target="https://www.daloopa.com/src/53410412" TargetMode="External"/><Relationship Id="rId7051" Type="http://schemas.openxmlformats.org/officeDocument/2006/relationships/hyperlink" Target="https://www.daloopa.com/src/14718239" TargetMode="External"/><Relationship Id="rId8102" Type="http://schemas.openxmlformats.org/officeDocument/2006/relationships/hyperlink" Target="https://www.daloopa.com/src/1669045" TargetMode="External"/><Relationship Id="rId9500" Type="http://schemas.openxmlformats.org/officeDocument/2006/relationships/hyperlink" Target="https://www.daloopa.com/src/58652928" TargetMode="External"/><Relationship Id="rId11430" Type="http://schemas.openxmlformats.org/officeDocument/2006/relationships/hyperlink" Target="https://www.daloopa.com/src/1678964" TargetMode="External"/><Relationship Id="rId10032" Type="http://schemas.openxmlformats.org/officeDocument/2006/relationships/hyperlink" Target="https://www.daloopa.com/src/50457841" TargetMode="External"/><Relationship Id="rId14653" Type="http://schemas.openxmlformats.org/officeDocument/2006/relationships/hyperlink" Target="https://www.daloopa.com/src/19184977" TargetMode="External"/><Relationship Id="rId15704" Type="http://schemas.openxmlformats.org/officeDocument/2006/relationships/hyperlink" Target="https://www.daloopa.com/src/19182464" TargetMode="External"/><Relationship Id="rId3661" Type="http://schemas.openxmlformats.org/officeDocument/2006/relationships/hyperlink" Target="https://www.daloopa.com/src/67087923" TargetMode="External"/><Relationship Id="rId4712" Type="http://schemas.openxmlformats.org/officeDocument/2006/relationships/hyperlink" Target="https://www.daloopa.com/src/66433298" TargetMode="External"/><Relationship Id="rId13255" Type="http://schemas.openxmlformats.org/officeDocument/2006/relationships/hyperlink" Target="https://www.daloopa.com/src/67439603" TargetMode="External"/><Relationship Id="rId14306" Type="http://schemas.openxmlformats.org/officeDocument/2006/relationships/hyperlink" Target="https://www.daloopa.com/src/48893656" TargetMode="External"/><Relationship Id="rId17876" Type="http://schemas.openxmlformats.org/officeDocument/2006/relationships/hyperlink" Target="https://www.daloopa.com/src/62762183" TargetMode="External"/><Relationship Id="rId582" Type="http://schemas.openxmlformats.org/officeDocument/2006/relationships/hyperlink" Target="https://www.daloopa.com/document/23465155" TargetMode="External"/><Relationship Id="rId2263" Type="http://schemas.openxmlformats.org/officeDocument/2006/relationships/hyperlink" Target="https://www.daloopa.com/src/45303514" TargetMode="External"/><Relationship Id="rId3314" Type="http://schemas.openxmlformats.org/officeDocument/2006/relationships/hyperlink" Target="https://www.daloopa.com/src/19136034" TargetMode="External"/><Relationship Id="rId6884" Type="http://schemas.openxmlformats.org/officeDocument/2006/relationships/hyperlink" Target="https://www.daloopa.com/src/58652676" TargetMode="External"/><Relationship Id="rId7935" Type="http://schemas.openxmlformats.org/officeDocument/2006/relationships/hyperlink" Target="https://www.daloopa.com/src/48400748" TargetMode="External"/><Relationship Id="rId16478" Type="http://schemas.openxmlformats.org/officeDocument/2006/relationships/hyperlink" Target="https://www.daloopa.com/src/19196817" TargetMode="External"/><Relationship Id="rId17529" Type="http://schemas.openxmlformats.org/officeDocument/2006/relationships/hyperlink" Target="https://www.daloopa.com/src/62706315" TargetMode="External"/><Relationship Id="rId18927" Type="http://schemas.openxmlformats.org/officeDocument/2006/relationships/hyperlink" Target="https://www.daloopa.com/src/48900149" TargetMode="External"/><Relationship Id="rId235" Type="http://schemas.openxmlformats.org/officeDocument/2006/relationships/hyperlink" Target="https://www.daloopa.com/src/48497846" TargetMode="External"/><Relationship Id="rId5486" Type="http://schemas.openxmlformats.org/officeDocument/2006/relationships/hyperlink" Target="https://www.daloopa.com/src/1669842" TargetMode="External"/><Relationship Id="rId6537" Type="http://schemas.openxmlformats.org/officeDocument/2006/relationships/hyperlink" Target="https://www.daloopa.com/src/1670471" TargetMode="External"/><Relationship Id="rId10916" Type="http://schemas.openxmlformats.org/officeDocument/2006/relationships/hyperlink" Target="https://www.daloopa.com/src/50179218" TargetMode="External"/><Relationship Id="rId4088" Type="http://schemas.openxmlformats.org/officeDocument/2006/relationships/hyperlink" Target="https://www.daloopa.com/src/53410367" TargetMode="External"/><Relationship Id="rId5139" Type="http://schemas.openxmlformats.org/officeDocument/2006/relationships/hyperlink" Target="https://www.daloopa.com/src/1670444" TargetMode="External"/><Relationship Id="rId9010" Type="http://schemas.openxmlformats.org/officeDocument/2006/relationships/hyperlink" Target="https://www.daloopa.com/src/1671466" TargetMode="External"/><Relationship Id="rId15561" Type="http://schemas.openxmlformats.org/officeDocument/2006/relationships/hyperlink" Target="https://www.daloopa.com/src/19186733" TargetMode="External"/><Relationship Id="rId16612" Type="http://schemas.openxmlformats.org/officeDocument/2006/relationships/hyperlink" Target="https://www.daloopa.com/src/19165027" TargetMode="External"/><Relationship Id="rId1749" Type="http://schemas.openxmlformats.org/officeDocument/2006/relationships/hyperlink" Target="https://www.daloopa.com/src/4681491" TargetMode="External"/><Relationship Id="rId3171" Type="http://schemas.openxmlformats.org/officeDocument/2006/relationships/hyperlink" Target="https://www.daloopa.com/src/32322749" TargetMode="External"/><Relationship Id="rId5620" Type="http://schemas.openxmlformats.org/officeDocument/2006/relationships/hyperlink" Target="https://www.daloopa.com/src/2696966" TargetMode="External"/><Relationship Id="rId14163" Type="http://schemas.openxmlformats.org/officeDocument/2006/relationships/hyperlink" Target="https://www.daloopa.com/src/18892899" TargetMode="External"/><Relationship Id="rId15214" Type="http://schemas.openxmlformats.org/officeDocument/2006/relationships/hyperlink" Target="https://www.daloopa.com/src/19182047" TargetMode="External"/><Relationship Id="rId18784" Type="http://schemas.openxmlformats.org/officeDocument/2006/relationships/hyperlink" Target="https://www.daloopa.com/src/48899938" TargetMode="External"/><Relationship Id="rId4222" Type="http://schemas.openxmlformats.org/officeDocument/2006/relationships/hyperlink" Target="https://www.daloopa.com/src/46595418" TargetMode="External"/><Relationship Id="rId7792" Type="http://schemas.openxmlformats.org/officeDocument/2006/relationships/hyperlink" Target="https://www.daloopa.com/src/47468697" TargetMode="External"/><Relationship Id="rId8843" Type="http://schemas.openxmlformats.org/officeDocument/2006/relationships/hyperlink" Target="https://marketplace.daloopa.com/text-fundamental?id=62955920&amp;value=0&amp;id=1925232&amp;value=175&amp;id=1925236&amp;value=0&amp;id=1679835&amp;value=0&amp;id=45304205&amp;value=175&amp;id=62955921&amp;value=0&amp;id=1925245&amp;value=0&amp;id=1925254&amp;value=0&amp;id=1679821&amp;value=0&amp;id=45304206&amp;value=0&amp;" TargetMode="External"/><Relationship Id="rId10773" Type="http://schemas.openxmlformats.org/officeDocument/2006/relationships/hyperlink" Target="https://www.daloopa.com/src/50457936" TargetMode="External"/><Relationship Id="rId11824" Type="http://schemas.openxmlformats.org/officeDocument/2006/relationships/hyperlink" Target="https://www.daloopa.com/src/1678781" TargetMode="External"/><Relationship Id="rId17386" Type="http://schemas.openxmlformats.org/officeDocument/2006/relationships/hyperlink" Target="https://www.daloopa.com/document/23465155" TargetMode="External"/><Relationship Id="rId18437" Type="http://schemas.openxmlformats.org/officeDocument/2006/relationships/hyperlink" Target="https://www.daloopa.com/document/23465155" TargetMode="External"/><Relationship Id="rId6394" Type="http://schemas.openxmlformats.org/officeDocument/2006/relationships/hyperlink" Target="https://www.daloopa.com/src/1670432" TargetMode="External"/><Relationship Id="rId7445" Type="http://schemas.openxmlformats.org/officeDocument/2006/relationships/hyperlink" Target="https://www.daloopa.com/src/4681388" TargetMode="External"/><Relationship Id="rId10426" Type="http://schemas.openxmlformats.org/officeDocument/2006/relationships/hyperlink" Target="https://www.daloopa.com/src/50179339" TargetMode="External"/><Relationship Id="rId17039" Type="http://schemas.openxmlformats.org/officeDocument/2006/relationships/hyperlink" Target="https://www.daloopa.com/src/48793712" TargetMode="External"/><Relationship Id="rId6047" Type="http://schemas.openxmlformats.org/officeDocument/2006/relationships/hyperlink" Target="https://www.daloopa.com/src/1669714" TargetMode="External"/><Relationship Id="rId13996" Type="http://schemas.openxmlformats.org/officeDocument/2006/relationships/hyperlink" Target="https://www.daloopa.com/src/66433344" TargetMode="External"/><Relationship Id="rId976" Type="http://schemas.openxmlformats.org/officeDocument/2006/relationships/hyperlink" Target="https://www.daloopa.com/src/48505912" TargetMode="External"/><Relationship Id="rId2657" Type="http://schemas.openxmlformats.org/officeDocument/2006/relationships/hyperlink" Target="https://www.daloopa.com/src/1679635" TargetMode="External"/><Relationship Id="rId12598" Type="http://schemas.openxmlformats.org/officeDocument/2006/relationships/hyperlink" Target="https://www.daloopa.com/src/62996858" TargetMode="External"/><Relationship Id="rId13649" Type="http://schemas.openxmlformats.org/officeDocument/2006/relationships/hyperlink" Target="https://www.daloopa.com/document/23465155" TargetMode="External"/><Relationship Id="rId15071" Type="http://schemas.openxmlformats.org/officeDocument/2006/relationships/hyperlink" Target="https://www.daloopa.com/src/19182052" TargetMode="External"/><Relationship Id="rId17520" Type="http://schemas.openxmlformats.org/officeDocument/2006/relationships/hyperlink" Target="https://www.daloopa.com/src/62706905" TargetMode="External"/><Relationship Id="rId629" Type="http://schemas.openxmlformats.org/officeDocument/2006/relationships/hyperlink" Target="https://www.daloopa.com/src/18918269" TargetMode="External"/><Relationship Id="rId1259" Type="http://schemas.openxmlformats.org/officeDocument/2006/relationships/hyperlink" Target="https://www.daloopa.com/src/2697061" TargetMode="External"/><Relationship Id="rId3708" Type="http://schemas.openxmlformats.org/officeDocument/2006/relationships/hyperlink" Target="https://www.daloopa.com/src/19138234" TargetMode="External"/><Relationship Id="rId5130" Type="http://schemas.openxmlformats.org/officeDocument/2006/relationships/hyperlink" Target="https://www.daloopa.com/src/1669698" TargetMode="External"/><Relationship Id="rId16122" Type="http://schemas.openxmlformats.org/officeDocument/2006/relationships/hyperlink" Target="https://www.daloopa.com/src/19195216" TargetMode="External"/><Relationship Id="rId19692" Type="http://schemas.openxmlformats.org/officeDocument/2006/relationships/hyperlink" Target="https://marketplace.daloopa.com/text-fundamental?id=49010242&amp;value=3.98&amp;id=49010253&amp;value=6.79&amp;id=1678634&amp;value=5.73&amp;id=1678622&amp;value=7.06&amp;id=1678610&amp;value=6.02&amp;id=1678585&amp;value=7.25&amp;id=1678573&amp;value=7.56&amp;" TargetMode="External"/><Relationship Id="rId9751" Type="http://schemas.openxmlformats.org/officeDocument/2006/relationships/hyperlink" Target="https://www.daloopa.com/src/62949530" TargetMode="External"/><Relationship Id="rId11681" Type="http://schemas.openxmlformats.org/officeDocument/2006/relationships/hyperlink" Target="https://www.daloopa.com/src/1677335" TargetMode="External"/><Relationship Id="rId12732" Type="http://schemas.openxmlformats.org/officeDocument/2006/relationships/hyperlink" Target="https://www.daloopa.com/src/2746394" TargetMode="External"/><Relationship Id="rId18294" Type="http://schemas.openxmlformats.org/officeDocument/2006/relationships/hyperlink" Target="https://www.daloopa.com/src/19235144" TargetMode="External"/><Relationship Id="rId19345" Type="http://schemas.openxmlformats.org/officeDocument/2006/relationships/hyperlink" Target="https://www.daloopa.com/src/58653141" TargetMode="External"/><Relationship Id="rId1740" Type="http://schemas.openxmlformats.org/officeDocument/2006/relationships/hyperlink" Target="https://www.daloopa.com/src/1670894" TargetMode="External"/><Relationship Id="rId8353" Type="http://schemas.openxmlformats.org/officeDocument/2006/relationships/hyperlink" Target="https://www.daloopa.com/src/1669222" TargetMode="External"/><Relationship Id="rId9404" Type="http://schemas.openxmlformats.org/officeDocument/2006/relationships/hyperlink" Target="https://www.daloopa.com/document/599392" TargetMode="External"/><Relationship Id="rId10283" Type="http://schemas.openxmlformats.org/officeDocument/2006/relationships/hyperlink" Target="https://www.daloopa.com/document/206991" TargetMode="External"/><Relationship Id="rId11334" Type="http://schemas.openxmlformats.org/officeDocument/2006/relationships/hyperlink" Target="https://marketplace.daloopa.com/text-fundamental?id=1678971&amp;value=220&amp;id=1678952&amp;value=221&amp;id=1687076&amp;value=196&amp;id=1678907&amp;value=178&amp;id=45304391&amp;value=815&amp;" TargetMode="External"/><Relationship Id="rId15955" Type="http://schemas.openxmlformats.org/officeDocument/2006/relationships/hyperlink" Target="https://www.daloopa.com/src/19192770" TargetMode="External"/><Relationship Id="rId4963" Type="http://schemas.openxmlformats.org/officeDocument/2006/relationships/hyperlink" Target="https://www.daloopa.com/src/38123597" TargetMode="External"/><Relationship Id="rId8006" Type="http://schemas.openxmlformats.org/officeDocument/2006/relationships/hyperlink" Target="https://www.daloopa.com/src/1668869" TargetMode="External"/><Relationship Id="rId14557" Type="http://schemas.openxmlformats.org/officeDocument/2006/relationships/hyperlink" Target="https://www.daloopa.com/src/38229701" TargetMode="External"/><Relationship Id="rId15608" Type="http://schemas.openxmlformats.org/officeDocument/2006/relationships/hyperlink" Target="https://www.daloopa.com/src/19187117" TargetMode="External"/><Relationship Id="rId3565" Type="http://schemas.openxmlformats.org/officeDocument/2006/relationships/hyperlink" Target="https://www.daloopa.com/src/19139022" TargetMode="External"/><Relationship Id="rId4616" Type="http://schemas.openxmlformats.org/officeDocument/2006/relationships/hyperlink" Target="https://www.daloopa.com/src/58652627" TargetMode="External"/><Relationship Id="rId13159" Type="http://schemas.openxmlformats.org/officeDocument/2006/relationships/hyperlink" Target="https://www.daloopa.com/src/67441179" TargetMode="External"/><Relationship Id="rId17030" Type="http://schemas.openxmlformats.org/officeDocument/2006/relationships/hyperlink" Target="https://www.daloopa.com/src/48793140" TargetMode="External"/><Relationship Id="rId486" Type="http://schemas.openxmlformats.org/officeDocument/2006/relationships/hyperlink" Target="https://www.daloopa.com/src/1677172" TargetMode="External"/><Relationship Id="rId2167" Type="http://schemas.openxmlformats.org/officeDocument/2006/relationships/hyperlink" Target="https://www.daloopa.com/src/18862669" TargetMode="External"/><Relationship Id="rId3218" Type="http://schemas.openxmlformats.org/officeDocument/2006/relationships/hyperlink" Target="https://www.daloopa.com/src/19135907" TargetMode="External"/><Relationship Id="rId6788" Type="http://schemas.openxmlformats.org/officeDocument/2006/relationships/hyperlink" Target="https://www.daloopa.com/src/1669728" TargetMode="External"/><Relationship Id="rId139" Type="http://schemas.openxmlformats.org/officeDocument/2006/relationships/hyperlink" Target="https://www.daloopa.com/document/10232720" TargetMode="External"/><Relationship Id="rId7839" Type="http://schemas.openxmlformats.org/officeDocument/2006/relationships/hyperlink" Target="https://www.daloopa.com/src/48345882" TargetMode="External"/><Relationship Id="rId9261" Type="http://schemas.openxmlformats.org/officeDocument/2006/relationships/hyperlink" Target="https://www.daloopa.com/src/45304315" TargetMode="External"/><Relationship Id="rId13640" Type="http://schemas.openxmlformats.org/officeDocument/2006/relationships/hyperlink" Target="https://www.daloopa.com/src/20862184" TargetMode="External"/><Relationship Id="rId11191" Type="http://schemas.openxmlformats.org/officeDocument/2006/relationships/hyperlink" Target="https://www.daloopa.com/src/1678842" TargetMode="External"/><Relationship Id="rId12242" Type="http://schemas.openxmlformats.org/officeDocument/2006/relationships/hyperlink" Target="https://www.daloopa.com/src/62996616" TargetMode="External"/><Relationship Id="rId16863" Type="http://schemas.openxmlformats.org/officeDocument/2006/relationships/hyperlink" Target="https://www.daloopa.com/src/48789242" TargetMode="External"/><Relationship Id="rId17914" Type="http://schemas.openxmlformats.org/officeDocument/2006/relationships/hyperlink" Target="https://www.daloopa.com/src/62764307" TargetMode="External"/><Relationship Id="rId620" Type="http://schemas.openxmlformats.org/officeDocument/2006/relationships/hyperlink" Target="https://www.daloopa.com/src/19357330" TargetMode="External"/><Relationship Id="rId1250" Type="http://schemas.openxmlformats.org/officeDocument/2006/relationships/hyperlink" Target="https://www.daloopa.com/src/1670901" TargetMode="External"/><Relationship Id="rId2301" Type="http://schemas.openxmlformats.org/officeDocument/2006/relationships/hyperlink" Target="https://www.daloopa.com/src/1679272" TargetMode="External"/><Relationship Id="rId5871" Type="http://schemas.openxmlformats.org/officeDocument/2006/relationships/hyperlink" Target="https://www.daloopa.com/src/14718081" TargetMode="External"/><Relationship Id="rId6922" Type="http://schemas.openxmlformats.org/officeDocument/2006/relationships/hyperlink" Target="https://www.daloopa.com/src/1668675" TargetMode="External"/><Relationship Id="rId15465" Type="http://schemas.openxmlformats.org/officeDocument/2006/relationships/hyperlink" Target="https://www.daloopa.com/document/27840" TargetMode="External"/><Relationship Id="rId16516" Type="http://schemas.openxmlformats.org/officeDocument/2006/relationships/hyperlink" Target="https://marketplace.daloopa.com/text-fundamental?id=18837798&amp;value=4000&amp;id=18842778&amp;value=4000&amp;" TargetMode="External"/><Relationship Id="rId4473" Type="http://schemas.openxmlformats.org/officeDocument/2006/relationships/hyperlink" Target="https://www.daloopa.com/src/1668250" TargetMode="External"/><Relationship Id="rId5524" Type="http://schemas.openxmlformats.org/officeDocument/2006/relationships/hyperlink" Target="https://www.daloopa.com/src/7963194" TargetMode="External"/><Relationship Id="rId14067" Type="http://schemas.openxmlformats.org/officeDocument/2006/relationships/hyperlink" Target="https://www.daloopa.com/src/19157724" TargetMode="External"/><Relationship Id="rId15118" Type="http://schemas.openxmlformats.org/officeDocument/2006/relationships/hyperlink" Target="https://www.daloopa.com/src/19181184" TargetMode="External"/><Relationship Id="rId18688" Type="http://schemas.openxmlformats.org/officeDocument/2006/relationships/hyperlink" Target="https://www.daloopa.com/src/48898735" TargetMode="External"/><Relationship Id="rId19739" Type="http://schemas.openxmlformats.org/officeDocument/2006/relationships/hyperlink" Target="https://www.daloopa.com/src/1678486" TargetMode="External"/><Relationship Id="rId3075" Type="http://schemas.openxmlformats.org/officeDocument/2006/relationships/hyperlink" Target="https://www.daloopa.com/src/19135579" TargetMode="External"/><Relationship Id="rId4126" Type="http://schemas.openxmlformats.org/officeDocument/2006/relationships/hyperlink" Target="https://www.daloopa.com/src/1668486" TargetMode="External"/><Relationship Id="rId7696" Type="http://schemas.openxmlformats.org/officeDocument/2006/relationships/hyperlink" Target="https://www.daloopa.com/src/1669466" TargetMode="External"/><Relationship Id="rId8747" Type="http://schemas.openxmlformats.org/officeDocument/2006/relationships/hyperlink" Target="https://www.daloopa.com/src/4681463" TargetMode="External"/><Relationship Id="rId6298" Type="http://schemas.openxmlformats.org/officeDocument/2006/relationships/hyperlink" Target="https://www.daloopa.com/src/32272332" TargetMode="External"/><Relationship Id="rId7349" Type="http://schemas.openxmlformats.org/officeDocument/2006/relationships/hyperlink" Target="https://www.daloopa.com/src/53410395" TargetMode="External"/><Relationship Id="rId10677" Type="http://schemas.openxmlformats.org/officeDocument/2006/relationships/hyperlink" Target="https://www.daloopa.com/src/50179203" TargetMode="External"/><Relationship Id="rId11728" Type="http://schemas.openxmlformats.org/officeDocument/2006/relationships/hyperlink" Target="https://www.daloopa.com/src/1678662" TargetMode="External"/><Relationship Id="rId13150" Type="http://schemas.openxmlformats.org/officeDocument/2006/relationships/hyperlink" Target="https://www.daloopa.com/src/67438733" TargetMode="External"/><Relationship Id="rId14201" Type="http://schemas.openxmlformats.org/officeDocument/2006/relationships/hyperlink" Target="https://www.daloopa.com/src/18881184" TargetMode="External"/><Relationship Id="rId17771" Type="http://schemas.openxmlformats.org/officeDocument/2006/relationships/hyperlink" Target="https://www.daloopa.com/src/67046094" TargetMode="External"/><Relationship Id="rId18822" Type="http://schemas.openxmlformats.org/officeDocument/2006/relationships/hyperlink" Target="https://www.daloopa.com/src/48900113" TargetMode="External"/><Relationship Id="rId130" Type="http://schemas.openxmlformats.org/officeDocument/2006/relationships/hyperlink" Target="https://www.daloopa.com/document/10232747" TargetMode="External"/><Relationship Id="rId3959" Type="http://schemas.openxmlformats.org/officeDocument/2006/relationships/hyperlink" Target="https://www.daloopa.com/src/1668294" TargetMode="External"/><Relationship Id="rId5381" Type="http://schemas.openxmlformats.org/officeDocument/2006/relationships/hyperlink" Target="https://www.daloopa.com/src/1670339" TargetMode="External"/><Relationship Id="rId7830" Type="http://schemas.openxmlformats.org/officeDocument/2006/relationships/hyperlink" Target="https://www.daloopa.com/src/32272390" TargetMode="External"/><Relationship Id="rId10811" Type="http://schemas.openxmlformats.org/officeDocument/2006/relationships/hyperlink" Target="https://www.daloopa.com/src/50179168" TargetMode="External"/><Relationship Id="rId16373" Type="http://schemas.openxmlformats.org/officeDocument/2006/relationships/hyperlink" Target="https://www.daloopa.com/src/67096974" TargetMode="External"/><Relationship Id="rId17424" Type="http://schemas.openxmlformats.org/officeDocument/2006/relationships/hyperlink" Target="https://marketplace.daloopa.com/text-fundamental?id=62705637&amp;value=16192&amp;id=62705569&amp;value=15516&amp;id=62705514&amp;value=12374&amp;id=62995807&amp;value=7998&amp;id=67089959&amp;value=8170&amp;" TargetMode="External"/><Relationship Id="rId5034" Type="http://schemas.openxmlformats.org/officeDocument/2006/relationships/hyperlink" Target="https://www.daloopa.com/src/1670479" TargetMode="External"/><Relationship Id="rId6432" Type="http://schemas.openxmlformats.org/officeDocument/2006/relationships/hyperlink" Target="https://www.daloopa.com/src/1670282" TargetMode="External"/><Relationship Id="rId12983" Type="http://schemas.openxmlformats.org/officeDocument/2006/relationships/hyperlink" Target="https://www.daloopa.com/src/67438934" TargetMode="External"/><Relationship Id="rId16026" Type="http://schemas.openxmlformats.org/officeDocument/2006/relationships/hyperlink" Target="https://www.daloopa.com/document/27840" TargetMode="External"/><Relationship Id="rId19596" Type="http://schemas.openxmlformats.org/officeDocument/2006/relationships/hyperlink" Target="https://www.daloopa.com/src/1678632" TargetMode="External"/><Relationship Id="rId1991" Type="http://schemas.openxmlformats.org/officeDocument/2006/relationships/hyperlink" Target="https://www.daloopa.com/src/1680688" TargetMode="External"/><Relationship Id="rId9655" Type="http://schemas.openxmlformats.org/officeDocument/2006/relationships/hyperlink" Target="https://www.daloopa.com/src/2697126" TargetMode="External"/><Relationship Id="rId11585" Type="http://schemas.openxmlformats.org/officeDocument/2006/relationships/hyperlink" Target="https://www.daloopa.com/src/1684187" TargetMode="External"/><Relationship Id="rId12636" Type="http://schemas.openxmlformats.org/officeDocument/2006/relationships/hyperlink" Target="https://www.daloopa.com/src/50460433" TargetMode="External"/><Relationship Id="rId18198" Type="http://schemas.openxmlformats.org/officeDocument/2006/relationships/hyperlink" Target="https://www.daloopa.com/src/19275715" TargetMode="External"/><Relationship Id="rId19249" Type="http://schemas.openxmlformats.org/officeDocument/2006/relationships/hyperlink" Target="https://www.daloopa.com/src/49001551" TargetMode="External"/><Relationship Id="rId1644" Type="http://schemas.openxmlformats.org/officeDocument/2006/relationships/hyperlink" Target="https://www.daloopa.com/src/1670837" TargetMode="External"/><Relationship Id="rId8257" Type="http://schemas.openxmlformats.org/officeDocument/2006/relationships/hyperlink" Target="https://marketplace.daloopa.com/text-fundamental?id=1669581&amp;value=-3323&amp;id=1669547&amp;value=-2880&amp;id=1669512&amp;value=-2701&amp;id=1669477&amp;value=-2421&amp;id=48347096&amp;value=-11325&amp;id=1669441&amp;value=-2423&amp;id=1669405&amp;value=-3881&amp;id=1669367&amp;value=-2877&amp;id=1669329&amp;value=-2462&amp;id=48346655&amp;value=-11643&amp;id=1669292&amp;value=-3308&amp;id=1669257&amp;value=-3396&amp;id=1669221&amp;value=-3637&amp;id=1669185&amp;value=-3387&amp;id=48345861&amp;value=-13728&amp;id=1669081&amp;value=-3962&amp;id=1669049&amp;value=-2839&amp;id=1669016&amp;value=-3250&amp;id=1668982&amp;value=-13&amp;id=48615978&amp;value=-10064&amp;id=1668946&amp;value=-18&amp;id=1668910&amp;value=-38&amp;id=1668874&amp;value=-2706&amp;id=1668838&amp;value=-1615&amp;id=48400739&amp;value=-4377&amp;id=1668802&amp;value=-3378&amp;id=1668768&amp;value=-2889&amp;id=1668734&amp;value=-555&amp;id=1668700&amp;value=-5&amp;id=48610215&amp;value=-6827&amp;id=1668666&amp;value=-345&amp;id=1668633&amp;value=-48&amp;id=1668600&amp;value=-145&amp;id=2696864&amp;value=-47&amp;id=47469225&amp;value=-585&amp;id=4681403&amp;value=-1947&amp;id=7963163&amp;value=-35&amp;id=10333051&amp;value=-61&amp;id=14718225&amp;value=-57&amp;id=47468695&amp;value=-2100&amp;id=20811517&amp;value=-937&amp;id=32272381&amp;value=-7741&amp;id=38123500&amp;value=-6392&amp;id=46414893&amp;value=-6365&amp;id=46420395&amp;value=-21435&amp;id=53410380&amp;value=-16420&amp;id=58652697&amp;value=-13162&amp;id=62949132&amp;value=-15768&amp;id=67044668&amp;value=-8718&amp;id=67054431&amp;value=-54068&amp;" TargetMode="External"/><Relationship Id="rId9308" Type="http://schemas.openxmlformats.org/officeDocument/2006/relationships/hyperlink" Target="https://www.daloopa.com/src/20810588" TargetMode="External"/><Relationship Id="rId10187" Type="http://schemas.openxmlformats.org/officeDocument/2006/relationships/hyperlink" Target="https://www.daloopa.com/src/50180142" TargetMode="External"/><Relationship Id="rId11238" Type="http://schemas.openxmlformats.org/officeDocument/2006/relationships/hyperlink" Target="https://www.daloopa.com/src/45304377" TargetMode="External"/><Relationship Id="rId4867" Type="http://schemas.openxmlformats.org/officeDocument/2006/relationships/hyperlink" Target="https://www.daloopa.com/src/1930285" TargetMode="External"/><Relationship Id="rId15859" Type="http://schemas.openxmlformats.org/officeDocument/2006/relationships/hyperlink" Target="https://www.daloopa.com/src/19193001" TargetMode="External"/><Relationship Id="rId17281" Type="http://schemas.openxmlformats.org/officeDocument/2006/relationships/hyperlink" Target="https://www.daloopa.com/src/48799506" TargetMode="External"/><Relationship Id="rId18332" Type="http://schemas.openxmlformats.org/officeDocument/2006/relationships/hyperlink" Target="https://www.daloopa.com/src/62711642" TargetMode="External"/><Relationship Id="rId19730" Type="http://schemas.openxmlformats.org/officeDocument/2006/relationships/hyperlink" Target="https://www.daloopa.com/src/1678575" TargetMode="External"/><Relationship Id="rId3469" Type="http://schemas.openxmlformats.org/officeDocument/2006/relationships/hyperlink" Target="https://www.daloopa.com/src/19138774" TargetMode="External"/><Relationship Id="rId5918" Type="http://schemas.openxmlformats.org/officeDocument/2006/relationships/hyperlink" Target="https://www.daloopa.com/src/1670132" TargetMode="External"/><Relationship Id="rId7340" Type="http://schemas.openxmlformats.org/officeDocument/2006/relationships/hyperlink" Target="https://www.daloopa.com/src/2696847" TargetMode="External"/><Relationship Id="rId10321" Type="http://schemas.openxmlformats.org/officeDocument/2006/relationships/hyperlink" Target="https://www.daloopa.com/src/50179518" TargetMode="External"/><Relationship Id="rId13891" Type="http://schemas.openxmlformats.org/officeDocument/2006/relationships/hyperlink" Target="https://www.daloopa.com/src/19257968" TargetMode="External"/><Relationship Id="rId14942" Type="http://schemas.openxmlformats.org/officeDocument/2006/relationships/hyperlink" Target="https://www.daloopa.com/src/19185110" TargetMode="External"/><Relationship Id="rId3950" Type="http://schemas.openxmlformats.org/officeDocument/2006/relationships/hyperlink" Target="https://www.daloopa.com/src/1668507" TargetMode="External"/><Relationship Id="rId9165" Type="http://schemas.openxmlformats.org/officeDocument/2006/relationships/hyperlink" Target="https://www.daloopa.com/src/1671206" TargetMode="External"/><Relationship Id="rId12493" Type="http://schemas.openxmlformats.org/officeDocument/2006/relationships/hyperlink" Target="https://www.daloopa.com/src/58703451" TargetMode="External"/><Relationship Id="rId13544" Type="http://schemas.openxmlformats.org/officeDocument/2006/relationships/hyperlink" Target="https://www.daloopa.com/src/38228854" TargetMode="External"/><Relationship Id="rId871" Type="http://schemas.openxmlformats.org/officeDocument/2006/relationships/hyperlink" Target="https://www.daloopa.com/src/14718342" TargetMode="External"/><Relationship Id="rId2552" Type="http://schemas.openxmlformats.org/officeDocument/2006/relationships/hyperlink" Target="https://marketplace.daloopa.com/text-fundamental?id=66332525&amp;value=0.44&amp;id=66332515&amp;value=0.45&amp;id=66332511&amp;value=0.46&amp;id=66332506&amp;value=0.45&amp;id=66332488&amp;value=0.47&amp;id=66332486&amp;value=0.48&amp;id=66332479&amp;value=0.48&amp;id=66331569&amp;value=0.47&amp;id=66331562&amp;value=0.47&amp;id=66331552&amp;value=0.45&amp;id=66331549&amp;value=0.43&amp;id=66331545&amp;value=0.44&amp;id=66331543&amp;value=0.45&amp;id=66331526&amp;value=0.44&amp;id=66331493&amp;value=0.45&amp;id=66331490&amp;value=0.44&amp;" TargetMode="External"/><Relationship Id="rId3603" Type="http://schemas.openxmlformats.org/officeDocument/2006/relationships/hyperlink" Target="https://www.daloopa.com/src/45304574" TargetMode="External"/><Relationship Id="rId11095" Type="http://schemas.openxmlformats.org/officeDocument/2006/relationships/hyperlink" Target="https://www.daloopa.com/src/50178745" TargetMode="External"/><Relationship Id="rId12146" Type="http://schemas.openxmlformats.org/officeDocument/2006/relationships/hyperlink" Target="https://www.daloopa.com/src/45304468" TargetMode="External"/><Relationship Id="rId16767" Type="http://schemas.openxmlformats.org/officeDocument/2006/relationships/hyperlink" Target="https://www.daloopa.com/src/66377580" TargetMode="External"/><Relationship Id="rId17818" Type="http://schemas.openxmlformats.org/officeDocument/2006/relationships/hyperlink" Target="https://www.daloopa.com/src/67046095" TargetMode="External"/><Relationship Id="rId524" Type="http://schemas.openxmlformats.org/officeDocument/2006/relationships/hyperlink" Target="https://www.daloopa.com/src/1677084" TargetMode="External"/><Relationship Id="rId1154" Type="http://schemas.openxmlformats.org/officeDocument/2006/relationships/hyperlink" Target="https://www.daloopa.com/src/14718384" TargetMode="External"/><Relationship Id="rId2205" Type="http://schemas.openxmlformats.org/officeDocument/2006/relationships/hyperlink" Target="https://www.daloopa.com/src/18863046" TargetMode="External"/><Relationship Id="rId5775" Type="http://schemas.openxmlformats.org/officeDocument/2006/relationships/hyperlink" Target="https://www.daloopa.com/src/1669603" TargetMode="External"/><Relationship Id="rId6826" Type="http://schemas.openxmlformats.org/officeDocument/2006/relationships/hyperlink" Target="https://www.daloopa.com/src/14718230" TargetMode="External"/><Relationship Id="rId15369" Type="http://schemas.openxmlformats.org/officeDocument/2006/relationships/hyperlink" Target="https://www.daloopa.com/src/19186519" TargetMode="External"/><Relationship Id="rId19240" Type="http://schemas.openxmlformats.org/officeDocument/2006/relationships/hyperlink" Target="https://www.daloopa.com/src/49001509" TargetMode="External"/><Relationship Id="rId4377" Type="http://schemas.openxmlformats.org/officeDocument/2006/relationships/hyperlink" Target="https://www.daloopa.com/src/46595352" TargetMode="External"/><Relationship Id="rId5428" Type="http://schemas.openxmlformats.org/officeDocument/2006/relationships/hyperlink" Target="https://www.daloopa.com/src/1670124" TargetMode="External"/><Relationship Id="rId8998" Type="http://schemas.openxmlformats.org/officeDocument/2006/relationships/hyperlink" Target="https://www.daloopa.com/src/45304242" TargetMode="External"/><Relationship Id="rId11979" Type="http://schemas.openxmlformats.org/officeDocument/2006/relationships/hyperlink" Target="https://www.daloopa.com/document/6065409" TargetMode="External"/><Relationship Id="rId15850" Type="http://schemas.openxmlformats.org/officeDocument/2006/relationships/hyperlink" Target="https://www.daloopa.com/src/19193431" TargetMode="External"/><Relationship Id="rId16901" Type="http://schemas.openxmlformats.org/officeDocument/2006/relationships/hyperlink" Target="https://www.daloopa.com/src/48791008" TargetMode="External"/><Relationship Id="rId3460" Type="http://schemas.openxmlformats.org/officeDocument/2006/relationships/hyperlink" Target="https://www.daloopa.com/src/19599844" TargetMode="External"/><Relationship Id="rId14452" Type="http://schemas.openxmlformats.org/officeDocument/2006/relationships/hyperlink" Target="https://marketplace.daloopa.com/text-fundamental?id=19178364&amp;value=10.06&amp;id=19178247&amp;value=7.68&amp;id=19178209&amp;value=8.86&amp;id=50457967&amp;value=10.100000000000001&amp;id=19182018&amp;value=36.7&amp;id=19178086&amp;value=5.42&amp;id=19178077&amp;value=5.17&amp;id=19177959&amp;value=4.42&amp;id=50457968&amp;value=5.6&amp;id=19181904&amp;value=20.61&amp;id=19177943&amp;value=5.27&amp;id=19177854&amp;value=4.99&amp;id=19177779&amp;value=5.8&amp;id=50457969&amp;value=7.050000000000001&amp;id=19181834&amp;value=23.11&amp;" TargetMode="External"/><Relationship Id="rId15503" Type="http://schemas.openxmlformats.org/officeDocument/2006/relationships/hyperlink" Target="https://www.daloopa.com/src/19186358" TargetMode="External"/><Relationship Id="rId381" Type="http://schemas.openxmlformats.org/officeDocument/2006/relationships/hyperlink" Target="https://www.daloopa.com/src/50420361" TargetMode="External"/><Relationship Id="rId2062" Type="http://schemas.openxmlformats.org/officeDocument/2006/relationships/hyperlink" Target="https://www.daloopa.com/src/1680750" TargetMode="External"/><Relationship Id="rId3113" Type="http://schemas.openxmlformats.org/officeDocument/2006/relationships/hyperlink" Target="https://www.daloopa.com/src/38227518" TargetMode="External"/><Relationship Id="rId4511" Type="http://schemas.openxmlformats.org/officeDocument/2006/relationships/hyperlink" Target="https://www.daloopa.com/src/46594008" TargetMode="External"/><Relationship Id="rId13054" Type="http://schemas.openxmlformats.org/officeDocument/2006/relationships/hyperlink" Target="https://www.daloopa.com/src/67439270" TargetMode="External"/><Relationship Id="rId14105" Type="http://schemas.openxmlformats.org/officeDocument/2006/relationships/hyperlink" Target="https://www.daloopa.com/src/48891589" TargetMode="External"/><Relationship Id="rId17675" Type="http://schemas.openxmlformats.org/officeDocument/2006/relationships/hyperlink" Target="https://www.daloopa.com/src/62706052" TargetMode="External"/><Relationship Id="rId18726" Type="http://schemas.openxmlformats.org/officeDocument/2006/relationships/hyperlink" Target="https://www.daloopa.com/src/48899824" TargetMode="External"/><Relationship Id="rId6683" Type="http://schemas.openxmlformats.org/officeDocument/2006/relationships/hyperlink" Target="https://www.daloopa.com/src/1669863" TargetMode="External"/><Relationship Id="rId7734" Type="http://schemas.openxmlformats.org/officeDocument/2006/relationships/hyperlink" Target="https://www.daloopa.com/src/48346650" TargetMode="External"/><Relationship Id="rId10715" Type="http://schemas.openxmlformats.org/officeDocument/2006/relationships/hyperlink" Target="https://www.daloopa.com/src/50178891" TargetMode="External"/><Relationship Id="rId16277" Type="http://schemas.openxmlformats.org/officeDocument/2006/relationships/hyperlink" Target="https://www.daloopa.com/src/67096975" TargetMode="External"/><Relationship Id="rId17328" Type="http://schemas.openxmlformats.org/officeDocument/2006/relationships/hyperlink" Target="https://www.daloopa.com/src/58706534" TargetMode="External"/><Relationship Id="rId5285" Type="http://schemas.openxmlformats.org/officeDocument/2006/relationships/hyperlink" Target="https://www.daloopa.com/src/1670048" TargetMode="External"/><Relationship Id="rId6336" Type="http://schemas.openxmlformats.org/officeDocument/2006/relationships/hyperlink" Target="https://www.daloopa.com/src/1669857" TargetMode="External"/><Relationship Id="rId1895" Type="http://schemas.openxmlformats.org/officeDocument/2006/relationships/hyperlink" Target="https://www.daloopa.com/src/1680745" TargetMode="External"/><Relationship Id="rId2946" Type="http://schemas.openxmlformats.org/officeDocument/2006/relationships/hyperlink" Target="https://www.daloopa.com/src/19134929" TargetMode="External"/><Relationship Id="rId9559" Type="http://schemas.openxmlformats.org/officeDocument/2006/relationships/hyperlink" Target="https://www.daloopa.com/src/45304351" TargetMode="External"/><Relationship Id="rId11489" Type="http://schemas.openxmlformats.org/officeDocument/2006/relationships/hyperlink" Target="https://www.daloopa.com/src/1684154" TargetMode="External"/><Relationship Id="rId12887" Type="http://schemas.openxmlformats.org/officeDocument/2006/relationships/hyperlink" Target="https://www.daloopa.com/src/67436644" TargetMode="External"/><Relationship Id="rId13938" Type="http://schemas.openxmlformats.org/officeDocument/2006/relationships/hyperlink" Target="https://www.daloopa.com/src/48887443" TargetMode="External"/><Relationship Id="rId15360" Type="http://schemas.openxmlformats.org/officeDocument/2006/relationships/hyperlink" Target="https://www.daloopa.com/src/19186872" TargetMode="External"/><Relationship Id="rId918" Type="http://schemas.openxmlformats.org/officeDocument/2006/relationships/hyperlink" Target="https://www.daloopa.com/src/15998664" TargetMode="External"/><Relationship Id="rId1548" Type="http://schemas.openxmlformats.org/officeDocument/2006/relationships/hyperlink" Target="https://www.daloopa.com/src/1670890" TargetMode="External"/><Relationship Id="rId15013" Type="http://schemas.openxmlformats.org/officeDocument/2006/relationships/hyperlink" Target="https://www.daloopa.com/src/19185268" TargetMode="External"/><Relationship Id="rId16411" Type="http://schemas.openxmlformats.org/officeDocument/2006/relationships/hyperlink" Target="https://www.daloopa.com/src/19197194" TargetMode="External"/><Relationship Id="rId4021" Type="http://schemas.openxmlformats.org/officeDocument/2006/relationships/hyperlink" Target="https://www.daloopa.com/src/1668143" TargetMode="External"/><Relationship Id="rId7591" Type="http://schemas.openxmlformats.org/officeDocument/2006/relationships/hyperlink" Target="https://www.daloopa.com/src/1668859" TargetMode="External"/><Relationship Id="rId11970" Type="http://schemas.openxmlformats.org/officeDocument/2006/relationships/hyperlink" Target="https://www.daloopa.com/document/6065409" TargetMode="External"/><Relationship Id="rId18583" Type="http://schemas.openxmlformats.org/officeDocument/2006/relationships/hyperlink" Target="https://www.daloopa.com/src/62707705" TargetMode="External"/><Relationship Id="rId19634" Type="http://schemas.openxmlformats.org/officeDocument/2006/relationships/hyperlink" Target="https://www.daloopa.com/document/10375903" TargetMode="External"/><Relationship Id="rId6193" Type="http://schemas.openxmlformats.org/officeDocument/2006/relationships/hyperlink" Target="https://www.daloopa.com/src/20809865" TargetMode="External"/><Relationship Id="rId7244" Type="http://schemas.openxmlformats.org/officeDocument/2006/relationships/hyperlink" Target="https://www.daloopa.com/src/48610218" TargetMode="External"/><Relationship Id="rId8642" Type="http://schemas.openxmlformats.org/officeDocument/2006/relationships/hyperlink" Target="https://www.daloopa.com/src/2697020" TargetMode="External"/><Relationship Id="rId10572" Type="http://schemas.openxmlformats.org/officeDocument/2006/relationships/hyperlink" Target="https://www.daloopa.com/src/50178569" TargetMode="External"/><Relationship Id="rId11623" Type="http://schemas.openxmlformats.org/officeDocument/2006/relationships/hyperlink" Target="https://marketplace.daloopa.com/text-fundamental?id=1684193&amp;value=0.292&amp;id=1684214&amp;value=0.287&amp;" TargetMode="External"/><Relationship Id="rId17185" Type="http://schemas.openxmlformats.org/officeDocument/2006/relationships/hyperlink" Target="https://www.daloopa.com/src/48794065" TargetMode="External"/><Relationship Id="rId18236" Type="http://schemas.openxmlformats.org/officeDocument/2006/relationships/hyperlink" Target="https://www.daloopa.com/src/19253372" TargetMode="External"/><Relationship Id="rId10225" Type="http://schemas.openxmlformats.org/officeDocument/2006/relationships/hyperlink" Target="https://www.daloopa.com/src/50457870" TargetMode="External"/><Relationship Id="rId13795" Type="http://schemas.openxmlformats.org/officeDocument/2006/relationships/hyperlink" Target="https://www.daloopa.com/src/19259289" TargetMode="External"/><Relationship Id="rId14846" Type="http://schemas.openxmlformats.org/officeDocument/2006/relationships/hyperlink" Target="https://www.daloopa.com/src/19184844" TargetMode="External"/><Relationship Id="rId3854" Type="http://schemas.openxmlformats.org/officeDocument/2006/relationships/hyperlink" Target="https://www.daloopa.com/src/1668195" TargetMode="External"/><Relationship Id="rId4905" Type="http://schemas.openxmlformats.org/officeDocument/2006/relationships/hyperlink" Target="https://marketplace.daloopa.com/text-fundamental?id=1677311&amp;value=697&amp;id=1677305&amp;value=783&amp;id=1677299&amp;value=886&amp;id=45303688&amp;value=902&amp;id=1930259&amp;value=3268&amp;id=1677287&amp;value=887&amp;id=1677281&amp;value=915&amp;id=1677275&amp;value=1290&amp;id=45303689&amp;value=1187&amp;id=1930288&amp;value=4279&amp;id=1677317&amp;value=1203&amp;id=1930059&amp;value=1132&amp;id=1930080&amp;value=1432&amp;id=45303690&amp;value=1486&amp;id=1930168&amp;value=5253&amp;id=1930194&amp;value=1500&amp;id=1930202&amp;value=1510&amp;id=1930210&amp;value=1902&amp;id=45303691&amp;value=1959&amp;id=1930228&amp;value=6871&amp;" TargetMode="External"/><Relationship Id="rId12397" Type="http://schemas.openxmlformats.org/officeDocument/2006/relationships/hyperlink" Target="https://www.daloopa.com/src/1679315" TargetMode="External"/><Relationship Id="rId13448" Type="http://schemas.openxmlformats.org/officeDocument/2006/relationships/hyperlink" Target="https://www.daloopa.com/src/58749101" TargetMode="External"/><Relationship Id="rId775" Type="http://schemas.openxmlformats.org/officeDocument/2006/relationships/hyperlink" Target="https://www.daloopa.com/src/58704500" TargetMode="External"/><Relationship Id="rId2456" Type="http://schemas.openxmlformats.org/officeDocument/2006/relationships/hyperlink" Target="https://www.daloopa.com/src/1679242" TargetMode="External"/><Relationship Id="rId3507" Type="http://schemas.openxmlformats.org/officeDocument/2006/relationships/hyperlink" Target="https://www.daloopa.com/src/19138724" TargetMode="External"/><Relationship Id="rId9069" Type="http://schemas.openxmlformats.org/officeDocument/2006/relationships/hyperlink" Target="https://www.daloopa.com/src/1671432" TargetMode="External"/><Relationship Id="rId19491" Type="http://schemas.openxmlformats.org/officeDocument/2006/relationships/hyperlink" Target="https://www.daloopa.com/src/49010203" TargetMode="External"/><Relationship Id="rId428" Type="http://schemas.openxmlformats.org/officeDocument/2006/relationships/hyperlink" Target="https://www.daloopa.com/src/1677247" TargetMode="External"/><Relationship Id="rId1058" Type="http://schemas.openxmlformats.org/officeDocument/2006/relationships/hyperlink" Target="https://www.daloopa.com/src/62949269" TargetMode="External"/><Relationship Id="rId2109" Type="http://schemas.openxmlformats.org/officeDocument/2006/relationships/hyperlink" Target="https://www.daloopa.com/src/45303505" TargetMode="External"/><Relationship Id="rId5679" Type="http://schemas.openxmlformats.org/officeDocument/2006/relationships/hyperlink" Target="https://www.daloopa.com/src/38123573" TargetMode="External"/><Relationship Id="rId9550" Type="http://schemas.openxmlformats.org/officeDocument/2006/relationships/hyperlink" Target="https://www.daloopa.com/src/20810576" TargetMode="External"/><Relationship Id="rId18093" Type="http://schemas.openxmlformats.org/officeDocument/2006/relationships/hyperlink" Target="https://www.daloopa.com/src/19238067" TargetMode="External"/><Relationship Id="rId19144" Type="http://schemas.openxmlformats.org/officeDocument/2006/relationships/hyperlink" Target="https://www.daloopa.com/src/49000202" TargetMode="External"/><Relationship Id="rId8152" Type="http://schemas.openxmlformats.org/officeDocument/2006/relationships/hyperlink" Target="https://www.daloopa.com/src/1669181" TargetMode="External"/><Relationship Id="rId9203" Type="http://schemas.openxmlformats.org/officeDocument/2006/relationships/hyperlink" Target="https://www.daloopa.com/src/2697112" TargetMode="External"/><Relationship Id="rId10082" Type="http://schemas.openxmlformats.org/officeDocument/2006/relationships/hyperlink" Target="https://www.daloopa.com/document/207123" TargetMode="External"/><Relationship Id="rId11480" Type="http://schemas.openxmlformats.org/officeDocument/2006/relationships/hyperlink" Target="https://www.daloopa.com/src/45304411" TargetMode="External"/><Relationship Id="rId12531" Type="http://schemas.openxmlformats.org/officeDocument/2006/relationships/hyperlink" Target="https://www.daloopa.com/src/32320519" TargetMode="External"/><Relationship Id="rId11133" Type="http://schemas.openxmlformats.org/officeDocument/2006/relationships/hyperlink" Target="https://www.daloopa.com/src/50457955" TargetMode="External"/><Relationship Id="rId15754" Type="http://schemas.openxmlformats.org/officeDocument/2006/relationships/hyperlink" Target="https://www.daloopa.com/src/19182685" TargetMode="External"/><Relationship Id="rId16805" Type="http://schemas.openxmlformats.org/officeDocument/2006/relationships/hyperlink" Target="https://www.daloopa.com/src/50324288" TargetMode="External"/><Relationship Id="rId4762" Type="http://schemas.openxmlformats.org/officeDocument/2006/relationships/hyperlink" Target="https://marketplace.daloopa.com/text-fundamental?id=1668285&amp;value=6.02&amp;id=1668221&amp;value=7.73&amp;id=1668208&amp;value=5.01&amp;id=1668194&amp;value=9.57&amp;id=1668180&amp;value=-4.35&amp;id=46595183&amp;value=18&amp;id=1668166&amp;value=13.33&amp;id=1668153&amp;value=4.54&amp;id=1668139&amp;value=13.06&amp;id=1668125&amp;value=12.77&amp;id=46595286&amp;value=43.7&amp;id=1668111&amp;value=9.5&amp;id=1668097&amp;value=14.21&amp;id=1668083&amp;value=10.12&amp;id=2696819&amp;value=15.35&amp;id=46595355&amp;value=49.16&amp;id=4681370&amp;value=9.87&amp;id=7963105&amp;value=10.13&amp;id=10332902&amp;value=16.4&amp;id=14718010&amp;value=22.3&amp;id=46595417&amp;value=58.61&amp;id=20811557&amp;value=26.29&amp;id=32272254&amp;value=27.26&amp;id=38123463&amp;value=27.99&amp;id=46414804&amp;value=30.69&amp;id=46414821&amp;value=112.2&amp;id=53410370&amp;value=24.62&amp;id=58652626&amp;value=1.21&amp;id=62948872&amp;value=1.06&amp;id=67044168&amp;value=1.05&amp;id=67054335&amp;value=4.56&amp;" TargetMode="External"/><Relationship Id="rId5813" Type="http://schemas.openxmlformats.org/officeDocument/2006/relationships/hyperlink" Target="https://www.daloopa.com/src/1670094" TargetMode="External"/><Relationship Id="rId14356" Type="http://schemas.openxmlformats.org/officeDocument/2006/relationships/hyperlink" Target="https://www.daloopa.com/src/45303697" TargetMode="External"/><Relationship Id="rId15407" Type="http://schemas.openxmlformats.org/officeDocument/2006/relationships/hyperlink" Target="https://www.daloopa.com/src/19186877" TargetMode="External"/><Relationship Id="rId18977" Type="http://schemas.openxmlformats.org/officeDocument/2006/relationships/hyperlink" Target="https://www.daloopa.com/src/48899200" TargetMode="External"/><Relationship Id="rId285" Type="http://schemas.openxmlformats.org/officeDocument/2006/relationships/hyperlink" Target="https://www.daloopa.com/src/1676970" TargetMode="External"/><Relationship Id="rId3364" Type="http://schemas.openxmlformats.org/officeDocument/2006/relationships/hyperlink" Target="https://www.daloopa.com/src/45304542" TargetMode="External"/><Relationship Id="rId4415" Type="http://schemas.openxmlformats.org/officeDocument/2006/relationships/hyperlink" Target="https://marketplace.daloopa.com/text-fundamental?id=1668565&amp;value=3346&amp;id=1668541&amp;value=3228&amp;id=1668517&amp;value=2970&amp;id=1668493&amp;value=3376&amp;id=46594006&amp;value=12920&amp;id=1668469&amp;value=3452&amp;id=1668448&amp;value=3422&amp;id=1668427&amp;value=2813&amp;id=1668406&amp;value=4757&amp;id=46594118&amp;value=14444&amp;id=1668385&amp;value=3586&amp;id=1668358&amp;value=3931&amp;id=1668331&amp;value=3979&amp;id=1668304&amp;value=4923&amp;id=46594915&amp;value=16348&amp;id=1668283&amp;value=4207&amp;id=1668266&amp;value=4877&amp;id=1668249&amp;value=5061&amp;id=1668232&amp;value=5333&amp;id=46594999&amp;value=19478&amp;id=1668219&amp;value=5426&amp;id=1668206&amp;value=3524&amp;id=1668192&amp;value=6732&amp;id=1668178&amp;value=-3020&amp;id=46595184&amp;value=12662&amp;id=1668164&amp;value=9401&amp;id=1668151&amp;value=3195&amp;id=1668137&amp;value=9192&amp;id=1668123&amp;value=8948&amp;id=46595290&amp;value=30736&amp;id=1668109&amp;value=6657&amp;id=1668095&amp;value=9947&amp;id=1668081&amp;value=7068&amp;id=2696817&amp;value=10671&amp;id=46595353&amp;value=34343&amp;id=4681368&amp;value=6836&amp;id=7963103&amp;value=6959&amp;id=10332901&amp;value=11247&amp;id=14718018&amp;value=15227&amp;id=46595420&amp;value=40269&amp;id=20811559&amp;value=17930&amp;id=32272260&amp;value=18525&amp;id=38123465&amp;value=18936&amp;id=46414794&amp;value=20642&amp;id=46414823&amp;value=76033&amp;id=53410362&amp;value=16436&amp;id=58652623&amp;value=16002&amp;id=62948883&amp;value=13910&amp;id=67044156&amp;value=13624&amp;id=67054332&amp;value=59972&amp;" TargetMode="External"/><Relationship Id="rId7985" Type="http://schemas.openxmlformats.org/officeDocument/2006/relationships/hyperlink" Target="https://www.daloopa.com/src/32272392" TargetMode="External"/><Relationship Id="rId14009" Type="http://schemas.openxmlformats.org/officeDocument/2006/relationships/hyperlink" Target="https://www.daloopa.com/src/18902132" TargetMode="External"/><Relationship Id="rId17579" Type="http://schemas.openxmlformats.org/officeDocument/2006/relationships/hyperlink" Target="https://www.daloopa.com/src/62706344" TargetMode="External"/><Relationship Id="rId3017" Type="http://schemas.openxmlformats.org/officeDocument/2006/relationships/hyperlink" Target="https://www.daloopa.com/src/32322696" TargetMode="External"/><Relationship Id="rId6587" Type="http://schemas.openxmlformats.org/officeDocument/2006/relationships/hyperlink" Target="https://www.daloopa.com/src/1670547" TargetMode="External"/><Relationship Id="rId7638" Type="http://schemas.openxmlformats.org/officeDocument/2006/relationships/hyperlink" Target="https://www.daloopa.com/src/1669037" TargetMode="External"/><Relationship Id="rId10619" Type="http://schemas.openxmlformats.org/officeDocument/2006/relationships/hyperlink" Target="https://www.daloopa.com/src/50179206" TargetMode="External"/><Relationship Id="rId10966" Type="http://schemas.openxmlformats.org/officeDocument/2006/relationships/hyperlink" Target="https://www.daloopa.com/src/50179351" TargetMode="External"/><Relationship Id="rId5189" Type="http://schemas.openxmlformats.org/officeDocument/2006/relationships/hyperlink" Target="https://www.daloopa.com/src/1670188" TargetMode="External"/><Relationship Id="rId9060" Type="http://schemas.openxmlformats.org/officeDocument/2006/relationships/hyperlink" Target="https://www.daloopa.com/src/1671523" TargetMode="External"/><Relationship Id="rId12041" Type="http://schemas.openxmlformats.org/officeDocument/2006/relationships/hyperlink" Target="https://www.daloopa.com/src/1678324" TargetMode="External"/><Relationship Id="rId1799" Type="http://schemas.openxmlformats.org/officeDocument/2006/relationships/hyperlink" Target="https://www.daloopa.com/src/1671041" TargetMode="External"/><Relationship Id="rId2100" Type="http://schemas.openxmlformats.org/officeDocument/2006/relationships/hyperlink" Target="https://www.daloopa.com/src/1680767" TargetMode="External"/><Relationship Id="rId5670" Type="http://schemas.openxmlformats.org/officeDocument/2006/relationships/hyperlink" Target="https://www.daloopa.com/src/1669637" TargetMode="External"/><Relationship Id="rId16662" Type="http://schemas.openxmlformats.org/officeDocument/2006/relationships/hyperlink" Target="https://www.daloopa.com/src/18837794" TargetMode="External"/><Relationship Id="rId17713" Type="http://schemas.openxmlformats.org/officeDocument/2006/relationships/hyperlink" Target="https://www.daloopa.com/src/62705865" TargetMode="External"/><Relationship Id="rId4272" Type="http://schemas.openxmlformats.org/officeDocument/2006/relationships/hyperlink" Target="https://www.daloopa.com/src/46595280" TargetMode="External"/><Relationship Id="rId5323" Type="http://schemas.openxmlformats.org/officeDocument/2006/relationships/hyperlink" Target="https://www.daloopa.com/document/23463508" TargetMode="External"/><Relationship Id="rId6721" Type="http://schemas.openxmlformats.org/officeDocument/2006/relationships/hyperlink" Target="https://www.daloopa.com/src/10333011" TargetMode="External"/><Relationship Id="rId15264" Type="http://schemas.openxmlformats.org/officeDocument/2006/relationships/hyperlink" Target="https://www.daloopa.com/src/19181254" TargetMode="External"/><Relationship Id="rId16315" Type="http://schemas.openxmlformats.org/officeDocument/2006/relationships/hyperlink" Target="https://www.daloopa.com/src/19141324" TargetMode="External"/><Relationship Id="rId8893" Type="http://schemas.openxmlformats.org/officeDocument/2006/relationships/hyperlink" Target="https://www.daloopa.com/src/1684215" TargetMode="External"/><Relationship Id="rId9944" Type="http://schemas.openxmlformats.org/officeDocument/2006/relationships/hyperlink" Target="https://www.daloopa.com/src/14718314" TargetMode="External"/><Relationship Id="rId11874" Type="http://schemas.openxmlformats.org/officeDocument/2006/relationships/hyperlink" Target="https://www.daloopa.com/document/206991" TargetMode="External"/><Relationship Id="rId12925" Type="http://schemas.openxmlformats.org/officeDocument/2006/relationships/hyperlink" Target="https://www.daloopa.com/src/67436922" TargetMode="External"/><Relationship Id="rId18487" Type="http://schemas.openxmlformats.org/officeDocument/2006/relationships/hyperlink" Target="https://www.daloopa.com/src/62711764" TargetMode="External"/><Relationship Id="rId19538" Type="http://schemas.openxmlformats.org/officeDocument/2006/relationships/hyperlink" Target="https://www.daloopa.com/src/1678606" TargetMode="External"/><Relationship Id="rId1933" Type="http://schemas.openxmlformats.org/officeDocument/2006/relationships/hyperlink" Target="https://www.daloopa.com/src/1680770" TargetMode="External"/><Relationship Id="rId6097" Type="http://schemas.openxmlformats.org/officeDocument/2006/relationships/hyperlink" Target="https://www.daloopa.com/src/1669852" TargetMode="External"/><Relationship Id="rId7495" Type="http://schemas.openxmlformats.org/officeDocument/2006/relationships/hyperlink" Target="https://www.daloopa.com/src/1668586" TargetMode="External"/><Relationship Id="rId8546" Type="http://schemas.openxmlformats.org/officeDocument/2006/relationships/hyperlink" Target="https://www.daloopa.com/src/47468704" TargetMode="External"/><Relationship Id="rId10476" Type="http://schemas.openxmlformats.org/officeDocument/2006/relationships/hyperlink" Target="https://www.daloopa.com/src/67060002" TargetMode="External"/><Relationship Id="rId11527" Type="http://schemas.openxmlformats.org/officeDocument/2006/relationships/hyperlink" Target="https://www.daloopa.com/src/45304418" TargetMode="External"/><Relationship Id="rId17089" Type="http://schemas.openxmlformats.org/officeDocument/2006/relationships/hyperlink" Target="https://www.daloopa.com/src/53490093" TargetMode="External"/><Relationship Id="rId7148" Type="http://schemas.openxmlformats.org/officeDocument/2006/relationships/hyperlink" Target="https://www.daloopa.com/src/1669525" TargetMode="External"/><Relationship Id="rId10129" Type="http://schemas.openxmlformats.org/officeDocument/2006/relationships/hyperlink" Target="https://www.daloopa.com/document/207123" TargetMode="External"/><Relationship Id="rId13699" Type="http://schemas.openxmlformats.org/officeDocument/2006/relationships/hyperlink" Target="https://www.daloopa.com/src/46507667" TargetMode="External"/><Relationship Id="rId14000" Type="http://schemas.openxmlformats.org/officeDocument/2006/relationships/hyperlink" Target="https://www.daloopa.com/src/38227052" TargetMode="External"/><Relationship Id="rId17570" Type="http://schemas.openxmlformats.org/officeDocument/2006/relationships/hyperlink" Target="https://www.daloopa.com/src/62761277" TargetMode="External"/><Relationship Id="rId18621" Type="http://schemas.openxmlformats.org/officeDocument/2006/relationships/hyperlink" Target="https://www.daloopa.com/src/50393470" TargetMode="External"/><Relationship Id="rId3758" Type="http://schemas.openxmlformats.org/officeDocument/2006/relationships/hyperlink" Target="https://www.daloopa.com/src/19138153" TargetMode="External"/><Relationship Id="rId4809" Type="http://schemas.openxmlformats.org/officeDocument/2006/relationships/hyperlink" Target="https://marketplace.daloopa.com/text-fundamental?id=1677282&amp;value=95&amp;id=1677276&amp;value=100&amp;id=1677270&amp;value=169&amp;id=45303671&amp;value=171&amp;id=1930283&amp;value=535&amp;id=1677312&amp;value=160&amp;id=1930054&amp;value=163&amp;id=1930075&amp;value=231&amp;id=45303672&amp;value=252&amp;id=1930163&amp;value=806&amp;id=1930190&amp;value=241&amp;id=1930198&amp;value=255&amp;id=1930206&amp;value=325&amp;id=45303673&amp;value=336&amp;id=1930223&amp;value=1157&amp;" TargetMode="External"/><Relationship Id="rId16172" Type="http://schemas.openxmlformats.org/officeDocument/2006/relationships/hyperlink" Target="https://www.daloopa.com/src/19193870" TargetMode="External"/><Relationship Id="rId17223" Type="http://schemas.openxmlformats.org/officeDocument/2006/relationships/hyperlink" Target="https://www.daloopa.com/src/48796244" TargetMode="External"/><Relationship Id="rId679" Type="http://schemas.openxmlformats.org/officeDocument/2006/relationships/hyperlink" Target="https://www.daloopa.com/src/50432376" TargetMode="External"/><Relationship Id="rId5180" Type="http://schemas.openxmlformats.org/officeDocument/2006/relationships/hyperlink" Target="https://www.daloopa.com/src/1670519" TargetMode="External"/><Relationship Id="rId6231" Type="http://schemas.openxmlformats.org/officeDocument/2006/relationships/hyperlink" Target="https://www.daloopa.com/src/1669889" TargetMode="External"/><Relationship Id="rId10610" Type="http://schemas.openxmlformats.org/officeDocument/2006/relationships/hyperlink" Target="https://marketplace.daloopa.com/text-fundamental?id=50179532&amp;value=0.29&amp;id=50179508&amp;value=0.28&amp;id=50179480&amp;value=0.29&amp;id=50179428&amp;value=0.3&amp;id=50179370&amp;value=0.33&amp;id=50179334&amp;value=0.36&amp;id=50179256&amp;value=0.29&amp;id=50179206&amp;value=0.29&amp;id=50179165&amp;value=0.27&amp;id=50179098&amp;value=0.29&amp;id=50179034&amp;value=0.26&amp;id=50179001&amp;value=0.24&amp;id=50178960&amp;value=0.19&amp;id=50178897&amp;value=0.06&amp;id=50178840&amp;value=0.24&amp;id=50178794&amp;value=0.32&amp;id=50178743&amp;value=0.44&amp;id=50178696&amp;value=0.62&amp;id=50178584&amp;value=0.38&amp;id=50174945&amp;value=0.28&amp;id=53412523&amp;value=0.13&amp;id=58653395&amp;value=0.04&amp;id=62951008&amp;value=-0.02&amp;id=67058801&amp;value=-0.06&amp;id=67058824&amp;value=0.02&amp;" TargetMode="External"/><Relationship Id="rId9454" Type="http://schemas.openxmlformats.org/officeDocument/2006/relationships/hyperlink" Target="https://www.daloopa.com/src/1671329" TargetMode="External"/><Relationship Id="rId12782" Type="http://schemas.openxmlformats.org/officeDocument/2006/relationships/hyperlink" Target="https://www.daloopa.com/src/67086276" TargetMode="External"/><Relationship Id="rId13833" Type="http://schemas.openxmlformats.org/officeDocument/2006/relationships/hyperlink" Target="https://marketplace.daloopa.com/text-fundamental?id=19256354&amp;value=1886&amp;id=19256212&amp;value=751&amp;id=19256153&amp;value=723&amp;id=19256074&amp;value=714&amp;id=66433331&amp;value=1330&amp;id=19255987&amp;value=3518&amp;id=19255721&amp;value=725&amp;id=19255664&amp;value=773&amp;id=19255610&amp;value=1017&amp;id=66433332&amp;value=1004&amp;id=19255508&amp;value=3519&amp;id=19255212&amp;value=687&amp;id=19255181&amp;value=689&amp;id=19255083&amp;value=439&amp;" TargetMode="External"/><Relationship Id="rId19048" Type="http://schemas.openxmlformats.org/officeDocument/2006/relationships/hyperlink" Target="https://www.daloopa.com/src/48905947" TargetMode="External"/><Relationship Id="rId19395" Type="http://schemas.openxmlformats.org/officeDocument/2006/relationships/hyperlink" Target="https://www.daloopa.com/src/15987398" TargetMode="External"/><Relationship Id="rId1790" Type="http://schemas.openxmlformats.org/officeDocument/2006/relationships/hyperlink" Target="https://www.daloopa.com/src/48529879" TargetMode="External"/><Relationship Id="rId2841" Type="http://schemas.openxmlformats.org/officeDocument/2006/relationships/hyperlink" Target="https://www.daloopa.com/src/19135038" TargetMode="External"/><Relationship Id="rId8056" Type="http://schemas.openxmlformats.org/officeDocument/2006/relationships/hyperlink" Target="https://www.daloopa.com/src/1668834" TargetMode="External"/><Relationship Id="rId9107" Type="http://schemas.openxmlformats.org/officeDocument/2006/relationships/hyperlink" Target="https://www.daloopa.com/src/1671525" TargetMode="External"/><Relationship Id="rId11384" Type="http://schemas.openxmlformats.org/officeDocument/2006/relationships/hyperlink" Target="https://www.daloopa.com/src/45304397" TargetMode="External"/><Relationship Id="rId12435" Type="http://schemas.openxmlformats.org/officeDocument/2006/relationships/hyperlink" Target="https://www.daloopa.com/src/1679348" TargetMode="External"/><Relationship Id="rId813" Type="http://schemas.openxmlformats.org/officeDocument/2006/relationships/hyperlink" Target="https://www.daloopa.com/src/32273597" TargetMode="External"/><Relationship Id="rId1443" Type="http://schemas.openxmlformats.org/officeDocument/2006/relationships/hyperlink" Target="https://www.daloopa.com/src/1671006" TargetMode="External"/><Relationship Id="rId11037" Type="http://schemas.openxmlformats.org/officeDocument/2006/relationships/hyperlink" Target="https://www.daloopa.com/src/50179523" TargetMode="External"/><Relationship Id="rId15658" Type="http://schemas.openxmlformats.org/officeDocument/2006/relationships/hyperlink" Target="https://www.daloopa.com/src/62996955" TargetMode="External"/><Relationship Id="rId16709" Type="http://schemas.openxmlformats.org/officeDocument/2006/relationships/hyperlink" Target="https://www.daloopa.com/src/46503641" TargetMode="External"/><Relationship Id="rId4666" Type="http://schemas.openxmlformats.org/officeDocument/2006/relationships/hyperlink" Target="https://www.daloopa.com/document/206991" TargetMode="External"/><Relationship Id="rId5717" Type="http://schemas.openxmlformats.org/officeDocument/2006/relationships/hyperlink" Target="https://www.daloopa.com/src/1669811" TargetMode="External"/><Relationship Id="rId17080" Type="http://schemas.openxmlformats.org/officeDocument/2006/relationships/hyperlink" Target="https://www.daloopa.com/src/48793667" TargetMode="External"/><Relationship Id="rId18131" Type="http://schemas.openxmlformats.org/officeDocument/2006/relationships/hyperlink" Target="https://www.daloopa.com/src/62769791" TargetMode="External"/><Relationship Id="rId3268" Type="http://schemas.openxmlformats.org/officeDocument/2006/relationships/hyperlink" Target="https://www.daloopa.com/src/19135838" TargetMode="External"/><Relationship Id="rId4319" Type="http://schemas.openxmlformats.org/officeDocument/2006/relationships/hyperlink" Target="https://www.daloopa.com/src/46594003" TargetMode="External"/><Relationship Id="rId7889" Type="http://schemas.openxmlformats.org/officeDocument/2006/relationships/hyperlink" Target="https://www.daloopa.com/src/1669359" TargetMode="External"/><Relationship Id="rId10120" Type="http://schemas.openxmlformats.org/officeDocument/2006/relationships/hyperlink" Target="https://www.daloopa.com/src/50179571" TargetMode="External"/><Relationship Id="rId189" Type="http://schemas.openxmlformats.org/officeDocument/2006/relationships/hyperlink" Target="https://www.daloopa.com/src/62709920" TargetMode="External"/><Relationship Id="rId12292" Type="http://schemas.openxmlformats.org/officeDocument/2006/relationships/hyperlink" Target="https://www.daloopa.com/src/1679481" TargetMode="External"/><Relationship Id="rId13690" Type="http://schemas.openxmlformats.org/officeDocument/2006/relationships/hyperlink" Target="https://www.daloopa.com/src/19145500" TargetMode="External"/><Relationship Id="rId14741" Type="http://schemas.openxmlformats.org/officeDocument/2006/relationships/hyperlink" Target="https://www.daloopa.com/src/45303734" TargetMode="External"/><Relationship Id="rId670" Type="http://schemas.openxmlformats.org/officeDocument/2006/relationships/hyperlink" Target="https://www.daloopa.com/src/18921246" TargetMode="External"/><Relationship Id="rId2351" Type="http://schemas.openxmlformats.org/officeDocument/2006/relationships/hyperlink" Target="https://www.daloopa.com/src/67097372" TargetMode="External"/><Relationship Id="rId3402" Type="http://schemas.openxmlformats.org/officeDocument/2006/relationships/hyperlink" Target="https://www.daloopa.com/src/19136880" TargetMode="External"/><Relationship Id="rId4800" Type="http://schemas.openxmlformats.org/officeDocument/2006/relationships/hyperlink" Target="https://www.daloopa.com/src/45303669" TargetMode="External"/><Relationship Id="rId13343" Type="http://schemas.openxmlformats.org/officeDocument/2006/relationships/hyperlink" Target="https://www.daloopa.com/src/19143094" TargetMode="External"/><Relationship Id="rId17964" Type="http://schemas.openxmlformats.org/officeDocument/2006/relationships/hyperlink" Target="https://www.daloopa.com/src/62708736" TargetMode="External"/><Relationship Id="rId323" Type="http://schemas.openxmlformats.org/officeDocument/2006/relationships/hyperlink" Target="https://www.daloopa.com/document/7383824" TargetMode="External"/><Relationship Id="rId2004" Type="http://schemas.openxmlformats.org/officeDocument/2006/relationships/hyperlink" Target="https://www.daloopa.com/src/1680780" TargetMode="External"/><Relationship Id="rId6972" Type="http://schemas.openxmlformats.org/officeDocument/2006/relationships/hyperlink" Target="https://www.daloopa.com/src/1668744" TargetMode="External"/><Relationship Id="rId16566" Type="http://schemas.openxmlformats.org/officeDocument/2006/relationships/hyperlink" Target="https://www.daloopa.com/src/19197024" TargetMode="External"/><Relationship Id="rId17617" Type="http://schemas.openxmlformats.org/officeDocument/2006/relationships/hyperlink" Target="https://www.daloopa.com/src/62706004" TargetMode="External"/><Relationship Id="rId4176" Type="http://schemas.openxmlformats.org/officeDocument/2006/relationships/hyperlink" Target="https://www.daloopa.com/src/1668535" TargetMode="External"/><Relationship Id="rId5574" Type="http://schemas.openxmlformats.org/officeDocument/2006/relationships/hyperlink" Target="https://www.daloopa.com/src/32272341" TargetMode="External"/><Relationship Id="rId6625" Type="http://schemas.openxmlformats.org/officeDocument/2006/relationships/hyperlink" Target="https://www.daloopa.com/src/62949317" TargetMode="External"/><Relationship Id="rId15168" Type="http://schemas.openxmlformats.org/officeDocument/2006/relationships/hyperlink" Target="https://www.daloopa.com/src/19178965" TargetMode="External"/><Relationship Id="rId16219" Type="http://schemas.openxmlformats.org/officeDocument/2006/relationships/hyperlink" Target="https://www.daloopa.com/src/38229756" TargetMode="External"/><Relationship Id="rId5227" Type="http://schemas.openxmlformats.org/officeDocument/2006/relationships/hyperlink" Target="https://www.daloopa.com/src/1670155" TargetMode="External"/><Relationship Id="rId8797" Type="http://schemas.openxmlformats.org/officeDocument/2006/relationships/hyperlink" Target="https://www.daloopa.com/src/45304182" TargetMode="External"/><Relationship Id="rId9848" Type="http://schemas.openxmlformats.org/officeDocument/2006/relationships/hyperlink" Target="https://marketplace.daloopa.com/text-fundamental?id=67057766&amp;value=0.1&amp;" TargetMode="External"/><Relationship Id="rId11778" Type="http://schemas.openxmlformats.org/officeDocument/2006/relationships/hyperlink" Target="https://www.daloopa.com/src/1678729" TargetMode="External"/><Relationship Id="rId12829" Type="http://schemas.openxmlformats.org/officeDocument/2006/relationships/hyperlink" Target="https://www.daloopa.com/src/67437695" TargetMode="External"/><Relationship Id="rId1837" Type="http://schemas.openxmlformats.org/officeDocument/2006/relationships/hyperlink" Target="https://www.daloopa.com/src/48529939" TargetMode="External"/><Relationship Id="rId7399" Type="http://schemas.openxmlformats.org/officeDocument/2006/relationships/hyperlink" Target="https://www.daloopa.com/src/38123482" TargetMode="External"/><Relationship Id="rId14251" Type="http://schemas.openxmlformats.org/officeDocument/2006/relationships/hyperlink" Target="https://www.daloopa.com/src/18894521" TargetMode="External"/><Relationship Id="rId15302" Type="http://schemas.openxmlformats.org/officeDocument/2006/relationships/hyperlink" Target="https://www.daloopa.com/src/19187717" TargetMode="External"/><Relationship Id="rId16700" Type="http://schemas.openxmlformats.org/officeDocument/2006/relationships/hyperlink" Target="https://www.daloopa.com/src/19164663" TargetMode="External"/><Relationship Id="rId4310" Type="http://schemas.openxmlformats.org/officeDocument/2006/relationships/hyperlink" Target="https://www.daloopa.com/src/14718019" TargetMode="External"/><Relationship Id="rId7880" Type="http://schemas.openxmlformats.org/officeDocument/2006/relationships/hyperlink" Target="https://www.daloopa.com/src/67054424" TargetMode="External"/><Relationship Id="rId18872" Type="http://schemas.openxmlformats.org/officeDocument/2006/relationships/hyperlink" Target="https://www.daloopa.com/src/48898402" TargetMode="External"/><Relationship Id="rId180" Type="http://schemas.openxmlformats.org/officeDocument/2006/relationships/hyperlink" Target="https://www.daloopa.com/src/59874674" TargetMode="External"/><Relationship Id="rId6482" Type="http://schemas.openxmlformats.org/officeDocument/2006/relationships/hyperlink" Target="https://www.daloopa.com/src/1670470" TargetMode="External"/><Relationship Id="rId7533" Type="http://schemas.openxmlformats.org/officeDocument/2006/relationships/hyperlink" Target="https://www.daloopa.com/src/1669068" TargetMode="External"/><Relationship Id="rId8931" Type="http://schemas.openxmlformats.org/officeDocument/2006/relationships/hyperlink" Target="https://www.daloopa.com/src/1684221" TargetMode="External"/><Relationship Id="rId10861" Type="http://schemas.openxmlformats.org/officeDocument/2006/relationships/hyperlink" Target="https://www.daloopa.com/src/50179829" TargetMode="External"/><Relationship Id="rId11912" Type="http://schemas.openxmlformats.org/officeDocument/2006/relationships/hyperlink" Target="https://www.daloopa.com/document/207123" TargetMode="External"/><Relationship Id="rId16076" Type="http://schemas.openxmlformats.org/officeDocument/2006/relationships/hyperlink" Target="https://www.daloopa.com/src/19193654" TargetMode="External"/><Relationship Id="rId17127" Type="http://schemas.openxmlformats.org/officeDocument/2006/relationships/hyperlink" Target="https://www.daloopa.com/src/48794025" TargetMode="External"/><Relationship Id="rId17474" Type="http://schemas.openxmlformats.org/officeDocument/2006/relationships/hyperlink" Target="https://www.daloopa.com/src/62706364" TargetMode="External"/><Relationship Id="rId18525" Type="http://schemas.openxmlformats.org/officeDocument/2006/relationships/hyperlink" Target="https://www.daloopa.com/src/62711806" TargetMode="External"/><Relationship Id="rId5084" Type="http://schemas.openxmlformats.org/officeDocument/2006/relationships/hyperlink" Target="https://www.daloopa.com/document/23463508" TargetMode="External"/><Relationship Id="rId6135" Type="http://schemas.openxmlformats.org/officeDocument/2006/relationships/hyperlink" Target="https://www.daloopa.com/src/1669609" TargetMode="External"/><Relationship Id="rId10514" Type="http://schemas.openxmlformats.org/officeDocument/2006/relationships/hyperlink" Target="https://www.daloopa.com/src/50179429" TargetMode="External"/><Relationship Id="rId12686" Type="http://schemas.openxmlformats.org/officeDocument/2006/relationships/hyperlink" Target="https://www.daloopa.com/src/1679107" TargetMode="External"/><Relationship Id="rId13737" Type="http://schemas.openxmlformats.org/officeDocument/2006/relationships/hyperlink" Target="https://www.daloopa.com/src/19147629" TargetMode="External"/><Relationship Id="rId19299" Type="http://schemas.openxmlformats.org/officeDocument/2006/relationships/hyperlink" Target="https://www.daloopa.com/document/7678" TargetMode="External"/><Relationship Id="rId1694" Type="http://schemas.openxmlformats.org/officeDocument/2006/relationships/hyperlink" Target="https://www.daloopa.com/document/17276180" TargetMode="External"/><Relationship Id="rId2745" Type="http://schemas.openxmlformats.org/officeDocument/2006/relationships/hyperlink" Target="https://www.daloopa.com/src/1679605" TargetMode="External"/><Relationship Id="rId9358" Type="http://schemas.openxmlformats.org/officeDocument/2006/relationships/hyperlink" Target="https://www.daloopa.com/src/2697117" TargetMode="External"/><Relationship Id="rId11288" Type="http://schemas.openxmlformats.org/officeDocument/2006/relationships/hyperlink" Target="https://marketplace.daloopa.com/text-fundamental?id=1678836&amp;value=1317&amp;id=1678855&amp;value=1458&amp;id=1684269&amp;value=1473&amp;id=1684291&amp;value=1754&amp;id=45304385&amp;value=6002&amp;" TargetMode="External"/><Relationship Id="rId12339" Type="http://schemas.openxmlformats.org/officeDocument/2006/relationships/hyperlink" Target="https://www.daloopa.com/src/1679442" TargetMode="External"/><Relationship Id="rId16210" Type="http://schemas.openxmlformats.org/officeDocument/2006/relationships/hyperlink" Target="https://www.daloopa.com/src/19192925" TargetMode="External"/><Relationship Id="rId717" Type="http://schemas.openxmlformats.org/officeDocument/2006/relationships/hyperlink" Target="https://www.daloopa.com/document/7678" TargetMode="External"/><Relationship Id="rId1347" Type="http://schemas.openxmlformats.org/officeDocument/2006/relationships/hyperlink" Target="https://www.daloopa.com/src/32273456" TargetMode="External"/><Relationship Id="rId5968" Type="http://schemas.openxmlformats.org/officeDocument/2006/relationships/hyperlink" Target="https://www.daloopa.com/src/1670423" TargetMode="External"/><Relationship Id="rId18382" Type="http://schemas.openxmlformats.org/officeDocument/2006/relationships/hyperlink" Target="https://www.daloopa.com/document/23465155" TargetMode="External"/><Relationship Id="rId19433" Type="http://schemas.openxmlformats.org/officeDocument/2006/relationships/hyperlink" Target="https://www.daloopa.com/src/38124357" TargetMode="External"/><Relationship Id="rId53" Type="http://schemas.openxmlformats.org/officeDocument/2006/relationships/hyperlink" Target="https://www.daloopa.com/document/207170" TargetMode="External"/><Relationship Id="rId7390" Type="http://schemas.openxmlformats.org/officeDocument/2006/relationships/hyperlink" Target="https://www.daloopa.com/src/1668617" TargetMode="External"/><Relationship Id="rId8441" Type="http://schemas.openxmlformats.org/officeDocument/2006/relationships/hyperlink" Target="https://www.daloopa.com/src/47469228" TargetMode="External"/><Relationship Id="rId10371" Type="http://schemas.openxmlformats.org/officeDocument/2006/relationships/hyperlink" Target="https://www.daloopa.com/src/50179182" TargetMode="External"/><Relationship Id="rId12820" Type="http://schemas.openxmlformats.org/officeDocument/2006/relationships/hyperlink" Target="https://www.daloopa.com/src/67436302" TargetMode="External"/><Relationship Id="rId18035" Type="http://schemas.openxmlformats.org/officeDocument/2006/relationships/hyperlink" Target="https://www.daloopa.com/src/19238105" TargetMode="External"/><Relationship Id="rId7043" Type="http://schemas.openxmlformats.org/officeDocument/2006/relationships/hyperlink" Target="https://www.daloopa.com/src/1668677" TargetMode="External"/><Relationship Id="rId10024" Type="http://schemas.openxmlformats.org/officeDocument/2006/relationships/hyperlink" Target="https://www.daloopa.com/src/50180131" TargetMode="External"/><Relationship Id="rId11422" Type="http://schemas.openxmlformats.org/officeDocument/2006/relationships/hyperlink" Target="https://www.daloopa.com/src/1678982" TargetMode="External"/><Relationship Id="rId14992" Type="http://schemas.openxmlformats.org/officeDocument/2006/relationships/hyperlink" Target="https://marketplace.daloopa.com/text-fundamental?id=19185557&amp;value=0.07&amp;id=19185541&amp;value=1.99&amp;id=19185785&amp;value=0.04&amp;id=50457984&amp;value=-0.020000000000000018&amp;id=19185711&amp;value=2.08&amp;id=19185441&amp;value=-0.29&amp;id=19185393&amp;value=-0.1&amp;id=19185271&amp;value=-0.27&amp;id=50457985&amp;value=1.4100000000000001&amp;id=19185877&amp;value=0.75&amp;id=19185918&amp;value=0&amp;" TargetMode="External"/><Relationship Id="rId13594" Type="http://schemas.openxmlformats.org/officeDocument/2006/relationships/hyperlink" Target="https://www.daloopa.com/src/58705403" TargetMode="External"/><Relationship Id="rId14645" Type="http://schemas.openxmlformats.org/officeDocument/2006/relationships/hyperlink" Target="https://www.daloopa.com/src/19186024" TargetMode="External"/><Relationship Id="rId574" Type="http://schemas.openxmlformats.org/officeDocument/2006/relationships/hyperlink" Target="https://www.daloopa.com/src/18918121" TargetMode="External"/><Relationship Id="rId2255" Type="http://schemas.openxmlformats.org/officeDocument/2006/relationships/hyperlink" Target="https://www.daloopa.com/src/45303512" TargetMode="External"/><Relationship Id="rId3653" Type="http://schemas.openxmlformats.org/officeDocument/2006/relationships/hyperlink" Target="https://www.daloopa.com/src/49006015" TargetMode="External"/><Relationship Id="rId4704" Type="http://schemas.openxmlformats.org/officeDocument/2006/relationships/hyperlink" Target="https://www.daloopa.com/src/46595186" TargetMode="External"/><Relationship Id="rId12196" Type="http://schemas.openxmlformats.org/officeDocument/2006/relationships/hyperlink" Target="https://www.daloopa.com/src/1678341" TargetMode="External"/><Relationship Id="rId13247" Type="http://schemas.openxmlformats.org/officeDocument/2006/relationships/hyperlink" Target="https://www.daloopa.com/src/67440751" TargetMode="External"/><Relationship Id="rId17868" Type="http://schemas.openxmlformats.org/officeDocument/2006/relationships/hyperlink" Target="https://www.daloopa.com/src/62705688" TargetMode="External"/><Relationship Id="rId18919" Type="http://schemas.openxmlformats.org/officeDocument/2006/relationships/hyperlink" Target="https://www.daloopa.com/src/48899356" TargetMode="External"/><Relationship Id="rId227" Type="http://schemas.openxmlformats.org/officeDocument/2006/relationships/hyperlink" Target="https://www.daloopa.com/src/1676913" TargetMode="External"/><Relationship Id="rId3306" Type="http://schemas.openxmlformats.org/officeDocument/2006/relationships/hyperlink" Target="https://www.daloopa.com/src/46541974" TargetMode="External"/><Relationship Id="rId6876" Type="http://schemas.openxmlformats.org/officeDocument/2006/relationships/hyperlink" Target="https://www.daloopa.com/src/7963138" TargetMode="External"/><Relationship Id="rId7927" Type="http://schemas.openxmlformats.org/officeDocument/2006/relationships/hyperlink" Target="https://www.daloopa.com/src/1668939" TargetMode="External"/><Relationship Id="rId10908" Type="http://schemas.openxmlformats.org/officeDocument/2006/relationships/hyperlink" Target="https://www.daloopa.com/src/50179575" TargetMode="External"/><Relationship Id="rId19290" Type="http://schemas.openxmlformats.org/officeDocument/2006/relationships/hyperlink" Target="https://marketplace.daloopa.com/text-fundamental?id=49002468&amp;value=3681&amp;id=49002555&amp;value=896&amp;id=49002524&amp;value=932&amp;id=49002502&amp;value=949&amp;id=49028217&amp;value=1059&amp;id=49002476&amp;value=3836&amp;" TargetMode="External"/><Relationship Id="rId5478" Type="http://schemas.openxmlformats.org/officeDocument/2006/relationships/hyperlink" Target="https://www.daloopa.com/src/1670125" TargetMode="External"/><Relationship Id="rId6529" Type="http://schemas.openxmlformats.org/officeDocument/2006/relationships/hyperlink" Target="https://www.daloopa.com/src/1670509" TargetMode="External"/><Relationship Id="rId12330" Type="http://schemas.openxmlformats.org/officeDocument/2006/relationships/hyperlink" Target="https://www.daloopa.com/src/1679514" TargetMode="External"/><Relationship Id="rId9002" Type="http://schemas.openxmlformats.org/officeDocument/2006/relationships/hyperlink" Target="https://www.daloopa.com/src/1671546" TargetMode="External"/><Relationship Id="rId16951" Type="http://schemas.openxmlformats.org/officeDocument/2006/relationships/hyperlink" Target="https://www.daloopa.com/src/62997082" TargetMode="External"/><Relationship Id="rId4561" Type="http://schemas.openxmlformats.org/officeDocument/2006/relationships/hyperlink" Target="https://www.daloopa.com/src/1668412" TargetMode="External"/><Relationship Id="rId5612" Type="http://schemas.openxmlformats.org/officeDocument/2006/relationships/hyperlink" Target="https://www.daloopa.com/src/1669844" TargetMode="External"/><Relationship Id="rId14155" Type="http://schemas.openxmlformats.org/officeDocument/2006/relationships/hyperlink" Target="https://www.daloopa.com/src/19150199" TargetMode="External"/><Relationship Id="rId15206" Type="http://schemas.openxmlformats.org/officeDocument/2006/relationships/hyperlink" Target="https://www.daloopa.com/src/19180084" TargetMode="External"/><Relationship Id="rId15553" Type="http://schemas.openxmlformats.org/officeDocument/2006/relationships/hyperlink" Target="https://www.daloopa.com/src/19186982" TargetMode="External"/><Relationship Id="rId16604" Type="http://schemas.openxmlformats.org/officeDocument/2006/relationships/hyperlink" Target="https://www.daloopa.com/src/19197080" TargetMode="External"/><Relationship Id="rId3163" Type="http://schemas.openxmlformats.org/officeDocument/2006/relationships/hyperlink" Target="https://www.daloopa.com/src/19135840" TargetMode="External"/><Relationship Id="rId4214" Type="http://schemas.openxmlformats.org/officeDocument/2006/relationships/hyperlink" Target="https://www.daloopa.com/src/67044163" TargetMode="External"/><Relationship Id="rId18776" Type="http://schemas.openxmlformats.org/officeDocument/2006/relationships/hyperlink" Target="https://www.daloopa.com/src/50393533" TargetMode="External"/><Relationship Id="rId6386" Type="http://schemas.openxmlformats.org/officeDocument/2006/relationships/hyperlink" Target="https://www.daloopa.com/src/14718075" TargetMode="External"/><Relationship Id="rId7784" Type="http://schemas.openxmlformats.org/officeDocument/2006/relationships/hyperlink" Target="https://www.daloopa.com/src/67044682" TargetMode="External"/><Relationship Id="rId8835" Type="http://schemas.openxmlformats.org/officeDocument/2006/relationships/hyperlink" Target="https://www.daloopa.com/src/45304203" TargetMode="External"/><Relationship Id="rId10765" Type="http://schemas.openxmlformats.org/officeDocument/2006/relationships/hyperlink" Target="https://www.daloopa.com/src/53412514" TargetMode="External"/><Relationship Id="rId11816" Type="http://schemas.openxmlformats.org/officeDocument/2006/relationships/hyperlink" Target="https://marketplace.daloopa.com/text-fundamental?id=1678763&amp;value=3650&amp;" TargetMode="External"/><Relationship Id="rId17378" Type="http://schemas.openxmlformats.org/officeDocument/2006/relationships/hyperlink" Target="https://marketplace.daloopa.com/text-fundamental?id=62865870&amp;value=537&amp;id=62865849&amp;value=274&amp;id=62865831&amp;value=294&amp;id=62995431&amp;value=458&amp;id=67090402&amp;value=463&amp;" TargetMode="External"/><Relationship Id="rId18429" Type="http://schemas.openxmlformats.org/officeDocument/2006/relationships/hyperlink" Target="https://marketplace.daloopa.com/text-fundamental?id=67090322&amp;value=10381&amp;" TargetMode="External"/><Relationship Id="rId6039" Type="http://schemas.openxmlformats.org/officeDocument/2006/relationships/hyperlink" Target="https://www.daloopa.com/src/58652778" TargetMode="External"/><Relationship Id="rId7437" Type="http://schemas.openxmlformats.org/officeDocument/2006/relationships/hyperlink" Target="https://www.daloopa.com/src/1668786" TargetMode="External"/><Relationship Id="rId10418" Type="http://schemas.openxmlformats.org/officeDocument/2006/relationships/hyperlink" Target="https://www.daloopa.com/src/50457899" TargetMode="External"/><Relationship Id="rId13988" Type="http://schemas.openxmlformats.org/officeDocument/2006/relationships/hyperlink" Target="https://www.daloopa.com/src/18902301" TargetMode="External"/><Relationship Id="rId18910" Type="http://schemas.openxmlformats.org/officeDocument/2006/relationships/hyperlink" Target="https://www.daloopa.com/src/48899991" TargetMode="External"/><Relationship Id="rId2996" Type="http://schemas.openxmlformats.org/officeDocument/2006/relationships/hyperlink" Target="https://www.daloopa.com/src/46504284" TargetMode="External"/><Relationship Id="rId16461" Type="http://schemas.openxmlformats.org/officeDocument/2006/relationships/hyperlink" Target="https://www.daloopa.com/src/19164896" TargetMode="External"/><Relationship Id="rId17512" Type="http://schemas.openxmlformats.org/officeDocument/2006/relationships/hyperlink" Target="https://www.daloopa.com/document/23465155" TargetMode="External"/><Relationship Id="rId968" Type="http://schemas.openxmlformats.org/officeDocument/2006/relationships/hyperlink" Target="https://www.daloopa.com/src/15998731" TargetMode="External"/><Relationship Id="rId1598" Type="http://schemas.openxmlformats.org/officeDocument/2006/relationships/hyperlink" Target="https://www.daloopa.com/document/207123" TargetMode="External"/><Relationship Id="rId2649" Type="http://schemas.openxmlformats.org/officeDocument/2006/relationships/hyperlink" Target="https://www.daloopa.com/document/23465155" TargetMode="External"/><Relationship Id="rId6520" Type="http://schemas.openxmlformats.org/officeDocument/2006/relationships/hyperlink" Target="https://www.daloopa.com/src/1669999" TargetMode="External"/><Relationship Id="rId15063" Type="http://schemas.openxmlformats.org/officeDocument/2006/relationships/hyperlink" Target="https://www.daloopa.com/src/19180013" TargetMode="External"/><Relationship Id="rId16114" Type="http://schemas.openxmlformats.org/officeDocument/2006/relationships/hyperlink" Target="https://www.daloopa.com/src/19192701" TargetMode="External"/><Relationship Id="rId4071" Type="http://schemas.openxmlformats.org/officeDocument/2006/relationships/hyperlink" Target="https://www.daloopa.com/src/1668171" TargetMode="External"/><Relationship Id="rId5122" Type="http://schemas.openxmlformats.org/officeDocument/2006/relationships/hyperlink" Target="https://www.daloopa.com/src/58652750" TargetMode="External"/><Relationship Id="rId8692" Type="http://schemas.openxmlformats.org/officeDocument/2006/relationships/hyperlink" Target="https://www.daloopa.com/src/1670555" TargetMode="External"/><Relationship Id="rId9743" Type="http://schemas.openxmlformats.org/officeDocument/2006/relationships/hyperlink" Target="https://www.daloopa.com/src/10333137" TargetMode="External"/><Relationship Id="rId18286" Type="http://schemas.openxmlformats.org/officeDocument/2006/relationships/hyperlink" Target="https://www.daloopa.com/src/19253375" TargetMode="External"/><Relationship Id="rId19337" Type="http://schemas.openxmlformats.org/officeDocument/2006/relationships/hyperlink" Target="https://www.daloopa.com/src/7963657" TargetMode="External"/><Relationship Id="rId19684" Type="http://schemas.openxmlformats.org/officeDocument/2006/relationships/hyperlink" Target="https://www.daloopa.com/src/49010202" TargetMode="External"/><Relationship Id="rId7294" Type="http://schemas.openxmlformats.org/officeDocument/2006/relationships/hyperlink" Target="https://www.daloopa.com/src/48615959" TargetMode="External"/><Relationship Id="rId8345" Type="http://schemas.openxmlformats.org/officeDocument/2006/relationships/hyperlink" Target="https://www.daloopa.com/src/1669513" TargetMode="External"/><Relationship Id="rId11673" Type="http://schemas.openxmlformats.org/officeDocument/2006/relationships/hyperlink" Target="https://www.daloopa.com/src/1677334" TargetMode="External"/><Relationship Id="rId12724" Type="http://schemas.openxmlformats.org/officeDocument/2006/relationships/hyperlink" Target="https://www.daloopa.com/src/1679120" TargetMode="External"/><Relationship Id="rId1732" Type="http://schemas.openxmlformats.org/officeDocument/2006/relationships/hyperlink" Target="https://www.daloopa.com/src/1671061" TargetMode="External"/><Relationship Id="rId10275" Type="http://schemas.openxmlformats.org/officeDocument/2006/relationships/hyperlink" Target="https://www.daloopa.com/document/206991" TargetMode="External"/><Relationship Id="rId11326" Type="http://schemas.openxmlformats.org/officeDocument/2006/relationships/hyperlink" Target="https://www.daloopa.com/src/45304389" TargetMode="External"/><Relationship Id="rId14896" Type="http://schemas.openxmlformats.org/officeDocument/2006/relationships/hyperlink" Target="https://www.daloopa.com/src/19185437" TargetMode="External"/><Relationship Id="rId15947" Type="http://schemas.openxmlformats.org/officeDocument/2006/relationships/hyperlink" Target="https://www.daloopa.com/src/19193198" TargetMode="External"/><Relationship Id="rId4955" Type="http://schemas.openxmlformats.org/officeDocument/2006/relationships/hyperlink" Target="https://www.daloopa.com/src/1669587" TargetMode="External"/><Relationship Id="rId13498" Type="http://schemas.openxmlformats.org/officeDocument/2006/relationships/hyperlink" Target="https://www.daloopa.com/src/58705412" TargetMode="External"/><Relationship Id="rId14549" Type="http://schemas.openxmlformats.org/officeDocument/2006/relationships/hyperlink" Target="https://www.daloopa.com/src/19184196" TargetMode="External"/><Relationship Id="rId18420" Type="http://schemas.openxmlformats.org/officeDocument/2006/relationships/hyperlink" Target="https://www.daloopa.com/src/62711846" TargetMode="External"/><Relationship Id="rId3557" Type="http://schemas.openxmlformats.org/officeDocument/2006/relationships/hyperlink" Target="https://www.daloopa.com/src/45304554" TargetMode="External"/><Relationship Id="rId4608" Type="http://schemas.openxmlformats.org/officeDocument/2006/relationships/hyperlink" Target="https://www.daloopa.com/src/7963107" TargetMode="External"/><Relationship Id="rId17022" Type="http://schemas.openxmlformats.org/officeDocument/2006/relationships/hyperlink" Target="https://www.daloopa.com/src/48792651" TargetMode="External"/><Relationship Id="rId478" Type="http://schemas.openxmlformats.org/officeDocument/2006/relationships/hyperlink" Target="https://www.daloopa.com/src/1677244" TargetMode="External"/><Relationship Id="rId2159" Type="http://schemas.openxmlformats.org/officeDocument/2006/relationships/hyperlink" Target="https://www.daloopa.com/src/18865464" TargetMode="External"/><Relationship Id="rId6030" Type="http://schemas.openxmlformats.org/officeDocument/2006/relationships/hyperlink" Target="https://www.daloopa.com/src/4681441" TargetMode="External"/><Relationship Id="rId12581" Type="http://schemas.openxmlformats.org/officeDocument/2006/relationships/hyperlink" Target="https://www.daloopa.com/src/19140109" TargetMode="External"/><Relationship Id="rId19194" Type="http://schemas.openxmlformats.org/officeDocument/2006/relationships/hyperlink" Target="https://marketplace.daloopa.com/text-fundamental?id=49001153&amp;value=0.13&amp;id=49001117&amp;value=0.18&amp;id=49001090&amp;value=0.14&amp;id=49001013&amp;value=0.15&amp;" TargetMode="External"/><Relationship Id="rId2640" Type="http://schemas.openxmlformats.org/officeDocument/2006/relationships/hyperlink" Target="https://www.daloopa.com/src/66330838" TargetMode="External"/><Relationship Id="rId9253" Type="http://schemas.openxmlformats.org/officeDocument/2006/relationships/hyperlink" Target="https://www.daloopa.com/src/50174315" TargetMode="External"/><Relationship Id="rId11183" Type="http://schemas.openxmlformats.org/officeDocument/2006/relationships/hyperlink" Target="https://www.daloopa.com/src/1678822" TargetMode="External"/><Relationship Id="rId12234" Type="http://schemas.openxmlformats.org/officeDocument/2006/relationships/hyperlink" Target="https://www.daloopa.com/src/10353981" TargetMode="External"/><Relationship Id="rId13632" Type="http://schemas.openxmlformats.org/officeDocument/2006/relationships/hyperlink" Target="https://www.daloopa.com/src/19145431" TargetMode="External"/><Relationship Id="rId612" Type="http://schemas.openxmlformats.org/officeDocument/2006/relationships/hyperlink" Target="https://www.daloopa.com/src/18918120" TargetMode="External"/><Relationship Id="rId1242" Type="http://schemas.openxmlformats.org/officeDocument/2006/relationships/hyperlink" Target="https://www.daloopa.com/src/49014085" TargetMode="External"/><Relationship Id="rId16855" Type="http://schemas.openxmlformats.org/officeDocument/2006/relationships/hyperlink" Target="https://www.daloopa.com/src/48791161" TargetMode="External"/><Relationship Id="rId17906" Type="http://schemas.openxmlformats.org/officeDocument/2006/relationships/hyperlink" Target="https://marketplace.daloopa.com/text-fundamental?id=62708770&amp;value=3345&amp;id=62708749&amp;value=966&amp;id=62708741&amp;value=1510&amp;id=62708694&amp;value=397&amp;" TargetMode="External"/><Relationship Id="rId4465" Type="http://schemas.openxmlformats.org/officeDocument/2006/relationships/hyperlink" Target="https://www.daloopa.com/src/46414823" TargetMode="External"/><Relationship Id="rId5863" Type="http://schemas.openxmlformats.org/officeDocument/2006/relationships/hyperlink" Target="https://www.daloopa.com/src/67044545" TargetMode="External"/><Relationship Id="rId6914" Type="http://schemas.openxmlformats.org/officeDocument/2006/relationships/hyperlink" Target="https://www.daloopa.com/src/1668955" TargetMode="External"/><Relationship Id="rId15457" Type="http://schemas.openxmlformats.org/officeDocument/2006/relationships/hyperlink" Target="https://www.daloopa.com/src/45303781" TargetMode="External"/><Relationship Id="rId16508" Type="http://schemas.openxmlformats.org/officeDocument/2006/relationships/hyperlink" Target="https://www.daloopa.com/src/19164837" TargetMode="External"/><Relationship Id="rId3067" Type="http://schemas.openxmlformats.org/officeDocument/2006/relationships/hyperlink" Target="https://www.daloopa.com/src/19136685" TargetMode="External"/><Relationship Id="rId4118" Type="http://schemas.openxmlformats.org/officeDocument/2006/relationships/hyperlink" Target="https://www.daloopa.com/src/46595179" TargetMode="External"/><Relationship Id="rId5516" Type="http://schemas.openxmlformats.org/officeDocument/2006/relationships/hyperlink" Target="https://www.daloopa.com/src/67044541" TargetMode="External"/><Relationship Id="rId14059" Type="http://schemas.openxmlformats.org/officeDocument/2006/relationships/hyperlink" Target="https://www.daloopa.com/src/18895776" TargetMode="External"/><Relationship Id="rId7688" Type="http://schemas.openxmlformats.org/officeDocument/2006/relationships/hyperlink" Target="https://www.daloopa.com/src/48615952" TargetMode="External"/><Relationship Id="rId8739" Type="http://schemas.openxmlformats.org/officeDocument/2006/relationships/hyperlink" Target="https://www.daloopa.com/src/1670571" TargetMode="External"/><Relationship Id="rId10669" Type="http://schemas.openxmlformats.org/officeDocument/2006/relationships/hyperlink" Target="https://www.daloopa.com/document/23463508" TargetMode="External"/><Relationship Id="rId14540" Type="http://schemas.openxmlformats.org/officeDocument/2006/relationships/hyperlink" Target="https://www.daloopa.com/src/19184834" TargetMode="External"/><Relationship Id="rId12091" Type="http://schemas.openxmlformats.org/officeDocument/2006/relationships/hyperlink" Target="https://www.daloopa.com/src/45304464" TargetMode="External"/><Relationship Id="rId13142" Type="http://schemas.openxmlformats.org/officeDocument/2006/relationships/hyperlink" Target="https://www.daloopa.com/src/67439098" TargetMode="External"/><Relationship Id="rId2150" Type="http://schemas.openxmlformats.org/officeDocument/2006/relationships/hyperlink" Target="https://www.daloopa.com/src/32321197" TargetMode="External"/><Relationship Id="rId3201" Type="http://schemas.openxmlformats.org/officeDocument/2006/relationships/hyperlink" Target="https://www.daloopa.com/src/45304527" TargetMode="External"/><Relationship Id="rId6771" Type="http://schemas.openxmlformats.org/officeDocument/2006/relationships/hyperlink" Target="https://www.daloopa.com/src/4681456" TargetMode="External"/><Relationship Id="rId7822" Type="http://schemas.openxmlformats.org/officeDocument/2006/relationships/hyperlink" Target="https://www.daloopa.com/src/1668625" TargetMode="External"/><Relationship Id="rId16365" Type="http://schemas.openxmlformats.org/officeDocument/2006/relationships/hyperlink" Target="https://www.daloopa.com/src/19141032" TargetMode="External"/><Relationship Id="rId17416" Type="http://schemas.openxmlformats.org/officeDocument/2006/relationships/hyperlink" Target="https://www.daloopa.com/src/67090403" TargetMode="External"/><Relationship Id="rId17763" Type="http://schemas.openxmlformats.org/officeDocument/2006/relationships/hyperlink" Target="https://www.daloopa.com/src/62705858" TargetMode="External"/><Relationship Id="rId18814" Type="http://schemas.openxmlformats.org/officeDocument/2006/relationships/hyperlink" Target="https://www.daloopa.com/src/50369689" TargetMode="External"/><Relationship Id="rId122" Type="http://schemas.openxmlformats.org/officeDocument/2006/relationships/hyperlink" Target="https://www.daloopa.com/document/10232769" TargetMode="External"/><Relationship Id="rId5373" Type="http://schemas.openxmlformats.org/officeDocument/2006/relationships/hyperlink" Target="https://www.daloopa.com/src/67044534" TargetMode="External"/><Relationship Id="rId6424" Type="http://schemas.openxmlformats.org/officeDocument/2006/relationships/hyperlink" Target="https://www.daloopa.com/src/32272326" TargetMode="External"/><Relationship Id="rId10803" Type="http://schemas.openxmlformats.org/officeDocument/2006/relationships/hyperlink" Target="https://www.daloopa.com/src/50179547" TargetMode="External"/><Relationship Id="rId16018" Type="http://schemas.openxmlformats.org/officeDocument/2006/relationships/hyperlink" Target="https://www.daloopa.com/src/45303816" TargetMode="External"/><Relationship Id="rId5026" Type="http://schemas.openxmlformats.org/officeDocument/2006/relationships/hyperlink" Target="https://www.daloopa.com/src/1669696" TargetMode="External"/><Relationship Id="rId8596" Type="http://schemas.openxmlformats.org/officeDocument/2006/relationships/hyperlink" Target="https://www.daloopa.com/src/32272382" TargetMode="External"/><Relationship Id="rId9994" Type="http://schemas.openxmlformats.org/officeDocument/2006/relationships/hyperlink" Target="https://www.daloopa.com/src/1671394" TargetMode="External"/><Relationship Id="rId12975" Type="http://schemas.openxmlformats.org/officeDocument/2006/relationships/hyperlink" Target="https://www.daloopa.com/src/67439245" TargetMode="External"/><Relationship Id="rId19588" Type="http://schemas.openxmlformats.org/officeDocument/2006/relationships/hyperlink" Target="https://marketplace.daloopa.com/text-fundamental?id=49009437&amp;value=3452&amp;id=49010199&amp;value=3351&amp;id=49010240&amp;value=2739&amp;id=49010249&amp;value=4675&amp;id=49028201&amp;value=14217&amp;id=1678656&amp;value=3586&amp;id=1678644&amp;value=3931&amp;id=1678632&amp;value=3979&amp;id=1678620&amp;value=4923&amp;id=45304222&amp;value=16419&amp;id=1678608&amp;value=4207&amp;id=1678595&amp;value=4877&amp;id=1678583&amp;value=5061&amp;id=1678571&amp;value=5333&amp;id=45304223&amp;value=19478&amp;id=1678560&amp;value=5426&amp;id=1678551&amp;value=3524&amp;id=1678542&amp;value=6732&amp;id=1678533&amp;value=-3020&amp;id=45304224&amp;value=12662&amp;id=1678524&amp;value=9401&amp;id=1678514&amp;value=3195&amp;id=1678504&amp;value=9192&amp;id=1678494&amp;value=8948&amp;id=45304225&amp;value=30736&amp;id=1678484&amp;value=6657&amp;id=1678472&amp;value=9947&amp;id=1678460&amp;value=7068&amp;id=2699044&amp;value=10671&amp;id=15985452&amp;value=34343&amp;id=4681605&amp;value=6836&amp;id=7963663&amp;value=6959&amp;id=10333277&amp;value=11247&amp;id=14718182&amp;value=15227&amp;id=15978693&amp;value=40269&amp;id=20810969&amp;value=17930&amp;id=32273568&amp;value=18525&amp;id=38124359&amp;value=18936&amp;id=46414350&amp;value=20642&amp;id=46414399&amp;value=76033&amp;id=53410618&amp;value=16436&amp;id=58653142&amp;value=16002&amp;id=62950079&amp;value=13910&amp;" TargetMode="External"/><Relationship Id="rId1983" Type="http://schemas.openxmlformats.org/officeDocument/2006/relationships/hyperlink" Target="https://www.daloopa.com/src/1676849" TargetMode="External"/><Relationship Id="rId7198" Type="http://schemas.openxmlformats.org/officeDocument/2006/relationships/hyperlink" Target="https://www.daloopa.com/document/23463508" TargetMode="External"/><Relationship Id="rId8249" Type="http://schemas.openxmlformats.org/officeDocument/2006/relationships/hyperlink" Target="https://www.daloopa.com/src/48345859" TargetMode="External"/><Relationship Id="rId9647" Type="http://schemas.openxmlformats.org/officeDocument/2006/relationships/hyperlink" Target="https://www.daloopa.com/src/1671168" TargetMode="External"/><Relationship Id="rId11577" Type="http://schemas.openxmlformats.org/officeDocument/2006/relationships/hyperlink" Target="https://www.daloopa.com/src/1684166" TargetMode="External"/><Relationship Id="rId12628" Type="http://schemas.openxmlformats.org/officeDocument/2006/relationships/hyperlink" Target="https://www.daloopa.com/src/50460518" TargetMode="External"/><Relationship Id="rId1636" Type="http://schemas.openxmlformats.org/officeDocument/2006/relationships/hyperlink" Target="https://www.daloopa.com/src/1670991" TargetMode="External"/><Relationship Id="rId10179" Type="http://schemas.openxmlformats.org/officeDocument/2006/relationships/hyperlink" Target="https://marketplace.daloopa.com/text-fundamental?id=50179636&amp;value=0.18&amp;id=50179562&amp;value=0.21&amp;" TargetMode="External"/><Relationship Id="rId14050" Type="http://schemas.openxmlformats.org/officeDocument/2006/relationships/hyperlink" Target="https://www.daloopa.com/document/8476" TargetMode="External"/><Relationship Id="rId15101" Type="http://schemas.openxmlformats.org/officeDocument/2006/relationships/hyperlink" Target="https://www.daloopa.com/src/19178996" TargetMode="External"/><Relationship Id="rId18671" Type="http://schemas.openxmlformats.org/officeDocument/2006/relationships/hyperlink" Target="https://www.daloopa.com/src/48899826" TargetMode="External"/><Relationship Id="rId19722" Type="http://schemas.openxmlformats.org/officeDocument/2006/relationships/hyperlink" Target="https://www.daloopa.com/src/49010246" TargetMode="External"/><Relationship Id="rId4859" Type="http://schemas.openxmlformats.org/officeDocument/2006/relationships/hyperlink" Target="https://www.daloopa.com/src/1930056" TargetMode="External"/><Relationship Id="rId8730" Type="http://schemas.openxmlformats.org/officeDocument/2006/relationships/hyperlink" Target="https://www.daloopa.com/src/1670598" TargetMode="External"/><Relationship Id="rId10660" Type="http://schemas.openxmlformats.org/officeDocument/2006/relationships/hyperlink" Target="https://www.daloopa.com/src/50178697" TargetMode="External"/><Relationship Id="rId17273" Type="http://schemas.openxmlformats.org/officeDocument/2006/relationships/hyperlink" Target="https://www.daloopa.com/src/62997153" TargetMode="External"/><Relationship Id="rId18324" Type="http://schemas.openxmlformats.org/officeDocument/2006/relationships/hyperlink" Target="https://www.daloopa.com/src/62711793" TargetMode="External"/><Relationship Id="rId6281" Type="http://schemas.openxmlformats.org/officeDocument/2006/relationships/hyperlink" Target="https://www.daloopa.com/src/1669958" TargetMode="External"/><Relationship Id="rId7332" Type="http://schemas.openxmlformats.org/officeDocument/2006/relationships/hyperlink" Target="https://www.daloopa.com/src/1668818" TargetMode="External"/><Relationship Id="rId10313" Type="http://schemas.openxmlformats.org/officeDocument/2006/relationships/hyperlink" Target="https://www.daloopa.com/src/50457881" TargetMode="External"/><Relationship Id="rId11711" Type="http://schemas.openxmlformats.org/officeDocument/2006/relationships/hyperlink" Target="https://www.daloopa.com/src/1678752" TargetMode="External"/><Relationship Id="rId13883" Type="http://schemas.openxmlformats.org/officeDocument/2006/relationships/hyperlink" Target="https://www.daloopa.com/src/66433335" TargetMode="External"/><Relationship Id="rId14934" Type="http://schemas.openxmlformats.org/officeDocument/2006/relationships/hyperlink" Target="https://www.daloopa.com/document/23465155" TargetMode="External"/><Relationship Id="rId19098" Type="http://schemas.openxmlformats.org/officeDocument/2006/relationships/hyperlink" Target="https://www.daloopa.com/src/48905948" TargetMode="External"/><Relationship Id="rId863" Type="http://schemas.openxmlformats.org/officeDocument/2006/relationships/hyperlink" Target="https://www.daloopa.com/src/15999011" TargetMode="External"/><Relationship Id="rId1493" Type="http://schemas.openxmlformats.org/officeDocument/2006/relationships/hyperlink" Target="https://www.daloopa.com/src/10333117" TargetMode="External"/><Relationship Id="rId2544" Type="http://schemas.openxmlformats.org/officeDocument/2006/relationships/hyperlink" Target="https://www.daloopa.com/src/66331548" TargetMode="External"/><Relationship Id="rId2891" Type="http://schemas.openxmlformats.org/officeDocument/2006/relationships/hyperlink" Target="https://www.daloopa.com/src/45304498" TargetMode="External"/><Relationship Id="rId3942" Type="http://schemas.openxmlformats.org/officeDocument/2006/relationships/hyperlink" Target="https://www.daloopa.com/src/46595344" TargetMode="External"/><Relationship Id="rId9157" Type="http://schemas.openxmlformats.org/officeDocument/2006/relationships/hyperlink" Target="https://www.daloopa.com/src/1671387" TargetMode="External"/><Relationship Id="rId11087" Type="http://schemas.openxmlformats.org/officeDocument/2006/relationships/hyperlink" Target="https://www.daloopa.com/src/50179163" TargetMode="External"/><Relationship Id="rId12485" Type="http://schemas.openxmlformats.org/officeDocument/2006/relationships/hyperlink" Target="https://www.daloopa.com/src/7998990" TargetMode="External"/><Relationship Id="rId13536" Type="http://schemas.openxmlformats.org/officeDocument/2006/relationships/hyperlink" Target="https://www.daloopa.com/src/19145117" TargetMode="External"/><Relationship Id="rId516" Type="http://schemas.openxmlformats.org/officeDocument/2006/relationships/hyperlink" Target="https://www.daloopa.com/src/1677078" TargetMode="External"/><Relationship Id="rId1146" Type="http://schemas.openxmlformats.org/officeDocument/2006/relationships/hyperlink" Target="https://www.daloopa.com/src/1670809" TargetMode="External"/><Relationship Id="rId12138" Type="http://schemas.openxmlformats.org/officeDocument/2006/relationships/hyperlink" Target="https://www.daloopa.com/src/1678349" TargetMode="External"/><Relationship Id="rId16759" Type="http://schemas.openxmlformats.org/officeDocument/2006/relationships/hyperlink" Target="https://www.daloopa.com/src/66377578" TargetMode="External"/><Relationship Id="rId5767" Type="http://schemas.openxmlformats.org/officeDocument/2006/relationships/hyperlink" Target="https://www.daloopa.com/src/1669881" TargetMode="External"/><Relationship Id="rId6818" Type="http://schemas.openxmlformats.org/officeDocument/2006/relationships/hyperlink" Target="https://www.daloopa.com/src/1668673" TargetMode="External"/><Relationship Id="rId18181" Type="http://schemas.openxmlformats.org/officeDocument/2006/relationships/hyperlink" Target="https://www.daloopa.com/src/19253590" TargetMode="External"/><Relationship Id="rId19232" Type="http://schemas.openxmlformats.org/officeDocument/2006/relationships/hyperlink" Target="https://www.daloopa.com/src/49001508" TargetMode="External"/><Relationship Id="rId4369" Type="http://schemas.openxmlformats.org/officeDocument/2006/relationships/hyperlink" Target="https://www.daloopa.com/src/62948879" TargetMode="External"/><Relationship Id="rId8240" Type="http://schemas.openxmlformats.org/officeDocument/2006/relationships/hyperlink" Target="https://www.daloopa.com/src/32272380" TargetMode="External"/><Relationship Id="rId10170" Type="http://schemas.openxmlformats.org/officeDocument/2006/relationships/hyperlink" Target="https://www.daloopa.com/src/50457863" TargetMode="External"/><Relationship Id="rId11221" Type="http://schemas.openxmlformats.org/officeDocument/2006/relationships/hyperlink" Target="https://www.daloopa.com/src/1684280" TargetMode="External"/><Relationship Id="rId14791" Type="http://schemas.openxmlformats.org/officeDocument/2006/relationships/hyperlink" Target="https://www.daloopa.com/document/23465155" TargetMode="External"/><Relationship Id="rId4850" Type="http://schemas.openxmlformats.org/officeDocument/2006/relationships/hyperlink" Target="https://www.daloopa.com/src/1677309" TargetMode="External"/><Relationship Id="rId5901" Type="http://schemas.openxmlformats.org/officeDocument/2006/relationships/hyperlink" Target="https://www.daloopa.com/src/1669641" TargetMode="External"/><Relationship Id="rId13393" Type="http://schemas.openxmlformats.org/officeDocument/2006/relationships/hyperlink" Target="https://www.daloopa.com/src/19145267" TargetMode="External"/><Relationship Id="rId14444" Type="http://schemas.openxmlformats.org/officeDocument/2006/relationships/hyperlink" Target="https://www.daloopa.com/src/19181836" TargetMode="External"/><Relationship Id="rId15842" Type="http://schemas.openxmlformats.org/officeDocument/2006/relationships/hyperlink" Target="https://www.daloopa.com/src/19183831" TargetMode="External"/><Relationship Id="rId3452" Type="http://schemas.openxmlformats.org/officeDocument/2006/relationships/hyperlink" Target="https://www.daloopa.com/src/19138727" TargetMode="External"/><Relationship Id="rId4503" Type="http://schemas.openxmlformats.org/officeDocument/2006/relationships/hyperlink" Target="https://www.daloopa.com/src/1668543" TargetMode="External"/><Relationship Id="rId13046" Type="http://schemas.openxmlformats.org/officeDocument/2006/relationships/hyperlink" Target="https://www.daloopa.com/src/67440437" TargetMode="External"/><Relationship Id="rId373" Type="http://schemas.openxmlformats.org/officeDocument/2006/relationships/hyperlink" Target="https://www.daloopa.com/src/1676887" TargetMode="External"/><Relationship Id="rId2054" Type="http://schemas.openxmlformats.org/officeDocument/2006/relationships/hyperlink" Target="https://www.daloopa.com/src/1676867" TargetMode="External"/><Relationship Id="rId3105" Type="http://schemas.openxmlformats.org/officeDocument/2006/relationships/hyperlink" Target="https://www.daloopa.com/src/19135454" TargetMode="External"/><Relationship Id="rId6675" Type="http://schemas.openxmlformats.org/officeDocument/2006/relationships/hyperlink" Target="https://www.daloopa.com/src/53410442" TargetMode="External"/><Relationship Id="rId16269" Type="http://schemas.openxmlformats.org/officeDocument/2006/relationships/hyperlink" Target="https://www.daloopa.com/src/19141031" TargetMode="External"/><Relationship Id="rId17667" Type="http://schemas.openxmlformats.org/officeDocument/2006/relationships/hyperlink" Target="https://www.daloopa.com/src/62770402" TargetMode="External"/><Relationship Id="rId18718" Type="http://schemas.openxmlformats.org/officeDocument/2006/relationships/hyperlink" Target="https://www.daloopa.com/src/48900116" TargetMode="External"/><Relationship Id="rId5277" Type="http://schemas.openxmlformats.org/officeDocument/2006/relationships/hyperlink" Target="https://www.daloopa.com/src/1670335" TargetMode="External"/><Relationship Id="rId6328" Type="http://schemas.openxmlformats.org/officeDocument/2006/relationships/hyperlink" Target="https://www.daloopa.com/src/1670141" TargetMode="External"/><Relationship Id="rId7726" Type="http://schemas.openxmlformats.org/officeDocument/2006/relationships/hyperlink" Target="https://www.daloopa.com/src/32272371" TargetMode="External"/><Relationship Id="rId10707" Type="http://schemas.openxmlformats.org/officeDocument/2006/relationships/hyperlink" Target="https://www.daloopa.com/src/50179338" TargetMode="External"/><Relationship Id="rId9898" Type="http://schemas.openxmlformats.org/officeDocument/2006/relationships/hyperlink" Target="https://www.daloopa.com/src/1671258" TargetMode="External"/><Relationship Id="rId12879" Type="http://schemas.openxmlformats.org/officeDocument/2006/relationships/hyperlink" Target="https://www.daloopa.com/src/67437074" TargetMode="External"/><Relationship Id="rId16750" Type="http://schemas.openxmlformats.org/officeDocument/2006/relationships/hyperlink" Target="https://www.daloopa.com/document/23465155" TargetMode="External"/><Relationship Id="rId17801" Type="http://schemas.openxmlformats.org/officeDocument/2006/relationships/hyperlink" Target="https://www.daloopa.com/src/62706061" TargetMode="External"/><Relationship Id="rId1887" Type="http://schemas.openxmlformats.org/officeDocument/2006/relationships/hyperlink" Target="https://www.daloopa.com/src/1680690" TargetMode="External"/><Relationship Id="rId2938" Type="http://schemas.openxmlformats.org/officeDocument/2006/relationships/hyperlink" Target="https://www.daloopa.com/document/23465155" TargetMode="External"/><Relationship Id="rId15352" Type="http://schemas.openxmlformats.org/officeDocument/2006/relationships/hyperlink" Target="https://www.daloopa.com/src/19187620" TargetMode="External"/><Relationship Id="rId16403" Type="http://schemas.openxmlformats.org/officeDocument/2006/relationships/hyperlink" Target="https://marketplace.daloopa.com/text-fundamental?id=19172017&amp;value=139&amp;" TargetMode="External"/><Relationship Id="rId4360" Type="http://schemas.openxmlformats.org/officeDocument/2006/relationships/hyperlink" Target="https://www.daloopa.com/src/7963102" TargetMode="External"/><Relationship Id="rId5411" Type="http://schemas.openxmlformats.org/officeDocument/2006/relationships/hyperlink" Target="https://www.daloopa.com/src/46412907" TargetMode="External"/><Relationship Id="rId8981" Type="http://schemas.openxmlformats.org/officeDocument/2006/relationships/hyperlink" Target="https://www.daloopa.com/src/1671536" TargetMode="External"/><Relationship Id="rId15005" Type="http://schemas.openxmlformats.org/officeDocument/2006/relationships/hyperlink" Target="https://marketplace.daloopa.com/text-fundamental?id=19185559&amp;value=9.94&amp;id=19185540&amp;value=9.54&amp;id=19185786&amp;value=8.75&amp;id=50457986&amp;value=9.900000000000006&amp;id=19185709&amp;value=38.13&amp;id=19185442&amp;value=5.04&amp;id=19185392&amp;value=4.99&amp;id=19185268&amp;value=4.09&amp;id=50457987&amp;value=6.899999999999999&amp;id=19185875&amp;value=21.02&amp;id=19185174&amp;value=5.2&amp;id=19185107&amp;value=4.93&amp;id=19185074&amp;value=5.73&amp;id=50457988&amp;value=6.98&amp;id=19185917&amp;value=22.84&amp;id=19185027&amp;value=6.02&amp;id=19184986&amp;value=7&amp;id=19184889&amp;value=7.25&amp;id=50457989&amp;value=7.580000000000002&amp;id=19185949&amp;value=27.85&amp;id=19184851&amp;value=7.73&amp;id=19184840&amp;value=5.01&amp;id=19184755&amp;value=9.57&amp;id=50457990&amp;value=-4.310000000000002&amp;id=19186014&amp;value=18&amp;id=19184593&amp;value=13.33&amp;id=19184553&amp;value=4.54&amp;id=19184491&amp;value=13.06&amp;id=50457991&amp;value=12.770000000000003&amp;id=19186030&amp;value=43.7&amp;id=19184867&amp;value=9.5&amp;id=19184407&amp;value=14.21&amp;id=19184198&amp;value=10.12&amp;id=50457992&amp;value=15.329999999999998&amp;id=19186068&amp;value=49.16&amp;id=19184176&amp;value=9.87&amp;id=19184122&amp;value=10.13&amp;id=19184089&amp;value=16.4&amp;id=50457993&amp;value=22.21&amp;id=19186096&amp;value=58.61&amp;id=20862836&amp;value=26.29&amp;id=32324262&amp;value=27.26&amp;id=38229704&amp;value=27.99&amp;id=50457994&amp;value=30.66000000000001&amp;id=46508609&amp;value=112.2&amp;id=53488232&amp;value=24.62&amp;id=58705774&amp;value=1.21&amp;id=62996937&amp;value=1.06&amp;id=67097389&amp;value=-22.330000000000002&amp;id=67088708&amp;value=4.56&amp;" TargetMode="External"/><Relationship Id="rId18575" Type="http://schemas.openxmlformats.org/officeDocument/2006/relationships/hyperlink" Target="https://www.daloopa.com/src/62711932" TargetMode="External"/><Relationship Id="rId19626" Type="http://schemas.openxmlformats.org/officeDocument/2006/relationships/hyperlink" Target="https://www.daloopa.com/src/45304222" TargetMode="External"/><Relationship Id="rId4013" Type="http://schemas.openxmlformats.org/officeDocument/2006/relationships/hyperlink" Target="https://www.daloopa.com/src/1668259" TargetMode="External"/><Relationship Id="rId7583" Type="http://schemas.openxmlformats.org/officeDocument/2006/relationships/hyperlink" Target="https://www.daloopa.com/src/1669208" TargetMode="External"/><Relationship Id="rId8634" Type="http://schemas.openxmlformats.org/officeDocument/2006/relationships/hyperlink" Target="https://www.daloopa.com/src/1670572" TargetMode="External"/><Relationship Id="rId11962" Type="http://schemas.openxmlformats.org/officeDocument/2006/relationships/hyperlink" Target="https://www.daloopa.com/src/1678263" TargetMode="External"/><Relationship Id="rId17177" Type="http://schemas.openxmlformats.org/officeDocument/2006/relationships/hyperlink" Target="https://www.daloopa.com/src/48793617" TargetMode="External"/><Relationship Id="rId18228" Type="http://schemas.openxmlformats.org/officeDocument/2006/relationships/hyperlink" Target="https://marketplace.daloopa.com/text-fundamental?id=19253507&amp;value=-0.02&amp;id=19253181&amp;value=0.013999999999999999&amp;id=46509081&amp;value=0.006&amp;id=67089126&amp;value=0.009000000000000001&amp;" TargetMode="External"/><Relationship Id="rId6185" Type="http://schemas.openxmlformats.org/officeDocument/2006/relationships/hyperlink" Target="https://www.daloopa.com/src/1669682" TargetMode="External"/><Relationship Id="rId7236" Type="http://schemas.openxmlformats.org/officeDocument/2006/relationships/hyperlink" Target="https://www.daloopa.com/src/58652681" TargetMode="External"/><Relationship Id="rId10564" Type="http://schemas.openxmlformats.org/officeDocument/2006/relationships/hyperlink" Target="https://www.daloopa.com/src/50179056" TargetMode="External"/><Relationship Id="rId11615" Type="http://schemas.openxmlformats.org/officeDocument/2006/relationships/hyperlink" Target="https://www.daloopa.com/src/45304431" TargetMode="External"/><Relationship Id="rId10217" Type="http://schemas.openxmlformats.org/officeDocument/2006/relationships/hyperlink" Target="https://www.daloopa.com/src/50179770" TargetMode="External"/><Relationship Id="rId13787" Type="http://schemas.openxmlformats.org/officeDocument/2006/relationships/hyperlink" Target="https://marketplace.daloopa.com/text-fundamental?id=19259902&amp;value=220&amp;" TargetMode="External"/><Relationship Id="rId14838" Type="http://schemas.openxmlformats.org/officeDocument/2006/relationships/hyperlink" Target="https://www.daloopa.com/src/19185395" TargetMode="External"/><Relationship Id="rId1397" Type="http://schemas.openxmlformats.org/officeDocument/2006/relationships/hyperlink" Target="https://www.daloopa.com/src/1671035" TargetMode="External"/><Relationship Id="rId2795" Type="http://schemas.openxmlformats.org/officeDocument/2006/relationships/hyperlink" Target="https://www.daloopa.com/src/19134569" TargetMode="External"/><Relationship Id="rId3846" Type="http://schemas.openxmlformats.org/officeDocument/2006/relationships/hyperlink" Target="https://www.daloopa.com/src/1668346" TargetMode="External"/><Relationship Id="rId12389" Type="http://schemas.openxmlformats.org/officeDocument/2006/relationships/hyperlink" Target="https://www.daloopa.com/src/1679379" TargetMode="External"/><Relationship Id="rId16260" Type="http://schemas.openxmlformats.org/officeDocument/2006/relationships/hyperlink" Target="https://www.daloopa.com/src/20861893" TargetMode="External"/><Relationship Id="rId17311" Type="http://schemas.openxmlformats.org/officeDocument/2006/relationships/hyperlink" Target="https://www.daloopa.com/src/48794495" TargetMode="External"/><Relationship Id="rId767" Type="http://schemas.openxmlformats.org/officeDocument/2006/relationships/hyperlink" Target="https://www.daloopa.com/src/18921249" TargetMode="External"/><Relationship Id="rId2448" Type="http://schemas.openxmlformats.org/officeDocument/2006/relationships/hyperlink" Target="https://www.daloopa.com/src/1679278" TargetMode="External"/><Relationship Id="rId12870" Type="http://schemas.openxmlformats.org/officeDocument/2006/relationships/hyperlink" Target="https://www.daloopa.com/src/67437429" TargetMode="External"/><Relationship Id="rId19483" Type="http://schemas.openxmlformats.org/officeDocument/2006/relationships/hyperlink" Target="https://www.daloopa.com/src/45304217" TargetMode="External"/><Relationship Id="rId8491" Type="http://schemas.openxmlformats.org/officeDocument/2006/relationships/hyperlink" Target="https://www.daloopa.com/src/48400743" TargetMode="External"/><Relationship Id="rId9542" Type="http://schemas.openxmlformats.org/officeDocument/2006/relationships/hyperlink" Target="https://www.daloopa.com/src/1671136" TargetMode="External"/><Relationship Id="rId11472" Type="http://schemas.openxmlformats.org/officeDocument/2006/relationships/hyperlink" Target="https://www.daloopa.com/document/6065100" TargetMode="External"/><Relationship Id="rId12523" Type="http://schemas.openxmlformats.org/officeDocument/2006/relationships/hyperlink" Target="https://www.daloopa.com/src/1679318" TargetMode="External"/><Relationship Id="rId13921" Type="http://schemas.openxmlformats.org/officeDocument/2006/relationships/hyperlink" Target="https://www.daloopa.com/src/19256750" TargetMode="External"/><Relationship Id="rId18085" Type="http://schemas.openxmlformats.org/officeDocument/2006/relationships/hyperlink" Target="https://www.daloopa.com/src/19237895" TargetMode="External"/><Relationship Id="rId19136" Type="http://schemas.openxmlformats.org/officeDocument/2006/relationships/hyperlink" Target="https://www.daloopa.com/src/53492406" TargetMode="External"/><Relationship Id="rId901" Type="http://schemas.openxmlformats.org/officeDocument/2006/relationships/hyperlink" Target="https://www.daloopa.com/src/46414553" TargetMode="External"/><Relationship Id="rId1531" Type="http://schemas.openxmlformats.org/officeDocument/2006/relationships/hyperlink" Target="https://www.daloopa.com/src/48522584" TargetMode="External"/><Relationship Id="rId7093" Type="http://schemas.openxmlformats.org/officeDocument/2006/relationships/hyperlink" Target="https://www.daloopa.com/src/1669454" TargetMode="External"/><Relationship Id="rId8144" Type="http://schemas.openxmlformats.org/officeDocument/2006/relationships/hyperlink" Target="https://www.daloopa.com/src/1669475" TargetMode="External"/><Relationship Id="rId10074" Type="http://schemas.openxmlformats.org/officeDocument/2006/relationships/hyperlink" Target="https://marketplace.daloopa.com/text-fundamental?id=50180239&amp;value=5818&amp;id=50180185&amp;value=6048&amp;id=50180153&amp;value=6396&amp;id=50180129&amp;value=7414&amp;id=50457847&amp;value=25676&amp;" TargetMode="External"/><Relationship Id="rId11125" Type="http://schemas.openxmlformats.org/officeDocument/2006/relationships/hyperlink" Target="https://www.daloopa.com/src/50178989" TargetMode="External"/><Relationship Id="rId4754" Type="http://schemas.openxmlformats.org/officeDocument/2006/relationships/hyperlink" Target="https://www.daloopa.com/src/1668345" TargetMode="External"/><Relationship Id="rId13297" Type="http://schemas.openxmlformats.org/officeDocument/2006/relationships/hyperlink" Target="https://www.daloopa.com/document/23463508" TargetMode="External"/><Relationship Id="rId14695" Type="http://schemas.openxmlformats.org/officeDocument/2006/relationships/hyperlink" Target="https://www.daloopa.com/src/19185263" TargetMode="External"/><Relationship Id="rId15746" Type="http://schemas.openxmlformats.org/officeDocument/2006/relationships/hyperlink" Target="https://www.daloopa.com/src/19183410" TargetMode="External"/><Relationship Id="rId3356" Type="http://schemas.openxmlformats.org/officeDocument/2006/relationships/hyperlink" Target="https://www.daloopa.com/src/45304540" TargetMode="External"/><Relationship Id="rId4407" Type="http://schemas.openxmlformats.org/officeDocument/2006/relationships/hyperlink" Target="https://www.daloopa.com/src/1668405" TargetMode="External"/><Relationship Id="rId5805" Type="http://schemas.openxmlformats.org/officeDocument/2006/relationships/hyperlink" Target="https://www.daloopa.com/src/1670383" TargetMode="External"/><Relationship Id="rId14348" Type="http://schemas.openxmlformats.org/officeDocument/2006/relationships/hyperlink" Target="https://www.daloopa.com/src/45303696" TargetMode="External"/><Relationship Id="rId18969" Type="http://schemas.openxmlformats.org/officeDocument/2006/relationships/hyperlink" Target="https://www.daloopa.com/src/50393412" TargetMode="External"/><Relationship Id="rId277" Type="http://schemas.openxmlformats.org/officeDocument/2006/relationships/hyperlink" Target="https://www.daloopa.com/src/50420363" TargetMode="External"/><Relationship Id="rId3009" Type="http://schemas.openxmlformats.org/officeDocument/2006/relationships/hyperlink" Target="https://www.daloopa.com/src/19135446" TargetMode="External"/><Relationship Id="rId7977" Type="http://schemas.openxmlformats.org/officeDocument/2006/relationships/hyperlink" Target="https://www.daloopa.com/src/1668627" TargetMode="External"/><Relationship Id="rId10958" Type="http://schemas.openxmlformats.org/officeDocument/2006/relationships/hyperlink" Target="https://www.daloopa.com/document/23463508" TargetMode="External"/><Relationship Id="rId6579" Type="http://schemas.openxmlformats.org/officeDocument/2006/relationships/hyperlink" Target="https://www.daloopa.com/src/1669861" TargetMode="External"/><Relationship Id="rId9052" Type="http://schemas.openxmlformats.org/officeDocument/2006/relationships/hyperlink" Target="https://www.daloopa.com/document/206991" TargetMode="External"/><Relationship Id="rId12380" Type="http://schemas.openxmlformats.org/officeDocument/2006/relationships/hyperlink" Target="https://www.daloopa.com/src/1679451" TargetMode="External"/><Relationship Id="rId13431" Type="http://schemas.openxmlformats.org/officeDocument/2006/relationships/hyperlink" Target="https://www.daloopa.com/src/19143029" TargetMode="External"/><Relationship Id="rId12033" Type="http://schemas.openxmlformats.org/officeDocument/2006/relationships/hyperlink" Target="https://www.daloopa.com/src/1678290" TargetMode="External"/><Relationship Id="rId16654" Type="http://schemas.openxmlformats.org/officeDocument/2006/relationships/hyperlink" Target="https://www.daloopa.com/document/21779929" TargetMode="External"/><Relationship Id="rId17705" Type="http://schemas.openxmlformats.org/officeDocument/2006/relationships/hyperlink" Target="https://www.daloopa.com/src/62706048" TargetMode="External"/><Relationship Id="rId411" Type="http://schemas.openxmlformats.org/officeDocument/2006/relationships/hyperlink" Target="https://www.daloopa.com/document/206943" TargetMode="External"/><Relationship Id="rId1041" Type="http://schemas.openxmlformats.org/officeDocument/2006/relationships/hyperlink" Target="https://marketplace.daloopa.com/text-fundamental?id=62755501&amp;value=90272&amp;id=62755508&amp;value=110855&amp;id=15999013&amp;value=39276&amp;id=48505911&amp;value=136819&amp;id=15998855&amp;value=36339&amp;id=15998728&amp;value=38944&amp;id=15998658&amp;value=40499&amp;id=2700709&amp;value=46075&amp;id=48507220&amp;value=161857&amp;id=4681655&amp;value=41159&amp;id=7963879&amp;value=38297&amp;id=10333290&amp;value=46173&amp;id=14718349&amp;value=56898&amp;id=48507385&amp;value=182527&amp;id=20811035&amp;value=55314&amp;id=32273602&amp;value=61880&amp;id=38124377&amp;value=65118&amp;id=46414554&amp;value=75325&amp;id=50174706&amp;value=257637&amp;id=53410673&amp;value=68011&amp;id=58653246&amp;value=69685&amp;id=62949269&amp;value=69092&amp;id=67045218&amp;value=76048&amp;id=67092377&amp;value=282836&amp;" TargetMode="External"/><Relationship Id="rId5662" Type="http://schemas.openxmlformats.org/officeDocument/2006/relationships/hyperlink" Target="https://www.daloopa.com/src/1669908" TargetMode="External"/><Relationship Id="rId6713" Type="http://schemas.openxmlformats.org/officeDocument/2006/relationships/hyperlink" Target="https://www.daloopa.com/src/1669761" TargetMode="External"/><Relationship Id="rId15256" Type="http://schemas.openxmlformats.org/officeDocument/2006/relationships/hyperlink" Target="https://www.daloopa.com/src/62996923" TargetMode="External"/><Relationship Id="rId16307" Type="http://schemas.openxmlformats.org/officeDocument/2006/relationships/hyperlink" Target="https://www.daloopa.com/src/46520585" TargetMode="External"/><Relationship Id="rId4264" Type="http://schemas.openxmlformats.org/officeDocument/2006/relationships/hyperlink" Target="https://www.daloopa.com/src/58652630" TargetMode="External"/><Relationship Id="rId5315" Type="http://schemas.openxmlformats.org/officeDocument/2006/relationships/hyperlink" Target="https://www.daloopa.com/src/1669975" TargetMode="External"/><Relationship Id="rId8885" Type="http://schemas.openxmlformats.org/officeDocument/2006/relationships/hyperlink" Target="https://marketplace.daloopa.com/text-fundamental?id=62955934&amp;value=0&amp;id=1925290&amp;value=475&amp;id=1925301&amp;value=0&amp;id=62955935&amp;value=-475&amp;" TargetMode="External"/><Relationship Id="rId18479" Type="http://schemas.openxmlformats.org/officeDocument/2006/relationships/hyperlink" Target="https://www.daloopa.com/src/62711910" TargetMode="External"/><Relationship Id="rId7487" Type="http://schemas.openxmlformats.org/officeDocument/2006/relationships/hyperlink" Target="https://www.daloopa.com/src/1668857" TargetMode="External"/><Relationship Id="rId8538" Type="http://schemas.openxmlformats.org/officeDocument/2006/relationships/hyperlink" Target="https://www.daloopa.com/src/67044691" TargetMode="External"/><Relationship Id="rId9936" Type="http://schemas.openxmlformats.org/officeDocument/2006/relationships/hyperlink" Target="https://www.daloopa.com/src/1671175" TargetMode="External"/><Relationship Id="rId11866" Type="http://schemas.openxmlformats.org/officeDocument/2006/relationships/hyperlink" Target="https://www.daloopa.com/src/1678766" TargetMode="External"/><Relationship Id="rId12917" Type="http://schemas.openxmlformats.org/officeDocument/2006/relationships/hyperlink" Target="https://www.daloopa.com/src/67437285" TargetMode="External"/><Relationship Id="rId1925" Type="http://schemas.openxmlformats.org/officeDocument/2006/relationships/hyperlink" Target="https://www.daloopa.com/src/1680706" TargetMode="External"/><Relationship Id="rId6089" Type="http://schemas.openxmlformats.org/officeDocument/2006/relationships/hyperlink" Target="https://www.daloopa.com/src/46412936" TargetMode="External"/><Relationship Id="rId10468" Type="http://schemas.openxmlformats.org/officeDocument/2006/relationships/hyperlink" Target="https://www.daloopa.com/src/50178749" TargetMode="External"/><Relationship Id="rId11519" Type="http://schemas.openxmlformats.org/officeDocument/2006/relationships/hyperlink" Target="https://www.daloopa.com/src/1684198" TargetMode="External"/><Relationship Id="rId18960" Type="http://schemas.openxmlformats.org/officeDocument/2006/relationships/hyperlink" Target="https://www.daloopa.com/src/50393507" TargetMode="External"/><Relationship Id="rId17562" Type="http://schemas.openxmlformats.org/officeDocument/2006/relationships/hyperlink" Target="https://www.daloopa.com/src/67091612" TargetMode="External"/><Relationship Id="rId18613" Type="http://schemas.openxmlformats.org/officeDocument/2006/relationships/hyperlink" Target="https://www.daloopa.com/document/7678" TargetMode="External"/><Relationship Id="rId2699" Type="http://schemas.openxmlformats.org/officeDocument/2006/relationships/hyperlink" Target="https://www.daloopa.com/src/1679636" TargetMode="External"/><Relationship Id="rId3000" Type="http://schemas.openxmlformats.org/officeDocument/2006/relationships/hyperlink" Target="https://www.daloopa.com/src/19135591" TargetMode="External"/><Relationship Id="rId6570" Type="http://schemas.openxmlformats.org/officeDocument/2006/relationships/hyperlink" Target="https://www.daloopa.com/src/46412946" TargetMode="External"/><Relationship Id="rId7621" Type="http://schemas.openxmlformats.org/officeDocument/2006/relationships/hyperlink" Target="https://www.daloopa.com/src/46420399" TargetMode="External"/><Relationship Id="rId10602" Type="http://schemas.openxmlformats.org/officeDocument/2006/relationships/hyperlink" Target="https://www.daloopa.com/src/50178944" TargetMode="External"/><Relationship Id="rId16164" Type="http://schemas.openxmlformats.org/officeDocument/2006/relationships/hyperlink" Target="https://www.daloopa.com/src/19195590" TargetMode="External"/><Relationship Id="rId17215" Type="http://schemas.openxmlformats.org/officeDocument/2006/relationships/hyperlink" Target="https://www.daloopa.com/src/48797500" TargetMode="External"/><Relationship Id="rId5172" Type="http://schemas.openxmlformats.org/officeDocument/2006/relationships/hyperlink" Target="https://www.daloopa.com/src/1669837" TargetMode="External"/><Relationship Id="rId6223" Type="http://schemas.openxmlformats.org/officeDocument/2006/relationships/hyperlink" Target="https://www.daloopa.com/src/1670174" TargetMode="External"/><Relationship Id="rId9793" Type="http://schemas.openxmlformats.org/officeDocument/2006/relationships/hyperlink" Target="https://www.daloopa.com/document/23463508" TargetMode="External"/><Relationship Id="rId19387" Type="http://schemas.openxmlformats.org/officeDocument/2006/relationships/hyperlink" Target="https://www.daloopa.com/src/38124355" TargetMode="External"/><Relationship Id="rId1782" Type="http://schemas.openxmlformats.org/officeDocument/2006/relationships/hyperlink" Target="https://www.daloopa.com/src/4681492" TargetMode="External"/><Relationship Id="rId2833" Type="http://schemas.openxmlformats.org/officeDocument/2006/relationships/hyperlink" Target="https://www.daloopa.com/src/19136501" TargetMode="External"/><Relationship Id="rId8395" Type="http://schemas.openxmlformats.org/officeDocument/2006/relationships/hyperlink" Target="https://www.daloopa.com/src/1669583" TargetMode="External"/><Relationship Id="rId9446" Type="http://schemas.openxmlformats.org/officeDocument/2006/relationships/hyperlink" Target="https://www.daloopa.com/src/45304342" TargetMode="External"/><Relationship Id="rId11376" Type="http://schemas.openxmlformats.org/officeDocument/2006/relationships/hyperlink" Target="https://www.daloopa.com/src/1678913" TargetMode="External"/><Relationship Id="rId12774" Type="http://schemas.openxmlformats.org/officeDocument/2006/relationships/hyperlink" Target="https://www.daloopa.com/src/14823154" TargetMode="External"/><Relationship Id="rId13825" Type="http://schemas.openxmlformats.org/officeDocument/2006/relationships/hyperlink" Target="https://www.daloopa.com/src/19257096" TargetMode="External"/><Relationship Id="rId805" Type="http://schemas.openxmlformats.org/officeDocument/2006/relationships/hyperlink" Target="https://www.daloopa.com/src/15998727" TargetMode="External"/><Relationship Id="rId1435" Type="http://schemas.openxmlformats.org/officeDocument/2006/relationships/hyperlink" Target="https://marketplace.daloopa.com/text-fundamental?id=49016287&amp;value=2911&amp;id=49014054&amp;value=1078&amp;id=49016279&amp;value=3677&amp;id=49014059&amp;value=1055&amp;id=49014044&amp;value=992&amp;id=49014017&amp;value=1269&amp;id=1671050&amp;value=1271&amp;id=48527055&amp;value=4587&amp;id=1671028&amp;value=1316&amp;id=1671006&amp;value=1320&amp;id=1670983&amp;value=1628&amp;id=1670960&amp;value=1653&amp;id=48526479&amp;value=5926&amp;id=1670942&amp;value=1854&amp;id=1670924&amp;value=1854&amp;id=1670905&amp;value=1654&amp;id=1670887&amp;value=1676&amp;id=48522586&amp;value=7038&amp;id=1670869&amp;value=2304&amp;id=1670851&amp;value=2288&amp;id=1670833&amp;value=2071&amp;id=1670815&amp;value=2092&amp;id=48522712&amp;value=8755&amp;id=1670797&amp;value=2612&amp;id=1670779&amp;value=2600&amp;id=1670761&amp;value=2470&amp;id=2697065&amp;value=2503&amp;id=48522783&amp;value=10185&amp;id=4681484&amp;value=2988&amp;id=7963245&amp;value=3126&amp;id=10333110&amp;value=2921&amp;" TargetMode="External"/><Relationship Id="rId8048" Type="http://schemas.openxmlformats.org/officeDocument/2006/relationships/hyperlink" Target="https://www.daloopa.com/src/1669179" TargetMode="External"/><Relationship Id="rId11029" Type="http://schemas.openxmlformats.org/officeDocument/2006/relationships/hyperlink" Target="https://www.daloopa.com/document/23463508" TargetMode="External"/><Relationship Id="rId12427" Type="http://schemas.openxmlformats.org/officeDocument/2006/relationships/hyperlink" Target="https://www.daloopa.com/src/1679412" TargetMode="External"/><Relationship Id="rId15997" Type="http://schemas.openxmlformats.org/officeDocument/2006/relationships/hyperlink" Target="https://www.daloopa.com/src/19193591" TargetMode="External"/><Relationship Id="rId14599" Type="http://schemas.openxmlformats.org/officeDocument/2006/relationships/hyperlink" Target="https://www.daloopa.com/src/32324257" TargetMode="External"/><Relationship Id="rId18470" Type="http://schemas.openxmlformats.org/officeDocument/2006/relationships/hyperlink" Target="https://www.daloopa.com/src/62712004" TargetMode="External"/><Relationship Id="rId19521" Type="http://schemas.openxmlformats.org/officeDocument/2006/relationships/hyperlink" Target="https://www.daloopa.com/src/46414351" TargetMode="External"/><Relationship Id="rId4658" Type="http://schemas.openxmlformats.org/officeDocument/2006/relationships/hyperlink" Target="https://marketplace.daloopa.com/text-fundamental?id=66433295&amp;value=0&amp;id=1668365&amp;value=0&amp;id=1668338&amp;value=0&amp;id=1668311&amp;value=0&amp;id=46594925&amp;value=0&amp;" TargetMode="External"/><Relationship Id="rId5709" Type="http://schemas.openxmlformats.org/officeDocument/2006/relationships/hyperlink" Target="https://www.daloopa.com/src/1670092" TargetMode="External"/><Relationship Id="rId6080" Type="http://schemas.openxmlformats.org/officeDocument/2006/relationships/hyperlink" Target="https://www.daloopa.com/src/1669608" TargetMode="External"/><Relationship Id="rId7131" Type="http://schemas.openxmlformats.org/officeDocument/2006/relationships/hyperlink" Target="https://www.daloopa.com/src/14718252" TargetMode="External"/><Relationship Id="rId11510" Type="http://schemas.openxmlformats.org/officeDocument/2006/relationships/hyperlink" Target="https://www.daloopa.com/src/1684157" TargetMode="External"/><Relationship Id="rId17072" Type="http://schemas.openxmlformats.org/officeDocument/2006/relationships/hyperlink" Target="https://www.daloopa.com/src/48793137" TargetMode="External"/><Relationship Id="rId18123" Type="http://schemas.openxmlformats.org/officeDocument/2006/relationships/hyperlink" Target="https://www.daloopa.com/src/62769880" TargetMode="External"/><Relationship Id="rId10112" Type="http://schemas.openxmlformats.org/officeDocument/2006/relationships/hyperlink" Target="https://www.daloopa.com/src/50179878" TargetMode="External"/><Relationship Id="rId13682" Type="http://schemas.openxmlformats.org/officeDocument/2006/relationships/hyperlink" Target="https://www.daloopa.com/src/19145370" TargetMode="External"/><Relationship Id="rId14733" Type="http://schemas.openxmlformats.org/officeDocument/2006/relationships/hyperlink" Target="https://www.daloopa.com/document/7696" TargetMode="External"/><Relationship Id="rId2690" Type="http://schemas.openxmlformats.org/officeDocument/2006/relationships/hyperlink" Target="https://www.daloopa.com/src/46503303" TargetMode="External"/><Relationship Id="rId3741" Type="http://schemas.openxmlformats.org/officeDocument/2006/relationships/hyperlink" Target="https://www.daloopa.com/src/19138353" TargetMode="External"/><Relationship Id="rId12284" Type="http://schemas.openxmlformats.org/officeDocument/2006/relationships/hyperlink" Target="https://www.daloopa.com/src/62996612" TargetMode="External"/><Relationship Id="rId13335" Type="http://schemas.openxmlformats.org/officeDocument/2006/relationships/hyperlink" Target="https://www.daloopa.com/src/58653090" TargetMode="External"/><Relationship Id="rId662" Type="http://schemas.openxmlformats.org/officeDocument/2006/relationships/hyperlink" Target="https://www.daloopa.com/src/19359679" TargetMode="External"/><Relationship Id="rId1292" Type="http://schemas.openxmlformats.org/officeDocument/2006/relationships/hyperlink" Target="https://www.daloopa.com/src/58652863" TargetMode="External"/><Relationship Id="rId2343" Type="http://schemas.openxmlformats.org/officeDocument/2006/relationships/hyperlink" Target="https://www.daloopa.com/src/45303536" TargetMode="External"/><Relationship Id="rId6964" Type="http://schemas.openxmlformats.org/officeDocument/2006/relationships/hyperlink" Target="https://www.daloopa.com/src/1669025" TargetMode="External"/><Relationship Id="rId16558" Type="http://schemas.openxmlformats.org/officeDocument/2006/relationships/hyperlink" Target="https://marketplace.daloopa.com/text-fundamental?id=19197223&amp;value=-11&amp;id=19197195&amp;value=-11&amp;id=19197157&amp;value=-10&amp;id=19197368&amp;value=-10&amp;id=19197074&amp;value=-9&amp;id=19197037&amp;value=-9&amp;id=19197024&amp;value=-8&amp;id=19197431&amp;value=-8&amp;id=19196911&amp;value=-7&amp;id=19196875&amp;value=-6&amp;id=19196814&amp;value=-6&amp;id=19196680&amp;value=-5&amp;id=19196294&amp;value=-13&amp;id=19166506&amp;value=-16&amp;id=19165192&amp;value=-62&amp;id=19165111&amp;value=-65&amp;id=19165062&amp;value=-63&amp;id=19165025&amp;value=-61&amp;id=19164979&amp;value=-59&amp;id=19164948&amp;value=-57&amp;id=19164892&amp;value=-56&amp;id=19164855&amp;value=-53&amp;id=19164834&amp;value=-52&amp;id=19164778&amp;value=-50&amp;id=19164746&amp;value=-48&amp;id=19164693&amp;value=-46&amp;id=19164661&amp;value=-44&amp;id=18842708&amp;value=-42&amp;id=18842958&amp;value=-40&amp;id=18843787&amp;value=-37&amp;id=18837792&amp;value=-173&amp;id=18842784&amp;value=-169&amp;id=20857130&amp;value=-165&amp;id=32321279&amp;value=-163&amp;id=38226264&amp;value=-159&amp;id=46503638&amp;value=-156&amp;id=53484697&amp;value=-153&amp;id=58703873&amp;value=-150&amp;id=62996642&amp;value=-146&amp;id=67086667&amp;value=-143&amp;" TargetMode="External"/><Relationship Id="rId17956" Type="http://schemas.openxmlformats.org/officeDocument/2006/relationships/hyperlink" Target="https://www.daloopa.com/document/23465155" TargetMode="External"/><Relationship Id="rId315" Type="http://schemas.openxmlformats.org/officeDocument/2006/relationships/hyperlink" Target="https://www.daloopa.com/src/48498100" TargetMode="External"/><Relationship Id="rId5566" Type="http://schemas.openxmlformats.org/officeDocument/2006/relationships/hyperlink" Target="https://www.daloopa.com/src/1669635" TargetMode="External"/><Relationship Id="rId6617" Type="http://schemas.openxmlformats.org/officeDocument/2006/relationships/hyperlink" Target="https://www.daloopa.com/src/10332992" TargetMode="External"/><Relationship Id="rId17609" Type="http://schemas.openxmlformats.org/officeDocument/2006/relationships/hyperlink" Target="https://www.daloopa.com/src/62706231" TargetMode="External"/><Relationship Id="rId19031" Type="http://schemas.openxmlformats.org/officeDocument/2006/relationships/hyperlink" Target="https://www.daloopa.com/src/48903357" TargetMode="External"/><Relationship Id="rId4168" Type="http://schemas.openxmlformats.org/officeDocument/2006/relationships/hyperlink" Target="https://www.daloopa.com/src/46595285" TargetMode="External"/><Relationship Id="rId5219" Type="http://schemas.openxmlformats.org/officeDocument/2006/relationships/hyperlink" Target="https://www.daloopa.com/src/1670447" TargetMode="External"/><Relationship Id="rId8789" Type="http://schemas.openxmlformats.org/officeDocument/2006/relationships/hyperlink" Target="https://www.daloopa.com/src/2746615" TargetMode="External"/><Relationship Id="rId11020" Type="http://schemas.openxmlformats.org/officeDocument/2006/relationships/hyperlink" Target="https://marketplace.daloopa.com/text-fundamental?id=67059482&amp;value=-0.07&amp;id=67059488&amp;value=-0.05&amp;" TargetMode="External"/><Relationship Id="rId14590" Type="http://schemas.openxmlformats.org/officeDocument/2006/relationships/hyperlink" Target="https://www.daloopa.com/src/19184860" TargetMode="External"/><Relationship Id="rId15641" Type="http://schemas.openxmlformats.org/officeDocument/2006/relationships/hyperlink" Target="https://www.daloopa.com/src/19186520" TargetMode="External"/><Relationship Id="rId1829" Type="http://schemas.openxmlformats.org/officeDocument/2006/relationships/hyperlink" Target="https://www.daloopa.com/src/1670997" TargetMode="External"/><Relationship Id="rId5700" Type="http://schemas.openxmlformats.org/officeDocument/2006/relationships/hyperlink" Target="https://www.daloopa.com/src/1670418" TargetMode="External"/><Relationship Id="rId13192" Type="http://schemas.openxmlformats.org/officeDocument/2006/relationships/hyperlink" Target="https://www.daloopa.com/src/67438735" TargetMode="External"/><Relationship Id="rId14243" Type="http://schemas.openxmlformats.org/officeDocument/2006/relationships/hyperlink" Target="https://www.daloopa.com/src/18893935" TargetMode="External"/><Relationship Id="rId18864" Type="http://schemas.openxmlformats.org/officeDocument/2006/relationships/hyperlink" Target="https://www.daloopa.com/src/48898890" TargetMode="External"/><Relationship Id="rId3251" Type="http://schemas.openxmlformats.org/officeDocument/2006/relationships/hyperlink" Target="https://www.daloopa.com/src/19136313" TargetMode="External"/><Relationship Id="rId4302" Type="http://schemas.openxmlformats.org/officeDocument/2006/relationships/hyperlink" Target="https://www.daloopa.com/src/1668121" TargetMode="External"/><Relationship Id="rId7872" Type="http://schemas.openxmlformats.org/officeDocument/2006/relationships/hyperlink" Target="https://www.daloopa.com/src/62949113" TargetMode="External"/><Relationship Id="rId8923" Type="http://schemas.openxmlformats.org/officeDocument/2006/relationships/hyperlink" Target="https://www.daloopa.com/document/6065396" TargetMode="External"/><Relationship Id="rId17466" Type="http://schemas.openxmlformats.org/officeDocument/2006/relationships/hyperlink" Target="https://www.daloopa.com/src/62761275" TargetMode="External"/><Relationship Id="rId18517" Type="http://schemas.openxmlformats.org/officeDocument/2006/relationships/hyperlink" Target="https://www.daloopa.com/src/62711800" TargetMode="External"/><Relationship Id="rId172" Type="http://schemas.openxmlformats.org/officeDocument/2006/relationships/hyperlink" Target="https://www.daloopa.com/document/23465155" TargetMode="External"/><Relationship Id="rId6474" Type="http://schemas.openxmlformats.org/officeDocument/2006/relationships/hyperlink" Target="https://www.daloopa.com/src/2696982" TargetMode="External"/><Relationship Id="rId7525" Type="http://schemas.openxmlformats.org/officeDocument/2006/relationships/hyperlink" Target="https://www.daloopa.com/src/1669428" TargetMode="External"/><Relationship Id="rId10853" Type="http://schemas.openxmlformats.org/officeDocument/2006/relationships/hyperlink" Target="https://www.daloopa.com/src/50174948" TargetMode="External"/><Relationship Id="rId11904" Type="http://schemas.openxmlformats.org/officeDocument/2006/relationships/hyperlink" Target="https://www.daloopa.com/src/1678234" TargetMode="External"/><Relationship Id="rId16068" Type="http://schemas.openxmlformats.org/officeDocument/2006/relationships/hyperlink" Target="https://www.daloopa.com/src/46508811" TargetMode="External"/><Relationship Id="rId17119" Type="http://schemas.openxmlformats.org/officeDocument/2006/relationships/hyperlink" Target="https://www.daloopa.com/src/48793521" TargetMode="External"/><Relationship Id="rId5076" Type="http://schemas.openxmlformats.org/officeDocument/2006/relationships/hyperlink" Target="https://www.daloopa.com/src/1669970" TargetMode="External"/><Relationship Id="rId6127" Type="http://schemas.openxmlformats.org/officeDocument/2006/relationships/hyperlink" Target="https://www.daloopa.com/src/1669887" TargetMode="External"/><Relationship Id="rId9697" Type="http://schemas.openxmlformats.org/officeDocument/2006/relationships/hyperlink" Target="https://www.daloopa.com/src/1671310" TargetMode="External"/><Relationship Id="rId10506" Type="http://schemas.openxmlformats.org/officeDocument/2006/relationships/hyperlink" Target="https://www.daloopa.com/src/50457903" TargetMode="External"/><Relationship Id="rId1686" Type="http://schemas.openxmlformats.org/officeDocument/2006/relationships/hyperlink" Target="https://www.daloopa.com/src/49016411" TargetMode="External"/><Relationship Id="rId8299" Type="http://schemas.openxmlformats.org/officeDocument/2006/relationships/hyperlink" Target="https://www.daloopa.com/src/48347096" TargetMode="External"/><Relationship Id="rId12678" Type="http://schemas.openxmlformats.org/officeDocument/2006/relationships/hyperlink" Target="https://www.daloopa.com/src/1679131" TargetMode="External"/><Relationship Id="rId13729" Type="http://schemas.openxmlformats.org/officeDocument/2006/relationships/hyperlink" Target="https://www.daloopa.com/src/58705649" TargetMode="External"/><Relationship Id="rId17600" Type="http://schemas.openxmlformats.org/officeDocument/2006/relationships/hyperlink" Target="https://www.daloopa.com/src/62706894" TargetMode="External"/><Relationship Id="rId1339" Type="http://schemas.openxmlformats.org/officeDocument/2006/relationships/hyperlink" Target="https://www.daloopa.com/src/48520619" TargetMode="External"/><Relationship Id="rId2737" Type="http://schemas.openxmlformats.org/officeDocument/2006/relationships/hyperlink" Target="https://marketplace.daloopa.com/text-fundamental?id=1679648&amp;value=33884&amp;id=1679640&amp;value=34321&amp;id=1679637&amp;value=36210&amp;id=1679624&amp;value=38034&amp;id=1679616&amp;value=41212&amp;id=1679608&amp;value=43703&amp;id=1679605&amp;value=45666&amp;id=1679596&amp;value=50448&amp;id=1679581&amp;value=53087&amp;id=1679578&amp;value=54643&amp;id=1679575&amp;value=56178&amp;id=1679572&amp;value=57347&amp;id=1679563&amp;value=58792&amp;id=1679560&amp;value=60054&amp;id=1679557&amp;value=61402&amp;id=1679554&amp;value=62089&amp;id=1679551&amp;value=63962&amp;id=1679548&amp;value=66235&amp;id=1679545&amp;value=70191&amp;id=1679542&amp;value=72987&amp;id=1679539&amp;value=83174&amp;id=1679536&amp;value=87453&amp;id=1679533&amp;value=91836&amp;id=1679530&amp;value=97116&amp;id=1679527&amp;value=107142&amp;id=1679524&amp;value=109664&amp;id=1679521&amp;value=114686&amp;id=2746587&amp;value=123331&amp;id=4718995&amp;value=126385&amp;id=7998994&amp;value=129423&amp;id=10354042&amp;value=134874&amp;id=14824676&amp;value=96960&amp;id=20856585&amp;value=100204&amp;id=32320934&amp;value=104675&amp;id=38225578&amp;value=107549&amp;id=46503305&amp;value=110558&amp;id=53484220&amp;value=117210&amp;id=58703632&amp;value=119621&amp;id=62996632&amp;value=122040&amp;id=67086614&amp;value=127049&amp;" TargetMode="External"/><Relationship Id="rId5210" Type="http://schemas.openxmlformats.org/officeDocument/2006/relationships/hyperlink" Target="https://www.daloopa.com/src/1670224" TargetMode="External"/><Relationship Id="rId15151" Type="http://schemas.openxmlformats.org/officeDocument/2006/relationships/hyperlink" Target="https://www.daloopa.com/src/19180005" TargetMode="External"/><Relationship Id="rId16202" Type="http://schemas.openxmlformats.org/officeDocument/2006/relationships/hyperlink" Target="https://www.daloopa.com/src/19193270" TargetMode="External"/><Relationship Id="rId709" Type="http://schemas.openxmlformats.org/officeDocument/2006/relationships/hyperlink" Target="https://www.daloopa.com/src/19359767" TargetMode="External"/><Relationship Id="rId8780" Type="http://schemas.openxmlformats.org/officeDocument/2006/relationships/hyperlink" Target="https://www.daloopa.com/src/1925288" TargetMode="External"/><Relationship Id="rId9831" Type="http://schemas.openxmlformats.org/officeDocument/2006/relationships/hyperlink" Target="https://www.daloopa.com/src/7963287" TargetMode="External"/><Relationship Id="rId11761" Type="http://schemas.openxmlformats.org/officeDocument/2006/relationships/hyperlink" Target="https://www.daloopa.com/src/1678665" TargetMode="External"/><Relationship Id="rId12812" Type="http://schemas.openxmlformats.org/officeDocument/2006/relationships/hyperlink" Target="https://www.daloopa.com/src/67436504" TargetMode="External"/><Relationship Id="rId18374" Type="http://schemas.openxmlformats.org/officeDocument/2006/relationships/hyperlink" Target="https://www.daloopa.com/src/62711936" TargetMode="External"/><Relationship Id="rId19425" Type="http://schemas.openxmlformats.org/officeDocument/2006/relationships/hyperlink" Target="https://www.daloopa.com/src/1678456" TargetMode="External"/><Relationship Id="rId45" Type="http://schemas.openxmlformats.org/officeDocument/2006/relationships/hyperlink" Target="https://www.daloopa.com/document/6065143" TargetMode="External"/><Relationship Id="rId1820" Type="http://schemas.openxmlformats.org/officeDocument/2006/relationships/hyperlink" Target="https://www.daloopa.com/src/48530006" TargetMode="External"/><Relationship Id="rId7382" Type="http://schemas.openxmlformats.org/officeDocument/2006/relationships/hyperlink" Target="https://www.daloopa.com/src/1668891" TargetMode="External"/><Relationship Id="rId8433" Type="http://schemas.openxmlformats.org/officeDocument/2006/relationships/hyperlink" Target="https://www.daloopa.com/src/62949135" TargetMode="External"/><Relationship Id="rId10363" Type="http://schemas.openxmlformats.org/officeDocument/2006/relationships/hyperlink" Target="https://www.daloopa.com/src/50179541" TargetMode="External"/><Relationship Id="rId11414" Type="http://schemas.openxmlformats.org/officeDocument/2006/relationships/hyperlink" Target="https://www.daloopa.com/document/6065396" TargetMode="External"/><Relationship Id="rId18027" Type="http://schemas.openxmlformats.org/officeDocument/2006/relationships/hyperlink" Target="https://www.daloopa.com/document/8473" TargetMode="External"/><Relationship Id="rId3992" Type="http://schemas.openxmlformats.org/officeDocument/2006/relationships/hyperlink" Target="https://www.daloopa.com/src/46595189" TargetMode="External"/><Relationship Id="rId7035" Type="http://schemas.openxmlformats.org/officeDocument/2006/relationships/hyperlink" Target="https://www.daloopa.com/src/1668957" TargetMode="External"/><Relationship Id="rId10016" Type="http://schemas.openxmlformats.org/officeDocument/2006/relationships/hyperlink" Target="https://www.daloopa.com/src/58652934" TargetMode="External"/><Relationship Id="rId13586" Type="http://schemas.openxmlformats.org/officeDocument/2006/relationships/hyperlink" Target="https://www.daloopa.com/src/58705404" TargetMode="External"/><Relationship Id="rId14984" Type="http://schemas.openxmlformats.org/officeDocument/2006/relationships/hyperlink" Target="https://www.daloopa.com/src/50457982" TargetMode="External"/><Relationship Id="rId2594" Type="http://schemas.openxmlformats.org/officeDocument/2006/relationships/hyperlink" Target="https://www.daloopa.com/src/66330847" TargetMode="External"/><Relationship Id="rId3645" Type="http://schemas.openxmlformats.org/officeDocument/2006/relationships/hyperlink" Target="https://www.daloopa.com/src/32322890" TargetMode="External"/><Relationship Id="rId12188" Type="http://schemas.openxmlformats.org/officeDocument/2006/relationships/hyperlink" Target="https://www.daloopa.com/src/1678816" TargetMode="External"/><Relationship Id="rId13239" Type="http://schemas.openxmlformats.org/officeDocument/2006/relationships/hyperlink" Target="https://www.daloopa.com/src/67441181" TargetMode="External"/><Relationship Id="rId14637" Type="http://schemas.openxmlformats.org/officeDocument/2006/relationships/hyperlink" Target="https://www.daloopa.com/src/38229700" TargetMode="External"/><Relationship Id="rId17110" Type="http://schemas.openxmlformats.org/officeDocument/2006/relationships/hyperlink" Target="https://www.daloopa.com/src/48792891" TargetMode="External"/><Relationship Id="rId566" Type="http://schemas.openxmlformats.org/officeDocument/2006/relationships/hyperlink" Target="https://www.daloopa.com/src/19355345" TargetMode="External"/><Relationship Id="rId1196" Type="http://schemas.openxmlformats.org/officeDocument/2006/relationships/hyperlink" Target="https://www.daloopa.com/src/49013834" TargetMode="External"/><Relationship Id="rId2247" Type="http://schemas.openxmlformats.org/officeDocument/2006/relationships/hyperlink" Target="https://www.daloopa.com/src/45303510" TargetMode="External"/><Relationship Id="rId219" Type="http://schemas.openxmlformats.org/officeDocument/2006/relationships/hyperlink" Target="https://www.daloopa.com/src/1676966" TargetMode="External"/><Relationship Id="rId6868" Type="http://schemas.openxmlformats.org/officeDocument/2006/relationships/hyperlink" Target="https://www.daloopa.com/src/1668742" TargetMode="External"/><Relationship Id="rId7919" Type="http://schemas.openxmlformats.org/officeDocument/2006/relationships/hyperlink" Target="https://www.daloopa.com/src/1669286" TargetMode="External"/><Relationship Id="rId8290" Type="http://schemas.openxmlformats.org/officeDocument/2006/relationships/hyperlink" Target="https://www.daloopa.com/src/14718225" TargetMode="External"/><Relationship Id="rId9341" Type="http://schemas.openxmlformats.org/officeDocument/2006/relationships/hyperlink" Target="https://www.daloopa.com/src/53410549" TargetMode="External"/><Relationship Id="rId13720" Type="http://schemas.openxmlformats.org/officeDocument/2006/relationships/hyperlink" Target="https://www.daloopa.com/src/19147252" TargetMode="External"/><Relationship Id="rId19282" Type="http://schemas.openxmlformats.org/officeDocument/2006/relationships/hyperlink" Target="https://marketplace.daloopa.com/text-fundamental?id=49002467&amp;value=4548&amp;id=49002552&amp;value=1118&amp;id=49002526&amp;value=1179&amp;id=49002501&amp;value=1206&amp;id=49028216&amp;value=1440&amp;id=49002474&amp;value=4943&amp;" TargetMode="External"/><Relationship Id="rId11271" Type="http://schemas.openxmlformats.org/officeDocument/2006/relationships/hyperlink" Target="https://www.daloopa.com/src/1684266" TargetMode="External"/><Relationship Id="rId12322" Type="http://schemas.openxmlformats.org/officeDocument/2006/relationships/hyperlink" Target="https://www.daloopa.com/src/38225425" TargetMode="External"/><Relationship Id="rId15892" Type="http://schemas.openxmlformats.org/officeDocument/2006/relationships/hyperlink" Target="https://www.daloopa.com/src/20862988" TargetMode="External"/><Relationship Id="rId16943" Type="http://schemas.openxmlformats.org/officeDocument/2006/relationships/hyperlink" Target="https://www.daloopa.com/src/48791005" TargetMode="External"/><Relationship Id="rId700" Type="http://schemas.openxmlformats.org/officeDocument/2006/relationships/hyperlink" Target="https://www.daloopa.com/src/18922203" TargetMode="External"/><Relationship Id="rId1330" Type="http://schemas.openxmlformats.org/officeDocument/2006/relationships/hyperlink" Target="https://www.daloopa.com/src/58652855" TargetMode="External"/><Relationship Id="rId5951" Type="http://schemas.openxmlformats.org/officeDocument/2006/relationships/hyperlink" Target="https://www.daloopa.com/src/1669713" TargetMode="External"/><Relationship Id="rId14494" Type="http://schemas.openxmlformats.org/officeDocument/2006/relationships/hyperlink" Target="https://www.daloopa.com/src/50457974" TargetMode="External"/><Relationship Id="rId15545" Type="http://schemas.openxmlformats.org/officeDocument/2006/relationships/hyperlink" Target="https://www.daloopa.com/src/46508709" TargetMode="External"/><Relationship Id="rId4553" Type="http://schemas.openxmlformats.org/officeDocument/2006/relationships/hyperlink" Target="https://www.daloopa.com/document/6065430" TargetMode="External"/><Relationship Id="rId5604" Type="http://schemas.openxmlformats.org/officeDocument/2006/relationships/hyperlink" Target="https://www.daloopa.com/src/1670127" TargetMode="External"/><Relationship Id="rId13096" Type="http://schemas.openxmlformats.org/officeDocument/2006/relationships/hyperlink" Target="https://www.daloopa.com/src/67439269" TargetMode="External"/><Relationship Id="rId14147" Type="http://schemas.openxmlformats.org/officeDocument/2006/relationships/hyperlink" Target="https://www.daloopa.com/src/19151350" TargetMode="External"/><Relationship Id="rId18768" Type="http://schemas.openxmlformats.org/officeDocument/2006/relationships/hyperlink" Target="https://www.daloopa.com/src/53490851" TargetMode="External"/><Relationship Id="rId3155" Type="http://schemas.openxmlformats.org/officeDocument/2006/relationships/hyperlink" Target="https://www.daloopa.com/src/19136038" TargetMode="External"/><Relationship Id="rId4206" Type="http://schemas.openxmlformats.org/officeDocument/2006/relationships/hyperlink" Target="https://www.daloopa.com/src/14718016" TargetMode="External"/><Relationship Id="rId7776" Type="http://schemas.openxmlformats.org/officeDocument/2006/relationships/hyperlink" Target="https://www.daloopa.com/src/14718221" TargetMode="External"/><Relationship Id="rId8827" Type="http://schemas.openxmlformats.org/officeDocument/2006/relationships/hyperlink" Target="https://www.daloopa.com/src/45304201" TargetMode="External"/><Relationship Id="rId6378" Type="http://schemas.openxmlformats.org/officeDocument/2006/relationships/hyperlink" Target="https://www.daloopa.com/src/32272328" TargetMode="External"/><Relationship Id="rId7429" Type="http://schemas.openxmlformats.org/officeDocument/2006/relationships/hyperlink" Target="https://www.daloopa.com/src/1669066" TargetMode="External"/><Relationship Id="rId10757" Type="http://schemas.openxmlformats.org/officeDocument/2006/relationships/hyperlink" Target="https://www.daloopa.com/src/50178940" TargetMode="External"/><Relationship Id="rId11808" Type="http://schemas.openxmlformats.org/officeDocument/2006/relationships/hyperlink" Target="https://www.daloopa.com/document/6065409" TargetMode="External"/><Relationship Id="rId13230" Type="http://schemas.openxmlformats.org/officeDocument/2006/relationships/hyperlink" Target="https://www.daloopa.com/src/67438732" TargetMode="External"/><Relationship Id="rId17851" Type="http://schemas.openxmlformats.org/officeDocument/2006/relationships/hyperlink" Target="https://www.daloopa.com/src/62706123" TargetMode="External"/><Relationship Id="rId18902" Type="http://schemas.openxmlformats.org/officeDocument/2006/relationships/hyperlink" Target="https://www.daloopa.com/src/48900239" TargetMode="External"/><Relationship Id="rId210" Type="http://schemas.openxmlformats.org/officeDocument/2006/relationships/hyperlink" Target="https://www.daloopa.com/src/50420182" TargetMode="External"/><Relationship Id="rId2988" Type="http://schemas.openxmlformats.org/officeDocument/2006/relationships/hyperlink" Target="https://www.daloopa.com/src/53486335" TargetMode="External"/><Relationship Id="rId7910" Type="http://schemas.openxmlformats.org/officeDocument/2006/relationships/hyperlink" Target="https://www.daloopa.com/document/133032" TargetMode="External"/><Relationship Id="rId16453" Type="http://schemas.openxmlformats.org/officeDocument/2006/relationships/hyperlink" Target="https://www.daloopa.com/src/19196295" TargetMode="External"/><Relationship Id="rId17504" Type="http://schemas.openxmlformats.org/officeDocument/2006/relationships/hyperlink" Target="https://www.daloopa.com/src/62762216" TargetMode="External"/><Relationship Id="rId5461" Type="http://schemas.openxmlformats.org/officeDocument/2006/relationships/hyperlink" Target="https://www.daloopa.com/src/2696962" TargetMode="External"/><Relationship Id="rId6512" Type="http://schemas.openxmlformats.org/officeDocument/2006/relationships/hyperlink" Target="https://www.daloopa.com/src/20809882" TargetMode="External"/><Relationship Id="rId15055" Type="http://schemas.openxmlformats.org/officeDocument/2006/relationships/hyperlink" Target="https://www.daloopa.com/src/46508609" TargetMode="External"/><Relationship Id="rId16106" Type="http://schemas.openxmlformats.org/officeDocument/2006/relationships/hyperlink" Target="https://www.daloopa.com/src/19193200" TargetMode="External"/><Relationship Id="rId19676" Type="http://schemas.openxmlformats.org/officeDocument/2006/relationships/hyperlink" Target="https://www.daloopa.com/src/53410622" TargetMode="External"/><Relationship Id="rId4063" Type="http://schemas.openxmlformats.org/officeDocument/2006/relationships/hyperlink" Target="https://www.daloopa.com/src/1668296" TargetMode="External"/><Relationship Id="rId5114" Type="http://schemas.openxmlformats.org/officeDocument/2006/relationships/hyperlink" Target="https://www.daloopa.com/src/7963186" TargetMode="External"/><Relationship Id="rId8684" Type="http://schemas.openxmlformats.org/officeDocument/2006/relationships/hyperlink" Target="https://www.daloopa.com/src/1670579" TargetMode="External"/><Relationship Id="rId9735" Type="http://schemas.openxmlformats.org/officeDocument/2006/relationships/hyperlink" Target="https://www.daloopa.com/src/1671199" TargetMode="External"/><Relationship Id="rId11665" Type="http://schemas.openxmlformats.org/officeDocument/2006/relationships/hyperlink" Target="https://marketplace.daloopa.com/text-fundamental?id=1682530&amp;value=0.15&amp;" TargetMode="External"/><Relationship Id="rId18278" Type="http://schemas.openxmlformats.org/officeDocument/2006/relationships/hyperlink" Target="https://www.daloopa.com/src/58707584" TargetMode="External"/><Relationship Id="rId19329" Type="http://schemas.openxmlformats.org/officeDocument/2006/relationships/hyperlink" Target="https://www.daloopa.com/src/1678508" TargetMode="External"/><Relationship Id="rId1724" Type="http://schemas.openxmlformats.org/officeDocument/2006/relationships/hyperlink" Target="https://www.daloopa.com/src/48529411" TargetMode="External"/><Relationship Id="rId7286" Type="http://schemas.openxmlformats.org/officeDocument/2006/relationships/hyperlink" Target="https://www.daloopa.com/src/46414897" TargetMode="External"/><Relationship Id="rId8337" Type="http://schemas.openxmlformats.org/officeDocument/2006/relationships/hyperlink" Target="https://www.daloopa.com/src/47469226" TargetMode="External"/><Relationship Id="rId10267" Type="http://schemas.openxmlformats.org/officeDocument/2006/relationships/hyperlink" Target="https://www.daloopa.com/src/50179693" TargetMode="External"/><Relationship Id="rId11318" Type="http://schemas.openxmlformats.org/officeDocument/2006/relationships/hyperlink" Target="https://www.daloopa.com/src/1684273" TargetMode="External"/><Relationship Id="rId12716" Type="http://schemas.openxmlformats.org/officeDocument/2006/relationships/hyperlink" Target="https://www.daloopa.com/src/1679144" TargetMode="External"/><Relationship Id="rId3896" Type="http://schemas.openxmlformats.org/officeDocument/2006/relationships/hyperlink" Target="https://www.daloopa.com/src/1668553" TargetMode="External"/><Relationship Id="rId14888" Type="http://schemas.openxmlformats.org/officeDocument/2006/relationships/hyperlink" Target="https://www.daloopa.com/src/19185706" TargetMode="External"/><Relationship Id="rId15939" Type="http://schemas.openxmlformats.org/officeDocument/2006/relationships/hyperlink" Target="https://www.daloopa.com/src/19193535" TargetMode="External"/><Relationship Id="rId2498" Type="http://schemas.openxmlformats.org/officeDocument/2006/relationships/hyperlink" Target="https://www.daloopa.com/src/66332484" TargetMode="External"/><Relationship Id="rId3549" Type="http://schemas.openxmlformats.org/officeDocument/2006/relationships/hyperlink" Target="https://www.daloopa.com/document/8473" TargetMode="External"/><Relationship Id="rId4947" Type="http://schemas.openxmlformats.org/officeDocument/2006/relationships/hyperlink" Target="https://www.daloopa.com/src/1669866" TargetMode="External"/><Relationship Id="rId7420" Type="http://schemas.openxmlformats.org/officeDocument/2006/relationships/hyperlink" Target="https://www.daloopa.com/src/1669461" TargetMode="External"/><Relationship Id="rId17361" Type="http://schemas.openxmlformats.org/officeDocument/2006/relationships/hyperlink" Target="https://www.daloopa.com/src/48796291" TargetMode="External"/><Relationship Id="rId18412" Type="http://schemas.openxmlformats.org/officeDocument/2006/relationships/hyperlink" Target="https://www.daloopa.com/src/62711940" TargetMode="External"/><Relationship Id="rId6022" Type="http://schemas.openxmlformats.org/officeDocument/2006/relationships/hyperlink" Target="https://www.daloopa.com/src/1669817" TargetMode="External"/><Relationship Id="rId10401" Type="http://schemas.openxmlformats.org/officeDocument/2006/relationships/hyperlink" Target="https://www.daloopa.com/src/50179264" TargetMode="External"/><Relationship Id="rId13971" Type="http://schemas.openxmlformats.org/officeDocument/2006/relationships/hyperlink" Target="https://www.daloopa.com/src/19339570" TargetMode="External"/><Relationship Id="rId17014" Type="http://schemas.openxmlformats.org/officeDocument/2006/relationships/hyperlink" Target="https://www.daloopa.com/src/48792305" TargetMode="External"/><Relationship Id="rId8194" Type="http://schemas.openxmlformats.org/officeDocument/2006/relationships/hyperlink" Target="https://www.daloopa.com/src/58652693" TargetMode="External"/><Relationship Id="rId9592" Type="http://schemas.openxmlformats.org/officeDocument/2006/relationships/hyperlink" Target="https://www.daloopa.com/src/1671362" TargetMode="External"/><Relationship Id="rId12573" Type="http://schemas.openxmlformats.org/officeDocument/2006/relationships/hyperlink" Target="https://www.daloopa.com/src/19140436" TargetMode="External"/><Relationship Id="rId13624" Type="http://schemas.openxmlformats.org/officeDocument/2006/relationships/hyperlink" Target="https://www.daloopa.com/src/19145334" TargetMode="External"/><Relationship Id="rId19186" Type="http://schemas.openxmlformats.org/officeDocument/2006/relationships/hyperlink" Target="https://marketplace.daloopa.com/text-fundamental?id=49001022&amp;value=24497&amp;id=49001148&amp;value=6116&amp;id=49001121&amp;value=6003&amp;id=49001093&amp;value=6286&amp;id=49028207&amp;value=6974&amp;id=49001015&amp;value=25379&amp;" TargetMode="External"/><Relationship Id="rId951" Type="http://schemas.openxmlformats.org/officeDocument/2006/relationships/hyperlink" Target="https://www.daloopa.com/document/23465155" TargetMode="External"/><Relationship Id="rId1581" Type="http://schemas.openxmlformats.org/officeDocument/2006/relationships/hyperlink" Target="https://www.daloopa.com/src/45303424" TargetMode="External"/><Relationship Id="rId2632" Type="http://schemas.openxmlformats.org/officeDocument/2006/relationships/hyperlink" Target="https://www.daloopa.com/src/66330957" TargetMode="External"/><Relationship Id="rId9245" Type="http://schemas.openxmlformats.org/officeDocument/2006/relationships/hyperlink" Target="https://www.daloopa.com/src/2697113" TargetMode="External"/><Relationship Id="rId11175" Type="http://schemas.openxmlformats.org/officeDocument/2006/relationships/hyperlink" Target="https://www.daloopa.com/document/6065396" TargetMode="External"/><Relationship Id="rId12226" Type="http://schemas.openxmlformats.org/officeDocument/2006/relationships/hyperlink" Target="https://www.daloopa.com/src/1679335" TargetMode="External"/><Relationship Id="rId15796" Type="http://schemas.openxmlformats.org/officeDocument/2006/relationships/hyperlink" Target="https://www.daloopa.com/src/19183409" TargetMode="External"/><Relationship Id="rId604" Type="http://schemas.openxmlformats.org/officeDocument/2006/relationships/hyperlink" Target="https://www.daloopa.com/src/53485554" TargetMode="External"/><Relationship Id="rId1234" Type="http://schemas.openxmlformats.org/officeDocument/2006/relationships/hyperlink" Target="https://www.daloopa.com/src/48520379" TargetMode="External"/><Relationship Id="rId5855" Type="http://schemas.openxmlformats.org/officeDocument/2006/relationships/hyperlink" Target="https://www.daloopa.com/src/14718081" TargetMode="External"/><Relationship Id="rId6906" Type="http://schemas.openxmlformats.org/officeDocument/2006/relationships/hyperlink" Target="https://www.daloopa.com/src/1669301" TargetMode="External"/><Relationship Id="rId14398" Type="http://schemas.openxmlformats.org/officeDocument/2006/relationships/hyperlink" Target="https://www.daloopa.com/src/19177940" TargetMode="External"/><Relationship Id="rId15449" Type="http://schemas.openxmlformats.org/officeDocument/2006/relationships/hyperlink" Target="https://www.daloopa.com/document/27840" TargetMode="External"/><Relationship Id="rId16847" Type="http://schemas.openxmlformats.org/officeDocument/2006/relationships/hyperlink" Target="https://www.daloopa.com/src/48791467" TargetMode="External"/><Relationship Id="rId19320" Type="http://schemas.openxmlformats.org/officeDocument/2006/relationships/hyperlink" Target="https://www.daloopa.com/src/1678601" TargetMode="External"/><Relationship Id="rId4457" Type="http://schemas.openxmlformats.org/officeDocument/2006/relationships/hyperlink" Target="https://www.daloopa.com/src/46594006" TargetMode="External"/><Relationship Id="rId5508" Type="http://schemas.openxmlformats.org/officeDocument/2006/relationships/hyperlink" Target="https://www.daloopa.com/src/1670265" TargetMode="External"/><Relationship Id="rId3059" Type="http://schemas.openxmlformats.org/officeDocument/2006/relationships/hyperlink" Target="https://www.daloopa.com/src/32322695" TargetMode="External"/><Relationship Id="rId15930" Type="http://schemas.openxmlformats.org/officeDocument/2006/relationships/hyperlink" Target="https://www.daloopa.com/src/19195289" TargetMode="External"/><Relationship Id="rId13481" Type="http://schemas.openxmlformats.org/officeDocument/2006/relationships/hyperlink" Target="https://www.daloopa.com/src/19144115" TargetMode="External"/><Relationship Id="rId14532" Type="http://schemas.openxmlformats.org/officeDocument/2006/relationships/hyperlink" Target="https://www.daloopa.com/src/67088471" TargetMode="External"/><Relationship Id="rId1091" Type="http://schemas.openxmlformats.org/officeDocument/2006/relationships/hyperlink" Target="https://www.daloopa.com/src/7963237" TargetMode="External"/><Relationship Id="rId3540" Type="http://schemas.openxmlformats.org/officeDocument/2006/relationships/hyperlink" Target="https://www.daloopa.com/src/19138907" TargetMode="External"/><Relationship Id="rId12083" Type="http://schemas.openxmlformats.org/officeDocument/2006/relationships/hyperlink" Target="https://www.daloopa.com/src/1678347" TargetMode="External"/><Relationship Id="rId13134" Type="http://schemas.openxmlformats.org/officeDocument/2006/relationships/hyperlink" Target="https://www.daloopa.com/src/67439510" TargetMode="External"/><Relationship Id="rId17755" Type="http://schemas.openxmlformats.org/officeDocument/2006/relationships/hyperlink" Target="https://www.daloopa.com/src/62706047" TargetMode="External"/><Relationship Id="rId18806" Type="http://schemas.openxmlformats.org/officeDocument/2006/relationships/hyperlink" Target="https://www.daloopa.com/src/48899941" TargetMode="External"/><Relationship Id="rId114" Type="http://schemas.openxmlformats.org/officeDocument/2006/relationships/hyperlink" Target="https://www.daloopa.com/document/10232756" TargetMode="External"/><Relationship Id="rId461" Type="http://schemas.openxmlformats.org/officeDocument/2006/relationships/hyperlink" Target="https://www.daloopa.com/src/1677261" TargetMode="External"/><Relationship Id="rId2142" Type="http://schemas.openxmlformats.org/officeDocument/2006/relationships/hyperlink" Target="https://www.daloopa.com/src/53484492" TargetMode="External"/><Relationship Id="rId6763" Type="http://schemas.openxmlformats.org/officeDocument/2006/relationships/hyperlink" Target="https://www.daloopa.com/src/1669831" TargetMode="External"/><Relationship Id="rId7814" Type="http://schemas.openxmlformats.org/officeDocument/2006/relationships/hyperlink" Target="https://www.daloopa.com/src/1668900" TargetMode="External"/><Relationship Id="rId16357" Type="http://schemas.openxmlformats.org/officeDocument/2006/relationships/hyperlink" Target="https://www.daloopa.com/src/32323307" TargetMode="External"/><Relationship Id="rId17408" Type="http://schemas.openxmlformats.org/officeDocument/2006/relationships/hyperlink" Target="https://www.daloopa.com/src/62865868" TargetMode="External"/><Relationship Id="rId5365" Type="http://schemas.openxmlformats.org/officeDocument/2006/relationships/hyperlink" Target="https://www.daloopa.com/src/1670262" TargetMode="External"/><Relationship Id="rId6416" Type="http://schemas.openxmlformats.org/officeDocument/2006/relationships/hyperlink" Target="https://www.daloopa.com/src/1669651" TargetMode="External"/><Relationship Id="rId9986" Type="http://schemas.openxmlformats.org/officeDocument/2006/relationships/hyperlink" Target="https://www.daloopa.com/document/23463508" TargetMode="External"/><Relationship Id="rId5018" Type="http://schemas.openxmlformats.org/officeDocument/2006/relationships/hyperlink" Target="https://www.daloopa.com/src/58652762" TargetMode="External"/><Relationship Id="rId8588" Type="http://schemas.openxmlformats.org/officeDocument/2006/relationships/hyperlink" Target="https://www.daloopa.com/src/1668639" TargetMode="External"/><Relationship Id="rId9639" Type="http://schemas.openxmlformats.org/officeDocument/2006/relationships/hyperlink" Target="https://www.daloopa.com/document/7383824" TargetMode="External"/><Relationship Id="rId12967" Type="http://schemas.openxmlformats.org/officeDocument/2006/relationships/hyperlink" Target="https://www.daloopa.com/src/67439814" TargetMode="External"/><Relationship Id="rId1628" Type="http://schemas.openxmlformats.org/officeDocument/2006/relationships/hyperlink" Target="https://www.daloopa.com/document/17276180" TargetMode="External"/><Relationship Id="rId1975" Type="http://schemas.openxmlformats.org/officeDocument/2006/relationships/hyperlink" Target="https://www.daloopa.com/src/45303484" TargetMode="External"/><Relationship Id="rId11569" Type="http://schemas.openxmlformats.org/officeDocument/2006/relationships/hyperlink" Target="https://www.daloopa.com/src/1678999" TargetMode="External"/><Relationship Id="rId14042" Type="http://schemas.openxmlformats.org/officeDocument/2006/relationships/hyperlink" Target="https://www.daloopa.com/src/66433346" TargetMode="External"/><Relationship Id="rId15440" Type="http://schemas.openxmlformats.org/officeDocument/2006/relationships/hyperlink" Target="https://www.daloopa.com/src/45303778" TargetMode="External"/><Relationship Id="rId3050" Type="http://schemas.openxmlformats.org/officeDocument/2006/relationships/hyperlink" Target="https://www.daloopa.com/src/19135458" TargetMode="External"/><Relationship Id="rId4101" Type="http://schemas.openxmlformats.org/officeDocument/2006/relationships/hyperlink" Target="https://www.daloopa.com/src/67054331" TargetMode="External"/><Relationship Id="rId18663" Type="http://schemas.openxmlformats.org/officeDocument/2006/relationships/hyperlink" Target="https://www.daloopa.com/src/48900117" TargetMode="External"/><Relationship Id="rId19714" Type="http://schemas.openxmlformats.org/officeDocument/2006/relationships/hyperlink" Target="https://www.daloopa.com/src/1678623" TargetMode="External"/><Relationship Id="rId7671" Type="http://schemas.openxmlformats.org/officeDocument/2006/relationships/hyperlink" Target="https://www.daloopa.com/src/47469237" TargetMode="External"/><Relationship Id="rId8722" Type="http://schemas.openxmlformats.org/officeDocument/2006/relationships/hyperlink" Target="https://www.daloopa.com/src/1670622" TargetMode="External"/><Relationship Id="rId10652" Type="http://schemas.openxmlformats.org/officeDocument/2006/relationships/hyperlink" Target="https://www.daloopa.com/src/50179105" TargetMode="External"/><Relationship Id="rId11703" Type="http://schemas.openxmlformats.org/officeDocument/2006/relationships/hyperlink" Target="https://www.daloopa.com/src/1682536" TargetMode="External"/><Relationship Id="rId17265" Type="http://schemas.openxmlformats.org/officeDocument/2006/relationships/hyperlink" Target="https://www.daloopa.com/src/48796245" TargetMode="External"/><Relationship Id="rId18316" Type="http://schemas.openxmlformats.org/officeDocument/2006/relationships/hyperlink" Target="https://www.daloopa.com/src/19233796" TargetMode="External"/><Relationship Id="rId6273" Type="http://schemas.openxmlformats.org/officeDocument/2006/relationships/hyperlink" Target="https://www.daloopa.com/src/1670245" TargetMode="External"/><Relationship Id="rId7324" Type="http://schemas.openxmlformats.org/officeDocument/2006/relationships/hyperlink" Target="https://www.daloopa.com/src/1669165" TargetMode="External"/><Relationship Id="rId10305" Type="http://schemas.openxmlformats.org/officeDocument/2006/relationships/hyperlink" Target="https://www.daloopa.com/src/50178681" TargetMode="External"/><Relationship Id="rId13875" Type="http://schemas.openxmlformats.org/officeDocument/2006/relationships/hyperlink" Target="https://www.daloopa.com/src/66433333" TargetMode="External"/><Relationship Id="rId2883" Type="http://schemas.openxmlformats.org/officeDocument/2006/relationships/hyperlink" Target="https://www.daloopa.com/src/19136562" TargetMode="External"/><Relationship Id="rId3934" Type="http://schemas.openxmlformats.org/officeDocument/2006/relationships/hyperlink" Target="https://www.daloopa.com/src/62948880" TargetMode="External"/><Relationship Id="rId9496" Type="http://schemas.openxmlformats.org/officeDocument/2006/relationships/hyperlink" Target="https://www.daloopa.com/src/32273763" TargetMode="External"/><Relationship Id="rId12477" Type="http://schemas.openxmlformats.org/officeDocument/2006/relationships/hyperlink" Target="https://www.daloopa.com/src/1679349" TargetMode="External"/><Relationship Id="rId13528" Type="http://schemas.openxmlformats.org/officeDocument/2006/relationships/hyperlink" Target="https://www.daloopa.com/src/67089937" TargetMode="External"/><Relationship Id="rId14926" Type="http://schemas.openxmlformats.org/officeDocument/2006/relationships/hyperlink" Target="https://www.daloopa.com/src/19185945" TargetMode="External"/><Relationship Id="rId855" Type="http://schemas.openxmlformats.org/officeDocument/2006/relationships/hyperlink" Target="https://www.daloopa.com/src/7963871" TargetMode="External"/><Relationship Id="rId1485" Type="http://schemas.openxmlformats.org/officeDocument/2006/relationships/hyperlink" Target="https://www.daloopa.com/src/1670834" TargetMode="External"/><Relationship Id="rId2536" Type="http://schemas.openxmlformats.org/officeDocument/2006/relationships/hyperlink" Target="https://www.daloopa.com/src/66332526" TargetMode="External"/><Relationship Id="rId8098" Type="http://schemas.openxmlformats.org/officeDocument/2006/relationships/hyperlink" Target="https://www.daloopa.com/src/1669253" TargetMode="External"/><Relationship Id="rId9149" Type="http://schemas.openxmlformats.org/officeDocument/2006/relationships/hyperlink" Target="https://www.daloopa.com/src/1671385" TargetMode="External"/><Relationship Id="rId11079" Type="http://schemas.openxmlformats.org/officeDocument/2006/relationships/hyperlink" Target="https://www.daloopa.com/src/50179555" TargetMode="External"/><Relationship Id="rId16001" Type="http://schemas.openxmlformats.org/officeDocument/2006/relationships/hyperlink" Target="https://marketplace.daloopa.com/text-fundamental?id=19193963&amp;value=1825&amp;id=19193910&amp;value=1748&amp;id=19193863&amp;value=1502&amp;id=45303814&amp;value=1912&amp;id=19195126&amp;value=6987&amp;id=19193754&amp;value=1804&amp;id=19193661&amp;value=1716&amp;id=19193592&amp;value=2008&amp;id=45303815&amp;value=2446&amp;id=19195219&amp;value=7974&amp;" TargetMode="External"/><Relationship Id="rId508" Type="http://schemas.openxmlformats.org/officeDocument/2006/relationships/hyperlink" Target="https://marketplace.daloopa.com/text-fundamental?id=1677150&amp;value=0.05&amp;id=1677130&amp;value=-0.04&amp;id=1677126&amp;value=-0.01&amp;id=1677107&amp;value=0.07&amp;id=1677103&amp;value=0.05&amp;id=1677083&amp;value=0&amp;id=1677078&amp;value=0&amp;" TargetMode="External"/><Relationship Id="rId1138" Type="http://schemas.openxmlformats.org/officeDocument/2006/relationships/hyperlink" Target="https://www.daloopa.com/src/1670954" TargetMode="External"/><Relationship Id="rId5759" Type="http://schemas.openxmlformats.org/officeDocument/2006/relationships/hyperlink" Target="https://www.daloopa.com/src/1670164" TargetMode="External"/><Relationship Id="rId9630" Type="http://schemas.openxmlformats.org/officeDocument/2006/relationships/hyperlink" Target="https://www.daloopa.com/src/62949529" TargetMode="External"/><Relationship Id="rId18173" Type="http://schemas.openxmlformats.org/officeDocument/2006/relationships/hyperlink" Target="https://www.daloopa.com/src/19253178" TargetMode="External"/><Relationship Id="rId19571" Type="http://schemas.openxmlformats.org/officeDocument/2006/relationships/hyperlink" Target="https://www.daloopa.com/src/1678459" TargetMode="External"/><Relationship Id="rId7181" Type="http://schemas.openxmlformats.org/officeDocument/2006/relationships/hyperlink" Target="https://www.daloopa.com/src/38123476" TargetMode="External"/><Relationship Id="rId8232" Type="http://schemas.openxmlformats.org/officeDocument/2006/relationships/hyperlink" Target="https://www.daloopa.com/src/1668632" TargetMode="External"/><Relationship Id="rId11560" Type="http://schemas.openxmlformats.org/officeDocument/2006/relationships/hyperlink" Target="https://marketplace.daloopa.com/text-fundamental?id=1678998&amp;value=125&amp;id=1684164&amp;value=123&amp;id=1684184&amp;value=-139&amp;id=1684205&amp;value=-123&amp;id=45304423&amp;value=-14&amp;" TargetMode="External"/><Relationship Id="rId12611" Type="http://schemas.openxmlformats.org/officeDocument/2006/relationships/hyperlink" Target="https://www.daloopa.com/src/50460938" TargetMode="External"/><Relationship Id="rId19224" Type="http://schemas.openxmlformats.org/officeDocument/2006/relationships/hyperlink" Target="https://www.daloopa.com/src/49001506" TargetMode="External"/><Relationship Id="rId10162" Type="http://schemas.openxmlformats.org/officeDocument/2006/relationships/hyperlink" Target="https://www.daloopa.com/src/50179755" TargetMode="External"/><Relationship Id="rId11213" Type="http://schemas.openxmlformats.org/officeDocument/2006/relationships/hyperlink" Target="https://www.daloopa.com/src/1684257" TargetMode="External"/><Relationship Id="rId14783" Type="http://schemas.openxmlformats.org/officeDocument/2006/relationships/hyperlink" Target="https://www.daloopa.com/src/45303741" TargetMode="External"/><Relationship Id="rId15834" Type="http://schemas.openxmlformats.org/officeDocument/2006/relationships/hyperlink" Target="https://www.daloopa.com/src/53488182" TargetMode="External"/><Relationship Id="rId3791" Type="http://schemas.openxmlformats.org/officeDocument/2006/relationships/hyperlink" Target="https://www.daloopa.com/src/19138232" TargetMode="External"/><Relationship Id="rId4842" Type="http://schemas.openxmlformats.org/officeDocument/2006/relationships/hyperlink" Target="https://www.daloopa.com/src/1930207" TargetMode="External"/><Relationship Id="rId13385" Type="http://schemas.openxmlformats.org/officeDocument/2006/relationships/hyperlink" Target="https://www.daloopa.com/src/53487274" TargetMode="External"/><Relationship Id="rId14436" Type="http://schemas.openxmlformats.org/officeDocument/2006/relationships/hyperlink" Target="https://www.daloopa.com/src/20862448" TargetMode="External"/><Relationship Id="rId2393" Type="http://schemas.openxmlformats.org/officeDocument/2006/relationships/hyperlink" Target="https://www.daloopa.com/src/7998982" TargetMode="External"/><Relationship Id="rId3444" Type="http://schemas.openxmlformats.org/officeDocument/2006/relationships/hyperlink" Target="https://www.daloopa.com/src/19599846" TargetMode="External"/><Relationship Id="rId13038" Type="http://schemas.openxmlformats.org/officeDocument/2006/relationships/hyperlink" Target="https://www.daloopa.com/src/67440957" TargetMode="External"/><Relationship Id="rId17659" Type="http://schemas.openxmlformats.org/officeDocument/2006/relationships/hyperlink" Target="https://www.daloopa.com/src/62706138" TargetMode="External"/><Relationship Id="rId365" Type="http://schemas.openxmlformats.org/officeDocument/2006/relationships/hyperlink" Target="https://www.daloopa.com/src/1676945" TargetMode="External"/><Relationship Id="rId2046" Type="http://schemas.openxmlformats.org/officeDocument/2006/relationships/hyperlink" Target="https://www.daloopa.com/src/45303497" TargetMode="External"/><Relationship Id="rId6667" Type="http://schemas.openxmlformats.org/officeDocument/2006/relationships/hyperlink" Target="https://www.daloopa.com/src/4681454" TargetMode="External"/><Relationship Id="rId7718" Type="http://schemas.openxmlformats.org/officeDocument/2006/relationships/hyperlink" Target="https://www.daloopa.com/src/1668623" TargetMode="External"/><Relationship Id="rId19081" Type="http://schemas.openxmlformats.org/officeDocument/2006/relationships/hyperlink" Target="https://www.daloopa.com/src/48906077" TargetMode="External"/><Relationship Id="rId5269" Type="http://schemas.openxmlformats.org/officeDocument/2006/relationships/hyperlink" Target="https://www.daloopa.com/src/1670298" TargetMode="External"/><Relationship Id="rId9140" Type="http://schemas.openxmlformats.org/officeDocument/2006/relationships/hyperlink" Target="https://www.daloopa.com/src/1671405" TargetMode="External"/><Relationship Id="rId11070" Type="http://schemas.openxmlformats.org/officeDocument/2006/relationships/hyperlink" Target="https://www.daloopa.com/document/23463508" TargetMode="External"/><Relationship Id="rId12121" Type="http://schemas.openxmlformats.org/officeDocument/2006/relationships/hyperlink" Target="https://marketplace.daloopa.com/text-fundamental?id=1678381&amp;value=4299&amp;" TargetMode="External"/><Relationship Id="rId15691" Type="http://schemas.openxmlformats.org/officeDocument/2006/relationships/hyperlink" Target="https://www.daloopa.com/src/45303787" TargetMode="External"/><Relationship Id="rId16742" Type="http://schemas.openxmlformats.org/officeDocument/2006/relationships/hyperlink" Target="https://www.daloopa.com/src/62705736" TargetMode="External"/><Relationship Id="rId1879" Type="http://schemas.openxmlformats.org/officeDocument/2006/relationships/hyperlink" Target="https://www.daloopa.com/src/1676836" TargetMode="External"/><Relationship Id="rId5750" Type="http://schemas.openxmlformats.org/officeDocument/2006/relationships/hyperlink" Target="https://www.daloopa.com/src/1670493" TargetMode="External"/><Relationship Id="rId6801" Type="http://schemas.openxmlformats.org/officeDocument/2006/relationships/hyperlink" Target="https://www.daloopa.com/src/1669336" TargetMode="External"/><Relationship Id="rId14293" Type="http://schemas.openxmlformats.org/officeDocument/2006/relationships/hyperlink" Target="https://www.daloopa.com/src/48892678" TargetMode="External"/><Relationship Id="rId15344" Type="http://schemas.openxmlformats.org/officeDocument/2006/relationships/hyperlink" Target="https://www.daloopa.com/src/32324323" TargetMode="External"/><Relationship Id="rId4005" Type="http://schemas.openxmlformats.org/officeDocument/2006/relationships/hyperlink" Target="https://www.daloopa.com/src/1668439" TargetMode="External"/><Relationship Id="rId4352" Type="http://schemas.openxmlformats.org/officeDocument/2006/relationships/hyperlink" Target="https://www.daloopa.com/src/1668150" TargetMode="External"/><Relationship Id="rId5403" Type="http://schemas.openxmlformats.org/officeDocument/2006/relationships/hyperlink" Target="https://www.daloopa.com/src/2696961" TargetMode="External"/><Relationship Id="rId8973" Type="http://schemas.openxmlformats.org/officeDocument/2006/relationships/hyperlink" Target="https://www.daloopa.com/src/45304238" TargetMode="External"/><Relationship Id="rId11954" Type="http://schemas.openxmlformats.org/officeDocument/2006/relationships/hyperlink" Target="https://www.daloopa.com/src/1678218" TargetMode="External"/><Relationship Id="rId18567" Type="http://schemas.openxmlformats.org/officeDocument/2006/relationships/hyperlink" Target="https://marketplace.daloopa.com/text-fundamental?id=62711663&amp;value=-357&amp;id=62711763&amp;value=-580&amp;id=62711804&amp;value=62&amp;id=62711836&amp;value=157&amp;id=62711858&amp;value=250&amp;id=62711917&amp;value=-527&amp;id=62711932&amp;value=-980&amp;id=62711966&amp;value=-2477&amp;id=62712011&amp;value=-3973&amp;id=67090321&amp;value=4747&amp;" TargetMode="External"/><Relationship Id="rId19618" Type="http://schemas.openxmlformats.org/officeDocument/2006/relationships/hyperlink" Target="https://www.daloopa.com/src/20810969" TargetMode="External"/><Relationship Id="rId7575" Type="http://schemas.openxmlformats.org/officeDocument/2006/relationships/hyperlink" Target="https://www.daloopa.com/src/1669499" TargetMode="External"/><Relationship Id="rId8626" Type="http://schemas.openxmlformats.org/officeDocument/2006/relationships/hyperlink" Target="https://www.daloopa.com/src/1670596" TargetMode="External"/><Relationship Id="rId10556" Type="http://schemas.openxmlformats.org/officeDocument/2006/relationships/hyperlink" Target="https://www.daloopa.com/src/50179482" TargetMode="External"/><Relationship Id="rId11607" Type="http://schemas.openxmlformats.org/officeDocument/2006/relationships/hyperlink" Target="https://www.daloopa.com/src/1684211" TargetMode="External"/><Relationship Id="rId17169" Type="http://schemas.openxmlformats.org/officeDocument/2006/relationships/hyperlink" Target="https://www.daloopa.com/src/48793109" TargetMode="External"/><Relationship Id="rId6177" Type="http://schemas.openxmlformats.org/officeDocument/2006/relationships/hyperlink" Target="https://www.daloopa.com/src/1669956" TargetMode="External"/><Relationship Id="rId7228" Type="http://schemas.openxmlformats.org/officeDocument/2006/relationships/hyperlink" Target="https://www.daloopa.com/src/7963144" TargetMode="External"/><Relationship Id="rId10209" Type="http://schemas.openxmlformats.org/officeDocument/2006/relationships/hyperlink" Target="https://www.daloopa.com/src/50180143" TargetMode="External"/><Relationship Id="rId2787" Type="http://schemas.openxmlformats.org/officeDocument/2006/relationships/hyperlink" Target="https://www.daloopa.com/src/19134893" TargetMode="External"/><Relationship Id="rId3838" Type="http://schemas.openxmlformats.org/officeDocument/2006/relationships/hyperlink" Target="https://www.daloopa.com/src/1668528" TargetMode="External"/><Relationship Id="rId13779" Type="http://schemas.openxmlformats.org/officeDocument/2006/relationships/hyperlink" Target="https://www.daloopa.com/src/20862281" TargetMode="External"/><Relationship Id="rId16252" Type="http://schemas.openxmlformats.org/officeDocument/2006/relationships/hyperlink" Target="https://www.daloopa.com/src/19140010" TargetMode="External"/><Relationship Id="rId17650" Type="http://schemas.openxmlformats.org/officeDocument/2006/relationships/hyperlink" Target="https://www.daloopa.com/src/62706854" TargetMode="External"/><Relationship Id="rId18701" Type="http://schemas.openxmlformats.org/officeDocument/2006/relationships/hyperlink" Target="https://www.daloopa.com/src/48900118" TargetMode="External"/><Relationship Id="rId759" Type="http://schemas.openxmlformats.org/officeDocument/2006/relationships/hyperlink" Target="https://www.daloopa.com/src/67084948" TargetMode="External"/><Relationship Id="rId1389" Type="http://schemas.openxmlformats.org/officeDocument/2006/relationships/hyperlink" Target="https://www.daloopa.com/src/48520618" TargetMode="External"/><Relationship Id="rId5260" Type="http://schemas.openxmlformats.org/officeDocument/2006/relationships/hyperlink" Target="https://www.daloopa.com/src/1669836" TargetMode="External"/><Relationship Id="rId6311" Type="http://schemas.openxmlformats.org/officeDocument/2006/relationships/hyperlink" Target="https://www.daloopa.com/src/2696978" TargetMode="External"/><Relationship Id="rId17303" Type="http://schemas.openxmlformats.org/officeDocument/2006/relationships/hyperlink" Target="https://www.daloopa.com/src/48796637" TargetMode="External"/><Relationship Id="rId8483" Type="http://schemas.openxmlformats.org/officeDocument/2006/relationships/hyperlink" Target="https://www.daloopa.com/src/53410376" TargetMode="External"/><Relationship Id="rId9881" Type="http://schemas.openxmlformats.org/officeDocument/2006/relationships/hyperlink" Target="https://marketplace.daloopa.com/text-fundamental?id=67049652&amp;value=76466&amp;" TargetMode="External"/><Relationship Id="rId12862" Type="http://schemas.openxmlformats.org/officeDocument/2006/relationships/hyperlink" Target="https://www.daloopa.com/src/67436300" TargetMode="External"/><Relationship Id="rId13913" Type="http://schemas.openxmlformats.org/officeDocument/2006/relationships/hyperlink" Target="https://www.daloopa.com/src/19257285" TargetMode="External"/><Relationship Id="rId19475" Type="http://schemas.openxmlformats.org/officeDocument/2006/relationships/hyperlink" Target="https://www.daloopa.com/src/38124354" TargetMode="External"/><Relationship Id="rId95" Type="http://schemas.openxmlformats.org/officeDocument/2006/relationships/hyperlink" Target="https://www.daloopa.com/document/10232732" TargetMode="External"/><Relationship Id="rId1870" Type="http://schemas.openxmlformats.org/officeDocument/2006/relationships/hyperlink" Target="https://www.daloopa.com/src/48529878" TargetMode="External"/><Relationship Id="rId2921" Type="http://schemas.openxmlformats.org/officeDocument/2006/relationships/hyperlink" Target="https://www.daloopa.com/src/19134802" TargetMode="External"/><Relationship Id="rId7085" Type="http://schemas.openxmlformats.org/officeDocument/2006/relationships/hyperlink" Target="https://www.daloopa.com/src/1669344" TargetMode="External"/><Relationship Id="rId8136" Type="http://schemas.openxmlformats.org/officeDocument/2006/relationships/hyperlink" Target="https://www.daloopa.com/src/47468685" TargetMode="External"/><Relationship Id="rId9534" Type="http://schemas.openxmlformats.org/officeDocument/2006/relationships/hyperlink" Target="https://www.daloopa.com/src/1671360" TargetMode="External"/><Relationship Id="rId11464" Type="http://schemas.openxmlformats.org/officeDocument/2006/relationships/hyperlink" Target="https://www.daloopa.com/src/1687095" TargetMode="External"/><Relationship Id="rId12515" Type="http://schemas.openxmlformats.org/officeDocument/2006/relationships/hyperlink" Target="https://www.daloopa.com/src/1679382" TargetMode="External"/><Relationship Id="rId18077" Type="http://schemas.openxmlformats.org/officeDocument/2006/relationships/hyperlink" Target="https://www.daloopa.com/document/7696" TargetMode="External"/><Relationship Id="rId19128" Type="http://schemas.openxmlformats.org/officeDocument/2006/relationships/hyperlink" Target="https://www.daloopa.com/src/49000215" TargetMode="External"/><Relationship Id="rId1523" Type="http://schemas.openxmlformats.org/officeDocument/2006/relationships/hyperlink" Target="https://www.daloopa.com/src/2697067" TargetMode="External"/><Relationship Id="rId10066" Type="http://schemas.openxmlformats.org/officeDocument/2006/relationships/hyperlink" Target="https://www.daloopa.com/src/50180241" TargetMode="External"/><Relationship Id="rId11117" Type="http://schemas.openxmlformats.org/officeDocument/2006/relationships/hyperlink" Target="https://www.daloopa.com/src/50179451" TargetMode="External"/><Relationship Id="rId14687" Type="http://schemas.openxmlformats.org/officeDocument/2006/relationships/hyperlink" Target="https://marketplace.daloopa.com/text-fundamental?id=19185555&amp;value=2703&amp;id=19185530&amp;value=2093&amp;id=19185793&amp;value=2438&amp;id=45303725&amp;value=2803&amp;id=19185699&amp;value=10037&amp;id=19185444&amp;value=1521&amp;id=19185390&amp;value=1459&amp;id=19185263&amp;value=1257&amp;id=45303726&amp;value=1592&amp;id=19185872&amp;value=5829&amp;id=19185170&amp;value=1512&amp;id=19185106&amp;value=1440&amp;id=19185068&amp;value=1683&amp;id=45303727&amp;value=2060&amp;id=19185913&amp;value=6695&amp;" TargetMode="External"/><Relationship Id="rId15738" Type="http://schemas.openxmlformats.org/officeDocument/2006/relationships/hyperlink" Target="https://www.daloopa.com/src/19182950" TargetMode="External"/><Relationship Id="rId3695" Type="http://schemas.openxmlformats.org/officeDocument/2006/relationships/hyperlink" Target="https://www.daloopa.com/document/23465155" TargetMode="External"/><Relationship Id="rId4746" Type="http://schemas.openxmlformats.org/officeDocument/2006/relationships/hyperlink" Target="https://www.daloopa.com/src/1668371" TargetMode="External"/><Relationship Id="rId13289" Type="http://schemas.openxmlformats.org/officeDocument/2006/relationships/hyperlink" Target="https://www.daloopa.com/src/1677413" TargetMode="External"/><Relationship Id="rId17160" Type="http://schemas.openxmlformats.org/officeDocument/2006/relationships/hyperlink" Target="https://www.daloopa.com/src/48792506" TargetMode="External"/><Relationship Id="rId18211" Type="http://schemas.openxmlformats.org/officeDocument/2006/relationships/hyperlink" Target="https://www.daloopa.com/src/67089123" TargetMode="External"/><Relationship Id="rId2297" Type="http://schemas.openxmlformats.org/officeDocument/2006/relationships/hyperlink" Target="https://www.daloopa.com/src/1679244" TargetMode="External"/><Relationship Id="rId3348" Type="http://schemas.openxmlformats.org/officeDocument/2006/relationships/hyperlink" Target="https://www.daloopa.com/src/45304538" TargetMode="External"/><Relationship Id="rId7969" Type="http://schemas.openxmlformats.org/officeDocument/2006/relationships/hyperlink" Target="https://www.daloopa.com/src/1668904" TargetMode="External"/><Relationship Id="rId10200" Type="http://schemas.openxmlformats.org/officeDocument/2006/relationships/hyperlink" Target="https://www.daloopa.com/src/50179567" TargetMode="External"/><Relationship Id="rId269" Type="http://schemas.openxmlformats.org/officeDocument/2006/relationships/hyperlink" Target="https://www.daloopa.com/src/48498644" TargetMode="External"/><Relationship Id="rId9391" Type="http://schemas.openxmlformats.org/officeDocument/2006/relationships/hyperlink" Target="https://www.daloopa.com/src/4681507" TargetMode="External"/><Relationship Id="rId13770" Type="http://schemas.openxmlformats.org/officeDocument/2006/relationships/hyperlink" Target="https://www.daloopa.com/src/19148138" TargetMode="External"/><Relationship Id="rId14821" Type="http://schemas.openxmlformats.org/officeDocument/2006/relationships/hyperlink" Target="https://www.daloopa.com/src/62996934" TargetMode="External"/><Relationship Id="rId1380" Type="http://schemas.openxmlformats.org/officeDocument/2006/relationships/hyperlink" Target="https://www.daloopa.com/src/4681482" TargetMode="External"/><Relationship Id="rId9044" Type="http://schemas.openxmlformats.org/officeDocument/2006/relationships/hyperlink" Target="https://www.daloopa.com/document/206991" TargetMode="External"/><Relationship Id="rId12372" Type="http://schemas.openxmlformats.org/officeDocument/2006/relationships/hyperlink" Target="https://www.daloopa.com/src/1679515" TargetMode="External"/><Relationship Id="rId13423" Type="http://schemas.openxmlformats.org/officeDocument/2006/relationships/hyperlink" Target="https://www.daloopa.com/src/19145250" TargetMode="External"/><Relationship Id="rId16993" Type="http://schemas.openxmlformats.org/officeDocument/2006/relationships/hyperlink" Target="https://www.daloopa.com/src/48791182" TargetMode="External"/><Relationship Id="rId403" Type="http://schemas.openxmlformats.org/officeDocument/2006/relationships/hyperlink" Target="https://www.daloopa.com/src/50420517" TargetMode="External"/><Relationship Id="rId750" Type="http://schemas.openxmlformats.org/officeDocument/2006/relationships/hyperlink" Target="https://www.daloopa.com/src/32322025" TargetMode="External"/><Relationship Id="rId1033" Type="http://schemas.openxmlformats.org/officeDocument/2006/relationships/hyperlink" Target="https://www.daloopa.com/src/53410670" TargetMode="External"/><Relationship Id="rId2431" Type="http://schemas.openxmlformats.org/officeDocument/2006/relationships/hyperlink" Target="https://www.daloopa.com/src/58703333" TargetMode="External"/><Relationship Id="rId12025" Type="http://schemas.openxmlformats.org/officeDocument/2006/relationships/hyperlink" Target="https://marketplace.daloopa.com/text-fundamental?id=1678371&amp;value=5866&amp;id=1678343&amp;value=6420&amp;id=1678333&amp;value=6806&amp;id=1678323&amp;value=7936&amp;id=1678313&amp;value=7407&amp;id=1678300&amp;value=7875&amp;id=1678290&amp;value=8374&amp;id=1678280&amp;value=10325&amp;id=45304459&amp;value=33981&amp;" TargetMode="External"/><Relationship Id="rId15595" Type="http://schemas.openxmlformats.org/officeDocument/2006/relationships/hyperlink" Target="https://www.daloopa.com/src/19187003" TargetMode="External"/><Relationship Id="rId16646" Type="http://schemas.openxmlformats.org/officeDocument/2006/relationships/hyperlink" Target="https://www.daloopa.com/src/18842965" TargetMode="External"/><Relationship Id="rId5654" Type="http://schemas.openxmlformats.org/officeDocument/2006/relationships/hyperlink" Target="https://www.daloopa.com/src/1670193" TargetMode="External"/><Relationship Id="rId6705" Type="http://schemas.openxmlformats.org/officeDocument/2006/relationships/hyperlink" Target="https://www.daloopa.com/src/1670040" TargetMode="External"/><Relationship Id="rId14197" Type="http://schemas.openxmlformats.org/officeDocument/2006/relationships/hyperlink" Target="https://www.daloopa.com/src/18882299" TargetMode="External"/><Relationship Id="rId15248" Type="http://schemas.openxmlformats.org/officeDocument/2006/relationships/hyperlink" Target="https://www.daloopa.com/src/19178886" TargetMode="External"/><Relationship Id="rId4256" Type="http://schemas.openxmlformats.org/officeDocument/2006/relationships/hyperlink" Target="https://www.daloopa.com/src/7963100" TargetMode="External"/><Relationship Id="rId5307" Type="http://schemas.openxmlformats.org/officeDocument/2006/relationships/hyperlink" Target="https://www.daloopa.com/src/46412912" TargetMode="External"/><Relationship Id="rId8877" Type="http://schemas.openxmlformats.org/officeDocument/2006/relationships/hyperlink" Target="https://www.daloopa.com/src/45304209" TargetMode="External"/><Relationship Id="rId9928" Type="http://schemas.openxmlformats.org/officeDocument/2006/relationships/hyperlink" Target="https://www.daloopa.com/src/1671392" TargetMode="External"/><Relationship Id="rId1917" Type="http://schemas.openxmlformats.org/officeDocument/2006/relationships/hyperlink" Target="https://www.daloopa.com/src/1676822" TargetMode="External"/><Relationship Id="rId7479" Type="http://schemas.openxmlformats.org/officeDocument/2006/relationships/hyperlink" Target="https://www.daloopa.com/src/1669206" TargetMode="External"/><Relationship Id="rId11858" Type="http://schemas.openxmlformats.org/officeDocument/2006/relationships/hyperlink" Target="https://www.daloopa.com/src/1678735" TargetMode="External"/><Relationship Id="rId12909" Type="http://schemas.openxmlformats.org/officeDocument/2006/relationships/hyperlink" Target="https://www.daloopa.com/src/67437697" TargetMode="External"/><Relationship Id="rId13280" Type="http://schemas.openxmlformats.org/officeDocument/2006/relationships/hyperlink" Target="https://www.daloopa.com/src/1677412" TargetMode="External"/><Relationship Id="rId14331" Type="http://schemas.openxmlformats.org/officeDocument/2006/relationships/hyperlink" Target="https://www.daloopa.com/src/45303693" TargetMode="External"/><Relationship Id="rId18952" Type="http://schemas.openxmlformats.org/officeDocument/2006/relationships/hyperlink" Target="https://www.daloopa.com/src/48899136" TargetMode="External"/><Relationship Id="rId260" Type="http://schemas.openxmlformats.org/officeDocument/2006/relationships/hyperlink" Target="https://www.daloopa.com/src/1676903" TargetMode="External"/><Relationship Id="rId7960" Type="http://schemas.openxmlformats.org/officeDocument/2006/relationships/hyperlink" Target="https://www.daloopa.com/src/1669287" TargetMode="External"/><Relationship Id="rId10941" Type="http://schemas.openxmlformats.org/officeDocument/2006/relationships/hyperlink" Target="https://www.daloopa.com/src/50178953" TargetMode="External"/><Relationship Id="rId17554" Type="http://schemas.openxmlformats.org/officeDocument/2006/relationships/hyperlink" Target="https://www.daloopa.com/src/62762242" TargetMode="External"/><Relationship Id="rId18605" Type="http://schemas.openxmlformats.org/officeDocument/2006/relationships/hyperlink" Target="https://www.daloopa.com/src/50393417" TargetMode="External"/><Relationship Id="rId5164" Type="http://schemas.openxmlformats.org/officeDocument/2006/relationships/hyperlink" Target="https://www.daloopa.com/src/38123601" TargetMode="External"/><Relationship Id="rId6215" Type="http://schemas.openxmlformats.org/officeDocument/2006/relationships/hyperlink" Target="https://www.daloopa.com/src/1670466" TargetMode="External"/><Relationship Id="rId6562" Type="http://schemas.openxmlformats.org/officeDocument/2006/relationships/hyperlink" Target="https://www.daloopa.com/src/2696984" TargetMode="External"/><Relationship Id="rId7613" Type="http://schemas.openxmlformats.org/officeDocument/2006/relationships/hyperlink" Target="https://www.daloopa.com/src/48346975" TargetMode="External"/><Relationship Id="rId16156" Type="http://schemas.openxmlformats.org/officeDocument/2006/relationships/hyperlink" Target="https://www.daloopa.com/src/53488412" TargetMode="External"/><Relationship Id="rId17207" Type="http://schemas.openxmlformats.org/officeDocument/2006/relationships/hyperlink" Target="https://www.daloopa.com/src/48798234" TargetMode="External"/><Relationship Id="rId9785" Type="http://schemas.openxmlformats.org/officeDocument/2006/relationships/hyperlink" Target="https://www.daloopa.com/src/32273764" TargetMode="External"/><Relationship Id="rId12766" Type="http://schemas.openxmlformats.org/officeDocument/2006/relationships/hyperlink" Target="https://www.daloopa.com/src/1679109" TargetMode="External"/><Relationship Id="rId13817" Type="http://schemas.openxmlformats.org/officeDocument/2006/relationships/hyperlink" Target="https://www.daloopa.com/src/19259172" TargetMode="External"/><Relationship Id="rId19379" Type="http://schemas.openxmlformats.org/officeDocument/2006/relationships/hyperlink" Target="https://www.daloopa.com/src/1678455" TargetMode="External"/><Relationship Id="rId1774" Type="http://schemas.openxmlformats.org/officeDocument/2006/relationships/hyperlink" Target="https://www.daloopa.com/src/1670877" TargetMode="External"/><Relationship Id="rId2825" Type="http://schemas.openxmlformats.org/officeDocument/2006/relationships/hyperlink" Target="https://www.daloopa.com/src/19134687" TargetMode="External"/><Relationship Id="rId8387" Type="http://schemas.openxmlformats.org/officeDocument/2006/relationships/hyperlink" Target="https://www.daloopa.com/src/48400741" TargetMode="External"/><Relationship Id="rId9438" Type="http://schemas.openxmlformats.org/officeDocument/2006/relationships/hyperlink" Target="https://www.daloopa.com/src/32273753" TargetMode="External"/><Relationship Id="rId11368" Type="http://schemas.openxmlformats.org/officeDocument/2006/relationships/hyperlink" Target="https://www.daloopa.com/src/45304395" TargetMode="External"/><Relationship Id="rId12419" Type="http://schemas.openxmlformats.org/officeDocument/2006/relationships/hyperlink" Target="https://www.daloopa.com/src/1679476" TargetMode="External"/><Relationship Id="rId1427" Type="http://schemas.openxmlformats.org/officeDocument/2006/relationships/hyperlink" Target="https://www.daloopa.com/src/48521745" TargetMode="External"/><Relationship Id="rId4997" Type="http://schemas.openxmlformats.org/officeDocument/2006/relationships/hyperlink" Target="https://www.daloopa.com/src/1669935" TargetMode="External"/><Relationship Id="rId15989" Type="http://schemas.openxmlformats.org/officeDocument/2006/relationships/hyperlink" Target="https://www.daloopa.com/src/19195218" TargetMode="External"/><Relationship Id="rId18462" Type="http://schemas.openxmlformats.org/officeDocument/2006/relationships/hyperlink" Target="https://www.daloopa.com/src/62711656" TargetMode="External"/><Relationship Id="rId3599" Type="http://schemas.openxmlformats.org/officeDocument/2006/relationships/hyperlink" Target="https://www.daloopa.com/document/23465155" TargetMode="External"/><Relationship Id="rId7470" Type="http://schemas.openxmlformats.org/officeDocument/2006/relationships/hyperlink" Target="https://www.daloopa.com/src/1669532" TargetMode="External"/><Relationship Id="rId8521" Type="http://schemas.openxmlformats.org/officeDocument/2006/relationships/hyperlink" Target="https://www.daloopa.com/src/1668739" TargetMode="External"/><Relationship Id="rId12900" Type="http://schemas.openxmlformats.org/officeDocument/2006/relationships/hyperlink" Target="https://www.daloopa.com/src/67436301" TargetMode="External"/><Relationship Id="rId17064" Type="http://schemas.openxmlformats.org/officeDocument/2006/relationships/hyperlink" Target="https://www.daloopa.com/src/48792650" TargetMode="External"/><Relationship Id="rId18115" Type="http://schemas.openxmlformats.org/officeDocument/2006/relationships/hyperlink" Target="https://www.daloopa.com/src/62769938" TargetMode="External"/><Relationship Id="rId19513" Type="http://schemas.openxmlformats.org/officeDocument/2006/relationships/hyperlink" Target="https://www.daloopa.com/src/2699042" TargetMode="External"/><Relationship Id="rId6072" Type="http://schemas.openxmlformats.org/officeDocument/2006/relationships/hyperlink" Target="https://www.daloopa.com/src/1669886" TargetMode="External"/><Relationship Id="rId7123" Type="http://schemas.openxmlformats.org/officeDocument/2006/relationships/hyperlink" Target="https://www.daloopa.com/src/1668678" TargetMode="External"/><Relationship Id="rId10451" Type="http://schemas.openxmlformats.org/officeDocument/2006/relationships/hyperlink" Target="https://www.daloopa.com/document/23463508" TargetMode="External"/><Relationship Id="rId11502" Type="http://schemas.openxmlformats.org/officeDocument/2006/relationships/hyperlink" Target="https://www.daloopa.com/src/1678990" TargetMode="External"/><Relationship Id="rId9295" Type="http://schemas.openxmlformats.org/officeDocument/2006/relationships/hyperlink" Target="https://www.daloopa.com/src/1671267" TargetMode="External"/><Relationship Id="rId10104" Type="http://schemas.openxmlformats.org/officeDocument/2006/relationships/hyperlink" Target="https://www.daloopa.com/document/207123" TargetMode="External"/><Relationship Id="rId13674" Type="http://schemas.openxmlformats.org/officeDocument/2006/relationships/hyperlink" Target="https://www.daloopa.com/src/62996052" TargetMode="External"/><Relationship Id="rId14725" Type="http://schemas.openxmlformats.org/officeDocument/2006/relationships/hyperlink" Target="https://www.daloopa.com/src/45303731" TargetMode="External"/><Relationship Id="rId2682" Type="http://schemas.openxmlformats.org/officeDocument/2006/relationships/hyperlink" Target="https://www.daloopa.com/src/2746585" TargetMode="External"/><Relationship Id="rId3733" Type="http://schemas.openxmlformats.org/officeDocument/2006/relationships/hyperlink" Target="https://www.daloopa.com/src/46520650" TargetMode="External"/><Relationship Id="rId12276" Type="http://schemas.openxmlformats.org/officeDocument/2006/relationships/hyperlink" Target="https://www.daloopa.com/src/10353979" TargetMode="External"/><Relationship Id="rId13327" Type="http://schemas.openxmlformats.org/officeDocument/2006/relationships/hyperlink" Target="https://www.daloopa.com/src/7963553" TargetMode="External"/><Relationship Id="rId16897" Type="http://schemas.openxmlformats.org/officeDocument/2006/relationships/hyperlink" Target="https://www.daloopa.com/src/48791160" TargetMode="External"/><Relationship Id="rId17948" Type="http://schemas.openxmlformats.org/officeDocument/2006/relationships/hyperlink" Target="https://www.daloopa.com/src/62708747" TargetMode="External"/><Relationship Id="rId654" Type="http://schemas.openxmlformats.org/officeDocument/2006/relationships/hyperlink" Target="https://www.daloopa.com/src/50432375" TargetMode="External"/><Relationship Id="rId1284" Type="http://schemas.openxmlformats.org/officeDocument/2006/relationships/hyperlink" Target="https://marketplace.daloopa.com/text-fundamental?id=14718386&amp;value=-1243&amp;id=48520576&amp;value=-5607&amp;id=20810165&amp;value=-974&amp;id=32273421&amp;value=-591&amp;id=38123787&amp;value=-644&amp;id=46413187&amp;value=-890&amp;id=50192801&amp;value=-3099&amp;id=53410459&amp;value=-931&amp;id=58652863&amp;value=-858&amp;id=62949197&amp;value=-699&amp;id=67045081&amp;value=-480&amp;id=67085581&amp;value=-2968&amp;" TargetMode="External"/><Relationship Id="rId2335" Type="http://schemas.openxmlformats.org/officeDocument/2006/relationships/hyperlink" Target="https://www.daloopa.com/src/45303524" TargetMode="External"/><Relationship Id="rId6956" Type="http://schemas.openxmlformats.org/officeDocument/2006/relationships/hyperlink" Target="https://www.daloopa.com/src/1669377" TargetMode="External"/><Relationship Id="rId15499" Type="http://schemas.openxmlformats.org/officeDocument/2006/relationships/hyperlink" Target="https://www.daloopa.com/src/19186517" TargetMode="External"/><Relationship Id="rId19370" Type="http://schemas.openxmlformats.org/officeDocument/2006/relationships/hyperlink" Target="https://www.daloopa.com/src/1678547" TargetMode="External"/><Relationship Id="rId307" Type="http://schemas.openxmlformats.org/officeDocument/2006/relationships/hyperlink" Target="https://www.daloopa.com/src/46413995" TargetMode="External"/><Relationship Id="rId5558" Type="http://schemas.openxmlformats.org/officeDocument/2006/relationships/hyperlink" Target="https://www.daloopa.com/src/1669912" TargetMode="External"/><Relationship Id="rId6609" Type="http://schemas.openxmlformats.org/officeDocument/2006/relationships/hyperlink" Target="https://www.daloopa.com/src/1669759" TargetMode="External"/><Relationship Id="rId12410" Type="http://schemas.openxmlformats.org/officeDocument/2006/relationships/hyperlink" Target="https://www.daloopa.com/src/62996615" TargetMode="External"/><Relationship Id="rId19023" Type="http://schemas.openxmlformats.org/officeDocument/2006/relationships/hyperlink" Target="https://www.daloopa.com/src/62997514" TargetMode="External"/><Relationship Id="rId8031" Type="http://schemas.openxmlformats.org/officeDocument/2006/relationships/hyperlink" Target="https://www.daloopa.com/src/47469246" TargetMode="External"/><Relationship Id="rId11012" Type="http://schemas.openxmlformats.org/officeDocument/2006/relationships/hyperlink" Target="https://www.daloopa.com/src/58653392" TargetMode="External"/><Relationship Id="rId15980" Type="http://schemas.openxmlformats.org/officeDocument/2006/relationships/hyperlink" Target="https://www.daloopa.com/src/19193962" TargetMode="External"/><Relationship Id="rId3590" Type="http://schemas.openxmlformats.org/officeDocument/2006/relationships/hyperlink" Target="https://www.daloopa.com/document/8473" TargetMode="External"/><Relationship Id="rId13184" Type="http://schemas.openxmlformats.org/officeDocument/2006/relationships/hyperlink" Target="https://www.daloopa.com/src/67439100" TargetMode="External"/><Relationship Id="rId14582" Type="http://schemas.openxmlformats.org/officeDocument/2006/relationships/hyperlink" Target="https://www.daloopa.com/src/19184849" TargetMode="External"/><Relationship Id="rId15633" Type="http://schemas.openxmlformats.org/officeDocument/2006/relationships/hyperlink" Target="https://www.daloopa.com/src/19186868" TargetMode="External"/><Relationship Id="rId2192" Type="http://schemas.openxmlformats.org/officeDocument/2006/relationships/hyperlink" Target="https://www.daloopa.com/src/19161596" TargetMode="External"/><Relationship Id="rId3243" Type="http://schemas.openxmlformats.org/officeDocument/2006/relationships/hyperlink" Target="https://www.daloopa.com/src/20860751" TargetMode="External"/><Relationship Id="rId4641" Type="http://schemas.openxmlformats.org/officeDocument/2006/relationships/hyperlink" Target="https://www.daloopa.com/src/66433292" TargetMode="External"/><Relationship Id="rId14235" Type="http://schemas.openxmlformats.org/officeDocument/2006/relationships/hyperlink" Target="https://www.daloopa.com/src/46503803" TargetMode="External"/><Relationship Id="rId18856" Type="http://schemas.openxmlformats.org/officeDocument/2006/relationships/hyperlink" Target="https://marketplace.daloopa.com/text-fundamental?id=48899260&amp;value=15970&amp;id=48899216&amp;value=15339&amp;id=48899197&amp;value=15909&amp;id=48899132&amp;value=16605&amp;id=48899004&amp;value=16313&amp;id=48898946&amp;value=17199&amp;id=48898890&amp;value=17374&amp;id=48898873&amp;value=19508&amp;id=48898848&amp;value=18772&amp;id=48898797&amp;value=16757&amp;id=48898741&amp;value=17517&amp;id=48898737&amp;value=17124&amp;id=48898428&amp;value=18445&amp;id=48898423&amp;value=17264&amp;id=48898402&amp;value=18455&amp;id=48898289&amp;value=18813&amp;id=53490853&amp;value=18264&amp;id=58706879&amp;value=17524&amp;id=62997209&amp;value=15223&amp;" TargetMode="External"/><Relationship Id="rId164" Type="http://schemas.openxmlformats.org/officeDocument/2006/relationships/hyperlink" Target="https://www.daloopa.com/src/62707332" TargetMode="External"/><Relationship Id="rId7864" Type="http://schemas.openxmlformats.org/officeDocument/2006/relationships/hyperlink" Target="https://www.daloopa.com/src/10333052" TargetMode="External"/><Relationship Id="rId8915" Type="http://schemas.openxmlformats.org/officeDocument/2006/relationships/hyperlink" Target="https://marketplace.daloopa.com/text-fundamental?id=1684219&amp;value=1394&amp;id=1684228&amp;value=1328&amp;id=1684236&amp;value=1359&amp;id=1684244&amp;value=1447&amp;id=45304231&amp;value=5528&amp;" TargetMode="External"/><Relationship Id="rId10845" Type="http://schemas.openxmlformats.org/officeDocument/2006/relationships/hyperlink" Target="https://www.daloopa.com/src/50178994" TargetMode="External"/><Relationship Id="rId17458" Type="http://schemas.openxmlformats.org/officeDocument/2006/relationships/hyperlink" Target="https://www.daloopa.com/src/67089956" TargetMode="External"/><Relationship Id="rId18509" Type="http://schemas.openxmlformats.org/officeDocument/2006/relationships/hyperlink" Target="https://www.daloopa.com/src/62711660" TargetMode="External"/><Relationship Id="rId5068" Type="http://schemas.openxmlformats.org/officeDocument/2006/relationships/hyperlink" Target="https://www.daloopa.com/src/46412909" TargetMode="External"/><Relationship Id="rId6466" Type="http://schemas.openxmlformats.org/officeDocument/2006/relationships/hyperlink" Target="https://www.daloopa.com/src/46412944" TargetMode="External"/><Relationship Id="rId7517" Type="http://schemas.openxmlformats.org/officeDocument/2006/relationships/hyperlink" Target="https://www.daloopa.com/src/46420402" TargetMode="External"/><Relationship Id="rId6119" Type="http://schemas.openxmlformats.org/officeDocument/2006/relationships/hyperlink" Target="https://www.daloopa.com/src/1670172" TargetMode="External"/><Relationship Id="rId9689" Type="http://schemas.openxmlformats.org/officeDocument/2006/relationships/hyperlink" Target="https://www.daloopa.com/src/67057767" TargetMode="External"/><Relationship Id="rId15490" Type="http://schemas.openxmlformats.org/officeDocument/2006/relationships/hyperlink" Target="https://www.daloopa.com/src/19186894" TargetMode="External"/><Relationship Id="rId16541" Type="http://schemas.openxmlformats.org/officeDocument/2006/relationships/hyperlink" Target="https://www.daloopa.com/src/46503643" TargetMode="External"/><Relationship Id="rId1678" Type="http://schemas.openxmlformats.org/officeDocument/2006/relationships/hyperlink" Target="https://www.daloopa.com/src/1670820" TargetMode="External"/><Relationship Id="rId2729" Type="http://schemas.openxmlformats.org/officeDocument/2006/relationships/hyperlink" Target="https://www.daloopa.com/src/20856587" TargetMode="External"/><Relationship Id="rId6600" Type="http://schemas.openxmlformats.org/officeDocument/2006/relationships/hyperlink" Target="https://www.daloopa.com/src/1670074" TargetMode="External"/><Relationship Id="rId14092" Type="http://schemas.openxmlformats.org/officeDocument/2006/relationships/hyperlink" Target="https://www.daloopa.com/src/19156835" TargetMode="External"/><Relationship Id="rId15143" Type="http://schemas.openxmlformats.org/officeDocument/2006/relationships/hyperlink" Target="https://www.daloopa.com/src/19180087" TargetMode="External"/><Relationship Id="rId4151" Type="http://schemas.openxmlformats.org/officeDocument/2006/relationships/hyperlink" Target="https://www.daloopa.com/src/4681363" TargetMode="External"/><Relationship Id="rId5202" Type="http://schemas.openxmlformats.org/officeDocument/2006/relationships/hyperlink" Target="https://www.daloopa.com/src/1670520" TargetMode="External"/><Relationship Id="rId7374" Type="http://schemas.openxmlformats.org/officeDocument/2006/relationships/hyperlink" Target="https://www.daloopa.com/src/1669240" TargetMode="External"/><Relationship Id="rId8425" Type="http://schemas.openxmlformats.org/officeDocument/2006/relationships/hyperlink" Target="https://www.daloopa.com/src/10333054" TargetMode="External"/><Relationship Id="rId8772" Type="http://schemas.openxmlformats.org/officeDocument/2006/relationships/hyperlink" Target="https://www.daloopa.com/src/1925230" TargetMode="External"/><Relationship Id="rId9823" Type="http://schemas.openxmlformats.org/officeDocument/2006/relationships/hyperlink" Target="https://www.daloopa.com/src/1671229" TargetMode="External"/><Relationship Id="rId11753" Type="http://schemas.openxmlformats.org/officeDocument/2006/relationships/hyperlink" Target="https://marketplace.daloopa.com/text-fundamental?id=1678756&amp;value=1489&amp;id=1678728&amp;value=1450&amp;id=1678718&amp;value=1477&amp;id=1678708&amp;value=1572&amp;id=1678698&amp;value=1513&amp;id=1678685&amp;value=1624&amp;id=1678665&amp;value=1824&amp;id=1678675&amp;value=2024&amp;id=45304437&amp;value=6985&amp;" TargetMode="External"/><Relationship Id="rId12804" Type="http://schemas.openxmlformats.org/officeDocument/2006/relationships/hyperlink" Target="https://www.daloopa.com/src/67436851" TargetMode="External"/><Relationship Id="rId18366" Type="http://schemas.openxmlformats.org/officeDocument/2006/relationships/hyperlink" Target="https://marketplace.daloopa.com/text-fundamental?id=62711648&amp;value=390&amp;id=62711768&amp;value=175&amp;id=62711802&amp;value=245&amp;id=62711829&amp;value=500&amp;id=62711859&amp;value=717&amp;id=62711918&amp;value=1062&amp;id=62711936&amp;value=1047&amp;id=62711969&amp;value=1049&amp;id=62712012&amp;value=1816&amp;id=67090310&amp;value=1956&amp;" TargetMode="External"/><Relationship Id="rId19417" Type="http://schemas.openxmlformats.org/officeDocument/2006/relationships/hyperlink" Target="https://www.daloopa.com/src/1678539" TargetMode="External"/><Relationship Id="rId37" Type="http://schemas.openxmlformats.org/officeDocument/2006/relationships/hyperlink" Target="https://www.daloopa.com/document/22812117" TargetMode="External"/><Relationship Id="rId1812" Type="http://schemas.openxmlformats.org/officeDocument/2006/relationships/hyperlink" Target="https://www.daloopa.com/src/1670788" TargetMode="External"/><Relationship Id="rId7027" Type="http://schemas.openxmlformats.org/officeDocument/2006/relationships/hyperlink" Target="https://www.daloopa.com/src/1669304" TargetMode="External"/><Relationship Id="rId10355" Type="http://schemas.openxmlformats.org/officeDocument/2006/relationships/hyperlink" Target="https://www.daloopa.com/src/50179184" TargetMode="External"/><Relationship Id="rId11406" Type="http://schemas.openxmlformats.org/officeDocument/2006/relationships/hyperlink" Target="https://marketplace.daloopa.com/text-fundamental?id=1678980&amp;value=92&amp;id=1678961&amp;value=124&amp;id=1687087&amp;value=-24&amp;id=1678918&amp;value=-31&amp;id=45304401&amp;value=161&amp;" TargetMode="External"/><Relationship Id="rId14976" Type="http://schemas.openxmlformats.org/officeDocument/2006/relationships/hyperlink" Target="https://www.daloopa.com/document/7696" TargetMode="External"/><Relationship Id="rId18019" Type="http://schemas.openxmlformats.org/officeDocument/2006/relationships/hyperlink" Target="https://www.daloopa.com/src/62708745" TargetMode="External"/><Relationship Id="rId3984" Type="http://schemas.openxmlformats.org/officeDocument/2006/relationships/hyperlink" Target="https://www.daloopa.com/src/53410365" TargetMode="External"/><Relationship Id="rId9199" Type="http://schemas.openxmlformats.org/officeDocument/2006/relationships/hyperlink" Target="https://www.daloopa.com/src/1671151" TargetMode="External"/><Relationship Id="rId10008" Type="http://schemas.openxmlformats.org/officeDocument/2006/relationships/hyperlink" Target="https://www.daloopa.com/src/7963291" TargetMode="External"/><Relationship Id="rId13578" Type="http://schemas.openxmlformats.org/officeDocument/2006/relationships/hyperlink" Target="https://www.daloopa.com/src/58705402" TargetMode="External"/><Relationship Id="rId14629" Type="http://schemas.openxmlformats.org/officeDocument/2006/relationships/hyperlink" Target="https://www.daloopa.com/src/19184192" TargetMode="External"/><Relationship Id="rId18500" Type="http://schemas.openxmlformats.org/officeDocument/2006/relationships/hyperlink" Target="https://www.daloopa.com/src/62711791" TargetMode="External"/><Relationship Id="rId2586" Type="http://schemas.openxmlformats.org/officeDocument/2006/relationships/hyperlink" Target="https://www.daloopa.com/src/66330860" TargetMode="External"/><Relationship Id="rId3637" Type="http://schemas.openxmlformats.org/officeDocument/2006/relationships/hyperlink" Target="https://www.daloopa.com/src/19138050" TargetMode="External"/><Relationship Id="rId16051" Type="http://schemas.openxmlformats.org/officeDocument/2006/relationships/hyperlink" Target="https://www.daloopa.com/src/19192875" TargetMode="External"/><Relationship Id="rId17102" Type="http://schemas.openxmlformats.org/officeDocument/2006/relationships/hyperlink" Target="https://www.daloopa.com/src/48792418" TargetMode="External"/><Relationship Id="rId558" Type="http://schemas.openxmlformats.org/officeDocument/2006/relationships/hyperlink" Target="https://www.daloopa.com/src/18919207" TargetMode="External"/><Relationship Id="rId1188" Type="http://schemas.openxmlformats.org/officeDocument/2006/relationships/hyperlink" Target="https://www.daloopa.com/src/48520309" TargetMode="External"/><Relationship Id="rId2239" Type="http://schemas.openxmlformats.org/officeDocument/2006/relationships/hyperlink" Target="https://www.daloopa.com/src/45303508" TargetMode="External"/><Relationship Id="rId6110" Type="http://schemas.openxmlformats.org/officeDocument/2006/relationships/hyperlink" Target="https://www.daloopa.com/src/1670501" TargetMode="External"/><Relationship Id="rId9680" Type="http://schemas.openxmlformats.org/officeDocument/2006/relationships/hyperlink" Target="https://www.daloopa.com/src/10333158" TargetMode="External"/><Relationship Id="rId19274" Type="http://schemas.openxmlformats.org/officeDocument/2006/relationships/hyperlink" Target="https://marketplace.daloopa.com/text-fundamental?id=49002469&amp;value=-88&amp;id=49002557&amp;value=-23&amp;id=49002520&amp;value=-4&amp;id=49002498&amp;value=-1&amp;id=49028215&amp;value=-1&amp;id=49002473&amp;value=-29&amp;" TargetMode="External"/><Relationship Id="rId8282" Type="http://schemas.openxmlformats.org/officeDocument/2006/relationships/hyperlink" Target="https://www.daloopa.com/src/1668700" TargetMode="External"/><Relationship Id="rId9333" Type="http://schemas.openxmlformats.org/officeDocument/2006/relationships/hyperlink" Target="https://www.daloopa.com/src/4681505" TargetMode="External"/><Relationship Id="rId11263" Type="http://schemas.openxmlformats.org/officeDocument/2006/relationships/hyperlink" Target="https://www.daloopa.com/src/1678851" TargetMode="External"/><Relationship Id="rId12661" Type="http://schemas.openxmlformats.org/officeDocument/2006/relationships/hyperlink" Target="https://marketplace.daloopa.com/text-fundamental?id=1679173&amp;value=271123286&amp;id=1679171&amp;value=273938171&amp;id=1679169&amp;value=276721703&amp;id=1679167&amp;value=279883488&amp;id=1679164&amp;value=281667778&amp;id=1679161&amp;value=283356281&amp;id=1679158&amp;value=284816184&amp;id=1679155&amp;value=286938352&amp;id=1679152&amp;value=288264671&amp;id=1679149&amp;value=289886273&amp;id=1679146&amp;value=291327781&amp;id=1679143&amp;value=292580627&amp;id=1679140&amp;value=293675151&amp;id=1679137&amp;value=294844176&amp;id=1679134&amp;value=296087212&amp;id=1679131&amp;value=297117506&amp;id=1679128&amp;value=297628801&amp;id=1679125&amp;value=298044925&amp;id=1679122&amp;value=298279094&amp;id=1679119&amp;value=298492525&amp;id=1679116&amp;value=298656198&amp;id=1679113&amp;value=298914199&amp;id=1679110&amp;value=298971186&amp;id=1679107&amp;value=299360029&amp;id=1679104&amp;value=299436023&amp;id=1679101&amp;value=299531683&amp;id=1679098&amp;value=299628223&amp;id=2746393&amp;value=299895185&amp;id=4718929&amp;value=300050444&amp;id=7998975&amp;value=300471156&amp;id=10353797&amp;value=300643829&amp;id=14823152&amp;value=300737081&amp;id=20855855&amp;value=300746844&amp;id=32320300&amp;value=301084627&amp;id=38224663&amp;value=300809676&amp;id=46502673&amp;value=300754904&amp;id=53483720&amp;value=300763622&amp;id=58703121&amp;value=5996000000&amp;id=62997319&amp;value=5973000000&amp;id=67086274&amp;value=5956000000&amp;" TargetMode="External"/><Relationship Id="rId13712" Type="http://schemas.openxmlformats.org/officeDocument/2006/relationships/hyperlink" Target="https://www.daloopa.com/src/19147555" TargetMode="External"/><Relationship Id="rId1322" Type="http://schemas.openxmlformats.org/officeDocument/2006/relationships/hyperlink" Target="https://www.daloopa.com/src/7963242" TargetMode="External"/><Relationship Id="rId2720" Type="http://schemas.openxmlformats.org/officeDocument/2006/relationships/hyperlink" Target="https://www.daloopa.com/src/1679529" TargetMode="External"/><Relationship Id="rId12314" Type="http://schemas.openxmlformats.org/officeDocument/2006/relationships/hyperlink" Target="https://www.daloopa.com/src/1679305" TargetMode="External"/><Relationship Id="rId15884" Type="http://schemas.openxmlformats.org/officeDocument/2006/relationships/hyperlink" Target="https://marketplace.daloopa.com/text-fundamental?id=19195287&amp;value=-10&amp;" TargetMode="External"/><Relationship Id="rId16935" Type="http://schemas.openxmlformats.org/officeDocument/2006/relationships/hyperlink" Target="https://www.daloopa.com/src/48791282" TargetMode="External"/><Relationship Id="rId4892" Type="http://schemas.openxmlformats.org/officeDocument/2006/relationships/hyperlink" Target="https://marketplace.daloopa.com/text-fundamental?id=1677286&amp;value=48&amp;id=1677280&amp;value=35&amp;id=1677274&amp;value=35&amp;id=45303686&amp;value=-14&amp;id=1930287&amp;value=104&amp;id=1677316&amp;value=0&amp;id=1930058&amp;value=0&amp;id=1930079&amp;value=0&amp;id=45303687&amp;value=0&amp;id=1930167&amp;value=0&amp;id=1930227&amp;value=0&amp;" TargetMode="External"/><Relationship Id="rId5943" Type="http://schemas.openxmlformats.org/officeDocument/2006/relationships/hyperlink" Target="https://www.daloopa.com/src/1669988" TargetMode="External"/><Relationship Id="rId14486" Type="http://schemas.openxmlformats.org/officeDocument/2006/relationships/hyperlink" Target="https://www.daloopa.com/src/50457972" TargetMode="External"/><Relationship Id="rId15537" Type="http://schemas.openxmlformats.org/officeDocument/2006/relationships/hyperlink" Target="https://www.daloopa.com/src/67088784" TargetMode="External"/><Relationship Id="rId2096" Type="http://schemas.openxmlformats.org/officeDocument/2006/relationships/hyperlink" Target="https://www.daloopa.com/src/1680735" TargetMode="External"/><Relationship Id="rId3494" Type="http://schemas.openxmlformats.org/officeDocument/2006/relationships/hyperlink" Target="https://www.daloopa.com/src/19138841" TargetMode="External"/><Relationship Id="rId4545" Type="http://schemas.openxmlformats.org/officeDocument/2006/relationships/hyperlink" Target="https://www.daloopa.com/src/1668474" TargetMode="External"/><Relationship Id="rId13088" Type="http://schemas.openxmlformats.org/officeDocument/2006/relationships/hyperlink" Target="https://www.daloopa.com/src/67440436" TargetMode="External"/><Relationship Id="rId14139" Type="http://schemas.openxmlformats.org/officeDocument/2006/relationships/hyperlink" Target="https://www.daloopa.com/src/62997471" TargetMode="External"/><Relationship Id="rId18010" Type="http://schemas.openxmlformats.org/officeDocument/2006/relationships/hyperlink" Target="https://www.daloopa.com/src/62709190" TargetMode="External"/><Relationship Id="rId3147" Type="http://schemas.openxmlformats.org/officeDocument/2006/relationships/hyperlink" Target="https://www.daloopa.com/src/19136680" TargetMode="External"/><Relationship Id="rId7768" Type="http://schemas.openxmlformats.org/officeDocument/2006/relationships/hyperlink" Target="https://www.daloopa.com/src/1668691" TargetMode="External"/><Relationship Id="rId8819" Type="http://schemas.openxmlformats.org/officeDocument/2006/relationships/hyperlink" Target="https://www.daloopa.com/src/1925331" TargetMode="External"/><Relationship Id="rId10749" Type="http://schemas.openxmlformats.org/officeDocument/2006/relationships/hyperlink" Target="https://www.daloopa.com/src/50179390" TargetMode="External"/><Relationship Id="rId14620" Type="http://schemas.openxmlformats.org/officeDocument/2006/relationships/hyperlink" Target="https://www.daloopa.com/src/19184842" TargetMode="External"/><Relationship Id="rId9190" Type="http://schemas.openxmlformats.org/officeDocument/2006/relationships/hyperlink" Target="https://marketplace.daloopa.com/text-fundamental?id=1671347&amp;value=177&amp;id=1671319&amp;value=-235&amp;id=1671291&amp;value=-413&amp;id=1671263&amp;value=-38&amp;id=45304305&amp;value=-509&amp;id=1671235&amp;value=-324&amp;id=1671207&amp;value=127&amp;id=1671179&amp;value=398&amp;id=1671151&amp;value=175&amp;id=45304306&amp;value=376&amp;id=1671123&amp;value=40&amp;id=1671095&amp;value=154&amp;id=1671067&amp;value=82&amp;id=2697112&amp;value=55&amp;id=45304307&amp;value=331&amp;id=4681501&amp;value=-63&amp;id=7963267&amp;value=281&amp;id=10333150&amp;value=-605&amp;id=14718317&amp;value=-91&amp;id=45304308&amp;value=-478&amp;id=20810582&amp;value=-550&amp;id=32273768&amp;value=79&amp;id=38123894&amp;value=184&amp;id=67050861&amp;value=580&amp;" TargetMode="External"/><Relationship Id="rId12171" Type="http://schemas.openxmlformats.org/officeDocument/2006/relationships/hyperlink" Target="https://www.daloopa.com/document/207272" TargetMode="External"/><Relationship Id="rId13222" Type="http://schemas.openxmlformats.org/officeDocument/2006/relationships/hyperlink" Target="https://www.daloopa.com/src/67439101" TargetMode="External"/><Relationship Id="rId2230" Type="http://schemas.openxmlformats.org/officeDocument/2006/relationships/hyperlink" Target="https://marketplace.daloopa.com/text-fundamental?id=1679299&amp;value=6331&amp;id=1679295&amp;value=6366&amp;id=1679291&amp;value=6660&amp;id=45303507&amp;value=7411&amp;id=1679287&amp;value=26768&amp;id=1679283&amp;value=6656&amp;id=1679279&amp;value=6630&amp;id=1679275&amp;value=6975&amp;id=45303508&amp;value=7878&amp;id=1679271&amp;value=28139&amp;id=1679267&amp;value=7388&amp;id=1679263&amp;value=8048&amp;id=1679255&amp;value=8748&amp;id=45303509&amp;value=10626&amp;id=1679251&amp;value=34810&amp;id=1679247&amp;value=9381&amp;id=1679243&amp;value=10035&amp;id=1679239&amp;value=10649&amp;id=45303510&amp;value=12716&amp;id=1679235&amp;value=42781&amp;id=1679230&amp;value=11769&amp;id=1679225&amp;value=12322&amp;id=1679220&amp;value=12930&amp;id=45303511&amp;value=15428&amp;id=1679215&amp;value=52449&amp;id=1679205&amp;value=14144&amp;id=1679200&amp;value=14933&amp;id=1679195&amp;value=15523&amp;id=45303512&amp;value=18669&amp;id=1679190&amp;value=63269&amp;id=1679185&amp;value=16532&amp;id=1679180&amp;value=17863&amp;id=1679175&amp;value=18711&amp;id=45303513&amp;value=21737&amp;id=2746476&amp;value=74843&amp;id=4718951&amp;value=18870&amp;id=7998978&amp;value=17999&amp;id=10353865&amp;value=21442&amp;id=45303514&amp;value=26703&amp;id=14824078&amp;value=85014&amp;id=20856102&amp;value=25032&amp;id=32320388&amp;value=28208&amp;id=38224899&amp;value=29824&amp;id=46520548&amp;value=34790&amp;id=46503069&amp;value=117854&amp;id=53483886&amp;value=31733&amp;id=58703336&amp;value=32727&amp;id=62996373&amp;value=33372&amp;id=67097371&amp;value=36982&amp;id=67086426&amp;value=134814&amp;" TargetMode="External"/><Relationship Id="rId15394" Type="http://schemas.openxmlformats.org/officeDocument/2006/relationships/hyperlink" Target="https://www.daloopa.com/src/67088785" TargetMode="External"/><Relationship Id="rId16792" Type="http://schemas.openxmlformats.org/officeDocument/2006/relationships/hyperlink" Target="https://www.daloopa.com/src/50324145" TargetMode="External"/><Relationship Id="rId17843" Type="http://schemas.openxmlformats.org/officeDocument/2006/relationships/hyperlink" Target="https://www.daloopa.com/src/62706383" TargetMode="External"/><Relationship Id="rId202" Type="http://schemas.openxmlformats.org/officeDocument/2006/relationships/hyperlink" Target="https://www.daloopa.com/src/62709731" TargetMode="External"/><Relationship Id="rId5453" Type="http://schemas.openxmlformats.org/officeDocument/2006/relationships/hyperlink" Target="https://www.daloopa.com/src/53410416" TargetMode="External"/><Relationship Id="rId6504" Type="http://schemas.openxmlformats.org/officeDocument/2006/relationships/hyperlink" Target="https://www.daloopa.com/src/1669689" TargetMode="External"/><Relationship Id="rId6851" Type="http://schemas.openxmlformats.org/officeDocument/2006/relationships/hyperlink" Target="https://www.daloopa.com/src/1669413" TargetMode="External"/><Relationship Id="rId7902" Type="http://schemas.openxmlformats.org/officeDocument/2006/relationships/hyperlink" Target="https://www.daloopa.com/src/1668830" TargetMode="External"/><Relationship Id="rId15047" Type="http://schemas.openxmlformats.org/officeDocument/2006/relationships/hyperlink" Target="https://www.daloopa.com/src/19185709" TargetMode="External"/><Relationship Id="rId16445" Type="http://schemas.openxmlformats.org/officeDocument/2006/relationships/hyperlink" Target="https://www.daloopa.com/src/19197079" TargetMode="External"/><Relationship Id="rId4055" Type="http://schemas.openxmlformats.org/officeDocument/2006/relationships/hyperlink" Target="https://www.daloopa.com/src/1668485" TargetMode="External"/><Relationship Id="rId5106" Type="http://schemas.openxmlformats.org/officeDocument/2006/relationships/hyperlink" Target="https://www.daloopa.com/src/1669766" TargetMode="External"/><Relationship Id="rId19668" Type="http://schemas.openxmlformats.org/officeDocument/2006/relationships/hyperlink" Target="https://www.daloopa.com/src/4681606" TargetMode="External"/><Relationship Id="rId7278" Type="http://schemas.openxmlformats.org/officeDocument/2006/relationships/hyperlink" Target="https://www.daloopa.com/src/2696846" TargetMode="External"/><Relationship Id="rId8676" Type="http://schemas.openxmlformats.org/officeDocument/2006/relationships/hyperlink" Target="https://www.daloopa.com/src/1670603" TargetMode="External"/><Relationship Id="rId9727" Type="http://schemas.openxmlformats.org/officeDocument/2006/relationships/hyperlink" Target="https://www.daloopa.com/src/1671409" TargetMode="External"/><Relationship Id="rId11657" Type="http://schemas.openxmlformats.org/officeDocument/2006/relationships/hyperlink" Target="https://www.daloopa.com/document/206943" TargetMode="External"/><Relationship Id="rId12708" Type="http://schemas.openxmlformats.org/officeDocument/2006/relationships/hyperlink" Target="https://www.daloopa.com/src/1679168" TargetMode="External"/><Relationship Id="rId1716" Type="http://schemas.openxmlformats.org/officeDocument/2006/relationships/hyperlink" Target="https://www.daloopa.com/src/4681490" TargetMode="External"/><Relationship Id="rId8329" Type="http://schemas.openxmlformats.org/officeDocument/2006/relationships/hyperlink" Target="https://www.daloopa.com/src/38123502" TargetMode="External"/><Relationship Id="rId10259" Type="http://schemas.openxmlformats.org/officeDocument/2006/relationships/hyperlink" Target="https://www.daloopa.com/src/50179968" TargetMode="External"/><Relationship Id="rId14130" Type="http://schemas.openxmlformats.org/officeDocument/2006/relationships/hyperlink" Target="https://www.daloopa.com/src/48889403" TargetMode="External"/><Relationship Id="rId18751" Type="http://schemas.openxmlformats.org/officeDocument/2006/relationships/hyperlink" Target="https://www.daloopa.com/document/23219921" TargetMode="External"/><Relationship Id="rId3888" Type="http://schemas.openxmlformats.org/officeDocument/2006/relationships/hyperlink" Target="https://www.daloopa.com/document/6065143" TargetMode="External"/><Relationship Id="rId4939" Type="http://schemas.openxmlformats.org/officeDocument/2006/relationships/hyperlink" Target="https://www.daloopa.com/src/1670149" TargetMode="External"/><Relationship Id="rId8810" Type="http://schemas.openxmlformats.org/officeDocument/2006/relationships/hyperlink" Target="https://www.daloopa.com/src/1925244" TargetMode="External"/><Relationship Id="rId17353" Type="http://schemas.openxmlformats.org/officeDocument/2006/relationships/hyperlink" Target="https://www.daloopa.com/src/48797592" TargetMode="External"/><Relationship Id="rId18404" Type="http://schemas.openxmlformats.org/officeDocument/2006/relationships/hyperlink" Target="https://marketplace.daloopa.com/text-fundamental?id=62711652&amp;value=1372&amp;id=62711777&amp;value=1347&amp;id=62711805&amp;value=1357&amp;id=62711830&amp;value=1327&amp;id=62711862&amp;value=849&amp;id=62711922&amp;value=657&amp;id=62711940&amp;value=0&amp;" TargetMode="External"/><Relationship Id="rId6361" Type="http://schemas.openxmlformats.org/officeDocument/2006/relationships/hyperlink" Target="https://www.daloopa.com/src/1669857" TargetMode="External"/><Relationship Id="rId7412" Type="http://schemas.openxmlformats.org/officeDocument/2006/relationships/hyperlink" Target="https://www.daloopa.com/src/47468698" TargetMode="External"/><Relationship Id="rId10740" Type="http://schemas.openxmlformats.org/officeDocument/2006/relationships/hyperlink" Target="https://www.daloopa.com/src/50457929" TargetMode="External"/><Relationship Id="rId17006" Type="http://schemas.openxmlformats.org/officeDocument/2006/relationships/hyperlink" Target="https://www.daloopa.com/src/58706465" TargetMode="External"/><Relationship Id="rId6014" Type="http://schemas.openxmlformats.org/officeDocument/2006/relationships/hyperlink" Target="https://www.daloopa.com/src/1670099" TargetMode="External"/><Relationship Id="rId9584" Type="http://schemas.openxmlformats.org/officeDocument/2006/relationships/hyperlink" Target="https://www.daloopa.com/src/38123900" TargetMode="External"/><Relationship Id="rId13963" Type="http://schemas.openxmlformats.org/officeDocument/2006/relationships/hyperlink" Target="https://www.daloopa.com/src/58706579" TargetMode="External"/><Relationship Id="rId19178" Type="http://schemas.openxmlformats.org/officeDocument/2006/relationships/hyperlink" Target="https://marketplace.daloopa.com/text-fundamental?id=49001021&amp;value=29181&amp;id=49001149&amp;value=7486&amp;id=49001119&amp;value=7446&amp;id=49001095&amp;value=7649&amp;id=49028206&amp;value=8535&amp;id=49001017&amp;value=31116&amp;" TargetMode="External"/><Relationship Id="rId2971" Type="http://schemas.openxmlformats.org/officeDocument/2006/relationships/hyperlink" Target="https://www.daloopa.com/src/45304502" TargetMode="External"/><Relationship Id="rId8186" Type="http://schemas.openxmlformats.org/officeDocument/2006/relationships/hyperlink" Target="https://www.daloopa.com/src/7963161" TargetMode="External"/><Relationship Id="rId9237" Type="http://schemas.openxmlformats.org/officeDocument/2006/relationships/hyperlink" Target="https://www.daloopa.com/src/1671265" TargetMode="External"/><Relationship Id="rId12565" Type="http://schemas.openxmlformats.org/officeDocument/2006/relationships/hyperlink" Target="https://www.daloopa.com/src/50457795" TargetMode="External"/><Relationship Id="rId13616" Type="http://schemas.openxmlformats.org/officeDocument/2006/relationships/hyperlink" Target="https://www.daloopa.com/src/53487572" TargetMode="External"/><Relationship Id="rId943" Type="http://schemas.openxmlformats.org/officeDocument/2006/relationships/hyperlink" Target="https://www.daloopa.com/src/62755498" TargetMode="External"/><Relationship Id="rId1573" Type="http://schemas.openxmlformats.org/officeDocument/2006/relationships/hyperlink" Target="https://www.daloopa.com/src/1671046" TargetMode="External"/><Relationship Id="rId2624" Type="http://schemas.openxmlformats.org/officeDocument/2006/relationships/hyperlink" Target="https://www.daloopa.com/src/66331448" TargetMode="External"/><Relationship Id="rId11167" Type="http://schemas.openxmlformats.org/officeDocument/2006/relationships/hyperlink" Target="https://www.daloopa.com/src/50178579" TargetMode="External"/><Relationship Id="rId12218" Type="http://schemas.openxmlformats.org/officeDocument/2006/relationships/hyperlink" Target="https://www.daloopa.com/src/1679399" TargetMode="External"/><Relationship Id="rId15788" Type="http://schemas.openxmlformats.org/officeDocument/2006/relationships/hyperlink" Target="https://www.daloopa.com/src/19183092" TargetMode="External"/><Relationship Id="rId16839" Type="http://schemas.openxmlformats.org/officeDocument/2006/relationships/hyperlink" Target="https://www.daloopa.com/src/48791709" TargetMode="External"/><Relationship Id="rId1226" Type="http://schemas.openxmlformats.org/officeDocument/2006/relationships/hyperlink" Target="https://www.daloopa.com/src/67045077" TargetMode="External"/><Relationship Id="rId4796" Type="http://schemas.openxmlformats.org/officeDocument/2006/relationships/hyperlink" Target="https://www.daloopa.com/document/6065143" TargetMode="External"/><Relationship Id="rId5847" Type="http://schemas.openxmlformats.org/officeDocument/2006/relationships/hyperlink" Target="https://www.daloopa.com/src/1669711" TargetMode="External"/><Relationship Id="rId18261" Type="http://schemas.openxmlformats.org/officeDocument/2006/relationships/hyperlink" Target="https://www.daloopa.com/src/62769801" TargetMode="External"/><Relationship Id="rId19312" Type="http://schemas.openxmlformats.org/officeDocument/2006/relationships/hyperlink" Target="https://www.daloopa.com/src/49009433" TargetMode="External"/><Relationship Id="rId3398" Type="http://schemas.openxmlformats.org/officeDocument/2006/relationships/hyperlink" Target="https://www.daloopa.com/src/19136926" TargetMode="External"/><Relationship Id="rId4449" Type="http://schemas.openxmlformats.org/officeDocument/2006/relationships/hyperlink" Target="https://www.daloopa.com/src/20811559" TargetMode="External"/><Relationship Id="rId8320" Type="http://schemas.openxmlformats.org/officeDocument/2006/relationships/hyperlink" Target="https://www.daloopa.com/src/1668634" TargetMode="External"/><Relationship Id="rId10250" Type="http://schemas.openxmlformats.org/officeDocument/2006/relationships/hyperlink" Target="https://www.daloopa.com/src/50457874" TargetMode="External"/><Relationship Id="rId11301" Type="http://schemas.openxmlformats.org/officeDocument/2006/relationships/hyperlink" Target="https://www.daloopa.com/src/45304386" TargetMode="External"/><Relationship Id="rId13473" Type="http://schemas.openxmlformats.org/officeDocument/2006/relationships/hyperlink" Target="https://marketplace.daloopa.com/text-fundamental?id=19145704&amp;value=737.72&amp;id=19144887&amp;value=700&amp;id=19144851&amp;value=712.94&amp;id=19144833&amp;value=816.23&amp;id=19144823&amp;value=938.61&amp;id=19145115&amp;value=1028.78&amp;id=19144115&amp;value=1081.83&amp;id=19144117&amp;value=1066.14&amp;id=19144045&amp;value=1225.98&amp;id=19144319&amp;value=1054.22&amp;id=19144003&amp;value=1112.13&amp;id=19143906&amp;value=1150.87&amp;id=19143895&amp;value=1181.77&amp;id=19144332&amp;value=1304&amp;id=19143891&amp;value=1457.59&amp;id=19143879&amp;value=1380.25&amp;id=19143842&amp;value=1561.67&amp;id=19144334&amp;value=1748.65&amp;id=20862051&amp;value=2078.47&amp;id=32323498&amp;value=2351.68&amp;id=38234276&amp;value=2779.47&amp;id=46507542&amp;value=2956.73&amp;id=53487411&amp;value=2719.33&amp;id=58705412&amp;value=113.01&amp;id=62996153&amp;value=117.1&amp;id=67089935&amp;value=93.51&amp;" TargetMode="External"/><Relationship Id="rId14871" Type="http://schemas.openxmlformats.org/officeDocument/2006/relationships/hyperlink" Target="https://www.daloopa.com/src/19186097" TargetMode="External"/><Relationship Id="rId15922" Type="http://schemas.openxmlformats.org/officeDocument/2006/relationships/hyperlink" Target="https://www.daloopa.com/src/20862983" TargetMode="External"/><Relationship Id="rId2481" Type="http://schemas.openxmlformats.org/officeDocument/2006/relationships/hyperlink" Target="https://www.daloopa.com/src/67097376" TargetMode="External"/><Relationship Id="rId3532" Type="http://schemas.openxmlformats.org/officeDocument/2006/relationships/hyperlink" Target="https://www.daloopa.com/src/19139023" TargetMode="External"/><Relationship Id="rId4930" Type="http://schemas.openxmlformats.org/officeDocument/2006/relationships/hyperlink" Target="https://www.daloopa.com/src/1670477" TargetMode="External"/><Relationship Id="rId9094" Type="http://schemas.openxmlformats.org/officeDocument/2006/relationships/hyperlink" Target="https://www.daloopa.com/src/1671433" TargetMode="External"/><Relationship Id="rId12075" Type="http://schemas.openxmlformats.org/officeDocument/2006/relationships/hyperlink" Target="https://www.daloopa.com/src/1678813" TargetMode="External"/><Relationship Id="rId13126" Type="http://schemas.openxmlformats.org/officeDocument/2006/relationships/hyperlink" Target="https://www.daloopa.com/src/67440674" TargetMode="External"/><Relationship Id="rId14524" Type="http://schemas.openxmlformats.org/officeDocument/2006/relationships/hyperlink" Target="https://www.daloopa.com/src/19181902" TargetMode="External"/><Relationship Id="rId453" Type="http://schemas.openxmlformats.org/officeDocument/2006/relationships/hyperlink" Target="https://www.daloopa.com/src/1677224" TargetMode="External"/><Relationship Id="rId1083" Type="http://schemas.openxmlformats.org/officeDocument/2006/relationships/hyperlink" Target="https://www.daloopa.com/src/1670844" TargetMode="External"/><Relationship Id="rId2134" Type="http://schemas.openxmlformats.org/officeDocument/2006/relationships/hyperlink" Target="https://www.daloopa.com/src/46503573" TargetMode="External"/><Relationship Id="rId16696" Type="http://schemas.openxmlformats.org/officeDocument/2006/relationships/hyperlink" Target="https://www.daloopa.com/src/19164839" TargetMode="External"/><Relationship Id="rId17747" Type="http://schemas.openxmlformats.org/officeDocument/2006/relationships/hyperlink" Target="https://www.daloopa.com/src/62762170" TargetMode="External"/><Relationship Id="rId106" Type="http://schemas.openxmlformats.org/officeDocument/2006/relationships/hyperlink" Target="https://www.daloopa.com/document/10232748" TargetMode="External"/><Relationship Id="rId5357" Type="http://schemas.openxmlformats.org/officeDocument/2006/relationships/hyperlink" Target="https://www.daloopa.com/src/32272320" TargetMode="External"/><Relationship Id="rId6755" Type="http://schemas.openxmlformats.org/officeDocument/2006/relationships/hyperlink" Target="https://www.daloopa.com/src/1670113" TargetMode="External"/><Relationship Id="rId7806" Type="http://schemas.openxmlformats.org/officeDocument/2006/relationships/hyperlink" Target="https://www.daloopa.com/src/1669248" TargetMode="External"/><Relationship Id="rId15298" Type="http://schemas.openxmlformats.org/officeDocument/2006/relationships/hyperlink" Target="https://www.daloopa.com/src/19187502" TargetMode="External"/><Relationship Id="rId16349" Type="http://schemas.openxmlformats.org/officeDocument/2006/relationships/hyperlink" Target="https://www.daloopa.com/src/19140001" TargetMode="External"/><Relationship Id="rId6408" Type="http://schemas.openxmlformats.org/officeDocument/2006/relationships/hyperlink" Target="https://www.daloopa.com/src/1669926" TargetMode="External"/><Relationship Id="rId9978" Type="http://schemas.openxmlformats.org/officeDocument/2006/relationships/hyperlink" Target="https://www.daloopa.com/src/53410555" TargetMode="External"/><Relationship Id="rId12959" Type="http://schemas.openxmlformats.org/officeDocument/2006/relationships/hyperlink" Target="https://www.daloopa.com/src/67440945" TargetMode="External"/><Relationship Id="rId16830" Type="http://schemas.openxmlformats.org/officeDocument/2006/relationships/hyperlink" Target="https://www.daloopa.com/src/48792030" TargetMode="External"/><Relationship Id="rId1967" Type="http://schemas.openxmlformats.org/officeDocument/2006/relationships/hyperlink" Target="https://www.daloopa.com/src/1680763" TargetMode="External"/><Relationship Id="rId14381" Type="http://schemas.openxmlformats.org/officeDocument/2006/relationships/hyperlink" Target="https://www.daloopa.com/src/19181734" TargetMode="External"/><Relationship Id="rId15432" Type="http://schemas.openxmlformats.org/officeDocument/2006/relationships/hyperlink" Target="https://www.daloopa.com/document/7696" TargetMode="External"/><Relationship Id="rId4440" Type="http://schemas.openxmlformats.org/officeDocument/2006/relationships/hyperlink" Target="https://www.daloopa.com/src/1668123" TargetMode="External"/><Relationship Id="rId14034" Type="http://schemas.openxmlformats.org/officeDocument/2006/relationships/hyperlink" Target="https://www.daloopa.com/document/17313306" TargetMode="External"/><Relationship Id="rId3042" Type="http://schemas.openxmlformats.org/officeDocument/2006/relationships/hyperlink" Target="https://www.daloopa.com/src/19135595" TargetMode="External"/><Relationship Id="rId7663" Type="http://schemas.openxmlformats.org/officeDocument/2006/relationships/hyperlink" Target="https://www.daloopa.com/src/62949117" TargetMode="External"/><Relationship Id="rId8714" Type="http://schemas.openxmlformats.org/officeDocument/2006/relationships/hyperlink" Target="https://www.daloopa.com/src/45304169" TargetMode="External"/><Relationship Id="rId10991" Type="http://schemas.openxmlformats.org/officeDocument/2006/relationships/hyperlink" Target="https://marketplace.daloopa.com/text-fundamental?id=50174940&amp;value=75122&amp;id=67061200&amp;value=257488&amp;id=53412518&amp;value=67733&amp;id=58653390&amp;value=69310&amp;id=62951003&amp;value=68454&amp;id=67050012&amp;value=75379&amp;id=67054984&amp;value=280876&amp;" TargetMode="External"/><Relationship Id="rId17257" Type="http://schemas.openxmlformats.org/officeDocument/2006/relationships/hyperlink" Target="https://www.daloopa.com/src/48797501" TargetMode="External"/><Relationship Id="rId18655" Type="http://schemas.openxmlformats.org/officeDocument/2006/relationships/hyperlink" Target="https://www.daloopa.com/src/50393382" TargetMode="External"/><Relationship Id="rId19706" Type="http://schemas.openxmlformats.org/officeDocument/2006/relationships/hyperlink" Target="https://www.daloopa.com/src/4681608" TargetMode="External"/><Relationship Id="rId6265" Type="http://schemas.openxmlformats.org/officeDocument/2006/relationships/hyperlink" Target="https://www.daloopa.com/src/1670541" TargetMode="External"/><Relationship Id="rId7316" Type="http://schemas.openxmlformats.org/officeDocument/2006/relationships/hyperlink" Target="https://www.daloopa.com/src/1669459" TargetMode="External"/><Relationship Id="rId10644" Type="http://schemas.openxmlformats.org/officeDocument/2006/relationships/hyperlink" Target="https://www.daloopa.com/src/50179501" TargetMode="External"/><Relationship Id="rId18308" Type="http://schemas.openxmlformats.org/officeDocument/2006/relationships/hyperlink" Target="https://www.daloopa.com/src/19234877" TargetMode="External"/><Relationship Id="rId9488" Type="http://schemas.openxmlformats.org/officeDocument/2006/relationships/hyperlink" Target="https://www.daloopa.com/src/1671106" TargetMode="External"/><Relationship Id="rId13867" Type="http://schemas.openxmlformats.org/officeDocument/2006/relationships/hyperlink" Target="https://www.daloopa.com/src/19255084" TargetMode="External"/><Relationship Id="rId14918" Type="http://schemas.openxmlformats.org/officeDocument/2006/relationships/hyperlink" Target="https://www.daloopa.com/src/32324261" TargetMode="External"/><Relationship Id="rId2875" Type="http://schemas.openxmlformats.org/officeDocument/2006/relationships/hyperlink" Target="https://www.daloopa.com/src/46520642" TargetMode="External"/><Relationship Id="rId3926" Type="http://schemas.openxmlformats.org/officeDocument/2006/relationships/hyperlink" Target="https://www.daloopa.com/src/10332894" TargetMode="External"/><Relationship Id="rId12469" Type="http://schemas.openxmlformats.org/officeDocument/2006/relationships/hyperlink" Target="https://www.daloopa.com/src/1679413" TargetMode="External"/><Relationship Id="rId16340" Type="http://schemas.openxmlformats.org/officeDocument/2006/relationships/hyperlink" Target="https://www.daloopa.com/src/19140112" TargetMode="External"/><Relationship Id="rId847" Type="http://schemas.openxmlformats.org/officeDocument/2006/relationships/hyperlink" Target="https://marketplace.daloopa.com/text-fundamental?id=62755495&amp;value=63785&amp;id=62755502&amp;value=77788&amp;id=15999015&amp;value=26925&amp;id=48505913&amp;value=96336&amp;id=15998858&amp;value=25572&amp;id=15998730&amp;value=27245&amp;id=15998656&amp;value=28545&amp;id=2700701&amp;value=31902&amp;id=48507221&amp;value=113264&amp;id=4681647&amp;value=28540&amp;id=7963871&amp;value=25131&amp;id=10333291&amp;value=31375&amp;" TargetMode="External"/><Relationship Id="rId1477" Type="http://schemas.openxmlformats.org/officeDocument/2006/relationships/hyperlink" Target="https://www.daloopa.com/src/1670984" TargetMode="External"/><Relationship Id="rId2528" Type="http://schemas.openxmlformats.org/officeDocument/2006/relationships/hyperlink" Target="https://www.daloopa.com/src/66331380" TargetMode="External"/><Relationship Id="rId19563" Type="http://schemas.openxmlformats.org/officeDocument/2006/relationships/hyperlink" Target="https://marketplace.daloopa.com/text-fundamental?id=1678523&amp;value=3542&amp;id=1678513&amp;value=1408&amp;id=1678503&amp;value=1773&amp;id=1678493&amp;value=1869&amp;id=45304221&amp;value=8592&amp;id=1678483&amp;value=1538&amp;id=1678471&amp;value=2967&amp;id=1678459&amp;value=-549&amp;id=2699043&amp;value=1438&amp;id=15985453&amp;value=5394&amp;id=4681604&amp;value=-220&amp;id=7963662&amp;value=1894&amp;id=10333278&amp;value=2146&amp;id=14718180&amp;value=3038&amp;id=15978692&amp;value=6858&amp;id=20810968&amp;value=4846&amp;id=32273571&amp;value=2624&amp;id=38124361&amp;value=2033&amp;id=46414352&amp;value=2517&amp;id=46414398&amp;value=12020&amp;id=53410620&amp;value=-1160&amp;id=58653139&amp;value=-439&amp;id=62950082&amp;value=-902&amp;" TargetMode="External"/><Relationship Id="rId5001" Type="http://schemas.openxmlformats.org/officeDocument/2006/relationships/hyperlink" Target="https://www.daloopa.com/src/1669798" TargetMode="External"/><Relationship Id="rId8571" Type="http://schemas.openxmlformats.org/officeDocument/2006/relationships/hyperlink" Target="https://www.daloopa.com/src/1669298" TargetMode="External"/><Relationship Id="rId9622" Type="http://schemas.openxmlformats.org/officeDocument/2006/relationships/hyperlink" Target="https://www.daloopa.com/src/10333144" TargetMode="External"/><Relationship Id="rId11552" Type="http://schemas.openxmlformats.org/officeDocument/2006/relationships/hyperlink" Target="https://www.daloopa.com/src/45304421" TargetMode="External"/><Relationship Id="rId12950" Type="http://schemas.openxmlformats.org/officeDocument/2006/relationships/hyperlink" Target="https://www.daloopa.com/src/67441692" TargetMode="External"/><Relationship Id="rId18165" Type="http://schemas.openxmlformats.org/officeDocument/2006/relationships/hyperlink" Target="https://marketplace.daloopa.com/text-fundamental?id=19275717&amp;value=0.35&amp;id=19275637&amp;value=0.35&amp;id=19253699&amp;value=0.35&amp;id=19253591&amp;value=0.35&amp;id=19253503&amp;value=0.21&amp;id=19253376&amp;value=0.21&amp;id=19253178&amp;value=0.21&amp;id=46509076&amp;value=0.21&amp;id=67089121&amp;value=0.21&amp;" TargetMode="External"/><Relationship Id="rId19216" Type="http://schemas.openxmlformats.org/officeDocument/2006/relationships/hyperlink" Target="https://www.daloopa.com/src/49001507" TargetMode="External"/><Relationship Id="rId1611" Type="http://schemas.openxmlformats.org/officeDocument/2006/relationships/hyperlink" Target="https://www.daloopa.com/src/45303435" TargetMode="External"/><Relationship Id="rId7173" Type="http://schemas.openxmlformats.org/officeDocument/2006/relationships/hyperlink" Target="https://www.daloopa.com/src/1668580" TargetMode="External"/><Relationship Id="rId8224" Type="http://schemas.openxmlformats.org/officeDocument/2006/relationships/hyperlink" Target="https://www.daloopa.com/src/1668909" TargetMode="External"/><Relationship Id="rId10154" Type="http://schemas.openxmlformats.org/officeDocument/2006/relationships/hyperlink" Target="https://www.daloopa.com/src/50180124" TargetMode="External"/><Relationship Id="rId11205" Type="http://schemas.openxmlformats.org/officeDocument/2006/relationships/hyperlink" Target="https://www.daloopa.com/src/1678844" TargetMode="External"/><Relationship Id="rId12603" Type="http://schemas.openxmlformats.org/officeDocument/2006/relationships/hyperlink" Target="https://www.daloopa.com/src/19141293" TargetMode="External"/><Relationship Id="rId14775" Type="http://schemas.openxmlformats.org/officeDocument/2006/relationships/hyperlink" Target="https://www.daloopa.com/src/19185260" TargetMode="External"/><Relationship Id="rId15826" Type="http://schemas.openxmlformats.org/officeDocument/2006/relationships/hyperlink" Target="https://www.daloopa.com/src/19182260" TargetMode="External"/><Relationship Id="rId2385" Type="http://schemas.openxmlformats.org/officeDocument/2006/relationships/hyperlink" Target="https://www.daloopa.com/src/1679192" TargetMode="External"/><Relationship Id="rId3783" Type="http://schemas.openxmlformats.org/officeDocument/2006/relationships/hyperlink" Target="https://www.daloopa.com/src/46541972" TargetMode="External"/><Relationship Id="rId4834" Type="http://schemas.openxmlformats.org/officeDocument/2006/relationships/hyperlink" Target="https://www.daloopa.com/src/1677271" TargetMode="External"/><Relationship Id="rId13377" Type="http://schemas.openxmlformats.org/officeDocument/2006/relationships/hyperlink" Target="https://www.daloopa.com/src/19143007" TargetMode="External"/><Relationship Id="rId14428" Type="http://schemas.openxmlformats.org/officeDocument/2006/relationships/hyperlink" Target="https://www.daloopa.com/src/19177252" TargetMode="External"/><Relationship Id="rId17998" Type="http://schemas.openxmlformats.org/officeDocument/2006/relationships/hyperlink" Target="https://marketplace.daloopa.com/text-fundamental?id=62764305&amp;value=4768&amp;id=62709407&amp;value=6144&amp;id=62709368&amp;value=5438&amp;id=62709355&amp;value=8560&amp;id=62709341&amp;value=9307&amp;id=62709293&amp;value=10177&amp;id=62709242&amp;value=10065&amp;id=62709238&amp;value=15261&amp;id=62709218&amp;value=15936&amp;id=62709216&amp;value=16958&amp;id=62709190&amp;value=19382&amp;id=62709133&amp;value=19823&amp;id=62709093&amp;value=21038&amp;id=62709071&amp;value=23067&amp;id=62708943&amp;value=22601&amp;id=62708897&amp;value=24426&amp;id=62708841&amp;value=25631&amp;id=62708833&amp;value=28631&amp;id=62708774&amp;value=30732&amp;id=62708745&amp;value=28981&amp;id=62708737&amp;value=30113&amp;id=62708697&amp;value=31236&amp;id=62708689&amp;value=33051&amp;id=62708639&amp;value=32976&amp;id=62995515&amp;value=35038&amp;id=67090264&amp;value=37866&amp;" TargetMode="External"/><Relationship Id="rId357" Type="http://schemas.openxmlformats.org/officeDocument/2006/relationships/hyperlink" Target="https://www.daloopa.com/src/1677004" TargetMode="External"/><Relationship Id="rId2038" Type="http://schemas.openxmlformats.org/officeDocument/2006/relationships/hyperlink" Target="https://www.daloopa.com/src/1680773" TargetMode="External"/><Relationship Id="rId3436" Type="http://schemas.openxmlformats.org/officeDocument/2006/relationships/hyperlink" Target="https://www.daloopa.com/src/19138728" TargetMode="External"/><Relationship Id="rId6659" Type="http://schemas.openxmlformats.org/officeDocument/2006/relationships/hyperlink" Target="https://www.daloopa.com/src/1669829" TargetMode="External"/><Relationship Id="rId12460" Type="http://schemas.openxmlformats.org/officeDocument/2006/relationships/hyperlink" Target="https://www.daloopa.com/src/1679485" TargetMode="External"/><Relationship Id="rId13511" Type="http://schemas.openxmlformats.org/officeDocument/2006/relationships/hyperlink" Target="https://www.daloopa.com/src/19144043" TargetMode="External"/><Relationship Id="rId19073" Type="http://schemas.openxmlformats.org/officeDocument/2006/relationships/hyperlink" Target="https://www.daloopa.com/src/48905872" TargetMode="External"/><Relationship Id="rId8081" Type="http://schemas.openxmlformats.org/officeDocument/2006/relationships/hyperlink" Target="https://www.daloopa.com/src/48400730" TargetMode="External"/><Relationship Id="rId9132" Type="http://schemas.openxmlformats.org/officeDocument/2006/relationships/hyperlink" Target="https://www.daloopa.com/src/1671502" TargetMode="External"/><Relationship Id="rId11062" Type="http://schemas.openxmlformats.org/officeDocument/2006/relationships/hyperlink" Target="https://www.daloopa.com/document/23463508" TargetMode="External"/><Relationship Id="rId12113" Type="http://schemas.openxmlformats.org/officeDocument/2006/relationships/hyperlink" Target="https://www.daloopa.com/document/6065409" TargetMode="External"/><Relationship Id="rId15683" Type="http://schemas.openxmlformats.org/officeDocument/2006/relationships/hyperlink" Target="https://www.daloopa.com/src/45303786" TargetMode="External"/><Relationship Id="rId1121" Type="http://schemas.openxmlformats.org/officeDocument/2006/relationships/hyperlink" Target="https://www.daloopa.com/src/53410456" TargetMode="External"/><Relationship Id="rId4691" Type="http://schemas.openxmlformats.org/officeDocument/2006/relationships/hyperlink" Target="https://www.daloopa.com/src/2696818" TargetMode="External"/><Relationship Id="rId5742" Type="http://schemas.openxmlformats.org/officeDocument/2006/relationships/hyperlink" Target="https://www.daloopa.com/src/1669709" TargetMode="External"/><Relationship Id="rId14285" Type="http://schemas.openxmlformats.org/officeDocument/2006/relationships/hyperlink" Target="https://www.daloopa.com/src/19151352" TargetMode="External"/><Relationship Id="rId15336" Type="http://schemas.openxmlformats.org/officeDocument/2006/relationships/hyperlink" Target="https://www.daloopa.com/src/19186393" TargetMode="External"/><Relationship Id="rId16734" Type="http://schemas.openxmlformats.org/officeDocument/2006/relationships/hyperlink" Target="https://marketplace.daloopa.com/text-fundamental?id=62705939&amp;value=1088&amp;id=62705735&amp;value=2165&amp;id=67090204&amp;value=1166&amp;" TargetMode="External"/><Relationship Id="rId3293" Type="http://schemas.openxmlformats.org/officeDocument/2006/relationships/hyperlink" Target="https://www.daloopa.com/src/19135782" TargetMode="External"/><Relationship Id="rId4344" Type="http://schemas.openxmlformats.org/officeDocument/2006/relationships/hyperlink" Target="https://www.daloopa.com/src/1668265" TargetMode="External"/><Relationship Id="rId7567" Type="http://schemas.openxmlformats.org/officeDocument/2006/relationships/hyperlink" Target="https://www.daloopa.com/src/47469234" TargetMode="External"/><Relationship Id="rId8965" Type="http://schemas.openxmlformats.org/officeDocument/2006/relationships/hyperlink" Target="https://www.daloopa.com/src/1671452" TargetMode="External"/><Relationship Id="rId10895" Type="http://schemas.openxmlformats.org/officeDocument/2006/relationships/hyperlink" Target="https://www.daloopa.com/src/50457942" TargetMode="External"/><Relationship Id="rId11946" Type="http://schemas.openxmlformats.org/officeDocument/2006/relationships/hyperlink" Target="https://www.daloopa.com/src/1678789" TargetMode="External"/><Relationship Id="rId18559" Type="http://schemas.openxmlformats.org/officeDocument/2006/relationships/hyperlink" Target="https://www.daloopa.com/src/62711808" TargetMode="External"/><Relationship Id="rId6169" Type="http://schemas.openxmlformats.org/officeDocument/2006/relationships/hyperlink" Target="https://www.daloopa.com/src/1670243" TargetMode="External"/><Relationship Id="rId8618" Type="http://schemas.openxmlformats.org/officeDocument/2006/relationships/hyperlink" Target="https://www.daloopa.com/src/1670620" TargetMode="External"/><Relationship Id="rId10548" Type="http://schemas.openxmlformats.org/officeDocument/2006/relationships/hyperlink" Target="https://www.daloopa.com/src/50179032" TargetMode="External"/><Relationship Id="rId13021" Type="http://schemas.openxmlformats.org/officeDocument/2006/relationships/hyperlink" Target="https://www.daloopa.com/src/67439070" TargetMode="External"/><Relationship Id="rId16591" Type="http://schemas.openxmlformats.org/officeDocument/2006/relationships/hyperlink" Target="https://www.daloopa.com/src/18842784" TargetMode="External"/><Relationship Id="rId17642" Type="http://schemas.openxmlformats.org/officeDocument/2006/relationships/hyperlink" Target="https://marketplace.daloopa.com/text-fundamental?id=62761300&amp;value=117&amp;id=62761279&amp;value=21&amp;id=62761263&amp;value=1&amp;id=62706910&amp;value=0&amp;id=62762237&amp;value=159&amp;id=62706892&amp;value=-48&amp;id=62706886&amp;value=-70&amp;id=62706854&amp;value=7&amp;id=62706473&amp;value=-15&amp;id=62762226&amp;value=-126&amp;id=62706385&amp;value=-113&amp;id=62706366&amp;value=-5&amp;id=62706343&amp;value=40&amp;id=62706323&amp;value=13&amp;id=62762210&amp;value=-65&amp;id=62706310&amp;value=-46&amp;id=62706235&amp;value=-1&amp;id=62706196&amp;value=-32&amp;id=62706138&amp;value=-35&amp;id=62762202&amp;value=-114&amp;" TargetMode="External"/><Relationship Id="rId2779" Type="http://schemas.openxmlformats.org/officeDocument/2006/relationships/hyperlink" Target="https://marketplace.daloopa.com/text-fundamental?id=19135039&amp;value=8091&amp;id=19135017&amp;value=8545&amp;id=19134988&amp;value=9097&amp;id=45304484&amp;value=10313&amp;id=19136447&amp;value=36046&amp;id=19134944&amp;value=10474&amp;id=19134930&amp;value=10785&amp;id=19134893&amp;value=10958&amp;id=45304485&amp;value=12350&amp;id=19136506&amp;value=44567&amp;id=19134838&amp;value=11791&amp;id=19134826&amp;value=12401&amp;id=19134804&amp;value=12667&amp;id=45304486&amp;value=13786&amp;id=19136552&amp;value=50645&amp;id=19134690&amp;value=12845&amp;id=19134678&amp;value=11363&amp;id=19134569&amp;value=13924&amp;id=45304487&amp;value=17238&amp;id=19136563&amp;value=55370&amp;id=20860462&amp;value=17031&amp;id=32322505&amp;value=19084&amp;id=38227497&amp;value=19839&amp;id=46520641&amp;value=23153&amp;id=46504235&amp;value=79107&amp;id=53486184&amp;value=20317&amp;id=58704669&amp;value=20533&amp;id=62996708&amp;value=19450&amp;id=67160329&amp;value=21762&amp;id=67087451&amp;value=82062&amp;" TargetMode="External"/><Relationship Id="rId6650" Type="http://schemas.openxmlformats.org/officeDocument/2006/relationships/hyperlink" Target="https://www.daloopa.com/src/1670146" TargetMode="External"/><Relationship Id="rId7701" Type="http://schemas.openxmlformats.org/officeDocument/2006/relationships/hyperlink" Target="https://www.daloopa.com/src/1669282" TargetMode="External"/><Relationship Id="rId15193" Type="http://schemas.openxmlformats.org/officeDocument/2006/relationships/hyperlink" Target="https://www.daloopa.com/src/19180018" TargetMode="External"/><Relationship Id="rId16244" Type="http://schemas.openxmlformats.org/officeDocument/2006/relationships/hyperlink" Target="https://www.daloopa.com/src/19140110" TargetMode="External"/><Relationship Id="rId5252" Type="http://schemas.openxmlformats.org/officeDocument/2006/relationships/hyperlink" Target="https://www.daloopa.com/src/46412914" TargetMode="External"/><Relationship Id="rId6303" Type="http://schemas.openxmlformats.org/officeDocument/2006/relationships/hyperlink" Target="https://www.daloopa.com/src/62949293" TargetMode="External"/><Relationship Id="rId9873" Type="http://schemas.openxmlformats.org/officeDocument/2006/relationships/hyperlink" Target="https://marketplace.daloopa.com/text-fundamental?id=50174313&amp;value=75884&amp;id=53410547&amp;value=68398&amp;id=58652925&amp;value=70166&amp;id=62949535&amp;value=70001&amp;id=67049651&amp;value=76466&amp;id=67054091&amp;value=285031&amp;" TargetMode="External"/><Relationship Id="rId19467" Type="http://schemas.openxmlformats.org/officeDocument/2006/relationships/hyperlink" Target="https://www.daloopa.com/src/1678457" TargetMode="External"/><Relationship Id="rId87" Type="http://schemas.openxmlformats.org/officeDocument/2006/relationships/hyperlink" Target="https://www.daloopa.com/document/10232759" TargetMode="External"/><Relationship Id="rId8475" Type="http://schemas.openxmlformats.org/officeDocument/2006/relationships/hyperlink" Target="https://www.daloopa.com/src/4681407" TargetMode="External"/><Relationship Id="rId9526" Type="http://schemas.openxmlformats.org/officeDocument/2006/relationships/hyperlink" Target="https://www.daloopa.com/src/38123897" TargetMode="External"/><Relationship Id="rId12854" Type="http://schemas.openxmlformats.org/officeDocument/2006/relationships/hyperlink" Target="https://www.daloopa.com/src/67436502" TargetMode="External"/><Relationship Id="rId13905" Type="http://schemas.openxmlformats.org/officeDocument/2006/relationships/hyperlink" Target="https://www.daloopa.com/document/23008553" TargetMode="External"/><Relationship Id="rId18069" Type="http://schemas.openxmlformats.org/officeDocument/2006/relationships/hyperlink" Target="https://www.daloopa.com/src/67089099" TargetMode="External"/><Relationship Id="rId1862" Type="http://schemas.openxmlformats.org/officeDocument/2006/relationships/hyperlink" Target="https://www.daloopa.com/src/4681495" TargetMode="External"/><Relationship Id="rId2913" Type="http://schemas.openxmlformats.org/officeDocument/2006/relationships/hyperlink" Target="https://www.daloopa.com/src/19135034" TargetMode="External"/><Relationship Id="rId7077" Type="http://schemas.openxmlformats.org/officeDocument/2006/relationships/hyperlink" Target="https://www.daloopa.com/src/1669234" TargetMode="External"/><Relationship Id="rId8128" Type="http://schemas.openxmlformats.org/officeDocument/2006/relationships/hyperlink" Target="https://www.daloopa.com/src/67044683" TargetMode="External"/><Relationship Id="rId10058" Type="http://schemas.openxmlformats.org/officeDocument/2006/relationships/hyperlink" Target="https://www.daloopa.com/document/6065396" TargetMode="External"/><Relationship Id="rId11456" Type="http://schemas.openxmlformats.org/officeDocument/2006/relationships/hyperlink" Target="https://www.daloopa.com/document/6065396" TargetMode="External"/><Relationship Id="rId12507" Type="http://schemas.openxmlformats.org/officeDocument/2006/relationships/hyperlink" Target="https://www.daloopa.com/src/1679446" TargetMode="External"/><Relationship Id="rId1515" Type="http://schemas.openxmlformats.org/officeDocument/2006/relationships/hyperlink" Target="https://www.daloopa.com/src/1670889" TargetMode="External"/><Relationship Id="rId11109" Type="http://schemas.openxmlformats.org/officeDocument/2006/relationships/hyperlink" Target="https://www.daloopa.com/src/50179750" TargetMode="External"/><Relationship Id="rId14679" Type="http://schemas.openxmlformats.org/officeDocument/2006/relationships/hyperlink" Target="https://www.daloopa.com/src/67097388" TargetMode="External"/><Relationship Id="rId18550" Type="http://schemas.openxmlformats.org/officeDocument/2006/relationships/hyperlink" Target="https://www.daloopa.com/src/62711916" TargetMode="External"/><Relationship Id="rId19601" Type="http://schemas.openxmlformats.org/officeDocument/2006/relationships/hyperlink" Target="https://www.daloopa.com/src/1678571" TargetMode="External"/><Relationship Id="rId3687" Type="http://schemas.openxmlformats.org/officeDocument/2006/relationships/hyperlink" Target="https://www.daloopa.com/src/58704909" TargetMode="External"/><Relationship Id="rId4738" Type="http://schemas.openxmlformats.org/officeDocument/2006/relationships/hyperlink" Target="https://www.daloopa.com/src/66433302" TargetMode="External"/><Relationship Id="rId17152" Type="http://schemas.openxmlformats.org/officeDocument/2006/relationships/hyperlink" Target="https://www.daloopa.com/src/48792255" TargetMode="External"/><Relationship Id="rId18203" Type="http://schemas.openxmlformats.org/officeDocument/2006/relationships/hyperlink" Target="https://www.daloopa.com/src/19253371" TargetMode="External"/><Relationship Id="rId2289" Type="http://schemas.openxmlformats.org/officeDocument/2006/relationships/hyperlink" Target="https://www.daloopa.com/src/1679280" TargetMode="External"/><Relationship Id="rId6160" Type="http://schemas.openxmlformats.org/officeDocument/2006/relationships/hyperlink" Target="https://www.daloopa.com/document/23463508" TargetMode="External"/><Relationship Id="rId7211" Type="http://schemas.openxmlformats.org/officeDocument/2006/relationships/hyperlink" Target="https://www.daloopa.com/src/1669062" TargetMode="External"/><Relationship Id="rId13762" Type="http://schemas.openxmlformats.org/officeDocument/2006/relationships/hyperlink" Target="https://www.daloopa.com/src/19147729" TargetMode="External"/><Relationship Id="rId2770" Type="http://schemas.openxmlformats.org/officeDocument/2006/relationships/hyperlink" Target="https://www.daloopa.com/src/14824676" TargetMode="External"/><Relationship Id="rId3821" Type="http://schemas.openxmlformats.org/officeDocument/2006/relationships/hyperlink" Target="https://marketplace.daloopa.com/text-fundamental?id=1668550&amp;value=12951&amp;id=1668526&amp;value=13107&amp;id=1668502&amp;value=13754&amp;id=1668478&amp;value=15707&amp;id=46593996&amp;value=55519&amp;" TargetMode="External"/><Relationship Id="rId9383" Type="http://schemas.openxmlformats.org/officeDocument/2006/relationships/hyperlink" Target="https://www.daloopa.com/src/1671242" TargetMode="External"/><Relationship Id="rId12364" Type="http://schemas.openxmlformats.org/officeDocument/2006/relationships/hyperlink" Target="https://www.daloopa.com/src/38225427" TargetMode="External"/><Relationship Id="rId13415" Type="http://schemas.openxmlformats.org/officeDocument/2006/relationships/hyperlink" Target="https://www.daloopa.com/src/62996132" TargetMode="External"/><Relationship Id="rId14813" Type="http://schemas.openxmlformats.org/officeDocument/2006/relationships/hyperlink" Target="https://www.daloopa.com/src/19184177" TargetMode="External"/><Relationship Id="rId742" Type="http://schemas.openxmlformats.org/officeDocument/2006/relationships/hyperlink" Target="https://www.daloopa.com/src/18922330" TargetMode="External"/><Relationship Id="rId1372" Type="http://schemas.openxmlformats.org/officeDocument/2006/relationships/hyperlink" Target="https://www.daloopa.com/src/1670867" TargetMode="External"/><Relationship Id="rId2423" Type="http://schemas.openxmlformats.org/officeDocument/2006/relationships/hyperlink" Target="https://www.daloopa.com/src/7998981" TargetMode="External"/><Relationship Id="rId9036" Type="http://schemas.openxmlformats.org/officeDocument/2006/relationships/hyperlink" Target="https://www.daloopa.com/src/1671419" TargetMode="External"/><Relationship Id="rId12017" Type="http://schemas.openxmlformats.org/officeDocument/2006/relationships/hyperlink" Target="https://www.daloopa.com/src/1678342" TargetMode="External"/><Relationship Id="rId16985" Type="http://schemas.openxmlformats.org/officeDocument/2006/relationships/hyperlink" Target="https://www.daloopa.com/src/48791483" TargetMode="External"/><Relationship Id="rId1025" Type="http://schemas.openxmlformats.org/officeDocument/2006/relationships/hyperlink" Target="https://www.daloopa.com/src/4681654" TargetMode="External"/><Relationship Id="rId4595" Type="http://schemas.openxmlformats.org/officeDocument/2006/relationships/hyperlink" Target="https://marketplace.daloopa.com/text-fundamental?id=1668573&amp;value=336663&amp;id=1668549&amp;value=338337&amp;id=1668525&amp;value=339235&amp;id=1668501&amp;value=341003&amp;id=46593990&amp;value=338809&amp;id=1668477&amp;value=685212&amp;id=1668456&amp;value=686363&amp;id=1668435&amp;value=688215&amp;id=1668414&amp;value=688491&amp;id=46594115&amp;value=687070&amp;id=1668393&amp;value=689498&amp;id=2696821&amp;value=695194&amp;id=46595357&amp;value=698556&amp;id=4681372&amp;value=692267&amp;id=7963107&amp;value=687024&amp;id=10332904&amp;value=685851&amp;id=14718020&amp;value=682969&amp;id=46595422&amp;value=687028&amp;id=20811555&amp;value=682071&amp;id=32272258&amp;value=679612&amp;id=38123470&amp;value=676519&amp;id=46414793&amp;value=672493&amp;id=46414818&amp;value=677674&amp;id=53410371&amp;value=667551&amp;id=58652627&amp;value=13239000&amp;id=62948871&amp;value=13097000&amp;id=67044155&amp;value=12947000&amp;id=67054336&amp;value=13159000&amp;" TargetMode="External"/><Relationship Id="rId5646" Type="http://schemas.openxmlformats.org/officeDocument/2006/relationships/hyperlink" Target="https://www.daloopa.com/src/1670487" TargetMode="External"/><Relationship Id="rId5993" Type="http://schemas.openxmlformats.org/officeDocument/2006/relationships/hyperlink" Target="https://www.daloopa.com/src/1670062" TargetMode="External"/><Relationship Id="rId14189" Type="http://schemas.openxmlformats.org/officeDocument/2006/relationships/hyperlink" Target="https://www.daloopa.com/src/58704069" TargetMode="External"/><Relationship Id="rId15587" Type="http://schemas.openxmlformats.org/officeDocument/2006/relationships/hyperlink" Target="https://www.daloopa.com/src/46508711" TargetMode="External"/><Relationship Id="rId16638" Type="http://schemas.openxmlformats.org/officeDocument/2006/relationships/hyperlink" Target="https://www.daloopa.com/src/19164893" TargetMode="External"/><Relationship Id="rId18060" Type="http://schemas.openxmlformats.org/officeDocument/2006/relationships/hyperlink" Target="https://www.daloopa.com/src/19238164" TargetMode="External"/><Relationship Id="rId3197" Type="http://schemas.openxmlformats.org/officeDocument/2006/relationships/hyperlink" Target="https://www.daloopa.com/src/45304526" TargetMode="External"/><Relationship Id="rId4248" Type="http://schemas.openxmlformats.org/officeDocument/2006/relationships/hyperlink" Target="https://www.daloopa.com/src/1668148" TargetMode="External"/><Relationship Id="rId19111" Type="http://schemas.openxmlformats.org/officeDocument/2006/relationships/hyperlink" Target="https://www.daloopa.com/src/49000977" TargetMode="External"/><Relationship Id="rId8869" Type="http://schemas.openxmlformats.org/officeDocument/2006/relationships/hyperlink" Target="https://www.daloopa.com/src/62955926" TargetMode="External"/><Relationship Id="rId10799" Type="http://schemas.openxmlformats.org/officeDocument/2006/relationships/hyperlink" Target="https://www.daloopa.com/src/50178574" TargetMode="External"/><Relationship Id="rId11100" Type="http://schemas.openxmlformats.org/officeDocument/2006/relationships/hyperlink" Target="https://www.daloopa.com/src/58653401" TargetMode="External"/><Relationship Id="rId14670" Type="http://schemas.openxmlformats.org/officeDocument/2006/relationships/hyperlink" Target="https://www.daloopa.com/src/19184085" TargetMode="External"/><Relationship Id="rId15721" Type="http://schemas.openxmlformats.org/officeDocument/2006/relationships/hyperlink" Target="https://www.daloopa.com/src/62996926" TargetMode="External"/><Relationship Id="rId1909" Type="http://schemas.openxmlformats.org/officeDocument/2006/relationships/hyperlink" Target="https://www.daloopa.com/src/1676872" TargetMode="External"/><Relationship Id="rId13272" Type="http://schemas.openxmlformats.org/officeDocument/2006/relationships/hyperlink" Target="https://www.daloopa.com/src/67438734" TargetMode="External"/><Relationship Id="rId14323" Type="http://schemas.openxmlformats.org/officeDocument/2006/relationships/hyperlink" Target="https://www.daloopa.com/document/7696" TargetMode="External"/><Relationship Id="rId17893" Type="http://schemas.openxmlformats.org/officeDocument/2006/relationships/hyperlink" Target="https://www.daloopa.com/src/62709070" TargetMode="External"/><Relationship Id="rId2280" Type="http://schemas.openxmlformats.org/officeDocument/2006/relationships/hyperlink" Target="https://www.daloopa.com/src/46503069" TargetMode="External"/><Relationship Id="rId3331" Type="http://schemas.openxmlformats.org/officeDocument/2006/relationships/hyperlink" Target="https://www.daloopa.com/src/19136307" TargetMode="External"/><Relationship Id="rId7952" Type="http://schemas.openxmlformats.org/officeDocument/2006/relationships/hyperlink" Target="https://www.daloopa.com/src/1669576" TargetMode="External"/><Relationship Id="rId16495" Type="http://schemas.openxmlformats.org/officeDocument/2006/relationships/hyperlink" Target="https://www.daloopa.com/src/18842710" TargetMode="External"/><Relationship Id="rId17546" Type="http://schemas.openxmlformats.org/officeDocument/2006/relationships/hyperlink" Target="https://www.daloopa.com/src/62705817" TargetMode="External"/><Relationship Id="rId18944" Type="http://schemas.openxmlformats.org/officeDocument/2006/relationships/hyperlink" Target="https://www.daloopa.com/src/48899212" TargetMode="External"/><Relationship Id="rId252" Type="http://schemas.openxmlformats.org/officeDocument/2006/relationships/hyperlink" Target="https://www.daloopa.com/src/1676956" TargetMode="External"/><Relationship Id="rId6554" Type="http://schemas.openxmlformats.org/officeDocument/2006/relationships/hyperlink" Target="https://www.daloopa.com/src/1669861" TargetMode="External"/><Relationship Id="rId7605" Type="http://schemas.openxmlformats.org/officeDocument/2006/relationships/hyperlink" Target="https://www.daloopa.com/src/20811529" TargetMode="External"/><Relationship Id="rId10933" Type="http://schemas.openxmlformats.org/officeDocument/2006/relationships/hyperlink" Target="https://www.daloopa.com/src/67058827" TargetMode="External"/><Relationship Id="rId15097" Type="http://schemas.openxmlformats.org/officeDocument/2006/relationships/hyperlink" Target="https://www.daloopa.com/src/19179284" TargetMode="External"/><Relationship Id="rId16148" Type="http://schemas.openxmlformats.org/officeDocument/2006/relationships/hyperlink" Target="https://www.daloopa.com/src/19192928" TargetMode="External"/><Relationship Id="rId5156" Type="http://schemas.openxmlformats.org/officeDocument/2006/relationships/hyperlink" Target="https://www.daloopa.com/src/1669592" TargetMode="External"/><Relationship Id="rId6207" Type="http://schemas.openxmlformats.org/officeDocument/2006/relationships/hyperlink" Target="https://www.daloopa.com/src/2696976" TargetMode="External"/><Relationship Id="rId9777" Type="http://schemas.openxmlformats.org/officeDocument/2006/relationships/hyperlink" Target="https://www.daloopa.com/src/1671116" TargetMode="External"/><Relationship Id="rId8379" Type="http://schemas.openxmlformats.org/officeDocument/2006/relationships/hyperlink" Target="https://www.daloopa.com/src/53410378" TargetMode="External"/><Relationship Id="rId12758" Type="http://schemas.openxmlformats.org/officeDocument/2006/relationships/hyperlink" Target="https://www.daloopa.com/src/1679133" TargetMode="External"/><Relationship Id="rId13809" Type="http://schemas.openxmlformats.org/officeDocument/2006/relationships/hyperlink" Target="https://www.daloopa.com/src/19256747" TargetMode="External"/><Relationship Id="rId1766" Type="http://schemas.openxmlformats.org/officeDocument/2006/relationships/hyperlink" Target="https://www.daloopa.com/src/1671040" TargetMode="External"/><Relationship Id="rId2817" Type="http://schemas.openxmlformats.org/officeDocument/2006/relationships/hyperlink" Target="https://www.daloopa.com/src/19134945" TargetMode="External"/><Relationship Id="rId14180" Type="http://schemas.openxmlformats.org/officeDocument/2006/relationships/hyperlink" Target="https://www.daloopa.com/src/18893474" TargetMode="External"/><Relationship Id="rId15231" Type="http://schemas.openxmlformats.org/officeDocument/2006/relationships/hyperlink" Target="https://www.daloopa.com/src/19179495" TargetMode="External"/><Relationship Id="rId1419" Type="http://schemas.openxmlformats.org/officeDocument/2006/relationships/hyperlink" Target="https://www.daloopa.com/src/38123790" TargetMode="External"/><Relationship Id="rId4989" Type="http://schemas.openxmlformats.org/officeDocument/2006/relationships/hyperlink" Target="https://www.daloopa.com/src/1670220" TargetMode="External"/><Relationship Id="rId8860" Type="http://schemas.openxmlformats.org/officeDocument/2006/relationships/hyperlink" Target="https://www.daloopa.com/src/1679836" TargetMode="External"/><Relationship Id="rId9911" Type="http://schemas.openxmlformats.org/officeDocument/2006/relationships/hyperlink" Target="https://www.daloopa.com/src/32273746" TargetMode="External"/><Relationship Id="rId10790" Type="http://schemas.openxmlformats.org/officeDocument/2006/relationships/hyperlink" Target="https://marketplace.daloopa.com/text-fundamental?id=50178996&amp;value=2201&amp;id=50178939&amp;value=1906&amp;id=50178885&amp;value=2124&amp;id=50178834&amp;value=2290&amp;id=50178801&amp;value=2666&amp;id=50457939&amp;value=8986&amp;id=50178736&amp;value=2157&amp;id=50178693&amp;value=1839&amp;id=50178574&amp;value=2371&amp;" TargetMode="External"/><Relationship Id="rId11841" Type="http://schemas.openxmlformats.org/officeDocument/2006/relationships/hyperlink" Target="https://www.daloopa.com/src/45304443" TargetMode="External"/><Relationship Id="rId18454" Type="http://schemas.openxmlformats.org/officeDocument/2006/relationships/hyperlink" Target="https://www.daloopa.com/src/62711851" TargetMode="External"/><Relationship Id="rId19505" Type="http://schemas.openxmlformats.org/officeDocument/2006/relationships/hyperlink" Target="https://www.daloopa.com/src/1678532" TargetMode="External"/><Relationship Id="rId1900" Type="http://schemas.openxmlformats.org/officeDocument/2006/relationships/hyperlink" Target="https://www.daloopa.com/src/1680785" TargetMode="External"/><Relationship Id="rId7462" Type="http://schemas.openxmlformats.org/officeDocument/2006/relationships/hyperlink" Target="https://www.daloopa.com/src/48610212" TargetMode="External"/><Relationship Id="rId8513" Type="http://schemas.openxmlformats.org/officeDocument/2006/relationships/hyperlink" Target="https://www.daloopa.com/src/1669020" TargetMode="External"/><Relationship Id="rId10443" Type="http://schemas.openxmlformats.org/officeDocument/2006/relationships/hyperlink" Target="https://www.daloopa.com/src/62951006" TargetMode="External"/><Relationship Id="rId17056" Type="http://schemas.openxmlformats.org/officeDocument/2006/relationships/hyperlink" Target="https://www.daloopa.com/src/48792303" TargetMode="External"/><Relationship Id="rId18107" Type="http://schemas.openxmlformats.org/officeDocument/2006/relationships/hyperlink" Target="https://www.daloopa.com/src/19237959" TargetMode="External"/><Relationship Id="rId6064" Type="http://schemas.openxmlformats.org/officeDocument/2006/relationships/hyperlink" Target="https://www.daloopa.com/src/1670171" TargetMode="External"/><Relationship Id="rId7115" Type="http://schemas.openxmlformats.org/officeDocument/2006/relationships/hyperlink" Target="https://www.daloopa.com/src/48345873" TargetMode="External"/><Relationship Id="rId993" Type="http://schemas.openxmlformats.org/officeDocument/2006/relationships/hyperlink" Target="https://www.daloopa.com/document/23465155" TargetMode="External"/><Relationship Id="rId2674" Type="http://schemas.openxmlformats.org/officeDocument/2006/relationships/hyperlink" Target="https://www.daloopa.com/src/1679540" TargetMode="External"/><Relationship Id="rId9287" Type="http://schemas.openxmlformats.org/officeDocument/2006/relationships/hyperlink" Target="https://www.daloopa.com/src/32273747" TargetMode="External"/><Relationship Id="rId12268" Type="http://schemas.openxmlformats.org/officeDocument/2006/relationships/hyperlink" Target="https://www.daloopa.com/src/1679336" TargetMode="External"/><Relationship Id="rId13666" Type="http://schemas.openxmlformats.org/officeDocument/2006/relationships/hyperlink" Target="https://www.daloopa.com/src/19145560" TargetMode="External"/><Relationship Id="rId14717" Type="http://schemas.openxmlformats.org/officeDocument/2006/relationships/hyperlink" Target="https://www.daloopa.com/src/45303730" TargetMode="External"/><Relationship Id="rId646" Type="http://schemas.openxmlformats.org/officeDocument/2006/relationships/hyperlink" Target="https://www.daloopa.com/src/18918514" TargetMode="External"/><Relationship Id="rId1276" Type="http://schemas.openxmlformats.org/officeDocument/2006/relationships/hyperlink" Target="https://www.daloopa.com/src/46413191" TargetMode="External"/><Relationship Id="rId2327" Type="http://schemas.openxmlformats.org/officeDocument/2006/relationships/hyperlink" Target="https://www.daloopa.com/document/23465155" TargetMode="External"/><Relationship Id="rId3725" Type="http://schemas.openxmlformats.org/officeDocument/2006/relationships/hyperlink" Target="https://www.daloopa.com/src/45304583" TargetMode="External"/><Relationship Id="rId13319" Type="http://schemas.openxmlformats.org/officeDocument/2006/relationships/hyperlink" Target="https://www.daloopa.com/src/1677344" TargetMode="External"/><Relationship Id="rId16889" Type="http://schemas.openxmlformats.org/officeDocument/2006/relationships/hyperlink" Target="https://www.daloopa.com/src/48791466" TargetMode="External"/><Relationship Id="rId5897" Type="http://schemas.openxmlformats.org/officeDocument/2006/relationships/hyperlink" Target="https://www.daloopa.com/src/1669780" TargetMode="External"/><Relationship Id="rId6948" Type="http://schemas.openxmlformats.org/officeDocument/2006/relationships/hyperlink" Target="https://www.daloopa.com/src/67054434" TargetMode="External"/><Relationship Id="rId13800" Type="http://schemas.openxmlformats.org/officeDocument/2006/relationships/hyperlink" Target="https://www.daloopa.com/src/19257589" TargetMode="External"/><Relationship Id="rId19362" Type="http://schemas.openxmlformats.org/officeDocument/2006/relationships/hyperlink" Target="https://www.daloopa.com/src/1678638" TargetMode="External"/><Relationship Id="rId4499" Type="http://schemas.openxmlformats.org/officeDocument/2006/relationships/hyperlink" Target="https://www.daloopa.com/src/46594110" TargetMode="External"/><Relationship Id="rId8370" Type="http://schemas.openxmlformats.org/officeDocument/2006/relationships/hyperlink" Target="https://www.daloopa.com/src/2696866" TargetMode="External"/><Relationship Id="rId9421" Type="http://schemas.openxmlformats.org/officeDocument/2006/relationships/hyperlink" Target="https://www.daloopa.com/src/1671356" TargetMode="External"/><Relationship Id="rId11351" Type="http://schemas.openxmlformats.org/officeDocument/2006/relationships/hyperlink" Target="https://www.daloopa.com/src/1678954" TargetMode="External"/><Relationship Id="rId12402" Type="http://schemas.openxmlformats.org/officeDocument/2006/relationships/hyperlink" Target="https://www.daloopa.com/src/10353975" TargetMode="External"/><Relationship Id="rId15972" Type="http://schemas.openxmlformats.org/officeDocument/2006/relationships/hyperlink" Target="https://www.daloopa.com/src/46508810" TargetMode="External"/><Relationship Id="rId19015" Type="http://schemas.openxmlformats.org/officeDocument/2006/relationships/hyperlink" Target="https://www.daloopa.com/src/48903422" TargetMode="External"/><Relationship Id="rId1410" Type="http://schemas.openxmlformats.org/officeDocument/2006/relationships/hyperlink" Target="https://www.daloopa.com/src/1670778" TargetMode="External"/><Relationship Id="rId4980" Type="http://schemas.openxmlformats.org/officeDocument/2006/relationships/hyperlink" Target="https://www.daloopa.com/document/23463508" TargetMode="External"/><Relationship Id="rId8023" Type="http://schemas.openxmlformats.org/officeDocument/2006/relationships/hyperlink" Target="https://www.daloopa.com/src/20811521" TargetMode="External"/><Relationship Id="rId11004" Type="http://schemas.openxmlformats.org/officeDocument/2006/relationships/hyperlink" Target="https://www.daloopa.com/src/58653391" TargetMode="External"/><Relationship Id="rId14574" Type="http://schemas.openxmlformats.org/officeDocument/2006/relationships/hyperlink" Target="https://www.daloopa.com/document/8473" TargetMode="External"/><Relationship Id="rId15625" Type="http://schemas.openxmlformats.org/officeDocument/2006/relationships/hyperlink" Target="https://www.daloopa.com/src/19186985" TargetMode="External"/><Relationship Id="rId3582" Type="http://schemas.openxmlformats.org/officeDocument/2006/relationships/hyperlink" Target="https://www.daloopa.com/src/19138929" TargetMode="External"/><Relationship Id="rId4633" Type="http://schemas.openxmlformats.org/officeDocument/2006/relationships/hyperlink" Target="https://www.daloopa.com/document/207170" TargetMode="External"/><Relationship Id="rId13176" Type="http://schemas.openxmlformats.org/officeDocument/2006/relationships/hyperlink" Target="https://www.daloopa.com/src/67439509" TargetMode="External"/><Relationship Id="rId14227" Type="http://schemas.openxmlformats.org/officeDocument/2006/relationships/hyperlink" Target="https://www.daloopa.com/src/18880778" TargetMode="External"/><Relationship Id="rId2184" Type="http://schemas.openxmlformats.org/officeDocument/2006/relationships/hyperlink" Target="https://www.daloopa.com/src/53484490" TargetMode="External"/><Relationship Id="rId3235" Type="http://schemas.openxmlformats.org/officeDocument/2006/relationships/hyperlink" Target="https://www.daloopa.com/src/19135873" TargetMode="External"/><Relationship Id="rId7856" Type="http://schemas.openxmlformats.org/officeDocument/2006/relationships/hyperlink" Target="https://www.daloopa.com/src/1668727" TargetMode="External"/><Relationship Id="rId16399" Type="http://schemas.openxmlformats.org/officeDocument/2006/relationships/hyperlink" Target="https://www.daloopa.com/src/19196813" TargetMode="External"/><Relationship Id="rId17797" Type="http://schemas.openxmlformats.org/officeDocument/2006/relationships/hyperlink" Target="https://www.daloopa.com/src/62706194" TargetMode="External"/><Relationship Id="rId18848" Type="http://schemas.openxmlformats.org/officeDocument/2006/relationships/hyperlink" Target="https://www.daloopa.com/src/48898734" TargetMode="External"/><Relationship Id="rId156" Type="http://schemas.openxmlformats.org/officeDocument/2006/relationships/hyperlink" Target="https://www.daloopa.com/src/67056819" TargetMode="External"/><Relationship Id="rId6458" Type="http://schemas.openxmlformats.org/officeDocument/2006/relationships/hyperlink" Target="https://www.daloopa.com/src/2696982" TargetMode="External"/><Relationship Id="rId7509" Type="http://schemas.openxmlformats.org/officeDocument/2006/relationships/hyperlink" Target="https://www.daloopa.com/src/48346978" TargetMode="External"/><Relationship Id="rId8907" Type="http://schemas.openxmlformats.org/officeDocument/2006/relationships/hyperlink" Target="https://www.daloopa.com/src/45304229" TargetMode="External"/><Relationship Id="rId10837" Type="http://schemas.openxmlformats.org/officeDocument/2006/relationships/hyperlink" Target="https://www.daloopa.com/src/50179430" TargetMode="External"/><Relationship Id="rId13310" Type="http://schemas.openxmlformats.org/officeDocument/2006/relationships/hyperlink" Target="https://www.daloopa.com/src/1677358" TargetMode="External"/><Relationship Id="rId16880" Type="http://schemas.openxmlformats.org/officeDocument/2006/relationships/hyperlink" Target="https://www.daloopa.com/src/48791746" TargetMode="External"/><Relationship Id="rId17931" Type="http://schemas.openxmlformats.org/officeDocument/2006/relationships/hyperlink" Target="https://www.daloopa.com/src/62708830" TargetMode="External"/><Relationship Id="rId15482" Type="http://schemas.openxmlformats.org/officeDocument/2006/relationships/hyperlink" Target="https://www.daloopa.com/document/23465155" TargetMode="External"/><Relationship Id="rId16533" Type="http://schemas.openxmlformats.org/officeDocument/2006/relationships/hyperlink" Target="https://www.daloopa.com/src/67086669" TargetMode="External"/><Relationship Id="rId4490" Type="http://schemas.openxmlformats.org/officeDocument/2006/relationships/hyperlink" Target="https://www.daloopa.com/src/1668542" TargetMode="External"/><Relationship Id="rId5541" Type="http://schemas.openxmlformats.org/officeDocument/2006/relationships/hyperlink" Target="https://www.daloopa.com/src/1670527" TargetMode="External"/><Relationship Id="rId14084" Type="http://schemas.openxmlformats.org/officeDocument/2006/relationships/hyperlink" Target="https://www.daloopa.com/src/18905560" TargetMode="External"/><Relationship Id="rId15135" Type="http://schemas.openxmlformats.org/officeDocument/2006/relationships/hyperlink" Target="https://www.daloopa.com/src/19179700" TargetMode="External"/><Relationship Id="rId19756" Type="http://schemas.openxmlformats.org/officeDocument/2006/relationships/vmlDrawing" Target="../drawings/vmlDrawing3.vml"/><Relationship Id="rId3092" Type="http://schemas.openxmlformats.org/officeDocument/2006/relationships/hyperlink" Target="https://www.daloopa.com/src/38227515" TargetMode="External"/><Relationship Id="rId4143" Type="http://schemas.openxmlformats.org/officeDocument/2006/relationships/hyperlink" Target="https://www.daloopa.com/src/1668159" TargetMode="External"/><Relationship Id="rId8764" Type="http://schemas.openxmlformats.org/officeDocument/2006/relationships/hyperlink" Target="https://www.daloopa.com/src/45304175" TargetMode="External"/><Relationship Id="rId9815" Type="http://schemas.openxmlformats.org/officeDocument/2006/relationships/hyperlink" Target="https://www.daloopa.com/document/22810043" TargetMode="External"/><Relationship Id="rId10694" Type="http://schemas.openxmlformats.org/officeDocument/2006/relationships/hyperlink" Target="https://www.daloopa.com/src/50457920" TargetMode="External"/><Relationship Id="rId18358" Type="http://schemas.openxmlformats.org/officeDocument/2006/relationships/hyperlink" Target="https://www.daloopa.com/src/62711773" TargetMode="External"/><Relationship Id="rId19409" Type="http://schemas.openxmlformats.org/officeDocument/2006/relationships/hyperlink" Target="https://www.daloopa.com/src/49010255" TargetMode="External"/><Relationship Id="rId29" Type="http://schemas.openxmlformats.org/officeDocument/2006/relationships/hyperlink" Target="https://www.daloopa.com/document/10391690" TargetMode="External"/><Relationship Id="rId7366" Type="http://schemas.openxmlformats.org/officeDocument/2006/relationships/hyperlink" Target="https://www.daloopa.com/src/1669530" TargetMode="External"/><Relationship Id="rId8417" Type="http://schemas.openxmlformats.org/officeDocument/2006/relationships/hyperlink" Target="https://www.daloopa.com/src/1668737" TargetMode="External"/><Relationship Id="rId10347" Type="http://schemas.openxmlformats.org/officeDocument/2006/relationships/hyperlink" Target="https://www.daloopa.com/src/50179543" TargetMode="External"/><Relationship Id="rId11745" Type="http://schemas.openxmlformats.org/officeDocument/2006/relationships/hyperlink" Target="https://www.daloopa.com/src/1678727" TargetMode="External"/><Relationship Id="rId1804" Type="http://schemas.openxmlformats.org/officeDocument/2006/relationships/hyperlink" Target="https://www.daloopa.com/src/1670933" TargetMode="External"/><Relationship Id="rId7019" Type="http://schemas.openxmlformats.org/officeDocument/2006/relationships/hyperlink" Target="https://www.daloopa.com/document/23463508" TargetMode="External"/><Relationship Id="rId14968" Type="http://schemas.openxmlformats.org/officeDocument/2006/relationships/hyperlink" Target="https://www.daloopa.com/src/19185952" TargetMode="External"/><Relationship Id="rId3976" Type="http://schemas.openxmlformats.org/officeDocument/2006/relationships/hyperlink" Target="https://www.daloopa.com/src/4681359" TargetMode="External"/><Relationship Id="rId16390" Type="http://schemas.openxmlformats.org/officeDocument/2006/relationships/hyperlink" Target="https://www.daloopa.com/document/7715" TargetMode="External"/><Relationship Id="rId17441" Type="http://schemas.openxmlformats.org/officeDocument/2006/relationships/hyperlink" Target="https://www.daloopa.com/src/62705567" TargetMode="External"/><Relationship Id="rId897" Type="http://schemas.openxmlformats.org/officeDocument/2006/relationships/hyperlink" Target="https://www.daloopa.com/src/14718343" TargetMode="External"/><Relationship Id="rId2578" Type="http://schemas.openxmlformats.org/officeDocument/2006/relationships/hyperlink" Target="https://www.daloopa.com/src/66331079" TargetMode="External"/><Relationship Id="rId3629" Type="http://schemas.openxmlformats.org/officeDocument/2006/relationships/hyperlink" Target="https://www.daloopa.com/src/19138141" TargetMode="External"/><Relationship Id="rId5051" Type="http://schemas.openxmlformats.org/officeDocument/2006/relationships/hyperlink" Target="https://www.daloopa.com/src/1669868" TargetMode="External"/><Relationship Id="rId7500" Type="http://schemas.openxmlformats.org/officeDocument/2006/relationships/hyperlink" Target="https://www.daloopa.com/src/14718234" TargetMode="External"/><Relationship Id="rId16043" Type="http://schemas.openxmlformats.org/officeDocument/2006/relationships/hyperlink" Target="https://www.daloopa.com/src/19193305" TargetMode="External"/><Relationship Id="rId6102" Type="http://schemas.openxmlformats.org/officeDocument/2006/relationships/hyperlink" Target="https://marketplace.daloopa.com/text-fundamental?id=1670390&amp;value=2028&amp;id=1670352&amp;value=2304&amp;id=1670314&amp;value=2199&amp;" TargetMode="External"/><Relationship Id="rId9672" Type="http://schemas.openxmlformats.org/officeDocument/2006/relationships/hyperlink" Target="https://www.daloopa.com/src/1671197" TargetMode="External"/><Relationship Id="rId12653" Type="http://schemas.openxmlformats.org/officeDocument/2006/relationships/hyperlink" Target="https://www.daloopa.com/src/50460704" TargetMode="External"/><Relationship Id="rId13704" Type="http://schemas.openxmlformats.org/officeDocument/2006/relationships/hyperlink" Target="https://marketplace.daloopa.com/text-fundamental?id=19147731&amp;value=5099&amp;id=19147675&amp;value=3701&amp;id=19147652&amp;value=1408&amp;id=19147630&amp;value=6955&amp;id=19147586&amp;value=5576&amp;id=19147989&amp;value=4274&amp;id=19147555&amp;value=10763&amp;id=19147550&amp;value=7868&amp;id=19147490&amp;value=5866&amp;id=19148140&amp;value=3412&amp;id=19147465&amp;value=13266&amp;id=19147440&amp;value=10180&amp;id=19147294&amp;value=31507&amp;id=19148142&amp;value=24470&amp;id=19147252&amp;value=18553&amp;id=19147226&amp;value=9720&amp;id=19147185&amp;value=31245&amp;id=19148202&amp;value=22667&amp;id=20862279&amp;value=15251&amp;id=32323723&amp;value=52605&amp;id=38229467&amp;value=39471&amp;id=46507750&amp;value=26450&amp;id=53487684&amp;value=12679&amp;id=58705649&amp;value=72353&amp;id=62996059&amp;value=53675&amp;id=67088248&amp;value=38069&amp;" TargetMode="External"/><Relationship Id="rId19266" Type="http://schemas.openxmlformats.org/officeDocument/2006/relationships/hyperlink" Target="https://marketplace.daloopa.com/text-fundamental?id=49002465&amp;value=712&amp;id=49002553&amp;value=194&amp;id=49002523&amp;value=107&amp;id=49002496&amp;value=45&amp;id=49028214&amp;value=-2&amp;id=49002472&amp;value=344&amp;" TargetMode="External"/><Relationship Id="rId1661" Type="http://schemas.openxmlformats.org/officeDocument/2006/relationships/hyperlink" Target="https://www.daloopa.com/document/17276180" TargetMode="External"/><Relationship Id="rId2712" Type="http://schemas.openxmlformats.org/officeDocument/2006/relationships/hyperlink" Target="https://www.daloopa.com/src/1679553" TargetMode="External"/><Relationship Id="rId8274" Type="http://schemas.openxmlformats.org/officeDocument/2006/relationships/hyperlink" Target="https://www.daloopa.com/src/1668982" TargetMode="External"/><Relationship Id="rId9325" Type="http://schemas.openxmlformats.org/officeDocument/2006/relationships/hyperlink" Target="https://www.daloopa.com/src/1671240" TargetMode="External"/><Relationship Id="rId11255" Type="http://schemas.openxmlformats.org/officeDocument/2006/relationships/hyperlink" Target="https://www.daloopa.com/src/1678831" TargetMode="External"/><Relationship Id="rId12306" Type="http://schemas.openxmlformats.org/officeDocument/2006/relationships/hyperlink" Target="https://www.daloopa.com/src/1679369" TargetMode="External"/><Relationship Id="rId1314" Type="http://schemas.openxmlformats.org/officeDocument/2006/relationships/hyperlink" Target="https://www.daloopa.com/src/1670848" TargetMode="External"/><Relationship Id="rId4884" Type="http://schemas.openxmlformats.org/officeDocument/2006/relationships/hyperlink" Target="https://www.daloopa.com/src/1930193" TargetMode="External"/><Relationship Id="rId5935" Type="http://schemas.openxmlformats.org/officeDocument/2006/relationships/hyperlink" Target="https://www.daloopa.com/src/1670273" TargetMode="External"/><Relationship Id="rId14478" Type="http://schemas.openxmlformats.org/officeDocument/2006/relationships/hyperlink" Target="https://www.daloopa.com/src/50457971" TargetMode="External"/><Relationship Id="rId15876" Type="http://schemas.openxmlformats.org/officeDocument/2006/relationships/hyperlink" Target="https://www.daloopa.com/src/67097401" TargetMode="External"/><Relationship Id="rId16927" Type="http://schemas.openxmlformats.org/officeDocument/2006/relationships/hyperlink" Target="https://www.daloopa.com/src/48791505" TargetMode="External"/><Relationship Id="rId3486" Type="http://schemas.openxmlformats.org/officeDocument/2006/relationships/hyperlink" Target="https://www.daloopa.com/src/19138694" TargetMode="External"/><Relationship Id="rId4537" Type="http://schemas.openxmlformats.org/officeDocument/2006/relationships/hyperlink" Target="https://www.daloopa.com/src/46593987" TargetMode="External"/><Relationship Id="rId15529" Type="http://schemas.openxmlformats.org/officeDocument/2006/relationships/hyperlink" Target="https://marketplace.daloopa.com/text-fundamental?id=20862882&amp;value=0&amp;id=32324319&amp;value=0&amp;id=38229707&amp;value=0&amp;id=46508708&amp;value=0&amp;id=58705786&amp;value=0&amp;id=62996953&amp;value=0&amp;id=67088784&amp;value=0&amp;" TargetMode="External"/><Relationship Id="rId18002" Type="http://schemas.openxmlformats.org/officeDocument/2006/relationships/hyperlink" Target="https://www.daloopa.com/src/62709368" TargetMode="External"/><Relationship Id="rId19400" Type="http://schemas.openxmlformats.org/officeDocument/2006/relationships/hyperlink" Target="https://www.daloopa.com/document/207168" TargetMode="External"/><Relationship Id="rId20" Type="http://schemas.openxmlformats.org/officeDocument/2006/relationships/hyperlink" Target="https://www.daloopa.com/document/7678" TargetMode="External"/><Relationship Id="rId2088" Type="http://schemas.openxmlformats.org/officeDocument/2006/relationships/hyperlink" Target="https://www.daloopa.com/src/45303501" TargetMode="External"/><Relationship Id="rId3139" Type="http://schemas.openxmlformats.org/officeDocument/2006/relationships/hyperlink" Target="https://www.daloopa.com/src/19135394" TargetMode="External"/><Relationship Id="rId7010" Type="http://schemas.openxmlformats.org/officeDocument/2006/relationships/hyperlink" Target="https://www.daloopa.com/src/1669303" TargetMode="External"/><Relationship Id="rId9182" Type="http://schemas.openxmlformats.org/officeDocument/2006/relationships/hyperlink" Target="https://www.daloopa.com/src/62949524" TargetMode="External"/><Relationship Id="rId13561" Type="http://schemas.openxmlformats.org/officeDocument/2006/relationships/hyperlink" Target="https://www.daloopa.com/src/46509754" TargetMode="External"/><Relationship Id="rId14612" Type="http://schemas.openxmlformats.org/officeDocument/2006/relationships/hyperlink" Target="https://www.daloopa.com/src/67088711" TargetMode="External"/><Relationship Id="rId3620" Type="http://schemas.openxmlformats.org/officeDocument/2006/relationships/hyperlink" Target="https://www.daloopa.com/src/49005812" TargetMode="External"/><Relationship Id="rId12163" Type="http://schemas.openxmlformats.org/officeDocument/2006/relationships/hyperlink" Target="https://www.daloopa.com/src/1678384" TargetMode="External"/><Relationship Id="rId13214" Type="http://schemas.openxmlformats.org/officeDocument/2006/relationships/hyperlink" Target="https://www.daloopa.com/src/67439508" TargetMode="External"/><Relationship Id="rId16784" Type="http://schemas.openxmlformats.org/officeDocument/2006/relationships/hyperlink" Target="https://www.daloopa.com/src/67090490" TargetMode="External"/><Relationship Id="rId17835" Type="http://schemas.openxmlformats.org/officeDocument/2006/relationships/hyperlink" Target="https://www.daloopa.com/src/62761306" TargetMode="External"/><Relationship Id="rId541" Type="http://schemas.openxmlformats.org/officeDocument/2006/relationships/hyperlink" Target="https://www.daloopa.com/src/45303309" TargetMode="External"/><Relationship Id="rId1171" Type="http://schemas.openxmlformats.org/officeDocument/2006/relationships/hyperlink" Target="https://www.daloopa.com/src/50192799" TargetMode="External"/><Relationship Id="rId2222" Type="http://schemas.openxmlformats.org/officeDocument/2006/relationships/hyperlink" Target="https://www.daloopa.com/src/20856843" TargetMode="External"/><Relationship Id="rId5792" Type="http://schemas.openxmlformats.org/officeDocument/2006/relationships/hyperlink" Target="https://www.daloopa.com/src/1669984" TargetMode="External"/><Relationship Id="rId6843" Type="http://schemas.openxmlformats.org/officeDocument/2006/relationships/hyperlink" Target="https://www.daloopa.com/src/46420421" TargetMode="External"/><Relationship Id="rId15386" Type="http://schemas.openxmlformats.org/officeDocument/2006/relationships/hyperlink" Target="https://www.daloopa.com/src/62996957" TargetMode="External"/><Relationship Id="rId16437" Type="http://schemas.openxmlformats.org/officeDocument/2006/relationships/hyperlink" Target="https://www.daloopa.com/src/19197433" TargetMode="External"/><Relationship Id="rId4394" Type="http://schemas.openxmlformats.org/officeDocument/2006/relationships/hyperlink" Target="https://www.daloopa.com/src/1668302" TargetMode="External"/><Relationship Id="rId5445" Type="http://schemas.openxmlformats.org/officeDocument/2006/relationships/hyperlink" Target="https://www.daloopa.com/src/4681430" TargetMode="External"/><Relationship Id="rId15039" Type="http://schemas.openxmlformats.org/officeDocument/2006/relationships/hyperlink" Target="https://www.daloopa.com/src/20862836" TargetMode="External"/><Relationship Id="rId4047" Type="http://schemas.openxmlformats.org/officeDocument/2006/relationships/hyperlink" Target="https://www.daloopa.com/src/46595426" TargetMode="External"/><Relationship Id="rId8668" Type="http://schemas.openxmlformats.org/officeDocument/2006/relationships/hyperlink" Target="https://www.daloopa.com/src/1670627" TargetMode="External"/><Relationship Id="rId9719" Type="http://schemas.openxmlformats.org/officeDocument/2006/relationships/hyperlink" Target="https://marketplace.daloopa.com/text-fundamental?id=1671484&amp;value=7388&amp;id=1671472&amp;value=8048&amp;id=1671460&amp;value=8748&amp;id=1671448&amp;value=10293&amp;id=45304268&amp;value=34477&amp;id=1671436&amp;value=9381&amp;id=1671424&amp;value=10035&amp;id=1671409&amp;value=10649&amp;id=1671388&amp;value=12716&amp;id=45304269&amp;value=42781&amp;id=1671367&amp;value=11769&amp;id=1671339&amp;value=12322&amp;id=1671311&amp;value=12930&amp;id=1671283&amp;value=15428&amp;id=45304270&amp;value=52449&amp;id=1671255&amp;value=14144&amp;id=1671227&amp;value=14933&amp;id=1671199&amp;value=15523&amp;id=1671171&amp;value=18669&amp;id=45304271&amp;value=63269&amp;id=1671143&amp;value=16532&amp;id=1671115&amp;value=17863&amp;id=1671087&amp;value=18711&amp;id=2697129&amp;value=21737&amp;id=45304272&amp;value=74843&amp;id=4681518&amp;value=18870&amp;id=7963284&amp;value=17999&amp;id=10333137&amp;value=21442&amp;id=14718308&amp;value=26703&amp;id=45304273&amp;value=85014&amp;id=20810594&amp;value=25032&amp;id=32273748&amp;value=28208&amp;id=38123914&amp;value=29824&amp;id=50174316&amp;value=34790&amp;id=50457837&amp;value=117854&amp;id=53410542&amp;value=31733&amp;id=58652920&amp;value=32727&amp;id=62949530&amp;value=33372&amp;id=67049640&amp;value=36982&amp;id=67054088&amp;value=134814&amp;" TargetMode="External"/><Relationship Id="rId11996" Type="http://schemas.openxmlformats.org/officeDocument/2006/relationships/hyperlink" Target="https://www.daloopa.com/src/1678239" TargetMode="External"/><Relationship Id="rId10598" Type="http://schemas.openxmlformats.org/officeDocument/2006/relationships/hyperlink" Target="https://www.daloopa.com/src/50457918" TargetMode="External"/><Relationship Id="rId11649" Type="http://schemas.openxmlformats.org/officeDocument/2006/relationships/hyperlink" Target="https://marketplace.daloopa.com/text-fundamental?id=1682203&amp;value=0.24&amp;id=1677333&amp;value=0.23&amp;" TargetMode="External"/><Relationship Id="rId13071" Type="http://schemas.openxmlformats.org/officeDocument/2006/relationships/hyperlink" Target="https://www.daloopa.com/src/67441733" TargetMode="External"/><Relationship Id="rId15520" Type="http://schemas.openxmlformats.org/officeDocument/2006/relationships/hyperlink" Target="https://www.daloopa.com/src/19187719" TargetMode="External"/><Relationship Id="rId1708" Type="http://schemas.openxmlformats.org/officeDocument/2006/relationships/hyperlink" Target="https://www.daloopa.com/src/1670875" TargetMode="External"/><Relationship Id="rId3130" Type="http://schemas.openxmlformats.org/officeDocument/2006/relationships/hyperlink" Target="https://www.daloopa.com/src/19135546" TargetMode="External"/><Relationship Id="rId14122" Type="http://schemas.openxmlformats.org/officeDocument/2006/relationships/hyperlink" Target="https://www.daloopa.com/src/48890533" TargetMode="External"/><Relationship Id="rId17692" Type="http://schemas.openxmlformats.org/officeDocument/2006/relationships/hyperlink" Target="https://www.daloopa.com/src/62762184" TargetMode="External"/><Relationship Id="rId18743" Type="http://schemas.openxmlformats.org/officeDocument/2006/relationships/hyperlink" Target="https://www.daloopa.com/src/48899823" TargetMode="External"/><Relationship Id="rId7751" Type="http://schemas.openxmlformats.org/officeDocument/2006/relationships/hyperlink" Target="https://www.daloopa.com/src/1669357" TargetMode="External"/><Relationship Id="rId8802" Type="http://schemas.openxmlformats.org/officeDocument/2006/relationships/hyperlink" Target="https://www.daloopa.com/src/67097367" TargetMode="External"/><Relationship Id="rId10732" Type="http://schemas.openxmlformats.org/officeDocument/2006/relationships/hyperlink" Target="https://www.daloopa.com/src/50179434" TargetMode="External"/><Relationship Id="rId16294" Type="http://schemas.openxmlformats.org/officeDocument/2006/relationships/hyperlink" Target="https://www.daloopa.com/src/19140036" TargetMode="External"/><Relationship Id="rId17345" Type="http://schemas.openxmlformats.org/officeDocument/2006/relationships/hyperlink" Target="https://www.daloopa.com/src/48798385" TargetMode="External"/><Relationship Id="rId6353" Type="http://schemas.openxmlformats.org/officeDocument/2006/relationships/hyperlink" Target="https://www.daloopa.com/src/53410434" TargetMode="External"/><Relationship Id="rId7404" Type="http://schemas.openxmlformats.org/officeDocument/2006/relationships/hyperlink" Target="https://www.daloopa.com/src/67044673" TargetMode="External"/><Relationship Id="rId2963" Type="http://schemas.openxmlformats.org/officeDocument/2006/relationships/hyperlink" Target="https://www.daloopa.com/src/19136560" TargetMode="External"/><Relationship Id="rId6006" Type="http://schemas.openxmlformats.org/officeDocument/2006/relationships/hyperlink" Target="https://www.daloopa.com/src/1670388" TargetMode="External"/><Relationship Id="rId9576" Type="http://schemas.openxmlformats.org/officeDocument/2006/relationships/hyperlink" Target="https://www.daloopa.com/src/1671081" TargetMode="External"/><Relationship Id="rId12557" Type="http://schemas.openxmlformats.org/officeDocument/2006/relationships/hyperlink" Target="https://www.daloopa.com/src/50284608" TargetMode="External"/><Relationship Id="rId13955" Type="http://schemas.openxmlformats.org/officeDocument/2006/relationships/hyperlink" Target="https://www.daloopa.com/src/48888304" TargetMode="External"/><Relationship Id="rId935" Type="http://schemas.openxmlformats.org/officeDocument/2006/relationships/hyperlink" Target="https://www.daloopa.com/src/20811029" TargetMode="External"/><Relationship Id="rId1565" Type="http://schemas.openxmlformats.org/officeDocument/2006/relationships/hyperlink" Target="https://www.daloopa.com/src/48522709" TargetMode="External"/><Relationship Id="rId2616" Type="http://schemas.openxmlformats.org/officeDocument/2006/relationships/hyperlink" Target="https://www.daloopa.com/src/66331381" TargetMode="External"/><Relationship Id="rId8178" Type="http://schemas.openxmlformats.org/officeDocument/2006/relationships/hyperlink" Target="https://www.daloopa.com/src/1668766" TargetMode="External"/><Relationship Id="rId9229" Type="http://schemas.openxmlformats.org/officeDocument/2006/relationships/hyperlink" Target="https://www.daloopa.com/src/45304309" TargetMode="External"/><Relationship Id="rId11159" Type="http://schemas.openxmlformats.org/officeDocument/2006/relationships/hyperlink" Target="https://www.daloopa.com/src/50179050" TargetMode="External"/><Relationship Id="rId13608" Type="http://schemas.openxmlformats.org/officeDocument/2006/relationships/hyperlink" Target="https://www.daloopa.com/src/19145504" TargetMode="External"/><Relationship Id="rId15030" Type="http://schemas.openxmlformats.org/officeDocument/2006/relationships/hyperlink" Target="https://www.daloopa.com/src/50457991" TargetMode="External"/><Relationship Id="rId1218" Type="http://schemas.openxmlformats.org/officeDocument/2006/relationships/hyperlink" Target="https://www.daloopa.com/src/14718383" TargetMode="External"/><Relationship Id="rId19651" Type="http://schemas.openxmlformats.org/officeDocument/2006/relationships/hyperlink" Target="https://www.daloopa.com/src/45304227" TargetMode="External"/><Relationship Id="rId4788" Type="http://schemas.openxmlformats.org/officeDocument/2006/relationships/hyperlink" Target="https://www.daloopa.com/src/67044168" TargetMode="External"/><Relationship Id="rId5839" Type="http://schemas.openxmlformats.org/officeDocument/2006/relationships/hyperlink" Target="https://www.daloopa.com/src/1669986" TargetMode="External"/><Relationship Id="rId7261" Type="http://schemas.openxmlformats.org/officeDocument/2006/relationships/hyperlink" Target="https://www.daloopa.com/src/1669202" TargetMode="External"/><Relationship Id="rId9710" Type="http://schemas.openxmlformats.org/officeDocument/2006/relationships/hyperlink" Target="https://www.daloopa.com/src/14718309" TargetMode="External"/><Relationship Id="rId11640" Type="http://schemas.openxmlformats.org/officeDocument/2006/relationships/hyperlink" Target="https://www.daloopa.com/document/599392" TargetMode="External"/><Relationship Id="rId18253" Type="http://schemas.openxmlformats.org/officeDocument/2006/relationships/hyperlink" Target="https://www.daloopa.com/src/62769918" TargetMode="External"/><Relationship Id="rId19304" Type="http://schemas.openxmlformats.org/officeDocument/2006/relationships/hyperlink" Target="https://marketplace.daloopa.com/text-fundamental?id=49002554&amp;value=0.25&amp;id=49002521&amp;value=0.27&amp;id=49002497&amp;value=0.27&amp;id=49002471&amp;value=0.29&amp;" TargetMode="External"/><Relationship Id="rId8312" Type="http://schemas.openxmlformats.org/officeDocument/2006/relationships/hyperlink" Target="https://www.daloopa.com/src/1668911" TargetMode="External"/><Relationship Id="rId10242" Type="http://schemas.openxmlformats.org/officeDocument/2006/relationships/hyperlink" Target="https://www.daloopa.com/src/50179764" TargetMode="External"/><Relationship Id="rId14863" Type="http://schemas.openxmlformats.org/officeDocument/2006/relationships/hyperlink" Target="https://www.daloopa.com/src/62996935" TargetMode="External"/><Relationship Id="rId15914" Type="http://schemas.openxmlformats.org/officeDocument/2006/relationships/hyperlink" Target="https://www.daloopa.com/src/19192953" TargetMode="External"/><Relationship Id="rId3871" Type="http://schemas.openxmlformats.org/officeDocument/2006/relationships/hyperlink" Target="https://www.daloopa.com/src/38123457" TargetMode="External"/><Relationship Id="rId4922" Type="http://schemas.openxmlformats.org/officeDocument/2006/relationships/hyperlink" Target="https://www.daloopa.com/src/45303691" TargetMode="External"/><Relationship Id="rId13465" Type="http://schemas.openxmlformats.org/officeDocument/2006/relationships/hyperlink" Target="https://www.daloopa.com/src/20862052" TargetMode="External"/><Relationship Id="rId14516" Type="http://schemas.openxmlformats.org/officeDocument/2006/relationships/hyperlink" Target="https://www.daloopa.com/src/32323892" TargetMode="External"/><Relationship Id="rId792" Type="http://schemas.openxmlformats.org/officeDocument/2006/relationships/hyperlink" Target="https://marketplace.daloopa.com/text-fundamental?id=19619080&amp;value=0.051&amp;id=19619070&amp;value=0.054000000000000006&amp;id=19619067&amp;value=0.059000000000000004&amp;id=18926800&amp;value=0.055&amp;id=19619078&amp;value=0.068&amp;id=18926498&amp;value=0.079&amp;id=18926318&amp;value=0.075&amp;" TargetMode="External"/><Relationship Id="rId2473" Type="http://schemas.openxmlformats.org/officeDocument/2006/relationships/hyperlink" Target="https://www.daloopa.com/src/45303553" TargetMode="External"/><Relationship Id="rId3524" Type="http://schemas.openxmlformats.org/officeDocument/2006/relationships/hyperlink" Target="https://www.daloopa.com/src/45304550" TargetMode="External"/><Relationship Id="rId9086" Type="http://schemas.openxmlformats.org/officeDocument/2006/relationships/hyperlink" Target="https://www.daloopa.com/src/1671516" TargetMode="External"/><Relationship Id="rId12067" Type="http://schemas.openxmlformats.org/officeDocument/2006/relationships/hyperlink" Target="https://www.daloopa.com/src/1678283" TargetMode="External"/><Relationship Id="rId13118" Type="http://schemas.openxmlformats.org/officeDocument/2006/relationships/hyperlink" Target="https://www.daloopa.com/src/67441171" TargetMode="External"/><Relationship Id="rId16688" Type="http://schemas.openxmlformats.org/officeDocument/2006/relationships/hyperlink" Target="https://www.daloopa.com/src/19165195" TargetMode="External"/><Relationship Id="rId445" Type="http://schemas.openxmlformats.org/officeDocument/2006/relationships/hyperlink" Target="https://marketplace.daloopa.com/text-fundamental?id=1677260&amp;value=0.04&amp;id=1677254&amp;value=-0.02&amp;id=1677248&amp;value=0&amp;id=1677242&amp;value=0.01&amp;id=1677236&amp;value=0.04&amp;id=1677230&amp;value=-0.03&amp;id=1677224&amp;value=0.01&amp;id=1677218&amp;value=0.06&amp;id=1677210&amp;value=0.06&amp;id=1677201&amp;value=-0.05&amp;id=1677195&amp;value=0.02&amp;id=1677170&amp;value=0.09&amp;" TargetMode="External"/><Relationship Id="rId1075" Type="http://schemas.openxmlformats.org/officeDocument/2006/relationships/hyperlink" Target="https://www.daloopa.com/src/1670999" TargetMode="External"/><Relationship Id="rId2126" Type="http://schemas.openxmlformats.org/officeDocument/2006/relationships/hyperlink" Target="https://www.daloopa.com/src/18860089" TargetMode="External"/><Relationship Id="rId5696" Type="http://schemas.openxmlformats.org/officeDocument/2006/relationships/hyperlink" Target="https://www.daloopa.com/document/23463508" TargetMode="External"/><Relationship Id="rId6747" Type="http://schemas.openxmlformats.org/officeDocument/2006/relationships/hyperlink" Target="https://www.daloopa.com/src/1670402" TargetMode="External"/><Relationship Id="rId17739" Type="http://schemas.openxmlformats.org/officeDocument/2006/relationships/hyperlink" Target="https://www.daloopa.com/src/62705816" TargetMode="External"/><Relationship Id="rId19161" Type="http://schemas.openxmlformats.org/officeDocument/2006/relationships/hyperlink" Target="https://www.daloopa.com/src/49001016" TargetMode="External"/><Relationship Id="rId4298" Type="http://schemas.openxmlformats.org/officeDocument/2006/relationships/hyperlink" Target="https://www.daloopa.com/src/1668176" TargetMode="External"/><Relationship Id="rId5349" Type="http://schemas.openxmlformats.org/officeDocument/2006/relationships/hyperlink" Target="https://www.daloopa.com/src/1669630" TargetMode="External"/><Relationship Id="rId9220" Type="http://schemas.openxmlformats.org/officeDocument/2006/relationships/hyperlink" Target="https://www.daloopa.com/src/1671292" TargetMode="External"/><Relationship Id="rId11150" Type="http://schemas.openxmlformats.org/officeDocument/2006/relationships/hyperlink" Target="https://www.daloopa.com/src/50179524" TargetMode="External"/><Relationship Id="rId12201" Type="http://schemas.openxmlformats.org/officeDocument/2006/relationships/hyperlink" Target="https://www.daloopa.com/src/1678288" TargetMode="External"/><Relationship Id="rId15771" Type="http://schemas.openxmlformats.org/officeDocument/2006/relationships/hyperlink" Target="https://www.daloopa.com/src/62996928" TargetMode="External"/><Relationship Id="rId16822" Type="http://schemas.openxmlformats.org/officeDocument/2006/relationships/hyperlink" Target="https://www.daloopa.com/src/50458051" TargetMode="External"/><Relationship Id="rId1959" Type="http://schemas.openxmlformats.org/officeDocument/2006/relationships/hyperlink" Target="https://www.daloopa.com/src/1680702" TargetMode="External"/><Relationship Id="rId5830" Type="http://schemas.openxmlformats.org/officeDocument/2006/relationships/hyperlink" Target="https://www.daloopa.com/src/1670308" TargetMode="External"/><Relationship Id="rId14373" Type="http://schemas.openxmlformats.org/officeDocument/2006/relationships/hyperlink" Target="https://www.daloopa.com/src/20862449" TargetMode="External"/><Relationship Id="rId15424" Type="http://schemas.openxmlformats.org/officeDocument/2006/relationships/hyperlink" Target="https://www.daloopa.com/src/45303775" TargetMode="External"/><Relationship Id="rId18994" Type="http://schemas.openxmlformats.org/officeDocument/2006/relationships/hyperlink" Target="https://marketplace.daloopa.com/text-fundamental?id=48904000&amp;value=1896&amp;id=48903593&amp;value=1935&amp;id=48903511&amp;value=1865&amp;id=48903460&amp;value=2358&amp;id=48903420&amp;value=2438&amp;id=48903359&amp;value=2227&amp;id=48903201&amp;value=2421&amp;id=48903186&amp;value=2662&amp;id=48903050&amp;value=2823&amp;id=48901471&amp;value=4211&amp;id=53491365&amp;value=4549&amp;id=58706969&amp;value=5451&amp;id=62997515&amp;value=5752&amp;" TargetMode="External"/><Relationship Id="rId3381" Type="http://schemas.openxmlformats.org/officeDocument/2006/relationships/hyperlink" Target="https://www.daloopa.com/src/46504371" TargetMode="External"/><Relationship Id="rId4432" Type="http://schemas.openxmlformats.org/officeDocument/2006/relationships/hyperlink" Target="https://www.daloopa.com/src/1668232" TargetMode="External"/><Relationship Id="rId10983" Type="http://schemas.openxmlformats.org/officeDocument/2006/relationships/hyperlink" Target="https://www.daloopa.com/src/62951002" TargetMode="External"/><Relationship Id="rId14026" Type="http://schemas.openxmlformats.org/officeDocument/2006/relationships/hyperlink" Target="https://www.daloopa.com/src/53485391" TargetMode="External"/><Relationship Id="rId17596" Type="http://schemas.openxmlformats.org/officeDocument/2006/relationships/hyperlink" Target="https://www.daloopa.com/src/62761299" TargetMode="External"/><Relationship Id="rId18647" Type="http://schemas.openxmlformats.org/officeDocument/2006/relationships/hyperlink" Target="https://www.daloopa.com/src/50393448" TargetMode="External"/><Relationship Id="rId3034" Type="http://schemas.openxmlformats.org/officeDocument/2006/relationships/hyperlink" Target="https://www.daloopa.com/src/45304511" TargetMode="External"/><Relationship Id="rId7655" Type="http://schemas.openxmlformats.org/officeDocument/2006/relationships/hyperlink" Target="https://www.daloopa.com/src/10333042" TargetMode="External"/><Relationship Id="rId8706" Type="http://schemas.openxmlformats.org/officeDocument/2006/relationships/hyperlink" Target="https://www.daloopa.com/src/67044824" TargetMode="External"/><Relationship Id="rId10636" Type="http://schemas.openxmlformats.org/officeDocument/2006/relationships/hyperlink" Target="https://www.daloopa.com/src/67058824" TargetMode="External"/><Relationship Id="rId16198" Type="http://schemas.openxmlformats.org/officeDocument/2006/relationships/hyperlink" Target="https://www.daloopa.com/src/19193433" TargetMode="External"/><Relationship Id="rId17249" Type="http://schemas.openxmlformats.org/officeDocument/2006/relationships/hyperlink" Target="https://www.daloopa.com/src/48798235" TargetMode="External"/><Relationship Id="rId6257" Type="http://schemas.openxmlformats.org/officeDocument/2006/relationships/hyperlink" Target="https://www.daloopa.com/src/1669855" TargetMode="External"/><Relationship Id="rId7308" Type="http://schemas.openxmlformats.org/officeDocument/2006/relationships/hyperlink" Target="https://www.daloopa.com/src/1669386" TargetMode="External"/><Relationship Id="rId13859" Type="http://schemas.openxmlformats.org/officeDocument/2006/relationships/hyperlink" Target="https://www.daloopa.com/src/19254912" TargetMode="External"/><Relationship Id="rId15281" Type="http://schemas.openxmlformats.org/officeDocument/2006/relationships/hyperlink" Target="https://www.daloopa.com/src/45303758" TargetMode="External"/><Relationship Id="rId17730" Type="http://schemas.openxmlformats.org/officeDocument/2006/relationships/hyperlink" Target="https://www.daloopa.com/src/62706018" TargetMode="External"/><Relationship Id="rId839" Type="http://schemas.openxmlformats.org/officeDocument/2006/relationships/hyperlink" Target="https://www.daloopa.com/src/53410669" TargetMode="External"/><Relationship Id="rId1469" Type="http://schemas.openxmlformats.org/officeDocument/2006/relationships/hyperlink" Target="https://www.daloopa.com/document/17276180" TargetMode="External"/><Relationship Id="rId2867" Type="http://schemas.openxmlformats.org/officeDocument/2006/relationships/hyperlink" Target="https://www.daloopa.com/src/45304496" TargetMode="External"/><Relationship Id="rId3918" Type="http://schemas.openxmlformats.org/officeDocument/2006/relationships/hyperlink" Target="https://www.daloopa.com/src/1668127" TargetMode="External"/><Relationship Id="rId5340" Type="http://schemas.openxmlformats.org/officeDocument/2006/relationships/hyperlink" Target="https://www.daloopa.com/src/1669941" TargetMode="External"/><Relationship Id="rId16332" Type="http://schemas.openxmlformats.org/officeDocument/2006/relationships/hyperlink" Target="https://www.daloopa.com/src/19140250" TargetMode="External"/><Relationship Id="rId9961" Type="http://schemas.openxmlformats.org/officeDocument/2006/relationships/hyperlink" Target="https://www.daloopa.com/src/1671288" TargetMode="External"/><Relationship Id="rId11891" Type="http://schemas.openxmlformats.org/officeDocument/2006/relationships/hyperlink" Target="https://www.daloopa.com/src/1678723" TargetMode="External"/><Relationship Id="rId12942" Type="http://schemas.openxmlformats.org/officeDocument/2006/relationships/hyperlink" Target="https://www.daloopa.com/src/67436299" TargetMode="External"/><Relationship Id="rId19555" Type="http://schemas.openxmlformats.org/officeDocument/2006/relationships/hyperlink" Target="https://www.daloopa.com/src/1678631" TargetMode="External"/><Relationship Id="rId1950" Type="http://schemas.openxmlformats.org/officeDocument/2006/relationships/hyperlink" Target="https://www.daloopa.com/src/1676833" TargetMode="External"/><Relationship Id="rId8563" Type="http://schemas.openxmlformats.org/officeDocument/2006/relationships/hyperlink" Target="https://www.daloopa.com/src/1669586" TargetMode="External"/><Relationship Id="rId9614" Type="http://schemas.openxmlformats.org/officeDocument/2006/relationships/hyperlink" Target="https://www.daloopa.com/src/1671195" TargetMode="External"/><Relationship Id="rId10493" Type="http://schemas.openxmlformats.org/officeDocument/2006/relationships/hyperlink" Target="https://www.daloopa.com/src/50178826" TargetMode="External"/><Relationship Id="rId11544" Type="http://schemas.openxmlformats.org/officeDocument/2006/relationships/hyperlink" Target="https://www.daloopa.com/src/1684202" TargetMode="External"/><Relationship Id="rId18157" Type="http://schemas.openxmlformats.org/officeDocument/2006/relationships/hyperlink" Target="https://www.daloopa.com/src/19238068" TargetMode="External"/><Relationship Id="rId19208" Type="http://schemas.openxmlformats.org/officeDocument/2006/relationships/hyperlink" Target="https://www.daloopa.com/src/49001510" TargetMode="External"/><Relationship Id="rId1603" Type="http://schemas.openxmlformats.org/officeDocument/2006/relationships/hyperlink" Target="https://www.daloopa.com/src/1671048" TargetMode="External"/><Relationship Id="rId7165" Type="http://schemas.openxmlformats.org/officeDocument/2006/relationships/hyperlink" Target="https://www.daloopa.com/src/1668851" TargetMode="External"/><Relationship Id="rId8216" Type="http://schemas.openxmlformats.org/officeDocument/2006/relationships/hyperlink" Target="https://www.daloopa.com/src/1669256" TargetMode="External"/><Relationship Id="rId10146" Type="http://schemas.openxmlformats.org/officeDocument/2006/relationships/hyperlink" Target="https://www.daloopa.com/src/50457857" TargetMode="External"/><Relationship Id="rId14767" Type="http://schemas.openxmlformats.org/officeDocument/2006/relationships/hyperlink" Target="https://www.daloopa.com/src/19185434" TargetMode="External"/><Relationship Id="rId3775" Type="http://schemas.openxmlformats.org/officeDocument/2006/relationships/hyperlink" Target="https://www.daloopa.com/src/62996734" TargetMode="External"/><Relationship Id="rId4826" Type="http://schemas.openxmlformats.org/officeDocument/2006/relationships/hyperlink" Target="https://marketplace.daloopa.com/text-fundamental?id=1677308&amp;value=361&amp;id=1677302&amp;value=421&amp;id=1677296&amp;value=453&amp;id=45303674&amp;value=482&amp;id=1930256&amp;value=1717&amp;id=1677283&amp;value=456&amp;id=1677277&amp;value=447&amp;id=1677271&amp;value=666&amp;id=45303675&amp;value=631&amp;id=1930284&amp;value=2200&amp;id=1677313&amp;value=615&amp;id=1930055&amp;value=583&amp;id=1930076&amp;value=741&amp;id=45303676&amp;value=748&amp;id=1930164&amp;value=2687&amp;id=1930191&amp;value=745&amp;id=1930199&amp;value=746&amp;id=1930207&amp;value=933&amp;id=45303677&amp;value=930&amp;id=1930224&amp;value=3354&amp;" TargetMode="External"/><Relationship Id="rId13369" Type="http://schemas.openxmlformats.org/officeDocument/2006/relationships/hyperlink" Target="https://www.daloopa.com/src/19143135" TargetMode="External"/><Relationship Id="rId15818" Type="http://schemas.openxmlformats.org/officeDocument/2006/relationships/hyperlink" Target="https://www.daloopa.com/src/19182476" TargetMode="External"/><Relationship Id="rId17240" Type="http://schemas.openxmlformats.org/officeDocument/2006/relationships/hyperlink" Target="https://www.daloopa.com/src/48799483" TargetMode="External"/><Relationship Id="rId696" Type="http://schemas.openxmlformats.org/officeDocument/2006/relationships/hyperlink" Target="https://www.daloopa.com/src/50432531" TargetMode="External"/><Relationship Id="rId2377" Type="http://schemas.openxmlformats.org/officeDocument/2006/relationships/hyperlink" Target="https://www.daloopa.com/src/32320386" TargetMode="External"/><Relationship Id="rId3428" Type="http://schemas.openxmlformats.org/officeDocument/2006/relationships/hyperlink" Target="https://www.daloopa.com/src/67087849" TargetMode="External"/><Relationship Id="rId349" Type="http://schemas.openxmlformats.org/officeDocument/2006/relationships/hyperlink" Target="https://www.daloopa.com/src/48498639" TargetMode="External"/><Relationship Id="rId6998" Type="http://schemas.openxmlformats.org/officeDocument/2006/relationships/hyperlink" Target="https://www.daloopa.com/src/47468706" TargetMode="External"/><Relationship Id="rId9471" Type="http://schemas.openxmlformats.org/officeDocument/2006/relationships/hyperlink" Target="https://www.daloopa.com/src/10333143" TargetMode="External"/><Relationship Id="rId13850" Type="http://schemas.openxmlformats.org/officeDocument/2006/relationships/hyperlink" Target="https://www.daloopa.com/document/23465155" TargetMode="External"/><Relationship Id="rId14901" Type="http://schemas.openxmlformats.org/officeDocument/2006/relationships/hyperlink" Target="https://www.daloopa.com/src/19185075" TargetMode="External"/><Relationship Id="rId19065" Type="http://schemas.openxmlformats.org/officeDocument/2006/relationships/hyperlink" Target="https://www.daloopa.com/src/48905874" TargetMode="External"/><Relationship Id="rId8073" Type="http://schemas.openxmlformats.org/officeDocument/2006/relationships/hyperlink" Target="https://www.daloopa.com/src/53410383" TargetMode="External"/><Relationship Id="rId9124" Type="http://schemas.openxmlformats.org/officeDocument/2006/relationships/hyperlink" Target="https://marketplace.daloopa.com/text-fundamental?id=1671552&amp;value=6205&amp;id=1671542&amp;value=6551&amp;id=1671534&amp;value=6913&amp;id=1671526&amp;value=7815&amp;id=45304264&amp;value=27484&amp;id=1671518&amp;value=7259&amp;id=1671510&amp;value=7642&amp;id=1671502&amp;value=7986&amp;id=1671495&amp;value=8886&amp;id=45304265&amp;value=31773&amp;id=1671483&amp;value=8416&amp;id=1671471&amp;value=7876&amp;id=1671459&amp;value=7930&amp;id=1671447&amp;value=8988&amp;id=45304266&amp;value=33210&amp;id=1671435&amp;value=8885&amp;id=1671423&amp;value=9230&amp;id=1671405&amp;value=9850&amp;id=1671384&amp;value=11365&amp;id=45304267&amp;value=39330&amp;" TargetMode="External"/><Relationship Id="rId12452" Type="http://schemas.openxmlformats.org/officeDocument/2006/relationships/hyperlink" Target="https://www.daloopa.com/src/62996618" TargetMode="External"/><Relationship Id="rId13503" Type="http://schemas.openxmlformats.org/officeDocument/2006/relationships/hyperlink" Target="https://www.daloopa.com/src/19145703" TargetMode="External"/><Relationship Id="rId830" Type="http://schemas.openxmlformats.org/officeDocument/2006/relationships/hyperlink" Target="https://www.daloopa.com/src/2700700" TargetMode="External"/><Relationship Id="rId1460" Type="http://schemas.openxmlformats.org/officeDocument/2006/relationships/hyperlink" Target="https://www.daloopa.com/src/10333110" TargetMode="External"/><Relationship Id="rId2511" Type="http://schemas.openxmlformats.org/officeDocument/2006/relationships/hyperlink" Target="https://www.daloopa.com/src/66331146" TargetMode="External"/><Relationship Id="rId11054" Type="http://schemas.openxmlformats.org/officeDocument/2006/relationships/hyperlink" Target="https://www.daloopa.com/src/50178581" TargetMode="External"/><Relationship Id="rId12105" Type="http://schemas.openxmlformats.org/officeDocument/2006/relationships/hyperlink" Target="https://www.daloopa.com/src/1678348" TargetMode="External"/><Relationship Id="rId15675" Type="http://schemas.openxmlformats.org/officeDocument/2006/relationships/hyperlink" Target="https://www.daloopa.com/document/7696" TargetMode="External"/><Relationship Id="rId16726" Type="http://schemas.openxmlformats.org/officeDocument/2006/relationships/hyperlink" Target="https://www.daloopa.com/src/62705937" TargetMode="External"/><Relationship Id="rId1113" Type="http://schemas.openxmlformats.org/officeDocument/2006/relationships/hyperlink" Target="https://www.daloopa.com/src/67085583" TargetMode="External"/><Relationship Id="rId4683" Type="http://schemas.openxmlformats.org/officeDocument/2006/relationships/hyperlink" Target="https://www.daloopa.com/src/1668179" TargetMode="External"/><Relationship Id="rId5734" Type="http://schemas.openxmlformats.org/officeDocument/2006/relationships/hyperlink" Target="https://www.daloopa.com/src/58652760" TargetMode="External"/><Relationship Id="rId14277" Type="http://schemas.openxmlformats.org/officeDocument/2006/relationships/hyperlink" Target="https://www.daloopa.com/src/18895074" TargetMode="External"/><Relationship Id="rId15328" Type="http://schemas.openxmlformats.org/officeDocument/2006/relationships/hyperlink" Target="https://www.daloopa.com/src/19186693" TargetMode="External"/><Relationship Id="rId18898" Type="http://schemas.openxmlformats.org/officeDocument/2006/relationships/hyperlink" Target="https://www.daloopa.com/src/50369694" TargetMode="External"/><Relationship Id="rId3285" Type="http://schemas.openxmlformats.org/officeDocument/2006/relationships/hyperlink" Target="https://www.daloopa.com/src/19136033" TargetMode="External"/><Relationship Id="rId4336" Type="http://schemas.openxmlformats.org/officeDocument/2006/relationships/hyperlink" Target="https://www.daloopa.com/src/1668445" TargetMode="External"/><Relationship Id="rId8957" Type="http://schemas.openxmlformats.org/officeDocument/2006/relationships/hyperlink" Target="https://www.daloopa.com/src/1671527" TargetMode="External"/><Relationship Id="rId7559" Type="http://schemas.openxmlformats.org/officeDocument/2006/relationships/hyperlink" Target="https://www.daloopa.com/src/62949116" TargetMode="External"/><Relationship Id="rId10887" Type="http://schemas.openxmlformats.org/officeDocument/2006/relationships/hyperlink" Target="https://www.daloopa.com/src/50178570" TargetMode="External"/><Relationship Id="rId11938" Type="http://schemas.openxmlformats.org/officeDocument/2006/relationships/hyperlink" Target="https://www.daloopa.com/src/1678243" TargetMode="External"/><Relationship Id="rId13360" Type="http://schemas.openxmlformats.org/officeDocument/2006/relationships/hyperlink" Target="https://www.daloopa.com/src/67089918" TargetMode="External"/><Relationship Id="rId13013" Type="http://schemas.openxmlformats.org/officeDocument/2006/relationships/hyperlink" Target="https://www.daloopa.com/src/67439410" TargetMode="External"/><Relationship Id="rId14411" Type="http://schemas.openxmlformats.org/officeDocument/2006/relationships/hyperlink" Target="https://www.daloopa.com/document/23465155" TargetMode="External"/><Relationship Id="rId17981" Type="http://schemas.openxmlformats.org/officeDocument/2006/relationships/hyperlink" Target="https://www.daloopa.com/src/62709215" TargetMode="External"/><Relationship Id="rId340" Type="http://schemas.openxmlformats.org/officeDocument/2006/relationships/hyperlink" Target="https://www.daloopa.com/src/1676920" TargetMode="External"/><Relationship Id="rId2021" Type="http://schemas.openxmlformats.org/officeDocument/2006/relationships/hyperlink" Target="https://www.daloopa.com/src/1676830" TargetMode="External"/><Relationship Id="rId16583" Type="http://schemas.openxmlformats.org/officeDocument/2006/relationships/hyperlink" Target="https://www.daloopa.com/src/19164778" TargetMode="External"/><Relationship Id="rId17634" Type="http://schemas.openxmlformats.org/officeDocument/2006/relationships/hyperlink" Target="https://www.daloopa.com/src/62762225" TargetMode="External"/><Relationship Id="rId4193" Type="http://schemas.openxmlformats.org/officeDocument/2006/relationships/hyperlink" Target="https://www.daloopa.com/src/1668188" TargetMode="External"/><Relationship Id="rId5591" Type="http://schemas.openxmlformats.org/officeDocument/2006/relationships/hyperlink" Target="https://marketplace.daloopa.com/text-fundamental?id=1670528&amp;value=10595&amp;id=1670491&amp;value=11396&amp;id=1670454&amp;value=11426&amp;id=1670417&amp;value=11492&amp;id=1670380&amp;value=14177&amp;id=1670342&amp;value=14586&amp;id=1670304&amp;value=15461&amp;id=1670267&amp;value=15599&amp;id=1670232&amp;value=15573&amp;id=1670197&amp;value=15610&amp;id=1670162&amp;value=15675&amp;id=1670127&amp;value=15869&amp;id=1670091&amp;value=15866&amp;id=1670055&amp;value=15841&amp;id=1670019&amp;value=16028&amp;id=1669982&amp;value=16468&amp;id=1669947&amp;value=16547&amp;id=1669913&amp;value=16604&amp;id=1669878&amp;value=16731&amp;id=1669844&amp;value=16747&amp;id=1669809&amp;value=17862&amp;id=1669775&amp;value=17895&amp;id=1669741&amp;value=17895&amp;id=1669707&amp;value=17888&amp;id=1669672&amp;value=17943&amp;id=1669636&amp;value=18000&amp;id=1669600&amp;value=18069&amp;id=2696966&amp;value=20624&amp;id=4681434&amp;value=20734&amp;id=7963196&amp;value=20824&amp;id=10333007&amp;value=20870&amp;id=14718101&amp;value=21175&amp;id=20809862&amp;value=22341&amp;id=32272353&amp;value=22406&amp;id=38123572&amp;value=22623&amp;id=46412901&amp;value=22956&amp;id=53410412&amp;value=23010&amp;id=58652758&amp;value=23949&amp;id=62949309&amp;value=28834&amp;id=67044540&amp;value=28960&amp;" TargetMode="External"/><Relationship Id="rId6642" Type="http://schemas.openxmlformats.org/officeDocument/2006/relationships/hyperlink" Target="https://www.daloopa.com/src/1670437" TargetMode="External"/><Relationship Id="rId15185" Type="http://schemas.openxmlformats.org/officeDocument/2006/relationships/hyperlink" Target="https://www.daloopa.com/src/46508403" TargetMode="External"/><Relationship Id="rId16236" Type="http://schemas.openxmlformats.org/officeDocument/2006/relationships/hyperlink" Target="https://www.daloopa.com/src/19140252" TargetMode="External"/><Relationship Id="rId5244" Type="http://schemas.openxmlformats.org/officeDocument/2006/relationships/hyperlink" Target="https://www.daloopa.com/src/2696957" TargetMode="External"/><Relationship Id="rId9865" Type="http://schemas.openxmlformats.org/officeDocument/2006/relationships/hyperlink" Target="https://marketplace.daloopa.com/text-fundamental?id=50174323&amp;value=762&amp;id=53410546&amp;value=665&amp;id=58652924&amp;value=856&amp;id=62949534&amp;value=1547&amp;id=67050864&amp;value=1087&amp;id=67054090&amp;value=4155&amp;" TargetMode="External"/><Relationship Id="rId11795" Type="http://schemas.openxmlformats.org/officeDocument/2006/relationships/hyperlink" Target="https://www.daloopa.com/src/1678759" TargetMode="External"/><Relationship Id="rId12846" Type="http://schemas.openxmlformats.org/officeDocument/2006/relationships/hyperlink" Target="https://www.daloopa.com/src/67436852" TargetMode="External"/><Relationship Id="rId19459" Type="http://schemas.openxmlformats.org/officeDocument/2006/relationships/hyperlink" Target="https://www.daloopa.com/src/1678540" TargetMode="External"/><Relationship Id="rId79" Type="http://schemas.openxmlformats.org/officeDocument/2006/relationships/hyperlink" Target="https://www.daloopa.com/document/23007040" TargetMode="External"/><Relationship Id="rId1854" Type="http://schemas.openxmlformats.org/officeDocument/2006/relationships/hyperlink" Target="https://www.daloopa.com/src/1670879" TargetMode="External"/><Relationship Id="rId2905" Type="http://schemas.openxmlformats.org/officeDocument/2006/relationships/hyperlink" Target="https://www.daloopa.com/src/32322508" TargetMode="External"/><Relationship Id="rId8467" Type="http://schemas.openxmlformats.org/officeDocument/2006/relationships/hyperlink" Target="https://www.daloopa.com/src/1668806" TargetMode="External"/><Relationship Id="rId9518" Type="http://schemas.openxmlformats.org/officeDocument/2006/relationships/hyperlink" Target="https://www.daloopa.com/src/1671079" TargetMode="External"/><Relationship Id="rId10397" Type="http://schemas.openxmlformats.org/officeDocument/2006/relationships/hyperlink" Target="https://www.daloopa.com/src/50179486" TargetMode="External"/><Relationship Id="rId11448" Type="http://schemas.openxmlformats.org/officeDocument/2006/relationships/hyperlink" Target="https://marketplace.daloopa.com/text-fundamental?id=1678986&amp;value=1197&amp;id=1678967&amp;value=1216&amp;id=1687093&amp;value=1432&amp;id=1678924&amp;value=1627&amp;id=45304407&amp;value=5472&amp;" TargetMode="External"/><Relationship Id="rId1507" Type="http://schemas.openxmlformats.org/officeDocument/2006/relationships/hyperlink" Target="https://www.daloopa.com/src/1671052" TargetMode="External"/><Relationship Id="rId7069" Type="http://schemas.openxmlformats.org/officeDocument/2006/relationships/hyperlink" Target="https://www.daloopa.com/src/67054409" TargetMode="External"/><Relationship Id="rId17491" Type="http://schemas.openxmlformats.org/officeDocument/2006/relationships/hyperlink" Target="https://www.daloopa.com/src/62705895" TargetMode="External"/><Relationship Id="rId3679" Type="http://schemas.openxmlformats.org/officeDocument/2006/relationships/hyperlink" Target="https://www.daloopa.com/src/19138007" TargetMode="External"/><Relationship Id="rId7550" Type="http://schemas.openxmlformats.org/officeDocument/2006/relationships/hyperlink" Target="https://www.daloopa.com/src/7963150" TargetMode="External"/><Relationship Id="rId16093" Type="http://schemas.openxmlformats.org/officeDocument/2006/relationships/hyperlink" Target="https://www.daloopa.com/document/23465155" TargetMode="External"/><Relationship Id="rId17144" Type="http://schemas.openxmlformats.org/officeDocument/2006/relationships/hyperlink" Target="https://www.daloopa.com/src/48794132" TargetMode="External"/><Relationship Id="rId18542" Type="http://schemas.openxmlformats.org/officeDocument/2006/relationships/hyperlink" Target="https://www.daloopa.com/src/67090315" TargetMode="External"/><Relationship Id="rId6152" Type="http://schemas.openxmlformats.org/officeDocument/2006/relationships/hyperlink" Target="https://www.daloopa.com/src/1669992" TargetMode="External"/><Relationship Id="rId7203" Type="http://schemas.openxmlformats.org/officeDocument/2006/relationships/hyperlink" Target="https://www.daloopa.com/src/1669421" TargetMode="External"/><Relationship Id="rId8601" Type="http://schemas.openxmlformats.org/officeDocument/2006/relationships/hyperlink" Target="https://www.daloopa.com/src/62949105" TargetMode="External"/><Relationship Id="rId10531" Type="http://schemas.openxmlformats.org/officeDocument/2006/relationships/hyperlink" Target="https://www.daloopa.com/src/50457905" TargetMode="External"/><Relationship Id="rId13754" Type="http://schemas.openxmlformats.org/officeDocument/2006/relationships/hyperlink" Target="https://www.daloopa.com/src/38229468" TargetMode="External"/><Relationship Id="rId14805" Type="http://schemas.openxmlformats.org/officeDocument/2006/relationships/hyperlink" Target="https://www.daloopa.com/src/19184835" TargetMode="External"/><Relationship Id="rId2762" Type="http://schemas.openxmlformats.org/officeDocument/2006/relationships/hyperlink" Target="https://www.daloopa.com/src/1679530" TargetMode="External"/><Relationship Id="rId3813" Type="http://schemas.openxmlformats.org/officeDocument/2006/relationships/hyperlink" Target="https://www.daloopa.com/src/19138343" TargetMode="External"/><Relationship Id="rId9028" Type="http://schemas.openxmlformats.org/officeDocument/2006/relationships/hyperlink" Target="https://www.daloopa.com/src/1671506" TargetMode="External"/><Relationship Id="rId9375" Type="http://schemas.openxmlformats.org/officeDocument/2006/relationships/hyperlink" Target="https://www.daloopa.com/src/50457803" TargetMode="External"/><Relationship Id="rId12356" Type="http://schemas.openxmlformats.org/officeDocument/2006/relationships/hyperlink" Target="https://www.daloopa.com/src/1679306" TargetMode="External"/><Relationship Id="rId13407" Type="http://schemas.openxmlformats.org/officeDocument/2006/relationships/hyperlink" Target="https://www.daloopa.com/src/19142935" TargetMode="External"/><Relationship Id="rId16977" Type="http://schemas.openxmlformats.org/officeDocument/2006/relationships/hyperlink" Target="https://www.daloopa.com/src/48791759" TargetMode="External"/><Relationship Id="rId734" Type="http://schemas.openxmlformats.org/officeDocument/2006/relationships/hyperlink" Target="https://www.daloopa.com/src/50430286" TargetMode="External"/><Relationship Id="rId1364" Type="http://schemas.openxmlformats.org/officeDocument/2006/relationships/hyperlink" Target="https://www.daloopa.com/src/1671034" TargetMode="External"/><Relationship Id="rId2415" Type="http://schemas.openxmlformats.org/officeDocument/2006/relationships/hyperlink" Target="https://www.daloopa.com/src/1679203" TargetMode="External"/><Relationship Id="rId5985" Type="http://schemas.openxmlformats.org/officeDocument/2006/relationships/hyperlink" Target="https://www.daloopa.com/src/1670349" TargetMode="External"/><Relationship Id="rId12009" Type="http://schemas.openxmlformats.org/officeDocument/2006/relationships/hyperlink" Target="https://www.daloopa.com/src/1678265" TargetMode="External"/><Relationship Id="rId15579" Type="http://schemas.openxmlformats.org/officeDocument/2006/relationships/hyperlink" Target="https://www.daloopa.com/src/19187175" TargetMode="External"/><Relationship Id="rId19450" Type="http://schemas.openxmlformats.org/officeDocument/2006/relationships/hyperlink" Target="https://www.daloopa.com/src/1678640" TargetMode="External"/><Relationship Id="rId70" Type="http://schemas.openxmlformats.org/officeDocument/2006/relationships/hyperlink" Target="https://www.daloopa.com/document/10375903" TargetMode="External"/><Relationship Id="rId1017" Type="http://schemas.openxmlformats.org/officeDocument/2006/relationships/hyperlink" Target="https://www.daloopa.com/src/67092372" TargetMode="External"/><Relationship Id="rId4587" Type="http://schemas.openxmlformats.org/officeDocument/2006/relationships/hyperlink" Target="https://www.daloopa.com/src/62948870" TargetMode="External"/><Relationship Id="rId5638" Type="http://schemas.openxmlformats.org/officeDocument/2006/relationships/hyperlink" Target="https://www.daloopa.com/src/1669707" TargetMode="External"/><Relationship Id="rId18052" Type="http://schemas.openxmlformats.org/officeDocument/2006/relationships/hyperlink" Target="https://www.daloopa.com/src/19237956" TargetMode="External"/><Relationship Id="rId19103" Type="http://schemas.openxmlformats.org/officeDocument/2006/relationships/hyperlink" Target="https://www.daloopa.com/src/48906399" TargetMode="External"/><Relationship Id="rId3189" Type="http://schemas.openxmlformats.org/officeDocument/2006/relationships/hyperlink" Target="https://www.daloopa.com/src/45304524" TargetMode="External"/><Relationship Id="rId7060" Type="http://schemas.openxmlformats.org/officeDocument/2006/relationships/hyperlink" Target="https://www.daloopa.com/src/48346966" TargetMode="External"/><Relationship Id="rId8111" Type="http://schemas.openxmlformats.org/officeDocument/2006/relationships/hyperlink" Target="https://www.daloopa.com/src/1668731" TargetMode="External"/><Relationship Id="rId10041" Type="http://schemas.openxmlformats.org/officeDocument/2006/relationships/hyperlink" Target="https://www.daloopa.com/src/50180134" TargetMode="External"/><Relationship Id="rId14662" Type="http://schemas.openxmlformats.org/officeDocument/2006/relationships/hyperlink" Target="https://www.daloopa.com/src/19184495" TargetMode="External"/><Relationship Id="rId15713" Type="http://schemas.openxmlformats.org/officeDocument/2006/relationships/hyperlink" Target="https://www.daloopa.com/src/19182160" TargetMode="External"/><Relationship Id="rId591" Type="http://schemas.openxmlformats.org/officeDocument/2006/relationships/hyperlink" Target="https://www.daloopa.com/src/18918697" TargetMode="External"/><Relationship Id="rId2272" Type="http://schemas.openxmlformats.org/officeDocument/2006/relationships/hyperlink" Target="https://www.daloopa.com/src/1679287" TargetMode="External"/><Relationship Id="rId3670" Type="http://schemas.openxmlformats.org/officeDocument/2006/relationships/hyperlink" Target="https://www.daloopa.com/src/67094312" TargetMode="External"/><Relationship Id="rId4721" Type="http://schemas.openxmlformats.org/officeDocument/2006/relationships/hyperlink" Target="https://www.daloopa.com/src/1668341" TargetMode="External"/><Relationship Id="rId13264" Type="http://schemas.openxmlformats.org/officeDocument/2006/relationships/hyperlink" Target="https://www.daloopa.com/src/67439099" TargetMode="External"/><Relationship Id="rId14315" Type="http://schemas.openxmlformats.org/officeDocument/2006/relationships/hyperlink" Target="https://www.daloopa.com/src/48897590" TargetMode="External"/><Relationship Id="rId17885" Type="http://schemas.openxmlformats.org/officeDocument/2006/relationships/hyperlink" Target="https://www.daloopa.com/src/62709291" TargetMode="External"/><Relationship Id="rId18936" Type="http://schemas.openxmlformats.org/officeDocument/2006/relationships/hyperlink" Target="https://www.daloopa.com/src/48899831" TargetMode="External"/><Relationship Id="rId244" Type="http://schemas.openxmlformats.org/officeDocument/2006/relationships/hyperlink" Target="https://www.daloopa.com/src/50420448" TargetMode="External"/><Relationship Id="rId3323" Type="http://schemas.openxmlformats.org/officeDocument/2006/relationships/hyperlink" Target="https://www.daloopa.com/src/19135762" TargetMode="External"/><Relationship Id="rId6893" Type="http://schemas.openxmlformats.org/officeDocument/2006/relationships/hyperlink" Target="https://www.daloopa.com/src/47469250" TargetMode="External"/><Relationship Id="rId7944" Type="http://schemas.openxmlformats.org/officeDocument/2006/relationships/hyperlink" Target="https://www.daloopa.com/src/1669323" TargetMode="External"/><Relationship Id="rId10925" Type="http://schemas.openxmlformats.org/officeDocument/2006/relationships/hyperlink" Target="https://www.daloopa.com/src/50178740" TargetMode="External"/><Relationship Id="rId16487" Type="http://schemas.openxmlformats.org/officeDocument/2006/relationships/hyperlink" Target="https://www.daloopa.com/src/19164950" TargetMode="External"/><Relationship Id="rId17538" Type="http://schemas.openxmlformats.org/officeDocument/2006/relationships/hyperlink" Target="https://www.daloopa.com/src/62706005" TargetMode="External"/><Relationship Id="rId5495" Type="http://schemas.openxmlformats.org/officeDocument/2006/relationships/hyperlink" Target="https://www.daloopa.com/src/4681431" TargetMode="External"/><Relationship Id="rId6546" Type="http://schemas.openxmlformats.org/officeDocument/2006/relationships/hyperlink" Target="https://www.daloopa.com/src/1670144" TargetMode="External"/><Relationship Id="rId15089" Type="http://schemas.openxmlformats.org/officeDocument/2006/relationships/hyperlink" Target="https://www.daloopa.com/src/19179498" TargetMode="External"/><Relationship Id="rId4097" Type="http://schemas.openxmlformats.org/officeDocument/2006/relationships/hyperlink" Target="https://www.daloopa.com/src/46595283" TargetMode="External"/><Relationship Id="rId5148" Type="http://schemas.openxmlformats.org/officeDocument/2006/relationships/hyperlink" Target="https://www.daloopa.com/src/1669871" TargetMode="External"/><Relationship Id="rId9769" Type="http://schemas.openxmlformats.org/officeDocument/2006/relationships/hyperlink" Target="https://www.daloopa.com/src/1671340" TargetMode="External"/><Relationship Id="rId11699" Type="http://schemas.openxmlformats.org/officeDocument/2006/relationships/hyperlink" Target="https://www.daloopa.com/src/1677338" TargetMode="External"/><Relationship Id="rId12000" Type="http://schemas.openxmlformats.org/officeDocument/2006/relationships/hyperlink" Target="https://www.daloopa.com/src/1678272" TargetMode="External"/><Relationship Id="rId15570" Type="http://schemas.openxmlformats.org/officeDocument/2006/relationships/hyperlink" Target="https://www.daloopa.com/src/19186341" TargetMode="External"/><Relationship Id="rId1758" Type="http://schemas.openxmlformats.org/officeDocument/2006/relationships/hyperlink" Target="https://www.daloopa.com/src/48529518" TargetMode="External"/><Relationship Id="rId2809" Type="http://schemas.openxmlformats.org/officeDocument/2006/relationships/hyperlink" Target="https://www.daloopa.com/src/46504235" TargetMode="External"/><Relationship Id="rId14172" Type="http://schemas.openxmlformats.org/officeDocument/2006/relationships/hyperlink" Target="https://www.daloopa.com/src/19151296" TargetMode="External"/><Relationship Id="rId15223" Type="http://schemas.openxmlformats.org/officeDocument/2006/relationships/hyperlink" Target="https://www.daloopa.com/src/19180008" TargetMode="External"/><Relationship Id="rId16621" Type="http://schemas.openxmlformats.org/officeDocument/2006/relationships/hyperlink" Target="https://www.daloopa.com/src/19164662" TargetMode="External"/><Relationship Id="rId3180" Type="http://schemas.openxmlformats.org/officeDocument/2006/relationships/hyperlink" Target="https://www.daloopa.com/src/19136257" TargetMode="External"/><Relationship Id="rId4231" Type="http://schemas.openxmlformats.org/officeDocument/2006/relationships/hyperlink" Target="https://www.daloopa.com/src/1668464" TargetMode="External"/><Relationship Id="rId18793" Type="http://schemas.openxmlformats.org/officeDocument/2006/relationships/hyperlink" Target="https://marketplace.daloopa.com/text-fundamental?id=48900278&amp;value=2637&amp;id=48900234&amp;value=3443&amp;id=48900198&amp;value=3544&amp;id=50393532&amp;value=2877&amp;id=48900145&amp;value=2792&amp;id=48900122&amp;value=3076&amp;id=48900079&amp;value=2910&amp;id=48900023&amp;value=3394&amp;id=48900000&amp;value=3706&amp;id=48899986&amp;value=3990&amp;id=48899960&amp;value=3662&amp;id=48899941&amp;value=3855&amp;id=48899876&amp;value=3862&amp;id=48899825&amp;value=4526&amp;id=48899784&amp;value=4667&amp;id=48899690&amp;value=4705&amp;id=48899615&amp;value=4840&amp;id=48899552&amp;value=5852&amp;id=48899353&amp;value=6768&amp;id=50369689&amp;value=7580&amp;" TargetMode="External"/><Relationship Id="rId8852" Type="http://schemas.openxmlformats.org/officeDocument/2006/relationships/hyperlink" Target="https://www.daloopa.com/src/1679821" TargetMode="External"/><Relationship Id="rId9903" Type="http://schemas.openxmlformats.org/officeDocument/2006/relationships/hyperlink" Target="https://www.daloopa.com/src/1671118" TargetMode="External"/><Relationship Id="rId10782" Type="http://schemas.openxmlformats.org/officeDocument/2006/relationships/hyperlink" Target="https://www.daloopa.com/src/50179327" TargetMode="External"/><Relationship Id="rId11833" Type="http://schemas.openxmlformats.org/officeDocument/2006/relationships/hyperlink" Target="https://www.daloopa.com/src/1678731" TargetMode="External"/><Relationship Id="rId17395" Type="http://schemas.openxmlformats.org/officeDocument/2006/relationships/hyperlink" Target="https://www.daloopa.com/src/62865846" TargetMode="External"/><Relationship Id="rId18446" Type="http://schemas.openxmlformats.org/officeDocument/2006/relationships/hyperlink" Target="https://www.daloopa.com/src/62712006" TargetMode="External"/><Relationship Id="rId6056" Type="http://schemas.openxmlformats.org/officeDocument/2006/relationships/hyperlink" Target="https://www.daloopa.com/src/1670463" TargetMode="External"/><Relationship Id="rId7454" Type="http://schemas.openxmlformats.org/officeDocument/2006/relationships/hyperlink" Target="https://www.daloopa.com/src/58652682" TargetMode="External"/><Relationship Id="rId8505" Type="http://schemas.openxmlformats.org/officeDocument/2006/relationships/hyperlink" Target="https://www.daloopa.com/src/1669371" TargetMode="External"/><Relationship Id="rId10435" Type="http://schemas.openxmlformats.org/officeDocument/2006/relationships/hyperlink" Target="https://www.daloopa.com/src/50178847" TargetMode="External"/><Relationship Id="rId17048" Type="http://schemas.openxmlformats.org/officeDocument/2006/relationships/hyperlink" Target="https://www.daloopa.com/src/58706519" TargetMode="External"/><Relationship Id="rId7107" Type="http://schemas.openxmlformats.org/officeDocument/2006/relationships/hyperlink" Target="https://www.daloopa.com/src/1669060" TargetMode="External"/><Relationship Id="rId13658" Type="http://schemas.openxmlformats.org/officeDocument/2006/relationships/hyperlink" Target="https://www.daloopa.com/src/19145385" TargetMode="External"/><Relationship Id="rId14709" Type="http://schemas.openxmlformats.org/officeDocument/2006/relationships/hyperlink" Target="https://www.daloopa.com/src/45303728" TargetMode="External"/><Relationship Id="rId985" Type="http://schemas.openxmlformats.org/officeDocument/2006/relationships/hyperlink" Target="https://www.daloopa.com/src/53410668" TargetMode="External"/><Relationship Id="rId2666" Type="http://schemas.openxmlformats.org/officeDocument/2006/relationships/hyperlink" Target="https://www.daloopa.com/src/1679570" TargetMode="External"/><Relationship Id="rId3717" Type="http://schemas.openxmlformats.org/officeDocument/2006/relationships/hyperlink" Target="https://www.daloopa.com/src/45304581" TargetMode="External"/><Relationship Id="rId9279" Type="http://schemas.openxmlformats.org/officeDocument/2006/relationships/hyperlink" Target="https://marketplace.daloopa.com/text-fundamental?id=2697114&amp;value=12565&amp;id=4681503&amp;value=14099&amp;id=7963269&amp;value=12845&amp;id=10333147&amp;value=11363&amp;id=14718320&amp;value=13924&amp;id=45304319&amp;value=52231&amp;id=20810598&amp;value=17238&amp;id=32273747&amp;value=17031&amp;id=38123912&amp;value=19084&amp;" TargetMode="External"/><Relationship Id="rId15080" Type="http://schemas.openxmlformats.org/officeDocument/2006/relationships/hyperlink" Target="https://www.daloopa.com/src/19180016" TargetMode="External"/><Relationship Id="rId16131" Type="http://schemas.openxmlformats.org/officeDocument/2006/relationships/hyperlink" Target="https://www.daloopa.com/document/23465155" TargetMode="External"/><Relationship Id="rId638" Type="http://schemas.openxmlformats.org/officeDocument/2006/relationships/hyperlink" Target="https://www.daloopa.com/src/32321949" TargetMode="External"/><Relationship Id="rId1268" Type="http://schemas.openxmlformats.org/officeDocument/2006/relationships/hyperlink" Target="https://www.daloopa.com/src/48520675" TargetMode="External"/><Relationship Id="rId2319" Type="http://schemas.openxmlformats.org/officeDocument/2006/relationships/hyperlink" Target="https://www.daloopa.com/src/1679245" TargetMode="External"/><Relationship Id="rId5889" Type="http://schemas.openxmlformats.org/officeDocument/2006/relationships/hyperlink" Target="https://www.daloopa.com/src/1670060" TargetMode="External"/><Relationship Id="rId9760" Type="http://schemas.openxmlformats.org/officeDocument/2006/relationships/hyperlink" Target="https://www.daloopa.com/src/67054088" TargetMode="External"/><Relationship Id="rId19354" Type="http://schemas.openxmlformats.org/officeDocument/2006/relationships/hyperlink" Target="https://www.daloopa.com/src/46414396" TargetMode="External"/><Relationship Id="rId8362" Type="http://schemas.openxmlformats.org/officeDocument/2006/relationships/hyperlink" Target="https://www.daloopa.com/src/1668840" TargetMode="External"/><Relationship Id="rId9413" Type="http://schemas.openxmlformats.org/officeDocument/2006/relationships/hyperlink" Target="https://www.daloopa.com/src/1671131" TargetMode="External"/><Relationship Id="rId11690" Type="http://schemas.openxmlformats.org/officeDocument/2006/relationships/hyperlink" Target="https://www.daloopa.com/src/1682271" TargetMode="External"/><Relationship Id="rId12741" Type="http://schemas.openxmlformats.org/officeDocument/2006/relationships/hyperlink" Target="https://www.daloopa.com/src/53483719" TargetMode="External"/><Relationship Id="rId19007" Type="http://schemas.openxmlformats.org/officeDocument/2006/relationships/hyperlink" Target="https://www.daloopa.com/src/58706969" TargetMode="External"/><Relationship Id="rId2800" Type="http://schemas.openxmlformats.org/officeDocument/2006/relationships/hyperlink" Target="https://www.daloopa.com/src/46520641" TargetMode="External"/><Relationship Id="rId8015" Type="http://schemas.openxmlformats.org/officeDocument/2006/relationships/hyperlink" Target="https://www.daloopa.com/document/23463508" TargetMode="External"/><Relationship Id="rId10292" Type="http://schemas.openxmlformats.org/officeDocument/2006/relationships/hyperlink" Target="https://www.daloopa.com/src/50179378" TargetMode="External"/><Relationship Id="rId11343" Type="http://schemas.openxmlformats.org/officeDocument/2006/relationships/hyperlink" Target="https://www.daloopa.com/src/1678972" TargetMode="External"/><Relationship Id="rId15964" Type="http://schemas.openxmlformats.org/officeDocument/2006/relationships/hyperlink" Target="https://www.daloopa.com/src/58705803" TargetMode="External"/><Relationship Id="rId1402" Type="http://schemas.openxmlformats.org/officeDocument/2006/relationships/hyperlink" Target="https://www.daloopa.com/src/1670923" TargetMode="External"/><Relationship Id="rId4972" Type="http://schemas.openxmlformats.org/officeDocument/2006/relationships/hyperlink" Target="https://www.daloopa.com/src/1669968" TargetMode="External"/><Relationship Id="rId14566" Type="http://schemas.openxmlformats.org/officeDocument/2006/relationships/hyperlink" Target="https://www.daloopa.com/src/19186065" TargetMode="External"/><Relationship Id="rId15617" Type="http://schemas.openxmlformats.org/officeDocument/2006/relationships/hyperlink" Target="https://www.daloopa.com/src/19187183" TargetMode="External"/><Relationship Id="rId3574" Type="http://schemas.openxmlformats.org/officeDocument/2006/relationships/hyperlink" Target="https://www.daloopa.com/src/19138883" TargetMode="External"/><Relationship Id="rId4625" Type="http://schemas.openxmlformats.org/officeDocument/2006/relationships/hyperlink" Target="https://marketplace.daloopa.com/text-fundamental?id=66433290&amp;value=5.16&amp;id=1668361&amp;value=4.99&amp;id=1668334&amp;value=5.8&amp;id=1668307&amp;value=7.16&amp;id=46594918&amp;value=23.11&amp;" TargetMode="External"/><Relationship Id="rId13168" Type="http://schemas.openxmlformats.org/officeDocument/2006/relationships/hyperlink" Target="https://www.daloopa.com/src/67440675" TargetMode="External"/><Relationship Id="rId14219" Type="http://schemas.openxmlformats.org/officeDocument/2006/relationships/hyperlink" Target="https://www.daloopa.com/document/23219921" TargetMode="External"/><Relationship Id="rId17789" Type="http://schemas.openxmlformats.org/officeDocument/2006/relationships/hyperlink" Target="https://www.daloopa.com/src/62706855" TargetMode="External"/><Relationship Id="rId495" Type="http://schemas.openxmlformats.org/officeDocument/2006/relationships/hyperlink" Target="https://www.daloopa.com/document/206943" TargetMode="External"/><Relationship Id="rId2176" Type="http://schemas.openxmlformats.org/officeDocument/2006/relationships/hyperlink" Target="https://www.daloopa.com/src/18859260" TargetMode="External"/><Relationship Id="rId3227" Type="http://schemas.openxmlformats.org/officeDocument/2006/relationships/hyperlink" Target="https://www.daloopa.com/src/19136064" TargetMode="External"/><Relationship Id="rId6797" Type="http://schemas.openxmlformats.org/officeDocument/2006/relationships/hyperlink" Target="https://www.daloopa.com/src/1669483" TargetMode="External"/><Relationship Id="rId7848" Type="http://schemas.openxmlformats.org/officeDocument/2006/relationships/hyperlink" Target="https://www.daloopa.com/document/23463508" TargetMode="External"/><Relationship Id="rId148" Type="http://schemas.openxmlformats.org/officeDocument/2006/relationships/hyperlink" Target="https://marketplace.daloopa.com/text-fundamental?id=67056818&amp;value=2.3&amp;" TargetMode="External"/><Relationship Id="rId5399" Type="http://schemas.openxmlformats.org/officeDocument/2006/relationships/hyperlink" Target="https://www.daloopa.com/src/1669703" TargetMode="External"/><Relationship Id="rId9270" Type="http://schemas.openxmlformats.org/officeDocument/2006/relationships/hyperlink" Target="https://www.daloopa.com/src/1671238" TargetMode="External"/><Relationship Id="rId10829" Type="http://schemas.openxmlformats.org/officeDocument/2006/relationships/hyperlink" Target="https://www.daloopa.com/document/23463508" TargetMode="External"/><Relationship Id="rId12251" Type="http://schemas.openxmlformats.org/officeDocument/2006/relationships/hyperlink" Target="https://www.daloopa.com/src/1679471" TargetMode="External"/><Relationship Id="rId13302" Type="http://schemas.openxmlformats.org/officeDocument/2006/relationships/hyperlink" Target="https://www.daloopa.com/src/1677408" TargetMode="External"/><Relationship Id="rId14700" Type="http://schemas.openxmlformats.org/officeDocument/2006/relationships/hyperlink" Target="https://www.daloopa.com/src/45303727" TargetMode="External"/><Relationship Id="rId2310" Type="http://schemas.openxmlformats.org/officeDocument/2006/relationships/hyperlink" Target="https://www.daloopa.com/src/1679285" TargetMode="External"/><Relationship Id="rId16872" Type="http://schemas.openxmlformats.org/officeDocument/2006/relationships/hyperlink" Target="https://www.daloopa.com/src/48792031" TargetMode="External"/><Relationship Id="rId17923" Type="http://schemas.openxmlformats.org/officeDocument/2006/relationships/hyperlink" Target="https://www.daloopa.com/src/62709214" TargetMode="External"/><Relationship Id="rId4482" Type="http://schemas.openxmlformats.org/officeDocument/2006/relationships/hyperlink" Target="https://www.daloopa.com/src/1668268" TargetMode="External"/><Relationship Id="rId5880" Type="http://schemas.openxmlformats.org/officeDocument/2006/relationships/hyperlink" Target="https://www.daloopa.com/src/1670385" TargetMode="External"/><Relationship Id="rId6931" Type="http://schemas.openxmlformats.org/officeDocument/2006/relationships/hyperlink" Target="https://www.daloopa.com/src/20811504" TargetMode="External"/><Relationship Id="rId14076" Type="http://schemas.openxmlformats.org/officeDocument/2006/relationships/hyperlink" Target="https://www.daloopa.com/src/19156960" TargetMode="External"/><Relationship Id="rId15474" Type="http://schemas.openxmlformats.org/officeDocument/2006/relationships/hyperlink" Target="https://www.daloopa.com/src/45303783" TargetMode="External"/><Relationship Id="rId16525" Type="http://schemas.openxmlformats.org/officeDocument/2006/relationships/hyperlink" Target="https://www.daloopa.com/document/23465155" TargetMode="External"/><Relationship Id="rId3084" Type="http://schemas.openxmlformats.org/officeDocument/2006/relationships/hyperlink" Target="https://www.daloopa.com/src/19135439" TargetMode="External"/><Relationship Id="rId4135" Type="http://schemas.openxmlformats.org/officeDocument/2006/relationships/hyperlink" Target="https://www.daloopa.com/src/1668278" TargetMode="External"/><Relationship Id="rId5533" Type="http://schemas.openxmlformats.org/officeDocument/2006/relationships/hyperlink" Target="https://www.daloopa.com/src/62949306" TargetMode="External"/><Relationship Id="rId15127" Type="http://schemas.openxmlformats.org/officeDocument/2006/relationships/hyperlink" Target="https://www.daloopa.com/src/19180041" TargetMode="External"/><Relationship Id="rId18697" Type="http://schemas.openxmlformats.org/officeDocument/2006/relationships/hyperlink" Target="https://www.daloopa.com/src/48900281" TargetMode="External"/><Relationship Id="rId19748" Type="http://schemas.openxmlformats.org/officeDocument/2006/relationships/hyperlink" Target="https://www.daloopa.com/src/1678527" TargetMode="External"/><Relationship Id="rId8756" Type="http://schemas.openxmlformats.org/officeDocument/2006/relationships/hyperlink" Target="https://www.daloopa.com/src/58652812" TargetMode="External"/><Relationship Id="rId9807" Type="http://schemas.openxmlformats.org/officeDocument/2006/relationships/hyperlink" Target="https://www.daloopa.com/src/58652921" TargetMode="External"/><Relationship Id="rId10686" Type="http://schemas.openxmlformats.org/officeDocument/2006/relationships/hyperlink" Target="https://www.daloopa.com/src/50178729" TargetMode="External"/><Relationship Id="rId11737" Type="http://schemas.openxmlformats.org/officeDocument/2006/relationships/hyperlink" Target="https://www.daloopa.com/src/1678696" TargetMode="External"/><Relationship Id="rId17299" Type="http://schemas.openxmlformats.org/officeDocument/2006/relationships/hyperlink" Target="https://www.daloopa.com/src/48797502" TargetMode="External"/><Relationship Id="rId7358" Type="http://schemas.openxmlformats.org/officeDocument/2006/relationships/hyperlink" Target="https://www.daloopa.com/src/48610232" TargetMode="External"/><Relationship Id="rId8409" Type="http://schemas.openxmlformats.org/officeDocument/2006/relationships/hyperlink" Target="https://www.daloopa.com/src/1669018" TargetMode="External"/><Relationship Id="rId10339" Type="http://schemas.openxmlformats.org/officeDocument/2006/relationships/hyperlink" Target="https://www.daloopa.com/src/67051810" TargetMode="External"/><Relationship Id="rId14210" Type="http://schemas.openxmlformats.org/officeDocument/2006/relationships/hyperlink" Target="https://www.daloopa.com/document/23465155" TargetMode="External"/><Relationship Id="rId17780" Type="http://schemas.openxmlformats.org/officeDocument/2006/relationships/hyperlink" Target="https://www.daloopa.com/src/62761331" TargetMode="External"/><Relationship Id="rId3968" Type="http://schemas.openxmlformats.org/officeDocument/2006/relationships/hyperlink" Target="https://www.daloopa.com/src/1668156" TargetMode="External"/><Relationship Id="rId16382" Type="http://schemas.openxmlformats.org/officeDocument/2006/relationships/hyperlink" Target="https://www.daloopa.com/src/19196874" TargetMode="External"/><Relationship Id="rId17433" Type="http://schemas.openxmlformats.org/officeDocument/2006/relationships/hyperlink" Target="https://www.daloopa.com/src/62705634" TargetMode="External"/><Relationship Id="rId18831" Type="http://schemas.openxmlformats.org/officeDocument/2006/relationships/hyperlink" Target="https://www.daloopa.com/src/48899793" TargetMode="External"/><Relationship Id="rId5" Type="http://schemas.openxmlformats.org/officeDocument/2006/relationships/hyperlink" Target="https://www.daloopa.com/document/27827" TargetMode="External"/><Relationship Id="rId889" Type="http://schemas.openxmlformats.org/officeDocument/2006/relationships/hyperlink" Target="https://www.daloopa.com/src/15999005" TargetMode="External"/><Relationship Id="rId5390" Type="http://schemas.openxmlformats.org/officeDocument/2006/relationships/hyperlink" Target="https://www.daloopa.com/src/1670015" TargetMode="External"/><Relationship Id="rId6441" Type="http://schemas.openxmlformats.org/officeDocument/2006/relationships/hyperlink" Target="https://marketplace.daloopa.com/text-fundamental?id=1670107&amp;value=26178&amp;id=1670071&amp;value=26413&amp;id=1670035&amp;value=25845&amp;id=1669998&amp;value=28461&amp;id=1669961&amp;value=27807&amp;id=1669927&amp;value=30335&amp;id=1669893&amp;value=32436&amp;id=1669859&amp;value=44793&amp;id=1669825&amp;value=46110&amp;id=1669790&amp;value=49610&amp;id=1669756&amp;value=51698&amp;id=1669722&amp;value=55164&amp;id=1669688&amp;value=61877&amp;id=1669652&amp;value=64909&amp;id=1669616&amp;value=68075&amp;id=2696982&amp;value=74467&amp;id=4681450&amp;value=69744&amp;id=7963212&amp;value=71170&amp;id=10332985&amp;value=86323&amp;id=14718080&amp;value=97072&amp;id=20809860&amp;value=97082&amp;id=32272333&amp;value=97822&amp;id=38123591&amp;value=102836&amp;id=46412944&amp;value=107633&amp;id=53410437&amp;value=103092&amp;id=58652769&amp;value=99766&amp;id=62949313&amp;value=104629&amp;id=67044555&amp;value=109120&amp;" TargetMode="External"/><Relationship Id="rId10820" Type="http://schemas.openxmlformats.org/officeDocument/2006/relationships/hyperlink" Target="https://www.daloopa.com/src/50178698" TargetMode="External"/><Relationship Id="rId16035" Type="http://schemas.openxmlformats.org/officeDocument/2006/relationships/hyperlink" Target="https://www.daloopa.com/src/19193919" TargetMode="External"/><Relationship Id="rId5043" Type="http://schemas.openxmlformats.org/officeDocument/2006/relationships/hyperlink" Target="https://www.daloopa.com/src/1670151" TargetMode="External"/><Relationship Id="rId12992" Type="http://schemas.openxmlformats.org/officeDocument/2006/relationships/hyperlink" Target="https://www.daloopa.com/src/67441691" TargetMode="External"/><Relationship Id="rId8266" Type="http://schemas.openxmlformats.org/officeDocument/2006/relationships/hyperlink" Target="https://www.daloopa.com/src/1669329" TargetMode="External"/><Relationship Id="rId9317" Type="http://schemas.openxmlformats.org/officeDocument/2006/relationships/hyperlink" Target="https://www.daloopa.com/document/23463508" TargetMode="External"/><Relationship Id="rId9664" Type="http://schemas.openxmlformats.org/officeDocument/2006/relationships/hyperlink" Target="https://marketplace.daloopa.com/text-fundamental?id=1671365&amp;value=-0.12&amp;id=1671337&amp;value=0.11&amp;id=1671309&amp;value=0.09&amp;id=1671281&amp;value=0.23&amp;id=1671253&amp;value=-0.09&amp;id=1671225&amp;value=0.07&amp;id=1671197&amp;value=-0.01&amp;id=1671169&amp;value=0.2&amp;id=1671141&amp;value=-0.13&amp;id=1671113&amp;value=0.12&amp;id=1671085&amp;value=0.08&amp;id=2697127&amp;value=0.16&amp;id=4681516&amp;value=-0.19&amp;id=7963282&amp;value=-0.15&amp;id=10333158&amp;value=0.29&amp;id=14718307&amp;value=0.29&amp;id=20810585&amp;value=-0.05&amp;id=32273759&amp;value=0.16&amp;id=38123907&amp;value=0.1&amp;id=50174360&amp;value=0.21&amp;id=53410552&amp;value=-0.14&amp;id=58652930&amp;value=0.13&amp;id=62949540&amp;value=-0.05&amp;id=67057767&amp;value=0.13&amp;" TargetMode="External"/><Relationship Id="rId11594" Type="http://schemas.openxmlformats.org/officeDocument/2006/relationships/hyperlink" Target="https://www.daloopa.com/src/45304427" TargetMode="External"/><Relationship Id="rId12645" Type="http://schemas.openxmlformats.org/officeDocument/2006/relationships/hyperlink" Target="https://www.daloopa.com/src/50460339" TargetMode="External"/><Relationship Id="rId19258" Type="http://schemas.openxmlformats.org/officeDocument/2006/relationships/hyperlink" Target="https://marketplace.daloopa.com/text-fundamental?id=49002466&amp;value=3924&amp;id=49002556&amp;value=947&amp;id=49002525&amp;value=1076&amp;id=49002500&amp;value=1162&amp;id=49028213&amp;value=1443&amp;id=49002475&amp;value=4628&amp;" TargetMode="External"/><Relationship Id="rId1653" Type="http://schemas.openxmlformats.org/officeDocument/2006/relationships/hyperlink" Target="https://www.daloopa.com/src/49016410" TargetMode="External"/><Relationship Id="rId2704" Type="http://schemas.openxmlformats.org/officeDocument/2006/relationships/hyperlink" Target="https://www.daloopa.com/src/1679595" TargetMode="External"/><Relationship Id="rId10196" Type="http://schemas.openxmlformats.org/officeDocument/2006/relationships/hyperlink" Target="https://www.daloopa.com/src/50179754" TargetMode="External"/><Relationship Id="rId11247" Type="http://schemas.openxmlformats.org/officeDocument/2006/relationships/hyperlink" Target="https://www.daloopa.com/document/6065396" TargetMode="External"/><Relationship Id="rId15868" Type="http://schemas.openxmlformats.org/officeDocument/2006/relationships/hyperlink" Target="https://www.daloopa.com/src/45303799" TargetMode="External"/><Relationship Id="rId16919" Type="http://schemas.openxmlformats.org/officeDocument/2006/relationships/hyperlink" Target="https://www.daloopa.com/src/48791817" TargetMode="External"/><Relationship Id="rId1306" Type="http://schemas.openxmlformats.org/officeDocument/2006/relationships/hyperlink" Target="https://www.daloopa.com/src/1671003" TargetMode="External"/><Relationship Id="rId4876" Type="http://schemas.openxmlformats.org/officeDocument/2006/relationships/hyperlink" Target="https://www.daloopa.com/src/1677285" TargetMode="External"/><Relationship Id="rId5927" Type="http://schemas.openxmlformats.org/officeDocument/2006/relationships/hyperlink" Target="https://www.daloopa.com/document/23463508" TargetMode="External"/><Relationship Id="rId17290" Type="http://schemas.openxmlformats.org/officeDocument/2006/relationships/hyperlink" Target="https://www.daloopa.com/src/48798349" TargetMode="External"/><Relationship Id="rId18341" Type="http://schemas.openxmlformats.org/officeDocument/2006/relationships/hyperlink" Target="https://marketplace.daloopa.com/text-fundamental?id=62711645&amp;value=94&amp;" TargetMode="External"/><Relationship Id="rId12" Type="http://schemas.openxmlformats.org/officeDocument/2006/relationships/hyperlink" Target="https://www.daloopa.com/document/27844" TargetMode="External"/><Relationship Id="rId3478" Type="http://schemas.openxmlformats.org/officeDocument/2006/relationships/hyperlink" Target="https://www.daloopa.com/src/19599845" TargetMode="External"/><Relationship Id="rId4529" Type="http://schemas.openxmlformats.org/officeDocument/2006/relationships/hyperlink" Target="https://www.daloopa.com/src/1668545" TargetMode="External"/><Relationship Id="rId8400" Type="http://schemas.openxmlformats.org/officeDocument/2006/relationships/hyperlink" Target="https://www.daloopa.com/src/1669407" TargetMode="External"/><Relationship Id="rId10330" Type="http://schemas.openxmlformats.org/officeDocument/2006/relationships/hyperlink" Target="https://www.daloopa.com/src/50179042" TargetMode="External"/><Relationship Id="rId399" Type="http://schemas.openxmlformats.org/officeDocument/2006/relationships/hyperlink" Target="https://www.daloopa.com/src/1676906" TargetMode="External"/><Relationship Id="rId7002" Type="http://schemas.openxmlformats.org/officeDocument/2006/relationships/hyperlink" Target="https://www.daloopa.com/document/207170" TargetMode="External"/><Relationship Id="rId14951" Type="http://schemas.openxmlformats.org/officeDocument/2006/relationships/hyperlink" Target="https://www.daloopa.com/src/19184554" TargetMode="External"/><Relationship Id="rId880" Type="http://schemas.openxmlformats.org/officeDocument/2006/relationships/hyperlink" Target="https://www.daloopa.com/src/62755496" TargetMode="External"/><Relationship Id="rId2561" Type="http://schemas.openxmlformats.org/officeDocument/2006/relationships/hyperlink" Target="https://www.daloopa.com/src/66331552" TargetMode="External"/><Relationship Id="rId9174" Type="http://schemas.openxmlformats.org/officeDocument/2006/relationships/hyperlink" Target="https://www.daloopa.com/src/10333138" TargetMode="External"/><Relationship Id="rId12155" Type="http://schemas.openxmlformats.org/officeDocument/2006/relationships/hyperlink" Target="https://www.daloopa.com/src/1678351" TargetMode="External"/><Relationship Id="rId13553" Type="http://schemas.openxmlformats.org/officeDocument/2006/relationships/hyperlink" Target="https://www.daloopa.com/src/46509753" TargetMode="External"/><Relationship Id="rId14604" Type="http://schemas.openxmlformats.org/officeDocument/2006/relationships/hyperlink" Target="https://www.daloopa.com/src/62996936" TargetMode="External"/><Relationship Id="rId533" Type="http://schemas.openxmlformats.org/officeDocument/2006/relationships/hyperlink" Target="https://www.daloopa.com/src/45303307" TargetMode="External"/><Relationship Id="rId1163" Type="http://schemas.openxmlformats.org/officeDocument/2006/relationships/hyperlink" Target="https://www.daloopa.com/src/49016195" TargetMode="External"/><Relationship Id="rId2214" Type="http://schemas.openxmlformats.org/officeDocument/2006/relationships/hyperlink" Target="https://www.daloopa.com/src/18860087" TargetMode="External"/><Relationship Id="rId3612" Type="http://schemas.openxmlformats.org/officeDocument/2006/relationships/hyperlink" Target="https://www.daloopa.com/src/19138411" TargetMode="External"/><Relationship Id="rId13206" Type="http://schemas.openxmlformats.org/officeDocument/2006/relationships/hyperlink" Target="https://www.daloopa.com/src/67440673" TargetMode="External"/><Relationship Id="rId16776" Type="http://schemas.openxmlformats.org/officeDocument/2006/relationships/hyperlink" Target="https://www.daloopa.com/src/67090488" TargetMode="External"/><Relationship Id="rId17827" Type="http://schemas.openxmlformats.org/officeDocument/2006/relationships/hyperlink" Target="https://www.daloopa.com/src/62762150" TargetMode="External"/><Relationship Id="rId5784" Type="http://schemas.openxmlformats.org/officeDocument/2006/relationships/hyperlink" Target="https://www.daloopa.com/src/46412950" TargetMode="External"/><Relationship Id="rId6835" Type="http://schemas.openxmlformats.org/officeDocument/2006/relationships/hyperlink" Target="https://www.daloopa.com/src/48346961" TargetMode="External"/><Relationship Id="rId15378" Type="http://schemas.openxmlformats.org/officeDocument/2006/relationships/hyperlink" Target="https://www.daloopa.com/src/19186248" TargetMode="External"/><Relationship Id="rId16429" Type="http://schemas.openxmlformats.org/officeDocument/2006/relationships/hyperlink" Target="https://www.daloopa.com/document/27841" TargetMode="External"/><Relationship Id="rId4386" Type="http://schemas.openxmlformats.org/officeDocument/2006/relationships/hyperlink" Target="https://www.daloopa.com/src/1668491" TargetMode="External"/><Relationship Id="rId5437" Type="http://schemas.openxmlformats.org/officeDocument/2006/relationships/hyperlink" Target="https://www.daloopa.com/src/1669806" TargetMode="External"/><Relationship Id="rId11988" Type="http://schemas.openxmlformats.org/officeDocument/2006/relationships/hyperlink" Target="https://www.daloopa.com/src/1678800" TargetMode="External"/><Relationship Id="rId4039" Type="http://schemas.openxmlformats.org/officeDocument/2006/relationships/hyperlink" Target="https://www.daloopa.com/src/67044157" TargetMode="External"/><Relationship Id="rId14461" Type="http://schemas.openxmlformats.org/officeDocument/2006/relationships/hyperlink" Target="https://www.daloopa.com/src/50457968" TargetMode="External"/><Relationship Id="rId15512" Type="http://schemas.openxmlformats.org/officeDocument/2006/relationships/hyperlink" Target="https://www.daloopa.com/src/62996956" TargetMode="External"/><Relationship Id="rId16910" Type="http://schemas.openxmlformats.org/officeDocument/2006/relationships/hyperlink" Target="https://www.daloopa.com/src/67089740" TargetMode="External"/><Relationship Id="rId4520" Type="http://schemas.openxmlformats.org/officeDocument/2006/relationships/hyperlink" Target="https://www.daloopa.com/src/1668451" TargetMode="External"/><Relationship Id="rId13063" Type="http://schemas.openxmlformats.org/officeDocument/2006/relationships/hyperlink" Target="https://www.daloopa.com/src/67438936" TargetMode="External"/><Relationship Id="rId14114" Type="http://schemas.openxmlformats.org/officeDocument/2006/relationships/hyperlink" Target="https://www.daloopa.com/src/48891119" TargetMode="External"/><Relationship Id="rId390" Type="http://schemas.openxmlformats.org/officeDocument/2006/relationships/hyperlink" Target="https://www.daloopa.com/src/1676965" TargetMode="External"/><Relationship Id="rId2071" Type="http://schemas.openxmlformats.org/officeDocument/2006/relationships/hyperlink" Target="https://marketplace.daloopa.com/text-fundamental?id=1680712&amp;value=-855&amp;id=1680720&amp;value=-772&amp;id=1680728&amp;value=-812&amp;id=1680736&amp;value=-916&amp;id=45303501&amp;value=-3355&amp;id=1680744&amp;value=-571&amp;id=1680752&amp;value=-732&amp;id=1680760&amp;value=-727&amp;id=1680768&amp;value=-1328&amp;id=45303502&amp;value=-3358&amp;id=1680776&amp;value=-868&amp;id=1680784&amp;value=-989&amp;id=1680792&amp;value=-941&amp;id=2697953&amp;value=-2026&amp;id=45303503&amp;value=-4824&amp;id=4681535&amp;value=-1121&amp;id=7963303&amp;value=-1116&amp;id=10333165&amp;value=-1103&amp;" TargetMode="External"/><Relationship Id="rId3122" Type="http://schemas.openxmlformats.org/officeDocument/2006/relationships/hyperlink" Target="https://www.daloopa.com/src/67087580" TargetMode="External"/><Relationship Id="rId6692" Type="http://schemas.openxmlformats.org/officeDocument/2006/relationships/hyperlink" Target="https://www.daloopa.com/src/1670512" TargetMode="External"/><Relationship Id="rId16286" Type="http://schemas.openxmlformats.org/officeDocument/2006/relationships/hyperlink" Target="https://www.daloopa.com/src/19140153" TargetMode="External"/><Relationship Id="rId17684" Type="http://schemas.openxmlformats.org/officeDocument/2006/relationships/hyperlink" Target="https://www.daloopa.com/src/62705853" TargetMode="External"/><Relationship Id="rId18735" Type="http://schemas.openxmlformats.org/officeDocument/2006/relationships/hyperlink" Target="https://www.daloopa.com/src/48900121" TargetMode="External"/><Relationship Id="rId5294" Type="http://schemas.openxmlformats.org/officeDocument/2006/relationships/hyperlink" Target="https://www.daloopa.com/src/1669735" TargetMode="External"/><Relationship Id="rId6345" Type="http://schemas.openxmlformats.org/officeDocument/2006/relationships/hyperlink" Target="https://www.daloopa.com/src/4681447" TargetMode="External"/><Relationship Id="rId7743" Type="http://schemas.openxmlformats.org/officeDocument/2006/relationships/hyperlink" Target="https://marketplace.daloopa.com/text-fundamental?id=1669572&amp;value=6319&amp;id=1669537&amp;value=10687&amp;id=1669502&amp;value=6235&amp;id=1669467&amp;value=15073&amp;id=48346972&amp;value=38314&amp;id=1669432&amp;value=9406&amp;id=1669395&amp;value=14199&amp;id=1669357&amp;value=13045&amp;id=1669319&amp;value=14665&amp;id=48346649&amp;value=51315&amp;id=1669283&amp;value=10389&amp;id=1669247&amp;value=17197&amp;id=1669211&amp;value=19274&amp;id=1669173&amp;value=16045&amp;id=48345881&amp;value=62905&amp;id=1669072&amp;value=17443&amp;id=1669039&amp;value=20346&amp;id=1669006&amp;value=16590&amp;id=1668971&amp;value=12516&amp;id=48615977&amp;value=66895&amp;id=1668935&amp;value=19362&amp;id=1668899&amp;value=14876&amp;id=1668863&amp;value=28350&amp;id=1668827&amp;value=11371&amp;id=48400731&amp;value=73959&amp;id=1668793&amp;value=9351&amp;id=1668759&amp;value=16172&amp;id=1668725&amp;value=9403&amp;id=1668691&amp;value=13581&amp;id=48610236&amp;value=48507&amp;id=1668658&amp;value=21006&amp;id=1668624&amp;value=19686&amp;id=1668591&amp;value=34091&amp;id=2696855&amp;value=23042&amp;id=47469235&amp;value=97825&amp;id=4681394&amp;value=41811&amp;id=7963154&amp;value=24063&amp;id=10333044&amp;value=31877&amp;id=14718221&amp;value=35155&amp;id=47468697&amp;value=132906&amp;id=20811531&amp;value=39248&amp;id=32272377&amp;value=21419&amp;id=38123487&amp;value=31459&amp;id=46414895&amp;value=36168&amp;id=46420406&amp;value=128294&amp;id=53410385&amp;value=29779&amp;id=58652691&amp;value=25595&amp;id=62949123&amp;value=28713&amp;id=67044682&amp;value=13735&amp;id=67054416&amp;value=97822&amp;" TargetMode="External"/><Relationship Id="rId10724" Type="http://schemas.openxmlformats.org/officeDocument/2006/relationships/hyperlink" Target="https://www.daloopa.com/src/50457927" TargetMode="External"/><Relationship Id="rId17337" Type="http://schemas.openxmlformats.org/officeDocument/2006/relationships/hyperlink" Target="https://www.daloopa.com/src/48799505" TargetMode="External"/><Relationship Id="rId12896" Type="http://schemas.openxmlformats.org/officeDocument/2006/relationships/hyperlink" Target="https://www.daloopa.com/src/67436355" TargetMode="External"/><Relationship Id="rId13947" Type="http://schemas.openxmlformats.org/officeDocument/2006/relationships/hyperlink" Target="https://www.daloopa.com/src/48888123" TargetMode="External"/><Relationship Id="rId2955" Type="http://schemas.openxmlformats.org/officeDocument/2006/relationships/hyperlink" Target="https://www.daloopa.com/src/32322510" TargetMode="External"/><Relationship Id="rId9568" Type="http://schemas.openxmlformats.org/officeDocument/2006/relationships/hyperlink" Target="https://www.daloopa.com/src/1671305" TargetMode="External"/><Relationship Id="rId11498" Type="http://schemas.openxmlformats.org/officeDocument/2006/relationships/hyperlink" Target="https://www.daloopa.com/src/1684195" TargetMode="External"/><Relationship Id="rId12549" Type="http://schemas.openxmlformats.org/officeDocument/2006/relationships/hyperlink" Target="https://www.daloopa.com/src/67090303" TargetMode="External"/><Relationship Id="rId16420" Type="http://schemas.openxmlformats.org/officeDocument/2006/relationships/hyperlink" Target="https://www.daloopa.com/src/19196816" TargetMode="External"/><Relationship Id="rId927" Type="http://schemas.openxmlformats.org/officeDocument/2006/relationships/hyperlink" Target="https://www.daloopa.com/src/15998863" TargetMode="External"/><Relationship Id="rId1557" Type="http://schemas.openxmlformats.org/officeDocument/2006/relationships/hyperlink" Target="https://www.daloopa.com/src/4681487" TargetMode="External"/><Relationship Id="rId2608" Type="http://schemas.openxmlformats.org/officeDocument/2006/relationships/hyperlink" Target="https://www.daloopa.com/src/66330939" TargetMode="External"/><Relationship Id="rId15022" Type="http://schemas.openxmlformats.org/officeDocument/2006/relationships/hyperlink" Target="https://www.daloopa.com/src/50457989" TargetMode="External"/><Relationship Id="rId18592" Type="http://schemas.openxmlformats.org/officeDocument/2006/relationships/hyperlink" Target="https://www.daloopa.com/src/50393526" TargetMode="External"/><Relationship Id="rId19643" Type="http://schemas.openxmlformats.org/officeDocument/2006/relationships/hyperlink" Target="https://www.daloopa.com/src/1678609" TargetMode="External"/><Relationship Id="rId4030" Type="http://schemas.openxmlformats.org/officeDocument/2006/relationships/hyperlink" Target="https://www.daloopa.com/src/10332890" TargetMode="External"/><Relationship Id="rId8651" Type="http://schemas.openxmlformats.org/officeDocument/2006/relationships/hyperlink" Target="https://www.daloopa.com/src/53410443" TargetMode="External"/><Relationship Id="rId9702" Type="http://schemas.openxmlformats.org/officeDocument/2006/relationships/hyperlink" Target="https://www.daloopa.com/src/1671170" TargetMode="External"/><Relationship Id="rId17194" Type="http://schemas.openxmlformats.org/officeDocument/2006/relationships/hyperlink" Target="https://www.daloopa.com/src/48803282" TargetMode="External"/><Relationship Id="rId18245" Type="http://schemas.openxmlformats.org/officeDocument/2006/relationships/hyperlink" Target="https://www.daloopa.com/src/19253506" TargetMode="External"/><Relationship Id="rId7253" Type="http://schemas.openxmlformats.org/officeDocument/2006/relationships/hyperlink" Target="https://www.daloopa.com/src/1669492" TargetMode="External"/><Relationship Id="rId8304" Type="http://schemas.openxmlformats.org/officeDocument/2006/relationships/hyperlink" Target="https://www.daloopa.com/src/48610215" TargetMode="External"/><Relationship Id="rId10234" Type="http://schemas.openxmlformats.org/officeDocument/2006/relationships/hyperlink" Target="https://www.daloopa.com/src/50180144" TargetMode="External"/><Relationship Id="rId10581" Type="http://schemas.openxmlformats.org/officeDocument/2006/relationships/hyperlink" Target="https://www.daloopa.com/src/50457915" TargetMode="External"/><Relationship Id="rId11632" Type="http://schemas.openxmlformats.org/officeDocument/2006/relationships/hyperlink" Target="https://www.daloopa.com/src/1682618" TargetMode="External"/><Relationship Id="rId14855" Type="http://schemas.openxmlformats.org/officeDocument/2006/relationships/hyperlink" Target="https://www.daloopa.com/src/19184179" TargetMode="External"/><Relationship Id="rId15906" Type="http://schemas.openxmlformats.org/officeDocument/2006/relationships/hyperlink" Target="https://www.daloopa.com/src/19193304" TargetMode="External"/><Relationship Id="rId3863" Type="http://schemas.openxmlformats.org/officeDocument/2006/relationships/hyperlink" Target="https://www.daloopa.com/src/1668070" TargetMode="External"/><Relationship Id="rId4914" Type="http://schemas.openxmlformats.org/officeDocument/2006/relationships/hyperlink" Target="https://www.daloopa.com/src/45303689" TargetMode="External"/><Relationship Id="rId9078" Type="http://schemas.openxmlformats.org/officeDocument/2006/relationships/hyperlink" Target="https://www.daloopa.com/document/6065396" TargetMode="External"/><Relationship Id="rId13457" Type="http://schemas.openxmlformats.org/officeDocument/2006/relationships/hyperlink" Target="https://www.daloopa.com/src/19144004" TargetMode="External"/><Relationship Id="rId14508" Type="http://schemas.openxmlformats.org/officeDocument/2006/relationships/hyperlink" Target="https://www.daloopa.com/src/19177222" TargetMode="External"/><Relationship Id="rId784" Type="http://schemas.openxmlformats.org/officeDocument/2006/relationships/hyperlink" Target="https://www.daloopa.com/src/19619081" TargetMode="External"/><Relationship Id="rId1067" Type="http://schemas.openxmlformats.org/officeDocument/2006/relationships/hyperlink" Target="https://marketplace.daloopa.com/text-fundamental?id=49016196&amp;value=55507&amp;id=49013854&amp;value=17997&amp;id=49016188&amp;value=65674&amp;id=49013845&amp;value=17178&amp;id=49013835&amp;value=17652&amp;id=49013831&amp;value=18533&amp;id=1671043&amp;value=21178&amp;id=48511404&amp;value=74541&amp;id=1671021&amp;value=20091&amp;id=1670999&amp;value=21315&amp;id=1670976&amp;value=22254&amp;id=1670953&amp;value=25802&amp;id=48511329&amp;value=89463&amp;id=1670935&amp;value=24506&amp;id=1670917&amp;value=25762&amp;id=1670898&amp;value=27470&amp;id=1670880&amp;value=31914&amp;id=48511218&amp;value=109652&amp;id=1670862&amp;value=30996&amp;id=1670844&amp;value=32512&amp;id=1670826&amp;value=33594&amp;id=1670808&amp;value=39122&amp;id=48520225&amp;value=136224&amp;id=1670790&amp;value=36169&amp;id=1670772&amp;value=38782&amp;id=1670754&amp;value=40344&amp;id=2697057&amp;value=45812&amp;id=48520311&amp;value=160743&amp;id=4681476&amp;value=40975&amp;id=7963237&amp;value=37998&amp;id=10333101&amp;value=46017&amp;" TargetMode="External"/><Relationship Id="rId2465" Type="http://schemas.openxmlformats.org/officeDocument/2006/relationships/hyperlink" Target="https://www.daloopa.com/src/45303551" TargetMode="External"/><Relationship Id="rId3516" Type="http://schemas.openxmlformats.org/officeDocument/2006/relationships/hyperlink" Target="https://www.daloopa.com/document/8473" TargetMode="External"/><Relationship Id="rId12059" Type="http://schemas.openxmlformats.org/officeDocument/2006/relationships/hyperlink" Target="https://www.daloopa.com/document/207123" TargetMode="External"/><Relationship Id="rId437" Type="http://schemas.openxmlformats.org/officeDocument/2006/relationships/hyperlink" Target="https://www.daloopa.com/src/1677169" TargetMode="External"/><Relationship Id="rId2118" Type="http://schemas.openxmlformats.org/officeDocument/2006/relationships/hyperlink" Target="https://www.daloopa.com/src/18862900" TargetMode="External"/><Relationship Id="rId5688" Type="http://schemas.openxmlformats.org/officeDocument/2006/relationships/hyperlink" Target="https://www.daloopa.com/src/1669977" TargetMode="External"/><Relationship Id="rId6739" Type="http://schemas.openxmlformats.org/officeDocument/2006/relationships/hyperlink" Target="https://www.daloopa.com/src/46412949" TargetMode="External"/><Relationship Id="rId12540" Type="http://schemas.openxmlformats.org/officeDocument/2006/relationships/hyperlink" Target="https://www.daloopa.com/src/62711421" TargetMode="External"/><Relationship Id="rId19153" Type="http://schemas.openxmlformats.org/officeDocument/2006/relationships/hyperlink" Target="https://www.daloopa.com/src/62997278" TargetMode="External"/><Relationship Id="rId8161" Type="http://schemas.openxmlformats.org/officeDocument/2006/relationships/hyperlink" Target="https://www.daloopa.com/src/1669046" TargetMode="External"/><Relationship Id="rId9212" Type="http://schemas.openxmlformats.org/officeDocument/2006/relationships/hyperlink" Target="https://www.daloopa.com/src/45304305" TargetMode="External"/><Relationship Id="rId10091" Type="http://schemas.openxmlformats.org/officeDocument/2006/relationships/hyperlink" Target="https://www.daloopa.com/src/50179835" TargetMode="External"/><Relationship Id="rId11142" Type="http://schemas.openxmlformats.org/officeDocument/2006/relationships/hyperlink" Target="https://www.daloopa.com/src/50179817" TargetMode="External"/><Relationship Id="rId1201" Type="http://schemas.openxmlformats.org/officeDocument/2006/relationships/hyperlink" Target="https://www.daloopa.com/src/1670978" TargetMode="External"/><Relationship Id="rId4771" Type="http://schemas.openxmlformats.org/officeDocument/2006/relationships/hyperlink" Target="https://www.daloopa.com/src/1668139" TargetMode="External"/><Relationship Id="rId14365" Type="http://schemas.openxmlformats.org/officeDocument/2006/relationships/hyperlink" Target="https://www.daloopa.com/src/19177241" TargetMode="External"/><Relationship Id="rId15763" Type="http://schemas.openxmlformats.org/officeDocument/2006/relationships/hyperlink" Target="https://www.daloopa.com/src/19182262" TargetMode="External"/><Relationship Id="rId16814" Type="http://schemas.openxmlformats.org/officeDocument/2006/relationships/hyperlink" Target="https://www.daloopa.com/document/23465155" TargetMode="External"/><Relationship Id="rId3373" Type="http://schemas.openxmlformats.org/officeDocument/2006/relationships/hyperlink" Target="https://www.daloopa.com/src/49006029" TargetMode="External"/><Relationship Id="rId4424" Type="http://schemas.openxmlformats.org/officeDocument/2006/relationships/hyperlink" Target="https://www.daloopa.com/src/1668406" TargetMode="External"/><Relationship Id="rId5822" Type="http://schemas.openxmlformats.org/officeDocument/2006/relationships/hyperlink" Target="https://marketplace.daloopa.com/text-fundamental?id=1670532&amp;value=1445&amp;id=1670495&amp;value=1803&amp;id=1670458&amp;value=1999&amp;id=1670421&amp;value=2502&amp;id=1670384&amp;value=1531&amp;id=1670346&amp;value=2102&amp;id=1670308&amp;value=2428&amp;id=1670271&amp;value=3069&amp;id=1670236&amp;value=1911&amp;id=1670201&amp;value=2466&amp;id=1670166&amp;value=2988&amp;id=1670131&amp;value=3539&amp;id=1670095&amp;value=2618&amp;id=1670059&amp;value=3409&amp;id=1670023&amp;value=3672&amp;id=1669986&amp;value=3976&amp;id=1669950&amp;value=2673&amp;id=1669916&amp;value=3271&amp;id=1669882&amp;value=4022&amp;id=1669848&amp;value=4581&amp;id=1669814&amp;value=3812&amp;id=1669779&amp;value=4642&amp;id=1669745&amp;value=5946&amp;id=1669711&amp;value=6839&amp;id=1669676&amp;value=5072&amp;id=1669640&amp;value=6432&amp;id=1669604&amp;value=7399&amp;id=2696970&amp;value=8495&amp;id=4681438&amp;value=5656&amp;id=7963200&amp;value=7127&amp;id=10333008&amp;value=8747&amp;id=14718081&amp;value=11086&amp;id=20809884&amp;value=8375&amp;id=32272323&amp;value=10088&amp;id=38123580&amp;value=12170&amp;id=46412951&amp;value=13889&amp;id=53410417&amp;value=9803&amp;id=58652775&amp;value=10852&amp;id=62949285&amp;value=12366&amp;id=67044545&amp;value=14028&amp;" TargetMode="External"/><Relationship Id="rId14018" Type="http://schemas.openxmlformats.org/officeDocument/2006/relationships/hyperlink" Target="https://www.daloopa.com/src/20857798" TargetMode="External"/><Relationship Id="rId15416" Type="http://schemas.openxmlformats.org/officeDocument/2006/relationships/hyperlink" Target="https://www.daloopa.com/src/19187040" TargetMode="External"/><Relationship Id="rId18986" Type="http://schemas.openxmlformats.org/officeDocument/2006/relationships/hyperlink" Target="https://www.daloopa.com/src/48898738" TargetMode="External"/><Relationship Id="rId294" Type="http://schemas.openxmlformats.org/officeDocument/2006/relationships/hyperlink" Target="https://www.daloopa.com/src/1676911" TargetMode="External"/><Relationship Id="rId3026" Type="http://schemas.openxmlformats.org/officeDocument/2006/relationships/hyperlink" Target="https://marketplace.daloopa.com/text-fundamental?id=19135592&amp;value=-59&amp;id=19135575&amp;value=-11&amp;id=19135544&amp;value=18&amp;id=45304510&amp;value=9&amp;id=19136693&amp;value=-43&amp;id=19135505&amp;value=15&amp;id=19135483&amp;value=-23&amp;id=45304511&amp;value=-25&amp;id=19136682&amp;value=-33&amp;id=19135453&amp;value=-16&amp;id=19135444&amp;value=-15&amp;id=19135434&amp;value=-14&amp;" TargetMode="External"/><Relationship Id="rId7994" Type="http://schemas.openxmlformats.org/officeDocument/2006/relationships/hyperlink" Target="https://www.daloopa.com/src/48345852" TargetMode="External"/><Relationship Id="rId10975" Type="http://schemas.openxmlformats.org/officeDocument/2006/relationships/hyperlink" Target="https://www.daloopa.com/src/50178831" TargetMode="External"/><Relationship Id="rId17588" Type="http://schemas.openxmlformats.org/officeDocument/2006/relationships/hyperlink" Target="https://www.daloopa.com/src/62762211" TargetMode="External"/><Relationship Id="rId18639" Type="http://schemas.openxmlformats.org/officeDocument/2006/relationships/hyperlink" Target="https://www.daloopa.com/src/50393514" TargetMode="External"/><Relationship Id="rId5198" Type="http://schemas.openxmlformats.org/officeDocument/2006/relationships/hyperlink" Target="https://www.daloopa.com/src/1670118" TargetMode="External"/><Relationship Id="rId6596" Type="http://schemas.openxmlformats.org/officeDocument/2006/relationships/hyperlink" Target="https://www.daloopa.com/src/1670215" TargetMode="External"/><Relationship Id="rId7647" Type="http://schemas.openxmlformats.org/officeDocument/2006/relationships/hyperlink" Target="https://www.daloopa.com/src/1668722" TargetMode="External"/><Relationship Id="rId10628" Type="http://schemas.openxmlformats.org/officeDocument/2006/relationships/hyperlink" Target="https://www.daloopa.com/src/50178743" TargetMode="External"/><Relationship Id="rId6249" Type="http://schemas.openxmlformats.org/officeDocument/2006/relationships/hyperlink" Target="https://www.daloopa.com/src/53410432" TargetMode="External"/><Relationship Id="rId12050" Type="http://schemas.openxmlformats.org/officeDocument/2006/relationships/hyperlink" Target="https://www.daloopa.com/src/1678345" TargetMode="External"/><Relationship Id="rId13101" Type="http://schemas.openxmlformats.org/officeDocument/2006/relationships/hyperlink" Target="https://www.daloopa.com/src/67439072" TargetMode="External"/><Relationship Id="rId16671" Type="http://schemas.openxmlformats.org/officeDocument/2006/relationships/hyperlink" Target="https://www.daloopa.com/src/67086668" TargetMode="External"/><Relationship Id="rId17722" Type="http://schemas.openxmlformats.org/officeDocument/2006/relationships/hyperlink" Target="https://www.daloopa.com/src/62762235" TargetMode="External"/><Relationship Id="rId2859" Type="http://schemas.openxmlformats.org/officeDocument/2006/relationships/hyperlink" Target="https://www.daloopa.com/src/45304494" TargetMode="External"/><Relationship Id="rId6730" Type="http://schemas.openxmlformats.org/officeDocument/2006/relationships/hyperlink" Target="https://www.daloopa.com/src/67044559" TargetMode="External"/><Relationship Id="rId15273" Type="http://schemas.openxmlformats.org/officeDocument/2006/relationships/hyperlink" Target="https://www.daloopa.com/src/45303756" TargetMode="External"/><Relationship Id="rId16324" Type="http://schemas.openxmlformats.org/officeDocument/2006/relationships/hyperlink" Target="https://www.daloopa.com/src/19272113" TargetMode="External"/><Relationship Id="rId4281" Type="http://schemas.openxmlformats.org/officeDocument/2006/relationships/hyperlink" Target="https://www.daloopa.com/src/1668513" TargetMode="External"/><Relationship Id="rId5332" Type="http://schemas.openxmlformats.org/officeDocument/2006/relationships/hyperlink" Target="https://www.daloopa.com/src/1670227" TargetMode="External"/><Relationship Id="rId18496" Type="http://schemas.openxmlformats.org/officeDocument/2006/relationships/hyperlink" Target="https://marketplace.daloopa.com/text-fundamental?id=62711659&amp;value=-1479&amp;id=62711758&amp;value=-965&amp;id=62711791&amp;value=-787&amp;id=62711841&amp;value=-844&amp;id=62711853&amp;value=-419&amp;id=62711912&amp;value=-229&amp;" TargetMode="External"/><Relationship Id="rId8555" Type="http://schemas.openxmlformats.org/officeDocument/2006/relationships/hyperlink" Target="https://www.daloopa.com/src/1669297" TargetMode="External"/><Relationship Id="rId9606" Type="http://schemas.openxmlformats.org/officeDocument/2006/relationships/hyperlink" Target="https://marketplace.daloopa.com/text-fundamental?id=1671363&amp;value=1262&amp;id=1671335&amp;value=1412&amp;id=1671307&amp;value=1528&amp;id=1671279&amp;value=1921&amp;id=45304361&amp;value=6123&amp;id=1671251&amp;value=1734&amp;id=1671223&amp;value=1914&amp;id=1671195&amp;value=1909&amp;id=1671167&amp;value=2228&amp;id=45304362&amp;value=7785&amp;id=1671139&amp;value=1905&amp;id=1671111&amp;value=2167&amp;id=1671083&amp;value=2277&amp;id=2697125&amp;value=2723&amp;id=45304363&amp;value=9072&amp;id=4681514&amp;value=2171&amp;id=7963280&amp;value=2029&amp;id=10333144&amp;value=2336&amp;id=14718332&amp;value=3061&amp;id=45304364&amp;value=9597&amp;id=20810601&amp;value=2828&amp;id=32273756&amp;value=3371&amp;id=38123901&amp;value=3634&amp;id=50174320&amp;value=4560&amp;id=50457806&amp;value=14393&amp;id=53410541&amp;value=3854&amp;id=58652919&amp;value=4231&amp;id=62949529&amp;value=4290&amp;id=67049650&amp;value=4797&amp;id=67054087&amp;value=17172&amp;" TargetMode="External"/><Relationship Id="rId9953" Type="http://schemas.openxmlformats.org/officeDocument/2006/relationships/hyperlink" Target="https://www.daloopa.com/src/45304300" TargetMode="External"/><Relationship Id="rId11883" Type="http://schemas.openxmlformats.org/officeDocument/2006/relationships/hyperlink" Target="https://www.daloopa.com/src/1678779" TargetMode="External"/><Relationship Id="rId12934" Type="http://schemas.openxmlformats.org/officeDocument/2006/relationships/hyperlink" Target="https://www.daloopa.com/src/67436503" TargetMode="External"/><Relationship Id="rId17098" Type="http://schemas.openxmlformats.org/officeDocument/2006/relationships/hyperlink" Target="https://www.daloopa.com/src/48792302" TargetMode="External"/><Relationship Id="rId18149" Type="http://schemas.openxmlformats.org/officeDocument/2006/relationships/hyperlink" Target="https://www.daloopa.com/src/62769665" TargetMode="External"/><Relationship Id="rId19547" Type="http://schemas.openxmlformats.org/officeDocument/2006/relationships/hyperlink" Target="https://marketplace.daloopa.com/text-fundamental?id=49009431&amp;value=0.32&amp;id=49010195&amp;value=0.32&amp;id=49010243&amp;value=0.32&amp;id=49010256&amp;value=0.31&amp;id=1678655&amp;value=0.33&amp;id=1678643&amp;value=0.34&amp;id=1678631&amp;value=0.33&amp;id=1678619&amp;value=0.32&amp;id=1678607&amp;value=0.34&amp;id=1678594&amp;value=0.35&amp;id=1678582&amp;value=0.34&amp;id=1678570&amp;value=0.33&amp;id=1678470&amp;value=0.24&amp;id=4681603&amp;value=0.19&amp;" TargetMode="External"/><Relationship Id="rId1942" Type="http://schemas.openxmlformats.org/officeDocument/2006/relationships/hyperlink" Target="https://marketplace.daloopa.com/text-fundamental?id=1676873&amp;value=11902&amp;id=1676863&amp;value=12061&amp;id=1676858&amp;value=12542&amp;id=1676853&amp;value=14073&amp;id=48540606&amp;value=50578&amp;id=1676848&amp;value=13866&amp;id=1676838&amp;value=14359&amp;id=1676833&amp;value=14682&amp;id=1676828&amp;value=16149&amp;id=48540631&amp;value=59056&amp;id=1676823&amp;value=15508&amp;id=1676818&amp;value=16023&amp;id=1676813&amp;value=16781&amp;id=1680682&amp;value=19078&amp;id=45303482&amp;value=67390&amp;id=1680687&amp;value=18020&amp;id=1680692&amp;value=19143&amp;id=1680697&amp;value=19821&amp;id=1680702&amp;value=22399&amp;id=45303483&amp;value=79383&amp;id=1680707&amp;value=21411&amp;id=1680715&amp;value=22672&amp;id=1680723&amp;value=24065&amp;id=1680731&amp;value=27227&amp;id=45303484&amp;value=95375&amp;id=1680739&amp;value=26642&amp;id=1680747&amp;value=28087&amp;id=1680755&amp;value=28954&amp;id=1680763&amp;value=32635&amp;id=45303485&amp;value=116318&amp;id=1680771&amp;value=30720&amp;id=1680779&amp;value=32601&amp;id=1680787&amp;value=33916&amp;" TargetMode="External"/><Relationship Id="rId7157" Type="http://schemas.openxmlformats.org/officeDocument/2006/relationships/hyperlink" Target="https://www.daloopa.com/src/1669200" TargetMode="External"/><Relationship Id="rId8208" Type="http://schemas.openxmlformats.org/officeDocument/2006/relationships/hyperlink" Target="https://www.daloopa.com/src/1669546" TargetMode="External"/><Relationship Id="rId10485" Type="http://schemas.openxmlformats.org/officeDocument/2006/relationships/hyperlink" Target="https://www.daloopa.com/src/50179261" TargetMode="External"/><Relationship Id="rId11536" Type="http://schemas.openxmlformats.org/officeDocument/2006/relationships/hyperlink" Target="https://www.daloopa.com/document/6065143" TargetMode="External"/><Relationship Id="rId10138" Type="http://schemas.openxmlformats.org/officeDocument/2006/relationships/hyperlink" Target="https://www.daloopa.com/src/50179822" TargetMode="External"/><Relationship Id="rId14759" Type="http://schemas.openxmlformats.org/officeDocument/2006/relationships/hyperlink" Target="https://www.daloopa.com/src/19185700" TargetMode="External"/><Relationship Id="rId18630" Type="http://schemas.openxmlformats.org/officeDocument/2006/relationships/hyperlink" Target="https://www.daloopa.com/src/50393397" TargetMode="External"/><Relationship Id="rId3767" Type="http://schemas.openxmlformats.org/officeDocument/2006/relationships/hyperlink" Target="https://www.daloopa.com/src/19138026" TargetMode="External"/><Relationship Id="rId4818" Type="http://schemas.openxmlformats.org/officeDocument/2006/relationships/hyperlink" Target="https://www.daloopa.com/src/45303672" TargetMode="External"/><Relationship Id="rId16181" Type="http://schemas.openxmlformats.org/officeDocument/2006/relationships/hyperlink" Target="https://www.daloopa.com/document/27840" TargetMode="External"/><Relationship Id="rId17232" Type="http://schemas.openxmlformats.org/officeDocument/2006/relationships/hyperlink" Target="https://www.daloopa.com/src/67089803" TargetMode="External"/><Relationship Id="rId688" Type="http://schemas.openxmlformats.org/officeDocument/2006/relationships/hyperlink" Target="https://www.daloopa.com/src/19359680" TargetMode="External"/><Relationship Id="rId2369" Type="http://schemas.openxmlformats.org/officeDocument/2006/relationships/hyperlink" Target="https://www.daloopa.com/src/1679182" TargetMode="External"/><Relationship Id="rId6240" Type="http://schemas.openxmlformats.org/officeDocument/2006/relationships/hyperlink" Target="https://www.daloopa.com/src/2696977" TargetMode="External"/><Relationship Id="rId2850" Type="http://schemas.openxmlformats.org/officeDocument/2006/relationships/hyperlink" Target="https://www.daloopa.com/src/19134825" TargetMode="External"/><Relationship Id="rId9463" Type="http://schemas.openxmlformats.org/officeDocument/2006/relationships/hyperlink" Target="https://www.daloopa.com/src/1671077" TargetMode="External"/><Relationship Id="rId11393" Type="http://schemas.openxmlformats.org/officeDocument/2006/relationships/hyperlink" Target="https://www.daloopa.com/document/6065396" TargetMode="External"/><Relationship Id="rId12444" Type="http://schemas.openxmlformats.org/officeDocument/2006/relationships/hyperlink" Target="https://www.daloopa.com/src/10353978" TargetMode="External"/><Relationship Id="rId12791" Type="http://schemas.openxmlformats.org/officeDocument/2006/relationships/hyperlink" Target="https://www.daloopa.com/src/67437399" TargetMode="External"/><Relationship Id="rId13842" Type="http://schemas.openxmlformats.org/officeDocument/2006/relationships/hyperlink" Target="https://www.daloopa.com/src/66433332" TargetMode="External"/><Relationship Id="rId19057" Type="http://schemas.openxmlformats.org/officeDocument/2006/relationships/hyperlink" Target="https://www.daloopa.com/src/58707009" TargetMode="External"/><Relationship Id="rId822" Type="http://schemas.openxmlformats.org/officeDocument/2006/relationships/hyperlink" Target="https://www.daloopa.com/src/50174705" TargetMode="External"/><Relationship Id="rId1452" Type="http://schemas.openxmlformats.org/officeDocument/2006/relationships/hyperlink" Target="https://www.daloopa.com/src/1670833" TargetMode="External"/><Relationship Id="rId2503" Type="http://schemas.openxmlformats.org/officeDocument/2006/relationships/hyperlink" Target="https://www.daloopa.com/src/66331541" TargetMode="External"/><Relationship Id="rId3901" Type="http://schemas.openxmlformats.org/officeDocument/2006/relationships/hyperlink" Target="https://www.daloopa.com/src/1668437" TargetMode="External"/><Relationship Id="rId8065" Type="http://schemas.openxmlformats.org/officeDocument/2006/relationships/hyperlink" Target="https://www.daloopa.com/src/4681399" TargetMode="External"/><Relationship Id="rId9116" Type="http://schemas.openxmlformats.org/officeDocument/2006/relationships/hyperlink" Target="https://www.daloopa.com/src/1671434" TargetMode="External"/><Relationship Id="rId11046" Type="http://schemas.openxmlformats.org/officeDocument/2006/relationships/hyperlink" Target="https://www.daloopa.com/src/50179040" TargetMode="External"/><Relationship Id="rId1105" Type="http://schemas.openxmlformats.org/officeDocument/2006/relationships/hyperlink" Target="https://www.daloopa.com/src/38123784" TargetMode="External"/><Relationship Id="rId15667" Type="http://schemas.openxmlformats.org/officeDocument/2006/relationships/hyperlink" Target="https://www.daloopa.com/src/19187716" TargetMode="External"/><Relationship Id="rId16718" Type="http://schemas.openxmlformats.org/officeDocument/2006/relationships/hyperlink" Target="https://www.daloopa.com/src/67090200" TargetMode="External"/><Relationship Id="rId3277" Type="http://schemas.openxmlformats.org/officeDocument/2006/relationships/hyperlink" Target="https://www.daloopa.com/src/38227597" TargetMode="External"/><Relationship Id="rId4675" Type="http://schemas.openxmlformats.org/officeDocument/2006/relationships/hyperlink" Target="https://www.daloopa.com/src/46594924" TargetMode="External"/><Relationship Id="rId5726" Type="http://schemas.openxmlformats.org/officeDocument/2006/relationships/hyperlink" Target="https://www.daloopa.com/src/7963198" TargetMode="External"/><Relationship Id="rId14269" Type="http://schemas.openxmlformats.org/officeDocument/2006/relationships/hyperlink" Target="https://www.daloopa.com/src/18879415" TargetMode="External"/><Relationship Id="rId18140" Type="http://schemas.openxmlformats.org/officeDocument/2006/relationships/hyperlink" Target="https://www.daloopa.com/src/62769723" TargetMode="External"/><Relationship Id="rId198" Type="http://schemas.openxmlformats.org/officeDocument/2006/relationships/hyperlink" Target="https://www.daloopa.com/document/23465155" TargetMode="External"/><Relationship Id="rId4328" Type="http://schemas.openxmlformats.org/officeDocument/2006/relationships/hyperlink" Target="https://www.daloopa.com/src/67054333" TargetMode="External"/><Relationship Id="rId7898" Type="http://schemas.openxmlformats.org/officeDocument/2006/relationships/hyperlink" Target="https://www.daloopa.com/src/1668974" TargetMode="External"/><Relationship Id="rId8949" Type="http://schemas.openxmlformats.org/officeDocument/2006/relationships/hyperlink" Target="https://www.daloopa.com/src/1684232" TargetMode="External"/><Relationship Id="rId10879" Type="http://schemas.openxmlformats.org/officeDocument/2006/relationships/hyperlink" Target="https://www.daloopa.com/src/50179053" TargetMode="External"/><Relationship Id="rId14750" Type="http://schemas.openxmlformats.org/officeDocument/2006/relationships/hyperlink" Target="https://www.daloopa.com/document/27840" TargetMode="External"/><Relationship Id="rId15801" Type="http://schemas.openxmlformats.org/officeDocument/2006/relationships/hyperlink" Target="https://www.daloopa.com/document/23465155" TargetMode="External"/><Relationship Id="rId13352" Type="http://schemas.openxmlformats.org/officeDocument/2006/relationships/hyperlink" Target="https://www.daloopa.com/src/19143654" TargetMode="External"/><Relationship Id="rId14403" Type="http://schemas.openxmlformats.org/officeDocument/2006/relationships/hyperlink" Target="https://www.daloopa.com/src/19182016" TargetMode="External"/><Relationship Id="rId2360" Type="http://schemas.openxmlformats.org/officeDocument/2006/relationships/hyperlink" Target="https://www.daloopa.com/src/1679232" TargetMode="External"/><Relationship Id="rId3411" Type="http://schemas.openxmlformats.org/officeDocument/2006/relationships/hyperlink" Target="https://www.daloopa.com/src/53486192" TargetMode="External"/><Relationship Id="rId6981" Type="http://schemas.openxmlformats.org/officeDocument/2006/relationships/hyperlink" Target="https://www.daloopa.com/src/10333066" TargetMode="External"/><Relationship Id="rId13005" Type="http://schemas.openxmlformats.org/officeDocument/2006/relationships/hyperlink" Target="https://www.daloopa.com/src/67440631" TargetMode="External"/><Relationship Id="rId16575" Type="http://schemas.openxmlformats.org/officeDocument/2006/relationships/hyperlink" Target="https://www.daloopa.com/src/19165111" TargetMode="External"/><Relationship Id="rId17973" Type="http://schemas.openxmlformats.org/officeDocument/2006/relationships/hyperlink" Target="https://www.daloopa.com/src/62709406" TargetMode="External"/><Relationship Id="rId332" Type="http://schemas.openxmlformats.org/officeDocument/2006/relationships/hyperlink" Target="https://www.daloopa.com/src/1676973" TargetMode="External"/><Relationship Id="rId2013" Type="http://schemas.openxmlformats.org/officeDocument/2006/relationships/hyperlink" Target="https://www.daloopa.com/document/7383824" TargetMode="External"/><Relationship Id="rId5583" Type="http://schemas.openxmlformats.org/officeDocument/2006/relationships/hyperlink" Target="https://www.daloopa.com/src/1670126" TargetMode="External"/><Relationship Id="rId6634" Type="http://schemas.openxmlformats.org/officeDocument/2006/relationships/hyperlink" Target="https://www.daloopa.com/src/14718087" TargetMode="External"/><Relationship Id="rId15177" Type="http://schemas.openxmlformats.org/officeDocument/2006/relationships/hyperlink" Target="https://www.daloopa.com/src/19182051" TargetMode="External"/><Relationship Id="rId16228" Type="http://schemas.openxmlformats.org/officeDocument/2006/relationships/hyperlink" Target="https://www.daloopa.com/src/19195406" TargetMode="External"/><Relationship Id="rId17626" Type="http://schemas.openxmlformats.org/officeDocument/2006/relationships/hyperlink" Target="https://www.daloopa.com/src/62705802" TargetMode="External"/><Relationship Id="rId4185" Type="http://schemas.openxmlformats.org/officeDocument/2006/relationships/hyperlink" Target="https://www.daloopa.com/src/1668325" TargetMode="External"/><Relationship Id="rId5236" Type="http://schemas.openxmlformats.org/officeDocument/2006/relationships/hyperlink" Target="https://www.daloopa.com/src/1669836" TargetMode="External"/><Relationship Id="rId9857" Type="http://schemas.openxmlformats.org/officeDocument/2006/relationships/hyperlink" Target="https://marketplace.daloopa.com/text-fundamental?id=50174312&amp;value=75122&amp;id=53410545&amp;value=67733&amp;id=58652923&amp;value=69310&amp;id=62949533&amp;value=68454&amp;id=67049644&amp;value=75379&amp;id=67054089&amp;value=280876&amp;" TargetMode="External"/><Relationship Id="rId11787" Type="http://schemas.openxmlformats.org/officeDocument/2006/relationships/hyperlink" Target="https://www.daloopa.com/src/45304440" TargetMode="External"/><Relationship Id="rId12838" Type="http://schemas.openxmlformats.org/officeDocument/2006/relationships/hyperlink" Target="https://www.daloopa.com/src/67437239" TargetMode="External"/><Relationship Id="rId1846" Type="http://schemas.openxmlformats.org/officeDocument/2006/relationships/hyperlink" Target="https://www.daloopa.com/src/1671042" TargetMode="External"/><Relationship Id="rId8459" Type="http://schemas.openxmlformats.org/officeDocument/2006/relationships/hyperlink" Target="https://www.daloopa.com/src/1669084" TargetMode="External"/><Relationship Id="rId10389" Type="http://schemas.openxmlformats.org/officeDocument/2006/relationships/hyperlink" Target="https://www.daloopa.com/src/50457894" TargetMode="External"/><Relationship Id="rId14260" Type="http://schemas.openxmlformats.org/officeDocument/2006/relationships/hyperlink" Target="https://marketplace.daloopa.com/text-fundamental?id=18880779&amp;value=170&amp;" TargetMode="External"/><Relationship Id="rId15311" Type="http://schemas.openxmlformats.org/officeDocument/2006/relationships/hyperlink" Target="https://marketplace.daloopa.com/text-fundamental?id=20862889&amp;value=0&amp;id=32324324&amp;value=0&amp;id=38229714&amp;value=0&amp;id=46520574&amp;value=0&amp;id=46508705&amp;value=0&amp;id=58705779&amp;value=0&amp;id=62996954&amp;value=0&amp;id=67088791&amp;value=0&amp;" TargetMode="External"/><Relationship Id="rId18881" Type="http://schemas.openxmlformats.org/officeDocument/2006/relationships/hyperlink" Target="https://www.daloopa.com/src/48900199" TargetMode="External"/><Relationship Id="rId8940" Type="http://schemas.openxmlformats.org/officeDocument/2006/relationships/hyperlink" Target="https://www.daloopa.com/document/6065396" TargetMode="External"/><Relationship Id="rId17483" Type="http://schemas.openxmlformats.org/officeDocument/2006/relationships/hyperlink" Target="https://www.daloopa.com/src/62706055" TargetMode="External"/><Relationship Id="rId18534" Type="http://schemas.openxmlformats.org/officeDocument/2006/relationships/hyperlink" Target="https://www.daloopa.com/src/62711962" TargetMode="External"/><Relationship Id="rId6491" Type="http://schemas.openxmlformats.org/officeDocument/2006/relationships/hyperlink" Target="https://www.daloopa.com/src/1670143" TargetMode="External"/><Relationship Id="rId7542" Type="http://schemas.openxmlformats.org/officeDocument/2006/relationships/hyperlink" Target="https://www.daloopa.com/src/1668754" TargetMode="External"/><Relationship Id="rId10523" Type="http://schemas.openxmlformats.org/officeDocument/2006/relationships/hyperlink" Target="https://www.daloopa.com/src/50178959" TargetMode="External"/><Relationship Id="rId10870" Type="http://schemas.openxmlformats.org/officeDocument/2006/relationships/hyperlink" Target="https://www.daloopa.com/src/50179521" TargetMode="External"/><Relationship Id="rId11921" Type="http://schemas.openxmlformats.org/officeDocument/2006/relationships/hyperlink" Target="https://www.daloopa.com/src/45304447" TargetMode="External"/><Relationship Id="rId16085" Type="http://schemas.openxmlformats.org/officeDocument/2006/relationships/hyperlink" Target="https://www.daloopa.com/src/20862987" TargetMode="External"/><Relationship Id="rId17136" Type="http://schemas.openxmlformats.org/officeDocument/2006/relationships/hyperlink" Target="https://www.daloopa.com/document/23465155" TargetMode="External"/><Relationship Id="rId5093" Type="http://schemas.openxmlformats.org/officeDocument/2006/relationships/hyperlink" Target="https://www.daloopa.com/src/1670222" TargetMode="External"/><Relationship Id="rId6144" Type="http://schemas.openxmlformats.org/officeDocument/2006/relationships/hyperlink" Target="https://www.daloopa.com/src/46412938" TargetMode="External"/><Relationship Id="rId9367" Type="http://schemas.openxmlformats.org/officeDocument/2006/relationships/hyperlink" Target="https://www.daloopa.com/src/53410538" TargetMode="External"/><Relationship Id="rId12695" Type="http://schemas.openxmlformats.org/officeDocument/2006/relationships/hyperlink" Target="https://www.daloopa.com/src/20855855" TargetMode="External"/><Relationship Id="rId13746" Type="http://schemas.openxmlformats.org/officeDocument/2006/relationships/hyperlink" Target="https://www.daloopa.com/src/19147293" TargetMode="External"/><Relationship Id="rId1356" Type="http://schemas.openxmlformats.org/officeDocument/2006/relationships/hyperlink" Target="https://www.daloopa.com/src/67085579" TargetMode="External"/><Relationship Id="rId2754" Type="http://schemas.openxmlformats.org/officeDocument/2006/relationships/hyperlink" Target="https://www.daloopa.com/src/1679554" TargetMode="External"/><Relationship Id="rId3805" Type="http://schemas.openxmlformats.org/officeDocument/2006/relationships/hyperlink" Target="https://www.daloopa.com/src/19137991" TargetMode="External"/><Relationship Id="rId11297" Type="http://schemas.openxmlformats.org/officeDocument/2006/relationships/hyperlink" Target="https://www.daloopa.com/src/1678837" TargetMode="External"/><Relationship Id="rId12348" Type="http://schemas.openxmlformats.org/officeDocument/2006/relationships/hyperlink" Target="https://www.daloopa.com/src/1679370" TargetMode="External"/><Relationship Id="rId16969" Type="http://schemas.openxmlformats.org/officeDocument/2006/relationships/hyperlink" Target="https://www.daloopa.com/src/48792063" TargetMode="External"/><Relationship Id="rId726" Type="http://schemas.openxmlformats.org/officeDocument/2006/relationships/hyperlink" Target="https://www.daloopa.com/src/19359682" TargetMode="External"/><Relationship Id="rId1009" Type="http://schemas.openxmlformats.org/officeDocument/2006/relationships/hyperlink" Target="https://www.daloopa.com/src/62949267" TargetMode="External"/><Relationship Id="rId2407" Type="http://schemas.openxmlformats.org/officeDocument/2006/relationships/hyperlink" Target="https://www.daloopa.com/src/67086428" TargetMode="External"/><Relationship Id="rId5977" Type="http://schemas.openxmlformats.org/officeDocument/2006/relationships/hyperlink" Target="https://www.daloopa.com/src/67044542" TargetMode="External"/><Relationship Id="rId18391" Type="http://schemas.openxmlformats.org/officeDocument/2006/relationships/hyperlink" Target="https://www.daloopa.com/src/67090311" TargetMode="External"/><Relationship Id="rId19442" Type="http://schemas.openxmlformats.org/officeDocument/2006/relationships/hyperlink" Target="https://www.daloopa.com/src/15978690" TargetMode="External"/><Relationship Id="rId62" Type="http://schemas.openxmlformats.org/officeDocument/2006/relationships/hyperlink" Target="https://www.daloopa.com/document/207413" TargetMode="External"/><Relationship Id="rId4579" Type="http://schemas.openxmlformats.org/officeDocument/2006/relationships/hyperlink" Target="https://www.daloopa.com/src/10332903" TargetMode="External"/><Relationship Id="rId8450" Type="http://schemas.openxmlformats.org/officeDocument/2006/relationships/hyperlink" Target="https://www.daloopa.com/src/1669480" TargetMode="External"/><Relationship Id="rId9501" Type="http://schemas.openxmlformats.org/officeDocument/2006/relationships/hyperlink" Target="https://www.daloopa.com/src/62949538" TargetMode="External"/><Relationship Id="rId10380" Type="http://schemas.openxmlformats.org/officeDocument/2006/relationships/hyperlink" Target="https://www.daloopa.com/src/50178680" TargetMode="External"/><Relationship Id="rId11431" Type="http://schemas.openxmlformats.org/officeDocument/2006/relationships/hyperlink" Target="https://www.daloopa.com/src/1687090" TargetMode="External"/><Relationship Id="rId18044" Type="http://schemas.openxmlformats.org/officeDocument/2006/relationships/hyperlink" Target="https://www.daloopa.com/src/46508974" TargetMode="External"/><Relationship Id="rId7052" Type="http://schemas.openxmlformats.org/officeDocument/2006/relationships/hyperlink" Target="https://www.daloopa.com/src/20811532" TargetMode="External"/><Relationship Id="rId8103" Type="http://schemas.openxmlformats.org/officeDocument/2006/relationships/hyperlink" Target="https://www.daloopa.com/src/1669012" TargetMode="External"/><Relationship Id="rId10033" Type="http://schemas.openxmlformats.org/officeDocument/2006/relationships/hyperlink" Target="https://marketplace.daloopa.com/text-fundamental?id=50180235&amp;value=0&amp;" TargetMode="External"/><Relationship Id="rId14654" Type="http://schemas.openxmlformats.org/officeDocument/2006/relationships/hyperlink" Target="https://www.daloopa.com/src/19184892" TargetMode="External"/><Relationship Id="rId3662" Type="http://schemas.openxmlformats.org/officeDocument/2006/relationships/hyperlink" Target="https://marketplace.daloopa.com/text-fundamental?id=67087579&amp;value=0.1&amp;" TargetMode="External"/><Relationship Id="rId4713" Type="http://schemas.openxmlformats.org/officeDocument/2006/relationships/hyperlink" Target="https://www.daloopa.com/src/1668367" TargetMode="External"/><Relationship Id="rId13256" Type="http://schemas.openxmlformats.org/officeDocument/2006/relationships/hyperlink" Target="https://www.daloopa.com/src/67439511" TargetMode="External"/><Relationship Id="rId14307" Type="http://schemas.openxmlformats.org/officeDocument/2006/relationships/hyperlink" Target="https://www.daloopa.com/src/48893799" TargetMode="External"/><Relationship Id="rId15705" Type="http://schemas.openxmlformats.org/officeDocument/2006/relationships/hyperlink" Target="https://www.daloopa.com/src/19182437" TargetMode="External"/><Relationship Id="rId583" Type="http://schemas.openxmlformats.org/officeDocument/2006/relationships/hyperlink" Target="https://www.daloopa.com/src/19357511" TargetMode="External"/><Relationship Id="rId2264" Type="http://schemas.openxmlformats.org/officeDocument/2006/relationships/hyperlink" Target="https://www.daloopa.com/src/20856102" TargetMode="External"/><Relationship Id="rId3315" Type="http://schemas.openxmlformats.org/officeDocument/2006/relationships/hyperlink" Target="https://www.daloopa.com/src/19136023" TargetMode="External"/><Relationship Id="rId17877" Type="http://schemas.openxmlformats.org/officeDocument/2006/relationships/hyperlink" Target="https://www.daloopa.com/src/62762182" TargetMode="External"/><Relationship Id="rId18928" Type="http://schemas.openxmlformats.org/officeDocument/2006/relationships/hyperlink" Target="https://www.daloopa.com/src/48900123" TargetMode="External"/><Relationship Id="rId236" Type="http://schemas.openxmlformats.org/officeDocument/2006/relationships/hyperlink" Target="https://www.daloopa.com/src/48498096" TargetMode="External"/><Relationship Id="rId5487" Type="http://schemas.openxmlformats.org/officeDocument/2006/relationships/hyperlink" Target="https://www.daloopa.com/src/1669807" TargetMode="External"/><Relationship Id="rId6885" Type="http://schemas.openxmlformats.org/officeDocument/2006/relationships/hyperlink" Target="https://www.daloopa.com/src/62949107" TargetMode="External"/><Relationship Id="rId7936" Type="http://schemas.openxmlformats.org/officeDocument/2006/relationships/hyperlink" Target="https://www.daloopa.com/src/48610224" TargetMode="External"/><Relationship Id="rId10917" Type="http://schemas.openxmlformats.org/officeDocument/2006/relationships/hyperlink" Target="https://www.daloopa.com/src/50179160" TargetMode="External"/><Relationship Id="rId16479" Type="http://schemas.openxmlformats.org/officeDocument/2006/relationships/hyperlink" Target="https://www.daloopa.com/src/19196685" TargetMode="External"/><Relationship Id="rId4089" Type="http://schemas.openxmlformats.org/officeDocument/2006/relationships/hyperlink" Target="https://www.daloopa.com/src/58652631" TargetMode="External"/><Relationship Id="rId6538" Type="http://schemas.openxmlformats.org/officeDocument/2006/relationships/hyperlink" Target="https://www.daloopa.com/src/1670434" TargetMode="External"/><Relationship Id="rId9011" Type="http://schemas.openxmlformats.org/officeDocument/2006/relationships/hyperlink" Target="https://www.daloopa.com/src/1671454" TargetMode="External"/><Relationship Id="rId16960" Type="http://schemas.openxmlformats.org/officeDocument/2006/relationships/hyperlink" Target="https://marketplace.daloopa.com/text-fundamental?id=48789096&amp;value=138&amp;id=53490015&amp;value=131&amp;id=58706464&amp;value=238&amp;id=62997081&amp;value=234&amp;id=67089737&amp;value=240&amp;" TargetMode="External"/><Relationship Id="rId15562" Type="http://schemas.openxmlformats.org/officeDocument/2006/relationships/hyperlink" Target="https://www.daloopa.com/src/19186695" TargetMode="External"/><Relationship Id="rId16613" Type="http://schemas.openxmlformats.org/officeDocument/2006/relationships/hyperlink" Target="https://www.daloopa.com/src/19164978" TargetMode="External"/><Relationship Id="rId1000" Type="http://schemas.openxmlformats.org/officeDocument/2006/relationships/hyperlink" Target="https://www.daloopa.com/src/7963877" TargetMode="External"/><Relationship Id="rId4570" Type="http://schemas.openxmlformats.org/officeDocument/2006/relationships/hyperlink" Target="https://www.daloopa.com/src/1668500" TargetMode="External"/><Relationship Id="rId5621" Type="http://schemas.openxmlformats.org/officeDocument/2006/relationships/hyperlink" Target="https://www.daloopa.com/src/4681434" TargetMode="External"/><Relationship Id="rId14164" Type="http://schemas.openxmlformats.org/officeDocument/2006/relationships/hyperlink" Target="https://www.daloopa.com/src/18892334" TargetMode="External"/><Relationship Id="rId15215" Type="http://schemas.openxmlformats.org/officeDocument/2006/relationships/hyperlink" Target="https://www.daloopa.com/src/19180865" TargetMode="External"/><Relationship Id="rId18785" Type="http://schemas.openxmlformats.org/officeDocument/2006/relationships/hyperlink" Target="https://www.daloopa.com/src/48899877" TargetMode="External"/><Relationship Id="rId3172" Type="http://schemas.openxmlformats.org/officeDocument/2006/relationships/hyperlink" Target="https://www.daloopa.com/src/38227595" TargetMode="External"/><Relationship Id="rId4223" Type="http://schemas.openxmlformats.org/officeDocument/2006/relationships/hyperlink" Target="https://www.daloopa.com/src/46414828" TargetMode="External"/><Relationship Id="rId7793" Type="http://schemas.openxmlformats.org/officeDocument/2006/relationships/hyperlink" Target="https://www.daloopa.com/src/46420406" TargetMode="External"/><Relationship Id="rId8844" Type="http://schemas.openxmlformats.org/officeDocument/2006/relationships/hyperlink" Target="https://www.daloopa.com/document/27840" TargetMode="External"/><Relationship Id="rId17387" Type="http://schemas.openxmlformats.org/officeDocument/2006/relationships/hyperlink" Target="https://www.daloopa.com/src/62865874" TargetMode="External"/><Relationship Id="rId18438" Type="http://schemas.openxmlformats.org/officeDocument/2006/relationships/hyperlink" Target="https://www.daloopa.com/src/62711654" TargetMode="External"/><Relationship Id="rId6395" Type="http://schemas.openxmlformats.org/officeDocument/2006/relationships/hyperlink" Target="https://www.daloopa.com/src/1670396" TargetMode="External"/><Relationship Id="rId7446" Type="http://schemas.openxmlformats.org/officeDocument/2006/relationships/hyperlink" Target="https://www.daloopa.com/src/7963148" TargetMode="External"/><Relationship Id="rId10774" Type="http://schemas.openxmlformats.org/officeDocument/2006/relationships/hyperlink" Target="https://www.daloopa.com/src/67054990" TargetMode="External"/><Relationship Id="rId11825" Type="http://schemas.openxmlformats.org/officeDocument/2006/relationships/hyperlink" Target="https://www.daloopa.com/src/1678777" TargetMode="External"/><Relationship Id="rId6048" Type="http://schemas.openxmlformats.org/officeDocument/2006/relationships/hyperlink" Target="https://www.daloopa.com/src/2696973" TargetMode="External"/><Relationship Id="rId10427" Type="http://schemas.openxmlformats.org/officeDocument/2006/relationships/hyperlink" Target="https://www.daloopa.com/src/50179248" TargetMode="External"/><Relationship Id="rId13997" Type="http://schemas.openxmlformats.org/officeDocument/2006/relationships/hyperlink" Target="https://www.daloopa.com/src/18896479" TargetMode="External"/><Relationship Id="rId12599" Type="http://schemas.openxmlformats.org/officeDocument/2006/relationships/hyperlink" Target="https://www.daloopa.com/src/19271862" TargetMode="External"/><Relationship Id="rId16470" Type="http://schemas.openxmlformats.org/officeDocument/2006/relationships/hyperlink" Target="https://marketplace.daloopa.com/text-fundamental?id=19197078&amp;value=1000&amp;id=19197042&amp;value=1000&amp;id=19197029&amp;value=1000&amp;id=19197436&amp;value=1000&amp;id=19196917&amp;value=1000&amp;id=19196881&amp;value=1000&amp;id=19196817&amp;value=1000&amp;id=19196685&amp;value=1000&amp;id=19196290&amp;value=1000&amp;id=19166511&amp;value=1000&amp;id=19165196&amp;value=1000&amp;id=19165109&amp;value=1000&amp;id=19165066&amp;value=1000&amp;id=19165028&amp;value=1000&amp;id=19164977&amp;value=1000&amp;id=19164950&amp;value=1000&amp;id=19164897&amp;value=1000&amp;id=19164859&amp;value=1000&amp;id=19164840&amp;value=1000&amp;id=19164780&amp;value=1000&amp;id=19164748&amp;value=1000&amp;id=19164697&amp;value=1000&amp;id=19164659&amp;value=1000&amp;id=18842710&amp;value=1000&amp;id=18842963&amp;value=1000&amp;id=18843786&amp;value=1000&amp;" TargetMode="External"/><Relationship Id="rId17521" Type="http://schemas.openxmlformats.org/officeDocument/2006/relationships/hyperlink" Target="https://www.daloopa.com/src/62706890" TargetMode="External"/><Relationship Id="rId977" Type="http://schemas.openxmlformats.org/officeDocument/2006/relationships/hyperlink" Target="https://www.daloopa.com/src/48507222" TargetMode="External"/><Relationship Id="rId2658" Type="http://schemas.openxmlformats.org/officeDocument/2006/relationships/hyperlink" Target="https://www.daloopa.com/src/1679622" TargetMode="External"/><Relationship Id="rId3709" Type="http://schemas.openxmlformats.org/officeDocument/2006/relationships/hyperlink" Target="https://www.daloopa.com/src/49028220" TargetMode="External"/><Relationship Id="rId4080" Type="http://schemas.openxmlformats.org/officeDocument/2006/relationships/hyperlink" Target="https://www.daloopa.com/src/4681361" TargetMode="External"/><Relationship Id="rId15072" Type="http://schemas.openxmlformats.org/officeDocument/2006/relationships/hyperlink" Target="https://www.daloopa.com/src/19180868" TargetMode="External"/><Relationship Id="rId16123" Type="http://schemas.openxmlformats.org/officeDocument/2006/relationships/hyperlink" Target="https://www.daloopa.com/src/19195284" TargetMode="External"/><Relationship Id="rId19693" Type="http://schemas.openxmlformats.org/officeDocument/2006/relationships/hyperlink" Target="https://www.daloopa.com/document/206991" TargetMode="External"/><Relationship Id="rId5131" Type="http://schemas.openxmlformats.org/officeDocument/2006/relationships/hyperlink" Target="https://www.daloopa.com/src/2696956" TargetMode="External"/><Relationship Id="rId9752" Type="http://schemas.openxmlformats.org/officeDocument/2006/relationships/hyperlink" Target="https://www.daloopa.com/src/67049640" TargetMode="External"/><Relationship Id="rId11682" Type="http://schemas.openxmlformats.org/officeDocument/2006/relationships/hyperlink" Target="https://marketplace.daloopa.com/text-fundamental?id=1682270&amp;value=6260&amp;id=1682533&amp;value=6837&amp;id=1682206&amp;value=8266&amp;id=1677336&amp;value=8339&amp;" TargetMode="External"/><Relationship Id="rId12733" Type="http://schemas.openxmlformats.org/officeDocument/2006/relationships/hyperlink" Target="https://www.daloopa.com/src/4718930" TargetMode="External"/><Relationship Id="rId18295" Type="http://schemas.openxmlformats.org/officeDocument/2006/relationships/hyperlink" Target="https://www.daloopa.com/src/19234923" TargetMode="External"/><Relationship Id="rId19346" Type="http://schemas.openxmlformats.org/officeDocument/2006/relationships/hyperlink" Target="https://www.daloopa.com/src/62950080" TargetMode="External"/><Relationship Id="rId1741" Type="http://schemas.openxmlformats.org/officeDocument/2006/relationships/hyperlink" Target="https://www.daloopa.com/src/1670876" TargetMode="External"/><Relationship Id="rId8354" Type="http://schemas.openxmlformats.org/officeDocument/2006/relationships/hyperlink" Target="https://www.daloopa.com/src/1669186" TargetMode="External"/><Relationship Id="rId9405" Type="http://schemas.openxmlformats.org/officeDocument/2006/relationships/hyperlink" Target="https://www.daloopa.com/src/1671355" TargetMode="External"/><Relationship Id="rId10284" Type="http://schemas.openxmlformats.org/officeDocument/2006/relationships/hyperlink" Target="https://www.daloopa.com/src/50179651" TargetMode="External"/><Relationship Id="rId11335" Type="http://schemas.openxmlformats.org/officeDocument/2006/relationships/hyperlink" Target="https://www.daloopa.com/document/6065396" TargetMode="External"/><Relationship Id="rId8007" Type="http://schemas.openxmlformats.org/officeDocument/2006/relationships/hyperlink" Target="https://www.daloopa.com/src/1668833" TargetMode="External"/><Relationship Id="rId15956" Type="http://schemas.openxmlformats.org/officeDocument/2006/relationships/hyperlink" Target="https://www.daloopa.com/src/19192731" TargetMode="External"/><Relationship Id="rId3566" Type="http://schemas.openxmlformats.org/officeDocument/2006/relationships/hyperlink" Target="https://marketplace.daloopa.com/text-fundamental?id=49006111&amp;value=24835&amp;id=49892811&amp;value=7375&amp;id=49892862&amp;value=7562&amp;id=49006099&amp;value=30724&amp;id=19138933&amp;value=8991&amp;id=19138921&amp;value=9301&amp;id=19138987&amp;value=36897&amp;id=19138911&amp;value=9461&amp;id=19138889&amp;value=9552&amp;id=19138883&amp;value=9810&amp;id=45304573&amp;value=11086&amp;id=19139024&amp;value=39909&amp;" TargetMode="External"/><Relationship Id="rId4964" Type="http://schemas.openxmlformats.org/officeDocument/2006/relationships/hyperlink" Target="https://www.daloopa.com/src/46412904" TargetMode="External"/><Relationship Id="rId14558" Type="http://schemas.openxmlformats.org/officeDocument/2006/relationships/hyperlink" Target="https://www.daloopa.com/src/46520555" TargetMode="External"/><Relationship Id="rId15609" Type="http://schemas.openxmlformats.org/officeDocument/2006/relationships/hyperlink" Target="https://www.daloopa.com/src/19187095" TargetMode="External"/><Relationship Id="rId17031" Type="http://schemas.openxmlformats.org/officeDocument/2006/relationships/hyperlink" Target="https://www.daloopa.com/src/48793208" TargetMode="External"/><Relationship Id="rId487" Type="http://schemas.openxmlformats.org/officeDocument/2006/relationships/hyperlink" Target="https://www.daloopa.com/src/1677149" TargetMode="External"/><Relationship Id="rId2168" Type="http://schemas.openxmlformats.org/officeDocument/2006/relationships/hyperlink" Target="https://www.daloopa.com/src/18862446" TargetMode="External"/><Relationship Id="rId3219" Type="http://schemas.openxmlformats.org/officeDocument/2006/relationships/hyperlink" Target="https://www.daloopa.com/src/45304529" TargetMode="External"/><Relationship Id="rId4617" Type="http://schemas.openxmlformats.org/officeDocument/2006/relationships/hyperlink" Target="https://www.daloopa.com/src/62948871" TargetMode="External"/><Relationship Id="rId6789" Type="http://schemas.openxmlformats.org/officeDocument/2006/relationships/hyperlink" Target="https://www.daloopa.com/src/2696988" TargetMode="External"/><Relationship Id="rId12590" Type="http://schemas.openxmlformats.org/officeDocument/2006/relationships/hyperlink" Target="https://www.daloopa.com/src/19139957" TargetMode="External"/><Relationship Id="rId13641" Type="http://schemas.openxmlformats.org/officeDocument/2006/relationships/hyperlink" Target="https://www.daloopa.com/src/32323608" TargetMode="External"/><Relationship Id="rId3700" Type="http://schemas.openxmlformats.org/officeDocument/2006/relationships/hyperlink" Target="https://www.daloopa.com/src/46504417" TargetMode="External"/><Relationship Id="rId9262" Type="http://schemas.openxmlformats.org/officeDocument/2006/relationships/hyperlink" Target="https://www.daloopa.com/src/50457802" TargetMode="External"/><Relationship Id="rId11192" Type="http://schemas.openxmlformats.org/officeDocument/2006/relationships/hyperlink" Target="https://www.daloopa.com/src/1684254" TargetMode="External"/><Relationship Id="rId12243" Type="http://schemas.openxmlformats.org/officeDocument/2006/relationships/hyperlink" Target="https://www.daloopa.com/src/67086547" TargetMode="External"/><Relationship Id="rId16864" Type="http://schemas.openxmlformats.org/officeDocument/2006/relationships/hyperlink" Target="https://www.daloopa.com/src/48789095" TargetMode="External"/><Relationship Id="rId621" Type="http://schemas.openxmlformats.org/officeDocument/2006/relationships/hyperlink" Target="https://www.daloopa.com/src/19162997" TargetMode="External"/><Relationship Id="rId1251" Type="http://schemas.openxmlformats.org/officeDocument/2006/relationships/hyperlink" Target="https://www.daloopa.com/src/1670883" TargetMode="External"/><Relationship Id="rId2302" Type="http://schemas.openxmlformats.org/officeDocument/2006/relationships/hyperlink" Target="https://www.daloopa.com/src/1679252" TargetMode="External"/><Relationship Id="rId5872" Type="http://schemas.openxmlformats.org/officeDocument/2006/relationships/hyperlink" Target="https://www.daloopa.com/src/46412951" TargetMode="External"/><Relationship Id="rId6923" Type="http://schemas.openxmlformats.org/officeDocument/2006/relationships/hyperlink" Target="https://www.daloopa.com/src/1668642" TargetMode="External"/><Relationship Id="rId15466" Type="http://schemas.openxmlformats.org/officeDocument/2006/relationships/hyperlink" Target="https://www.daloopa.com/src/19186980" TargetMode="External"/><Relationship Id="rId16517" Type="http://schemas.openxmlformats.org/officeDocument/2006/relationships/hyperlink" Target="https://www.daloopa.com/document/18388166" TargetMode="External"/><Relationship Id="rId17915" Type="http://schemas.openxmlformats.org/officeDocument/2006/relationships/hyperlink" Target="https://www.daloopa.com/src/62709405" TargetMode="External"/><Relationship Id="rId4474" Type="http://schemas.openxmlformats.org/officeDocument/2006/relationships/hyperlink" Target="https://www.daloopa.com/src/1668233" TargetMode="External"/><Relationship Id="rId5525" Type="http://schemas.openxmlformats.org/officeDocument/2006/relationships/hyperlink" Target="https://www.daloopa.com/src/10333003" TargetMode="External"/><Relationship Id="rId14068" Type="http://schemas.openxmlformats.org/officeDocument/2006/relationships/hyperlink" Target="https://www.daloopa.com/src/19156713" TargetMode="External"/><Relationship Id="rId15119" Type="http://schemas.openxmlformats.org/officeDocument/2006/relationships/hyperlink" Target="https://www.daloopa.com/src/19181252" TargetMode="External"/><Relationship Id="rId3076" Type="http://schemas.openxmlformats.org/officeDocument/2006/relationships/hyperlink" Target="https://www.daloopa.com/src/19135547" TargetMode="External"/><Relationship Id="rId4127" Type="http://schemas.openxmlformats.org/officeDocument/2006/relationships/hyperlink" Target="https://www.daloopa.com/src/1668462" TargetMode="External"/><Relationship Id="rId7697" Type="http://schemas.openxmlformats.org/officeDocument/2006/relationships/hyperlink" Target="https://www.daloopa.com/src/1669431" TargetMode="External"/><Relationship Id="rId18689" Type="http://schemas.openxmlformats.org/officeDocument/2006/relationships/hyperlink" Target="https://www.daloopa.com/src/48898424" TargetMode="External"/><Relationship Id="rId6299" Type="http://schemas.openxmlformats.org/officeDocument/2006/relationships/hyperlink" Target="https://www.daloopa.com/src/38123584" TargetMode="External"/><Relationship Id="rId8748" Type="http://schemas.openxmlformats.org/officeDocument/2006/relationships/hyperlink" Target="https://www.daloopa.com/src/7963231" TargetMode="External"/><Relationship Id="rId10678" Type="http://schemas.openxmlformats.org/officeDocument/2006/relationships/hyperlink" Target="https://www.daloopa.com/src/50179171" TargetMode="External"/><Relationship Id="rId11729" Type="http://schemas.openxmlformats.org/officeDocument/2006/relationships/hyperlink" Target="https://www.daloopa.com/src/1678672" TargetMode="External"/><Relationship Id="rId15600" Type="http://schemas.openxmlformats.org/officeDocument/2006/relationships/hyperlink" Target="https://www.daloopa.com/src/19186895" TargetMode="External"/><Relationship Id="rId13151" Type="http://schemas.openxmlformats.org/officeDocument/2006/relationships/hyperlink" Target="https://www.daloopa.com/src/67438715" TargetMode="External"/><Relationship Id="rId14202" Type="http://schemas.openxmlformats.org/officeDocument/2006/relationships/hyperlink" Target="https://www.daloopa.com/src/18880892" TargetMode="External"/><Relationship Id="rId17772" Type="http://schemas.openxmlformats.org/officeDocument/2006/relationships/hyperlink" Target="https://www.daloopa.com/src/62762189" TargetMode="External"/><Relationship Id="rId18823" Type="http://schemas.openxmlformats.org/officeDocument/2006/relationships/hyperlink" Target="https://www.daloopa.com/src/48900080" TargetMode="External"/><Relationship Id="rId131" Type="http://schemas.openxmlformats.org/officeDocument/2006/relationships/hyperlink" Target="https://www.daloopa.com/document/10232744" TargetMode="External"/><Relationship Id="rId3210" Type="http://schemas.openxmlformats.org/officeDocument/2006/relationships/hyperlink" Target="https://www.daloopa.com/document/23465155" TargetMode="External"/><Relationship Id="rId6780" Type="http://schemas.openxmlformats.org/officeDocument/2006/relationships/hyperlink" Target="https://www.daloopa.com/src/58652780" TargetMode="External"/><Relationship Id="rId7831" Type="http://schemas.openxmlformats.org/officeDocument/2006/relationships/hyperlink" Target="https://www.daloopa.com/src/38123477" TargetMode="External"/><Relationship Id="rId16374" Type="http://schemas.openxmlformats.org/officeDocument/2006/relationships/hyperlink" Target="https://marketplace.daloopa.com/text-fundamental?id=19197198&amp;value=1000&amp;id=19197162&amp;value=1000&amp;id=19197370&amp;value=1000&amp;id=19197075&amp;value=1000&amp;" TargetMode="External"/><Relationship Id="rId17425" Type="http://schemas.openxmlformats.org/officeDocument/2006/relationships/hyperlink" Target="https://www.daloopa.com/document/23465155" TargetMode="External"/><Relationship Id="rId5382" Type="http://schemas.openxmlformats.org/officeDocument/2006/relationships/hyperlink" Target="https://www.daloopa.com/src/1670301" TargetMode="External"/><Relationship Id="rId6433" Type="http://schemas.openxmlformats.org/officeDocument/2006/relationships/hyperlink" Target="https://www.daloopa.com/src/1670142" TargetMode="External"/><Relationship Id="rId10812" Type="http://schemas.openxmlformats.org/officeDocument/2006/relationships/hyperlink" Target="https://www.daloopa.com/src/50179101" TargetMode="External"/><Relationship Id="rId16027" Type="http://schemas.openxmlformats.org/officeDocument/2006/relationships/hyperlink" Target="https://www.daloopa.com/src/19193959" TargetMode="External"/><Relationship Id="rId19597" Type="http://schemas.openxmlformats.org/officeDocument/2006/relationships/hyperlink" Target="https://www.daloopa.com/src/1678620" TargetMode="External"/><Relationship Id="rId1992" Type="http://schemas.openxmlformats.org/officeDocument/2006/relationships/hyperlink" Target="https://www.daloopa.com/src/1680693" TargetMode="External"/><Relationship Id="rId5035" Type="http://schemas.openxmlformats.org/officeDocument/2006/relationships/hyperlink" Target="https://www.daloopa.com/src/1670442" TargetMode="External"/><Relationship Id="rId9656" Type="http://schemas.openxmlformats.org/officeDocument/2006/relationships/hyperlink" Target="https://www.daloopa.com/src/4681515" TargetMode="External"/><Relationship Id="rId12984" Type="http://schemas.openxmlformats.org/officeDocument/2006/relationships/hyperlink" Target="https://www.daloopa.com/src/67438877" TargetMode="External"/><Relationship Id="rId18199" Type="http://schemas.openxmlformats.org/officeDocument/2006/relationships/hyperlink" Target="https://www.daloopa.com/src/19275635" TargetMode="External"/><Relationship Id="rId1645" Type="http://schemas.openxmlformats.org/officeDocument/2006/relationships/hyperlink" Target="https://www.daloopa.com/src/1670819" TargetMode="External"/><Relationship Id="rId8258" Type="http://schemas.openxmlformats.org/officeDocument/2006/relationships/hyperlink" Target="https://www.daloopa.com/document/23463508" TargetMode="External"/><Relationship Id="rId9309" Type="http://schemas.openxmlformats.org/officeDocument/2006/relationships/hyperlink" Target="https://www.daloopa.com/src/32273769" TargetMode="External"/><Relationship Id="rId10188" Type="http://schemas.openxmlformats.org/officeDocument/2006/relationships/hyperlink" Target="https://www.daloopa.com/src/50180125" TargetMode="External"/><Relationship Id="rId11239" Type="http://schemas.openxmlformats.org/officeDocument/2006/relationships/hyperlink" Target="https://marketplace.daloopa.com/text-fundamental?id=1678829&amp;value=338&amp;id=1678848&amp;value=401&amp;id=1684262&amp;value=-436&amp;id=1684284&amp;value=-466&amp;id=45304378&amp;value=-163&amp;" TargetMode="External"/><Relationship Id="rId11586" Type="http://schemas.openxmlformats.org/officeDocument/2006/relationships/hyperlink" Target="https://www.daloopa.com/src/1684208" TargetMode="External"/><Relationship Id="rId12637" Type="http://schemas.openxmlformats.org/officeDocument/2006/relationships/hyperlink" Target="https://www.daloopa.com/src/50460390" TargetMode="External"/><Relationship Id="rId15110" Type="http://schemas.openxmlformats.org/officeDocument/2006/relationships/hyperlink" Target="https://www.daloopa.com/src/38229596" TargetMode="External"/><Relationship Id="rId18680" Type="http://schemas.openxmlformats.org/officeDocument/2006/relationships/hyperlink" Target="https://www.daloopa.com/src/48899201" TargetMode="External"/><Relationship Id="rId19731" Type="http://schemas.openxmlformats.org/officeDocument/2006/relationships/hyperlink" Target="https://www.daloopa.com/src/1678562" TargetMode="External"/><Relationship Id="rId4868" Type="http://schemas.openxmlformats.org/officeDocument/2006/relationships/hyperlink" Target="https://www.daloopa.com/src/1930165" TargetMode="External"/><Relationship Id="rId5919" Type="http://schemas.openxmlformats.org/officeDocument/2006/relationships/hyperlink" Target="https://www.daloopa.com/src/1669987" TargetMode="External"/><Relationship Id="rId6290" Type="http://schemas.openxmlformats.org/officeDocument/2006/relationships/hyperlink" Target="https://www.daloopa.com/src/1669648" TargetMode="External"/><Relationship Id="rId11720" Type="http://schemas.openxmlformats.org/officeDocument/2006/relationships/hyperlink" Target="https://marketplace.daloopa.com/text-fundamental?id=1678753&amp;value=5961&amp;id=1678725&amp;value=6583&amp;id=1678715&amp;value=7037&amp;id=1678705&amp;value=8188&amp;id=1678695&amp;value=7648&amp;id=1678682&amp;value=8130&amp;id=1678662&amp;value=8699&amp;id=1678672&amp;value=10661&amp;id=45304434&amp;value=35138&amp;" TargetMode="External"/><Relationship Id="rId17282" Type="http://schemas.openxmlformats.org/officeDocument/2006/relationships/hyperlink" Target="https://www.daloopa.com/src/48799482" TargetMode="External"/><Relationship Id="rId18333" Type="http://schemas.openxmlformats.org/officeDocument/2006/relationships/hyperlink" Target="https://www.daloopa.com/src/62711769" TargetMode="External"/><Relationship Id="rId7341" Type="http://schemas.openxmlformats.org/officeDocument/2006/relationships/hyperlink" Target="https://www.daloopa.com/src/4681386" TargetMode="External"/><Relationship Id="rId10322" Type="http://schemas.openxmlformats.org/officeDocument/2006/relationships/hyperlink" Target="https://www.daloopa.com/src/50179477" TargetMode="External"/><Relationship Id="rId13892" Type="http://schemas.openxmlformats.org/officeDocument/2006/relationships/hyperlink" Target="https://www.daloopa.com/src/19257526" TargetMode="External"/><Relationship Id="rId14943" Type="http://schemas.openxmlformats.org/officeDocument/2006/relationships/hyperlink" Target="https://www.daloopa.com/src/19185078" TargetMode="External"/><Relationship Id="rId3951" Type="http://schemas.openxmlformats.org/officeDocument/2006/relationships/hyperlink" Target="https://www.daloopa.com/src/1668483" TargetMode="External"/><Relationship Id="rId12494" Type="http://schemas.openxmlformats.org/officeDocument/2006/relationships/hyperlink" Target="https://www.daloopa.com/src/62996619" TargetMode="External"/><Relationship Id="rId13545" Type="http://schemas.openxmlformats.org/officeDocument/2006/relationships/hyperlink" Target="https://www.daloopa.com/src/46509756" TargetMode="External"/><Relationship Id="rId872" Type="http://schemas.openxmlformats.org/officeDocument/2006/relationships/hyperlink" Target="https://www.daloopa.com/src/20811031" TargetMode="External"/><Relationship Id="rId2553" Type="http://schemas.openxmlformats.org/officeDocument/2006/relationships/hyperlink" Target="https://www.daloopa.com/document/8473" TargetMode="External"/><Relationship Id="rId3604" Type="http://schemas.openxmlformats.org/officeDocument/2006/relationships/hyperlink" Target="https://www.daloopa.com/src/20860913" TargetMode="External"/><Relationship Id="rId9166" Type="http://schemas.openxmlformats.org/officeDocument/2006/relationships/hyperlink" Target="https://www.daloopa.com/src/1671178" TargetMode="External"/><Relationship Id="rId11096" Type="http://schemas.openxmlformats.org/officeDocument/2006/relationships/hyperlink" Target="https://www.daloopa.com/src/50178703" TargetMode="External"/><Relationship Id="rId12147" Type="http://schemas.openxmlformats.org/officeDocument/2006/relationships/hyperlink" Target="https://www.daloopa.com/src/45304469" TargetMode="External"/><Relationship Id="rId525" Type="http://schemas.openxmlformats.org/officeDocument/2006/relationships/hyperlink" Target="https://www.daloopa.com/src/1677079" TargetMode="External"/><Relationship Id="rId1155" Type="http://schemas.openxmlformats.org/officeDocument/2006/relationships/hyperlink" Target="https://www.daloopa.com/src/20810474" TargetMode="External"/><Relationship Id="rId2206" Type="http://schemas.openxmlformats.org/officeDocument/2006/relationships/hyperlink" Target="https://www.daloopa.com/src/18862898" TargetMode="External"/><Relationship Id="rId5776" Type="http://schemas.openxmlformats.org/officeDocument/2006/relationships/hyperlink" Target="https://www.daloopa.com/src/2696969" TargetMode="External"/><Relationship Id="rId16768" Type="http://schemas.openxmlformats.org/officeDocument/2006/relationships/hyperlink" Target="https://www.daloopa.com/src/67090495" TargetMode="External"/><Relationship Id="rId17819" Type="http://schemas.openxmlformats.org/officeDocument/2006/relationships/hyperlink" Target="https://www.daloopa.com/src/62761310" TargetMode="External"/><Relationship Id="rId18190" Type="http://schemas.openxmlformats.org/officeDocument/2006/relationships/hyperlink" Target="https://www.daloopa.com/src/19253504" TargetMode="External"/><Relationship Id="rId19241" Type="http://schemas.openxmlformats.org/officeDocument/2006/relationships/hyperlink" Target="https://www.daloopa.com/src/49001552" TargetMode="External"/><Relationship Id="rId4378" Type="http://schemas.openxmlformats.org/officeDocument/2006/relationships/hyperlink" Target="https://www.daloopa.com/src/46595415" TargetMode="External"/><Relationship Id="rId5429" Type="http://schemas.openxmlformats.org/officeDocument/2006/relationships/hyperlink" Target="https://www.daloopa.com/src/1670088" TargetMode="External"/><Relationship Id="rId6827" Type="http://schemas.openxmlformats.org/officeDocument/2006/relationships/hyperlink" Target="https://www.daloopa.com/src/20811534" TargetMode="External"/><Relationship Id="rId9300" Type="http://schemas.openxmlformats.org/officeDocument/2006/relationships/hyperlink" Target="https://www.daloopa.com/src/1671127" TargetMode="External"/><Relationship Id="rId8999" Type="http://schemas.openxmlformats.org/officeDocument/2006/relationships/hyperlink" Target="https://www.daloopa.com/src/45304243" TargetMode="External"/><Relationship Id="rId11230" Type="http://schemas.openxmlformats.org/officeDocument/2006/relationships/hyperlink" Target="https://www.daloopa.com/src/1684282" TargetMode="External"/><Relationship Id="rId15851" Type="http://schemas.openxmlformats.org/officeDocument/2006/relationships/hyperlink" Target="https://www.daloopa.com/src/19193381" TargetMode="External"/><Relationship Id="rId16902" Type="http://schemas.openxmlformats.org/officeDocument/2006/relationships/hyperlink" Target="https://www.daloopa.com/src/48790966" TargetMode="External"/><Relationship Id="rId5910" Type="http://schemas.openxmlformats.org/officeDocument/2006/relationships/hyperlink" Target="https://www.daloopa.com/src/38123579" TargetMode="External"/><Relationship Id="rId14453" Type="http://schemas.openxmlformats.org/officeDocument/2006/relationships/hyperlink" Target="https://www.daloopa.com/document/7696" TargetMode="External"/><Relationship Id="rId15504" Type="http://schemas.openxmlformats.org/officeDocument/2006/relationships/hyperlink" Target="https://www.daloopa.com/src/19186339" TargetMode="External"/><Relationship Id="rId3461" Type="http://schemas.openxmlformats.org/officeDocument/2006/relationships/hyperlink" Target="https://www.daloopa.com/src/19138821" TargetMode="External"/><Relationship Id="rId4512" Type="http://schemas.openxmlformats.org/officeDocument/2006/relationships/hyperlink" Target="https://www.daloopa.com/src/46594113" TargetMode="External"/><Relationship Id="rId13055" Type="http://schemas.openxmlformats.org/officeDocument/2006/relationships/hyperlink" Target="https://www.daloopa.com/src/67439248" TargetMode="External"/><Relationship Id="rId14106" Type="http://schemas.openxmlformats.org/officeDocument/2006/relationships/hyperlink" Target="https://www.daloopa.com/src/48891580" TargetMode="External"/><Relationship Id="rId17676" Type="http://schemas.openxmlformats.org/officeDocument/2006/relationships/hyperlink" Target="https://www.daloopa.com/src/62706014" TargetMode="External"/><Relationship Id="rId18727" Type="http://schemas.openxmlformats.org/officeDocument/2006/relationships/hyperlink" Target="https://www.daloopa.com/src/48899789" TargetMode="External"/><Relationship Id="rId382" Type="http://schemas.openxmlformats.org/officeDocument/2006/relationships/hyperlink" Target="https://www.daloopa.com/src/50420385" TargetMode="External"/><Relationship Id="rId2063" Type="http://schemas.openxmlformats.org/officeDocument/2006/relationships/hyperlink" Target="https://www.daloopa.com/src/1680758" TargetMode="External"/><Relationship Id="rId3114" Type="http://schemas.openxmlformats.org/officeDocument/2006/relationships/hyperlink" Target="https://www.daloopa.com/src/53486188" TargetMode="External"/><Relationship Id="rId6684" Type="http://schemas.openxmlformats.org/officeDocument/2006/relationships/hyperlink" Target="https://www.daloopa.com/src/1669726" TargetMode="External"/><Relationship Id="rId7735" Type="http://schemas.openxmlformats.org/officeDocument/2006/relationships/hyperlink" Target="https://www.daloopa.com/src/48345880" TargetMode="External"/><Relationship Id="rId16278" Type="http://schemas.openxmlformats.org/officeDocument/2006/relationships/hyperlink" Target="https://marketplace.daloopa.com/text-fundamental?id=19271861&amp;value=9735&amp;id=19141030&amp;value=12194&amp;id=19140249&amp;value=3011&amp;id=19140218&amp;value=3206&amp;id=19140214&amp;value=3471&amp;id=45303825&amp;value=4133&amp;id=19141334&amp;value=13821&amp;id=19140188&amp;value=3860&amp;id=19140161&amp;value=4155&amp;id=19140153&amp;value=4517&amp;id=45303826&amp;value=5813&amp;id=19141324&amp;value=18345&amp;id=19140111&amp;value=5166&amp;id=19140105&amp;value=5282&amp;id=19140082&amp;value=5646&amp;id=45303827&amp;value=7817&amp;id=19141296&amp;value=23911&amp;id=19140079&amp;value=7179&amp;id=19140053&amp;value=7463&amp;id=19140036&amp;value=7699&amp;id=45303828&amp;value=10482&amp;id=19141270&amp;value=32823&amp;id=19140009&amp;value=9152&amp;id=19140000&amp;value=10058&amp;id=19139995&amp;value=10078&amp;id=45303829&amp;value=12519&amp;id=19141234&amp;value=41807&amp;id=19139958&amp;value=11530&amp;id=19139947&amp;value=11859&amp;id=19139912&amp;value=12951&amp;id=45303830&amp;value=15614&amp;id=19141217&amp;value=51954&amp;id=20861892&amp;value=14391&amp;id=32323308&amp;value=15298&amp;id=38227725&amp;value=16123&amp;id=46520585&amp;value=19561&amp;id=46504701&amp;value=65373&amp;id=53486784&amp;value=17609&amp;id=58705055&amp;value=17890&amp;id=62996857&amp;value=19332&amp;id=67097406&amp;value=22417&amp;id=67096976&amp;value=77248&amp;" TargetMode="External"/><Relationship Id="rId17329" Type="http://schemas.openxmlformats.org/officeDocument/2006/relationships/hyperlink" Target="https://www.daloopa.com/src/62997156" TargetMode="External"/><Relationship Id="rId5286" Type="http://schemas.openxmlformats.org/officeDocument/2006/relationships/hyperlink" Target="https://www.daloopa.com/src/1670012" TargetMode="External"/><Relationship Id="rId6337" Type="http://schemas.openxmlformats.org/officeDocument/2006/relationships/hyperlink" Target="https://www.daloopa.com/src/1669823" TargetMode="External"/><Relationship Id="rId10716" Type="http://schemas.openxmlformats.org/officeDocument/2006/relationships/hyperlink" Target="https://www.daloopa.com/src/50178837" TargetMode="External"/><Relationship Id="rId12888" Type="http://schemas.openxmlformats.org/officeDocument/2006/relationships/hyperlink" Target="https://www.daloopa.com/src/67436629" TargetMode="External"/><Relationship Id="rId13939" Type="http://schemas.openxmlformats.org/officeDocument/2006/relationships/hyperlink" Target="https://www.daloopa.com/src/48887678" TargetMode="External"/><Relationship Id="rId17810" Type="http://schemas.openxmlformats.org/officeDocument/2006/relationships/hyperlink" Target="https://www.daloopa.com/src/62705859" TargetMode="External"/><Relationship Id="rId1896" Type="http://schemas.openxmlformats.org/officeDocument/2006/relationships/hyperlink" Target="https://www.daloopa.com/src/1680753" TargetMode="External"/><Relationship Id="rId2947" Type="http://schemas.openxmlformats.org/officeDocument/2006/relationships/hyperlink" Target="https://www.daloopa.com/src/19134890" TargetMode="External"/><Relationship Id="rId15361" Type="http://schemas.openxmlformats.org/officeDocument/2006/relationships/hyperlink" Target="https://www.daloopa.com/src/19186865" TargetMode="External"/><Relationship Id="rId16412" Type="http://schemas.openxmlformats.org/officeDocument/2006/relationships/hyperlink" Target="https://www.daloopa.com/src/19197163" TargetMode="External"/><Relationship Id="rId919" Type="http://schemas.openxmlformats.org/officeDocument/2006/relationships/hyperlink" Target="https://www.daloopa.com/src/2700704" TargetMode="External"/><Relationship Id="rId1549" Type="http://schemas.openxmlformats.org/officeDocument/2006/relationships/hyperlink" Target="https://www.daloopa.com/src/1670872" TargetMode="External"/><Relationship Id="rId4022" Type="http://schemas.openxmlformats.org/officeDocument/2006/relationships/hyperlink" Target="https://www.daloopa.com/src/1668129" TargetMode="External"/><Relationship Id="rId5420" Type="http://schemas.openxmlformats.org/officeDocument/2006/relationships/hyperlink" Target="https://www.daloopa.com/src/1669840" TargetMode="External"/><Relationship Id="rId8990" Type="http://schemas.openxmlformats.org/officeDocument/2006/relationships/hyperlink" Target="https://www.daloopa.com/src/1671453" TargetMode="External"/><Relationship Id="rId11971" Type="http://schemas.openxmlformats.org/officeDocument/2006/relationships/hyperlink" Target="https://www.daloopa.com/src/1678791" TargetMode="External"/><Relationship Id="rId15014" Type="http://schemas.openxmlformats.org/officeDocument/2006/relationships/hyperlink" Target="https://www.daloopa.com/src/50457987" TargetMode="External"/><Relationship Id="rId18584" Type="http://schemas.openxmlformats.org/officeDocument/2006/relationships/hyperlink" Target="https://www.daloopa.com/src/62707612" TargetMode="External"/><Relationship Id="rId19635" Type="http://schemas.openxmlformats.org/officeDocument/2006/relationships/hyperlink" Target="https://www.daloopa.com/src/49009434" TargetMode="External"/><Relationship Id="rId7592" Type="http://schemas.openxmlformats.org/officeDocument/2006/relationships/hyperlink" Target="https://www.daloopa.com/src/1668823" TargetMode="External"/><Relationship Id="rId8643" Type="http://schemas.openxmlformats.org/officeDocument/2006/relationships/hyperlink" Target="https://www.daloopa.com/src/4681461" TargetMode="External"/><Relationship Id="rId10573" Type="http://schemas.openxmlformats.org/officeDocument/2006/relationships/hyperlink" Target="https://www.daloopa.com/src/50174934" TargetMode="External"/><Relationship Id="rId11624" Type="http://schemas.openxmlformats.org/officeDocument/2006/relationships/hyperlink" Target="https://www.daloopa.com/document/6065143" TargetMode="External"/><Relationship Id="rId17186" Type="http://schemas.openxmlformats.org/officeDocument/2006/relationships/hyperlink" Target="https://www.daloopa.com/src/48794137" TargetMode="External"/><Relationship Id="rId18237" Type="http://schemas.openxmlformats.org/officeDocument/2006/relationships/hyperlink" Target="https://www.daloopa.com/src/19253183" TargetMode="External"/><Relationship Id="rId6194" Type="http://schemas.openxmlformats.org/officeDocument/2006/relationships/hyperlink" Target="https://www.daloopa.com/src/32272335" TargetMode="External"/><Relationship Id="rId7245" Type="http://schemas.openxmlformats.org/officeDocument/2006/relationships/hyperlink" Target="https://www.daloopa.com/src/47469223" TargetMode="External"/><Relationship Id="rId10226" Type="http://schemas.openxmlformats.org/officeDocument/2006/relationships/hyperlink" Target="https://www.daloopa.com/src/50457871" TargetMode="External"/><Relationship Id="rId13796" Type="http://schemas.openxmlformats.org/officeDocument/2006/relationships/hyperlink" Target="https://www.daloopa.com/src/19259175" TargetMode="External"/><Relationship Id="rId3855" Type="http://schemas.openxmlformats.org/officeDocument/2006/relationships/hyperlink" Target="https://www.daloopa.com/src/1668181" TargetMode="External"/><Relationship Id="rId12398" Type="http://schemas.openxmlformats.org/officeDocument/2006/relationships/hyperlink" Target="https://www.daloopa.com/src/1679307" TargetMode="External"/><Relationship Id="rId13449" Type="http://schemas.openxmlformats.org/officeDocument/2006/relationships/hyperlink" Target="https://www.daloopa.com/src/67097378" TargetMode="External"/><Relationship Id="rId14847" Type="http://schemas.openxmlformats.org/officeDocument/2006/relationships/hyperlink" Target="https://www.daloopa.com/src/19184838" TargetMode="External"/><Relationship Id="rId17320" Type="http://schemas.openxmlformats.org/officeDocument/2006/relationships/hyperlink" Target="https://www.daloopa.com/src/53490192" TargetMode="External"/><Relationship Id="rId776" Type="http://schemas.openxmlformats.org/officeDocument/2006/relationships/hyperlink" Target="https://www.daloopa.com/src/62996044" TargetMode="External"/><Relationship Id="rId2457" Type="http://schemas.openxmlformats.org/officeDocument/2006/relationships/hyperlink" Target="https://www.daloopa.com/src/45303549" TargetMode="External"/><Relationship Id="rId3508" Type="http://schemas.openxmlformats.org/officeDocument/2006/relationships/hyperlink" Target="https://www.daloopa.com/src/19138690" TargetMode="External"/><Relationship Id="rId4906" Type="http://schemas.openxmlformats.org/officeDocument/2006/relationships/hyperlink" Target="https://www.daloopa.com/document/8473" TargetMode="External"/><Relationship Id="rId429" Type="http://schemas.openxmlformats.org/officeDocument/2006/relationships/hyperlink" Target="https://www.daloopa.com/src/1677241" TargetMode="External"/><Relationship Id="rId1059" Type="http://schemas.openxmlformats.org/officeDocument/2006/relationships/hyperlink" Target="https://www.daloopa.com/src/67045218" TargetMode="External"/><Relationship Id="rId13930" Type="http://schemas.openxmlformats.org/officeDocument/2006/relationships/hyperlink" Target="https://www.daloopa.com/src/48886749" TargetMode="External"/><Relationship Id="rId19492" Type="http://schemas.openxmlformats.org/officeDocument/2006/relationships/hyperlink" Target="https://www.daloopa.com/src/49010244" TargetMode="External"/><Relationship Id="rId8153" Type="http://schemas.openxmlformats.org/officeDocument/2006/relationships/hyperlink" Target="https://www.daloopa.com/src/48347094" TargetMode="External"/><Relationship Id="rId9551" Type="http://schemas.openxmlformats.org/officeDocument/2006/relationships/hyperlink" Target="https://www.daloopa.com/src/32273752" TargetMode="External"/><Relationship Id="rId11481" Type="http://schemas.openxmlformats.org/officeDocument/2006/relationships/hyperlink" Target="https://marketplace.daloopa.com/text-fundamental?id=1679077&amp;value=-45&amp;id=1679073&amp;value=-92&amp;id=45304412&amp;value=-137&amp;" TargetMode="External"/><Relationship Id="rId12532" Type="http://schemas.openxmlformats.org/officeDocument/2006/relationships/hyperlink" Target="https://www.daloopa.com/src/38225424" TargetMode="External"/><Relationship Id="rId18094" Type="http://schemas.openxmlformats.org/officeDocument/2006/relationships/hyperlink" Target="https://www.daloopa.com/src/19238000" TargetMode="External"/><Relationship Id="rId19145" Type="http://schemas.openxmlformats.org/officeDocument/2006/relationships/hyperlink" Target="https://www.daloopa.com/src/50215182" TargetMode="External"/><Relationship Id="rId910" Type="http://schemas.openxmlformats.org/officeDocument/2006/relationships/hyperlink" Target="https://www.daloopa.com/src/48507382" TargetMode="External"/><Relationship Id="rId1540" Type="http://schemas.openxmlformats.org/officeDocument/2006/relationships/hyperlink" Target="https://www.daloopa.com/src/1671053" TargetMode="External"/><Relationship Id="rId9204" Type="http://schemas.openxmlformats.org/officeDocument/2006/relationships/hyperlink" Target="https://www.daloopa.com/src/4681501" TargetMode="External"/><Relationship Id="rId10083" Type="http://schemas.openxmlformats.org/officeDocument/2006/relationships/hyperlink" Target="https://www.daloopa.com/src/50180224" TargetMode="External"/><Relationship Id="rId11134" Type="http://schemas.openxmlformats.org/officeDocument/2006/relationships/hyperlink" Target="https://www.daloopa.com/src/50457956" TargetMode="External"/><Relationship Id="rId15755" Type="http://schemas.openxmlformats.org/officeDocument/2006/relationships/hyperlink" Target="https://www.daloopa.com/src/19182668" TargetMode="External"/><Relationship Id="rId16806" Type="http://schemas.openxmlformats.org/officeDocument/2006/relationships/hyperlink" Target="https://www.daloopa.com/src/50324146" TargetMode="External"/><Relationship Id="rId4763" Type="http://schemas.openxmlformats.org/officeDocument/2006/relationships/hyperlink" Target="https://www.daloopa.com/document/23463508" TargetMode="External"/><Relationship Id="rId5814" Type="http://schemas.openxmlformats.org/officeDocument/2006/relationships/hyperlink" Target="https://www.daloopa.com/src/1670058" TargetMode="External"/><Relationship Id="rId14357" Type="http://schemas.openxmlformats.org/officeDocument/2006/relationships/hyperlink" Target="https://www.daloopa.com/src/19177401" TargetMode="External"/><Relationship Id="rId15408" Type="http://schemas.openxmlformats.org/officeDocument/2006/relationships/hyperlink" Target="https://www.daloopa.com/src/45303773" TargetMode="External"/><Relationship Id="rId3365" Type="http://schemas.openxmlformats.org/officeDocument/2006/relationships/hyperlink" Target="https://www.daloopa.com/src/20860838" TargetMode="External"/><Relationship Id="rId4416" Type="http://schemas.openxmlformats.org/officeDocument/2006/relationships/hyperlink" Target="https://www.daloopa.com/document/23463508" TargetMode="External"/><Relationship Id="rId7986" Type="http://schemas.openxmlformats.org/officeDocument/2006/relationships/hyperlink" Target="https://www.daloopa.com/src/38123493" TargetMode="External"/><Relationship Id="rId18978" Type="http://schemas.openxmlformats.org/officeDocument/2006/relationships/hyperlink" Target="https://www.daloopa.com/src/48899137" TargetMode="External"/><Relationship Id="rId286" Type="http://schemas.openxmlformats.org/officeDocument/2006/relationships/hyperlink" Target="https://www.daloopa.com/src/1676964" TargetMode="External"/><Relationship Id="rId3018" Type="http://schemas.openxmlformats.org/officeDocument/2006/relationships/hyperlink" Target="https://www.daloopa.com/src/38227517" TargetMode="External"/><Relationship Id="rId6588" Type="http://schemas.openxmlformats.org/officeDocument/2006/relationships/hyperlink" Target="https://www.daloopa.com/src/1670510" TargetMode="External"/><Relationship Id="rId7639" Type="http://schemas.openxmlformats.org/officeDocument/2006/relationships/hyperlink" Target="https://www.daloopa.com/src/1669003" TargetMode="External"/><Relationship Id="rId10967" Type="http://schemas.openxmlformats.org/officeDocument/2006/relationships/hyperlink" Target="https://www.daloopa.com/src/50179274" TargetMode="External"/><Relationship Id="rId9061" Type="http://schemas.openxmlformats.org/officeDocument/2006/relationships/hyperlink" Target="https://www.daloopa.com/src/1671515" TargetMode="External"/><Relationship Id="rId13440" Type="http://schemas.openxmlformats.org/officeDocument/2006/relationships/hyperlink" Target="https://www.daloopa.com/src/46507382" TargetMode="External"/><Relationship Id="rId420" Type="http://schemas.openxmlformats.org/officeDocument/2006/relationships/hyperlink" Target="https://www.daloopa.com/src/1677208" TargetMode="External"/><Relationship Id="rId1050" Type="http://schemas.openxmlformats.org/officeDocument/2006/relationships/hyperlink" Target="https://www.daloopa.com/src/10333290" TargetMode="External"/><Relationship Id="rId2101" Type="http://schemas.openxmlformats.org/officeDocument/2006/relationships/hyperlink" Target="https://www.daloopa.com/src/1680775" TargetMode="External"/><Relationship Id="rId12042" Type="http://schemas.openxmlformats.org/officeDocument/2006/relationships/hyperlink" Target="https://www.daloopa.com/src/1678314" TargetMode="External"/><Relationship Id="rId16663" Type="http://schemas.openxmlformats.org/officeDocument/2006/relationships/hyperlink" Target="https://www.daloopa.com/src/18842785" TargetMode="External"/><Relationship Id="rId17714" Type="http://schemas.openxmlformats.org/officeDocument/2006/relationships/hyperlink" Target="https://www.daloopa.com/src/62705852" TargetMode="External"/><Relationship Id="rId5671" Type="http://schemas.openxmlformats.org/officeDocument/2006/relationships/hyperlink" Target="https://www.daloopa.com/src/1669601" TargetMode="External"/><Relationship Id="rId6722" Type="http://schemas.openxmlformats.org/officeDocument/2006/relationships/hyperlink" Target="https://www.daloopa.com/src/14718079" TargetMode="External"/><Relationship Id="rId15265" Type="http://schemas.openxmlformats.org/officeDocument/2006/relationships/hyperlink" Target="https://www.daloopa.com/src/19181322" TargetMode="External"/><Relationship Id="rId16316" Type="http://schemas.openxmlformats.org/officeDocument/2006/relationships/hyperlink" Target="https://www.daloopa.com/src/19141296" TargetMode="External"/><Relationship Id="rId4273" Type="http://schemas.openxmlformats.org/officeDocument/2006/relationships/hyperlink" Target="https://www.daloopa.com/src/46595350" TargetMode="External"/><Relationship Id="rId5324" Type="http://schemas.openxmlformats.org/officeDocument/2006/relationships/hyperlink" Target="https://www.daloopa.com/src/1670523" TargetMode="External"/><Relationship Id="rId8894" Type="http://schemas.openxmlformats.org/officeDocument/2006/relationships/hyperlink" Target="https://www.daloopa.com/src/1684225" TargetMode="External"/><Relationship Id="rId9945" Type="http://schemas.openxmlformats.org/officeDocument/2006/relationships/hyperlink" Target="https://www.daloopa.com/src/20810597" TargetMode="External"/><Relationship Id="rId18488" Type="http://schemas.openxmlformats.org/officeDocument/2006/relationships/hyperlink" Target="https://www.daloopa.com/src/62711810" TargetMode="External"/><Relationship Id="rId19539" Type="http://schemas.openxmlformats.org/officeDocument/2006/relationships/hyperlink" Target="https://www.daloopa.com/src/1678593" TargetMode="External"/><Relationship Id="rId1934" Type="http://schemas.openxmlformats.org/officeDocument/2006/relationships/hyperlink" Target="https://www.daloopa.com/src/1680778" TargetMode="External"/><Relationship Id="rId7496" Type="http://schemas.openxmlformats.org/officeDocument/2006/relationships/hyperlink" Target="https://www.daloopa.com/src/2696850" TargetMode="External"/><Relationship Id="rId8547" Type="http://schemas.openxmlformats.org/officeDocument/2006/relationships/hyperlink" Target="https://www.daloopa.com/src/46420409" TargetMode="External"/><Relationship Id="rId10477" Type="http://schemas.openxmlformats.org/officeDocument/2006/relationships/hyperlink" Target="https://marketplace.daloopa.com/text-fundamental?id=50179540&amp;value=3619&amp;id=50179517&amp;value=3730&amp;id=50179488&amp;value=4199&amp;id=50179446&amp;value=4687&amp;id=50457900&amp;value=16235&amp;id=50179377&amp;value=4804&amp;id=50179342&amp;value=5090&amp;id=50179261&amp;value=5424&amp;id=50179194&amp;value=6056&amp;id=50457901&amp;value=21374&amp;id=50179180&amp;value=6112&amp;id=50179095&amp;value=6551&amp;id=50179054&amp;value=6828&amp;id=50179005&amp;value=7482&amp;id=50457902&amp;value=26973&amp;id=50178947&amp;value=7238&amp;id=50178881&amp;value=6945&amp;id=50178826&amp;value=8458&amp;id=50178789&amp;value=9909&amp;id=50457903&amp;value=32550&amp;id=50178731&amp;value=10455&amp;id=50178682&amp;value=11231&amp;id=50178568&amp;value=11705&amp;id=50174933&amp;value=12732&amp;id=67061198&amp;value=46123&amp;id=53412511&amp;value=11841&amp;id=58653383&amp;value=11710&amp;id=62950996&amp;value=11494&amp;id=67050010&amp;value=11979&amp;id=67054982&amp;value=47024&amp;" TargetMode="External"/><Relationship Id="rId11528" Type="http://schemas.openxmlformats.org/officeDocument/2006/relationships/hyperlink" Target="https://marketplace.daloopa.com/text-fundamental?id=1678994&amp;value=3477&amp;id=1684160&amp;value=3123&amp;id=1684179&amp;value=3444&amp;id=1684200&amp;value=3922&amp;id=45304419&amp;value=13966&amp;" TargetMode="External"/><Relationship Id="rId11875" Type="http://schemas.openxmlformats.org/officeDocument/2006/relationships/hyperlink" Target="https://www.daloopa.com/src/1678722" TargetMode="External"/><Relationship Id="rId12926" Type="http://schemas.openxmlformats.org/officeDocument/2006/relationships/hyperlink" Target="https://www.daloopa.com/src/67436853" TargetMode="External"/><Relationship Id="rId6098" Type="http://schemas.openxmlformats.org/officeDocument/2006/relationships/hyperlink" Target="https://www.daloopa.com/src/1669715" TargetMode="External"/><Relationship Id="rId7149" Type="http://schemas.openxmlformats.org/officeDocument/2006/relationships/hyperlink" Target="https://www.daloopa.com/src/1669490" TargetMode="External"/><Relationship Id="rId14001" Type="http://schemas.openxmlformats.org/officeDocument/2006/relationships/hyperlink" Target="https://www.daloopa.com/src/53485392" TargetMode="External"/><Relationship Id="rId17571" Type="http://schemas.openxmlformats.org/officeDocument/2006/relationships/hyperlink" Target="https://www.daloopa.com/src/62761262" TargetMode="External"/><Relationship Id="rId18622" Type="http://schemas.openxmlformats.org/officeDocument/2006/relationships/hyperlink" Target="https://www.daloopa.com/src/50393479" TargetMode="External"/><Relationship Id="rId3759" Type="http://schemas.openxmlformats.org/officeDocument/2006/relationships/hyperlink" Target="https://www.daloopa.com/src/19138139" TargetMode="External"/><Relationship Id="rId5181" Type="http://schemas.openxmlformats.org/officeDocument/2006/relationships/hyperlink" Target="https://www.daloopa.com/src/1670482" TargetMode="External"/><Relationship Id="rId6232" Type="http://schemas.openxmlformats.org/officeDocument/2006/relationships/hyperlink" Target="https://www.daloopa.com/src/1669855" TargetMode="External"/><Relationship Id="rId7630" Type="http://schemas.openxmlformats.org/officeDocument/2006/relationships/hyperlink" Target="https://www.daloopa.com/src/1669393" TargetMode="External"/><Relationship Id="rId10611" Type="http://schemas.openxmlformats.org/officeDocument/2006/relationships/hyperlink" Target="https://www.daloopa.com/document/23463508" TargetMode="External"/><Relationship Id="rId16173" Type="http://schemas.openxmlformats.org/officeDocument/2006/relationships/hyperlink" Target="https://www.daloopa.com/src/50458035" TargetMode="External"/><Relationship Id="rId17224" Type="http://schemas.openxmlformats.org/officeDocument/2006/relationships/hyperlink" Target="https://www.daloopa.com/src/48796234" TargetMode="External"/><Relationship Id="rId12783" Type="http://schemas.openxmlformats.org/officeDocument/2006/relationships/hyperlink" Target="https://marketplace.daloopa.com/text-fundamental?id=67437781&amp;value=267.448&amp;id=67437748&amp;value=267.448&amp;id=67437696&amp;value=267.448&amp;id=67437634&amp;value=267.448&amp;id=67437499&amp;value=279.325&amp;id=67437431&amp;value=279.325&amp;id=67437399&amp;value=279.325&amp;id=67437385&amp;value=279.325&amp;id=67437360&amp;value=286.56&amp;id=67437312&amp;value=286.56&amp;id=67437286&amp;value=286.56&amp;id=67437237&amp;value=286.56&amp;id=67437124&amp;value=292.297&amp;id=67437104&amp;value=292.297&amp;id=67437076&amp;value=292.297&amp;id=67437047&amp;value=292.297&amp;id=67437018&amp;value=296.992&amp;id=67436995&amp;value=296.992&amp;id=67436920&amp;value=296.992&amp;id=67436851&amp;value=296.992&amp;id=67436807&amp;value=298.47&amp;id=67436780&amp;value=298.47&amp;id=67436646&amp;value=298.47&amp;id=67436630&amp;value=298.47&amp;id=67436592&amp;value=299.242&amp;id=67436558&amp;value=299.242&amp;id=67436522&amp;value=299.242&amp;id=67436504&amp;value=299.242&amp;id=67436443&amp;value=299.828&amp;id=67436422&amp;value=299.828&amp;id=67436380&amp;value=299.828&amp;id=67436352&amp;value=299.828&amp;id=67436319&amp;value=300.73&amp;id=67436314&amp;value=300.73&amp;id=67436311&amp;value=300.73&amp;id=67436302&amp;value=300.73&amp;id=67436298&amp;value=300.737&amp;id=67436285&amp;value=6015&amp;id=67436268&amp;value=6015&amp;id=67436123&amp;value=6015&amp;" TargetMode="External"/><Relationship Id="rId13834" Type="http://schemas.openxmlformats.org/officeDocument/2006/relationships/hyperlink" Target="https://www.daloopa.com/document/17313306" TargetMode="External"/><Relationship Id="rId19396" Type="http://schemas.openxmlformats.org/officeDocument/2006/relationships/hyperlink" Target="https://www.daloopa.com/src/15985450" TargetMode="External"/><Relationship Id="rId1791" Type="http://schemas.openxmlformats.org/officeDocument/2006/relationships/hyperlink" Target="https://www.daloopa.com/src/48529781" TargetMode="External"/><Relationship Id="rId2842" Type="http://schemas.openxmlformats.org/officeDocument/2006/relationships/hyperlink" Target="https://www.daloopa.com/src/19135019" TargetMode="External"/><Relationship Id="rId9455" Type="http://schemas.openxmlformats.org/officeDocument/2006/relationships/hyperlink" Target="https://www.daloopa.com/src/1671301" TargetMode="External"/><Relationship Id="rId11385" Type="http://schemas.openxmlformats.org/officeDocument/2006/relationships/hyperlink" Target="https://marketplace.daloopa.com/text-fundamental?id=1678977&amp;value=42&amp;id=1678958&amp;value=45&amp;id=1687084&amp;value=-23&amp;id=1678915&amp;value=-3&amp;id=45304398&amp;value=61&amp;" TargetMode="External"/><Relationship Id="rId12436" Type="http://schemas.openxmlformats.org/officeDocument/2006/relationships/hyperlink" Target="https://www.daloopa.com/src/1679340" TargetMode="External"/><Relationship Id="rId19049" Type="http://schemas.openxmlformats.org/officeDocument/2006/relationships/hyperlink" Target="https://www.daloopa.com/src/48905995" TargetMode="External"/><Relationship Id="rId814" Type="http://schemas.openxmlformats.org/officeDocument/2006/relationships/hyperlink" Target="https://www.daloopa.com/src/38124383" TargetMode="External"/><Relationship Id="rId1444" Type="http://schemas.openxmlformats.org/officeDocument/2006/relationships/hyperlink" Target="https://www.daloopa.com/src/1670983" TargetMode="External"/><Relationship Id="rId8057" Type="http://schemas.openxmlformats.org/officeDocument/2006/relationships/hyperlink" Target="https://www.daloopa.com/src/1668798" TargetMode="External"/><Relationship Id="rId9108" Type="http://schemas.openxmlformats.org/officeDocument/2006/relationships/hyperlink" Target="https://www.daloopa.com/src/1671517" TargetMode="External"/><Relationship Id="rId11038" Type="http://schemas.openxmlformats.org/officeDocument/2006/relationships/hyperlink" Target="https://www.daloopa.com/src/50179472" TargetMode="External"/><Relationship Id="rId15659" Type="http://schemas.openxmlformats.org/officeDocument/2006/relationships/hyperlink" Target="https://www.daloopa.com/src/67097398" TargetMode="External"/><Relationship Id="rId19530" Type="http://schemas.openxmlformats.org/officeDocument/2006/relationships/hyperlink" Target="https://www.daloopa.com/src/49009436" TargetMode="External"/><Relationship Id="rId4667" Type="http://schemas.openxmlformats.org/officeDocument/2006/relationships/hyperlink" Target="https://www.daloopa.com/src/66433296" TargetMode="External"/><Relationship Id="rId5718" Type="http://schemas.openxmlformats.org/officeDocument/2006/relationships/hyperlink" Target="https://www.daloopa.com/src/1669777" TargetMode="External"/><Relationship Id="rId17081" Type="http://schemas.openxmlformats.org/officeDocument/2006/relationships/hyperlink" Target="https://www.daloopa.com/src/48793714" TargetMode="External"/><Relationship Id="rId18132" Type="http://schemas.openxmlformats.org/officeDocument/2006/relationships/hyperlink" Target="https://www.daloopa.com/src/62769782" TargetMode="External"/><Relationship Id="rId3269" Type="http://schemas.openxmlformats.org/officeDocument/2006/relationships/hyperlink" Target="https://www.daloopa.com/src/19135809" TargetMode="External"/><Relationship Id="rId7140" Type="http://schemas.openxmlformats.org/officeDocument/2006/relationships/hyperlink" Target="https://www.daloopa.com/src/48610221" TargetMode="External"/><Relationship Id="rId10121" Type="http://schemas.openxmlformats.org/officeDocument/2006/relationships/hyperlink" Target="https://www.daloopa.com/src/50457852" TargetMode="External"/><Relationship Id="rId13691" Type="http://schemas.openxmlformats.org/officeDocument/2006/relationships/hyperlink" Target="https://www.daloopa.com/src/19144530" TargetMode="External"/><Relationship Id="rId14742" Type="http://schemas.openxmlformats.org/officeDocument/2006/relationships/hyperlink" Target="https://www.daloopa.com/src/19185172" TargetMode="External"/><Relationship Id="rId3750" Type="http://schemas.openxmlformats.org/officeDocument/2006/relationships/hyperlink" Target="https://www.daloopa.com/src/67087926" TargetMode="External"/><Relationship Id="rId4801" Type="http://schemas.openxmlformats.org/officeDocument/2006/relationships/hyperlink" Target="https://www.daloopa.com/src/1930254" TargetMode="External"/><Relationship Id="rId12293" Type="http://schemas.openxmlformats.org/officeDocument/2006/relationships/hyperlink" Target="https://www.daloopa.com/src/1679473" TargetMode="External"/><Relationship Id="rId13344" Type="http://schemas.openxmlformats.org/officeDocument/2006/relationships/hyperlink" Target="https://www.daloopa.com/src/19143693" TargetMode="External"/><Relationship Id="rId17965" Type="http://schemas.openxmlformats.org/officeDocument/2006/relationships/hyperlink" Target="https://www.daloopa.com/src/62708692" TargetMode="External"/><Relationship Id="rId671" Type="http://schemas.openxmlformats.org/officeDocument/2006/relationships/hyperlink" Target="https://www.daloopa.com/src/50432533" TargetMode="External"/><Relationship Id="rId2352" Type="http://schemas.openxmlformats.org/officeDocument/2006/relationships/hyperlink" Target="https://www.daloopa.com/src/1679216" TargetMode="External"/><Relationship Id="rId3403" Type="http://schemas.openxmlformats.org/officeDocument/2006/relationships/hyperlink" Target="https://www.daloopa.com/src/19136865" TargetMode="External"/><Relationship Id="rId6973" Type="http://schemas.openxmlformats.org/officeDocument/2006/relationships/hyperlink" Target="https://www.daloopa.com/src/1668710" TargetMode="External"/><Relationship Id="rId16567" Type="http://schemas.openxmlformats.org/officeDocument/2006/relationships/hyperlink" Target="https://www.daloopa.com/src/19197431" TargetMode="External"/><Relationship Id="rId17618" Type="http://schemas.openxmlformats.org/officeDocument/2006/relationships/hyperlink" Target="https://www.daloopa.com/src/62705945" TargetMode="External"/><Relationship Id="rId324" Type="http://schemas.openxmlformats.org/officeDocument/2006/relationships/hyperlink" Target="https://www.daloopa.com/src/50420184" TargetMode="External"/><Relationship Id="rId2005" Type="http://schemas.openxmlformats.org/officeDocument/2006/relationships/hyperlink" Target="https://www.daloopa.com/src/1680788" TargetMode="External"/><Relationship Id="rId5575" Type="http://schemas.openxmlformats.org/officeDocument/2006/relationships/hyperlink" Target="https://www.daloopa.com/src/38123606" TargetMode="External"/><Relationship Id="rId6626" Type="http://schemas.openxmlformats.org/officeDocument/2006/relationships/hyperlink" Target="https://www.daloopa.com/src/67044557" TargetMode="External"/><Relationship Id="rId15169" Type="http://schemas.openxmlformats.org/officeDocument/2006/relationships/hyperlink" Target="https://www.daloopa.com/src/19178924" TargetMode="External"/><Relationship Id="rId19040" Type="http://schemas.openxmlformats.org/officeDocument/2006/relationships/hyperlink" Target="https://www.daloopa.com/document/23219921" TargetMode="External"/><Relationship Id="rId4177" Type="http://schemas.openxmlformats.org/officeDocument/2006/relationships/hyperlink" Target="https://www.daloopa.com/src/1668511" TargetMode="External"/><Relationship Id="rId5228" Type="http://schemas.openxmlformats.org/officeDocument/2006/relationships/hyperlink" Target="https://www.daloopa.com/src/1670119" TargetMode="External"/><Relationship Id="rId8798" Type="http://schemas.openxmlformats.org/officeDocument/2006/relationships/hyperlink" Target="https://www.daloopa.com/src/45304183" TargetMode="External"/><Relationship Id="rId9849" Type="http://schemas.openxmlformats.org/officeDocument/2006/relationships/hyperlink" Target="https://www.daloopa.com/document/23463508" TargetMode="External"/><Relationship Id="rId11779" Type="http://schemas.openxmlformats.org/officeDocument/2006/relationships/hyperlink" Target="https://www.daloopa.com/src/1678719" TargetMode="External"/><Relationship Id="rId15650" Type="http://schemas.openxmlformats.org/officeDocument/2006/relationships/hyperlink" Target="https://www.daloopa.com/src/19186246" TargetMode="External"/><Relationship Id="rId16701" Type="http://schemas.openxmlformats.org/officeDocument/2006/relationships/hyperlink" Target="https://www.daloopa.com/src/18842713" TargetMode="External"/><Relationship Id="rId1838" Type="http://schemas.openxmlformats.org/officeDocument/2006/relationships/hyperlink" Target="https://www.daloopa.com/src/48529783" TargetMode="External"/><Relationship Id="rId3260" Type="http://schemas.openxmlformats.org/officeDocument/2006/relationships/hyperlink" Target="https://www.daloopa.com/src/19136032" TargetMode="External"/><Relationship Id="rId4311" Type="http://schemas.openxmlformats.org/officeDocument/2006/relationships/hyperlink" Target="https://www.daloopa.com/src/20811568" TargetMode="External"/><Relationship Id="rId14252" Type="http://schemas.openxmlformats.org/officeDocument/2006/relationships/hyperlink" Target="https://www.daloopa.com/src/18894377" TargetMode="External"/><Relationship Id="rId15303" Type="http://schemas.openxmlformats.org/officeDocument/2006/relationships/hyperlink" Target="https://www.daloopa.com/src/46508706" TargetMode="External"/><Relationship Id="rId18873" Type="http://schemas.openxmlformats.org/officeDocument/2006/relationships/hyperlink" Target="https://www.daloopa.com/src/48898289" TargetMode="External"/><Relationship Id="rId181" Type="http://schemas.openxmlformats.org/officeDocument/2006/relationships/hyperlink" Target="https://www.daloopa.com/src/59874645" TargetMode="External"/><Relationship Id="rId7881" Type="http://schemas.openxmlformats.org/officeDocument/2006/relationships/hyperlink" Target="https://marketplace.daloopa.com/text-fundamental?id=1669574&amp;value=564&amp;id=1669539&amp;value=974&amp;id=1669504&amp;value=-1318&amp;id=1669469&amp;value=-519&amp;id=48346977&amp;value=-299&amp;id=1669434&amp;value=779&amp;id=1669397&amp;value=934&amp;id=1669359&amp;value=316&amp;id=1669321&amp;value=-626&amp;id=48346651&amp;value=1403&amp;id=1669285&amp;value=-1120&amp;id=1669249&amp;value=1036&amp;id=1669213&amp;value=572&amp;id=1669175&amp;value=-838&amp;id=48345849&amp;value=-350&amp;id=1669074&amp;value=-257&amp;id=1669041&amp;value=-106&amp;id=1669008&amp;value=-2065&amp;id=1668974&amp;value=0&amp;id=48615964&amp;value=-2428&amp;id=1668938&amp;value=0&amp;id=1668902&amp;value=0&amp;id=1668866&amp;value=0&amp;id=1668830&amp;value=0&amp;id=48400747&amp;value=0&amp;id=48610225&amp;value=0&amp;" TargetMode="External"/><Relationship Id="rId8932" Type="http://schemas.openxmlformats.org/officeDocument/2006/relationships/hyperlink" Target="https://marketplace.daloopa.com/text-fundamental?id=1684222&amp;value=-16&amp;id=1684230&amp;value=146&amp;id=1684238&amp;value=54&amp;id=1684246&amp;value=-102&amp;id=45304233&amp;value=82&amp;" TargetMode="External"/><Relationship Id="rId10862" Type="http://schemas.openxmlformats.org/officeDocument/2006/relationships/hyperlink" Target="https://www.daloopa.com/src/50179825" TargetMode="External"/><Relationship Id="rId11913" Type="http://schemas.openxmlformats.org/officeDocument/2006/relationships/hyperlink" Target="https://www.daloopa.com/src/1678786" TargetMode="External"/><Relationship Id="rId17475" Type="http://schemas.openxmlformats.org/officeDocument/2006/relationships/hyperlink" Target="https://www.daloopa.com/src/62706346" TargetMode="External"/><Relationship Id="rId18526" Type="http://schemas.openxmlformats.org/officeDocument/2006/relationships/hyperlink" Target="https://www.daloopa.com/src/62711845" TargetMode="External"/><Relationship Id="rId5085" Type="http://schemas.openxmlformats.org/officeDocument/2006/relationships/hyperlink" Target="https://www.daloopa.com/src/1670517" TargetMode="External"/><Relationship Id="rId6483" Type="http://schemas.openxmlformats.org/officeDocument/2006/relationships/hyperlink" Target="https://www.daloopa.com/src/1670433" TargetMode="External"/><Relationship Id="rId7534" Type="http://schemas.openxmlformats.org/officeDocument/2006/relationships/hyperlink" Target="https://www.daloopa.com/src/1669035" TargetMode="External"/><Relationship Id="rId10515" Type="http://schemas.openxmlformats.org/officeDocument/2006/relationships/hyperlink" Target="https://www.daloopa.com/src/50179376" TargetMode="External"/><Relationship Id="rId16077" Type="http://schemas.openxmlformats.org/officeDocument/2006/relationships/hyperlink" Target="https://www.daloopa.com/src/19193586" TargetMode="External"/><Relationship Id="rId17128" Type="http://schemas.openxmlformats.org/officeDocument/2006/relationships/hyperlink" Target="https://www.daloopa.com/src/48794051" TargetMode="External"/><Relationship Id="rId6136" Type="http://schemas.openxmlformats.org/officeDocument/2006/relationships/hyperlink" Target="https://www.daloopa.com/src/2696975" TargetMode="External"/><Relationship Id="rId12687" Type="http://schemas.openxmlformats.org/officeDocument/2006/relationships/hyperlink" Target="https://www.daloopa.com/src/1679104" TargetMode="External"/><Relationship Id="rId13738" Type="http://schemas.openxmlformats.org/officeDocument/2006/relationships/hyperlink" Target="https://www.daloopa.com/src/19147588" TargetMode="External"/><Relationship Id="rId1695" Type="http://schemas.openxmlformats.org/officeDocument/2006/relationships/hyperlink" Target="https://www.daloopa.com/src/49014145" TargetMode="External"/><Relationship Id="rId2746" Type="http://schemas.openxmlformats.org/officeDocument/2006/relationships/hyperlink" Target="https://www.daloopa.com/src/1679596" TargetMode="External"/><Relationship Id="rId9359" Type="http://schemas.openxmlformats.org/officeDocument/2006/relationships/hyperlink" Target="https://www.daloopa.com/src/4681506" TargetMode="External"/><Relationship Id="rId11289" Type="http://schemas.openxmlformats.org/officeDocument/2006/relationships/hyperlink" Target="https://www.daloopa.com/document/6065396" TargetMode="External"/><Relationship Id="rId15160" Type="http://schemas.openxmlformats.org/officeDocument/2006/relationships/hyperlink" Target="https://www.daloopa.com/src/19179399" TargetMode="External"/><Relationship Id="rId16211" Type="http://schemas.openxmlformats.org/officeDocument/2006/relationships/hyperlink" Target="https://www.daloopa.com/src/19192874" TargetMode="External"/><Relationship Id="rId718" Type="http://schemas.openxmlformats.org/officeDocument/2006/relationships/hyperlink" Target="https://www.daloopa.com/src/19360212" TargetMode="External"/><Relationship Id="rId1348" Type="http://schemas.openxmlformats.org/officeDocument/2006/relationships/hyperlink" Target="https://www.daloopa.com/src/38123789" TargetMode="External"/><Relationship Id="rId5969" Type="http://schemas.openxmlformats.org/officeDocument/2006/relationships/hyperlink" Target="https://www.daloopa.com/src/1670273" TargetMode="External"/><Relationship Id="rId7391" Type="http://schemas.openxmlformats.org/officeDocument/2006/relationships/hyperlink" Target="https://www.daloopa.com/src/1668584" TargetMode="External"/><Relationship Id="rId8442" Type="http://schemas.openxmlformats.org/officeDocument/2006/relationships/hyperlink" Target="https://www.daloopa.com/src/47468702" TargetMode="External"/><Relationship Id="rId9840" Type="http://schemas.openxmlformats.org/officeDocument/2006/relationships/hyperlink" Target="https://www.daloopa.com/src/62949532" TargetMode="External"/><Relationship Id="rId11770" Type="http://schemas.openxmlformats.org/officeDocument/2006/relationships/hyperlink" Target="https://www.daloopa.com/src/1678776" TargetMode="External"/><Relationship Id="rId12821" Type="http://schemas.openxmlformats.org/officeDocument/2006/relationships/hyperlink" Target="https://www.daloopa.com/src/67436298" TargetMode="External"/><Relationship Id="rId18036" Type="http://schemas.openxmlformats.org/officeDocument/2006/relationships/hyperlink" Target="https://www.daloopa.com/src/19238073" TargetMode="External"/><Relationship Id="rId18383" Type="http://schemas.openxmlformats.org/officeDocument/2006/relationships/hyperlink" Target="https://www.daloopa.com/src/62711650" TargetMode="External"/><Relationship Id="rId19434" Type="http://schemas.openxmlformats.org/officeDocument/2006/relationships/hyperlink" Target="https://www.daloopa.com/src/53410625" TargetMode="External"/><Relationship Id="rId54" Type="http://schemas.openxmlformats.org/officeDocument/2006/relationships/hyperlink" Target="https://www.daloopa.com/document/207123" TargetMode="External"/><Relationship Id="rId7044" Type="http://schemas.openxmlformats.org/officeDocument/2006/relationships/hyperlink" Target="https://www.daloopa.com/src/1668644" TargetMode="External"/><Relationship Id="rId10372" Type="http://schemas.openxmlformats.org/officeDocument/2006/relationships/hyperlink" Target="https://www.daloopa.com/src/50179107" TargetMode="External"/><Relationship Id="rId11423" Type="http://schemas.openxmlformats.org/officeDocument/2006/relationships/hyperlink" Target="https://www.daloopa.com/src/1678963" TargetMode="External"/><Relationship Id="rId14993" Type="http://schemas.openxmlformats.org/officeDocument/2006/relationships/hyperlink" Target="https://www.daloopa.com/document/7696" TargetMode="External"/><Relationship Id="rId10025" Type="http://schemas.openxmlformats.org/officeDocument/2006/relationships/hyperlink" Target="https://www.daloopa.com/src/50457840" TargetMode="External"/><Relationship Id="rId13595" Type="http://schemas.openxmlformats.org/officeDocument/2006/relationships/hyperlink" Target="https://www.daloopa.com/src/62996145" TargetMode="External"/><Relationship Id="rId14646" Type="http://schemas.openxmlformats.org/officeDocument/2006/relationships/hyperlink" Target="https://www.daloopa.com/src/19186063" TargetMode="External"/><Relationship Id="rId3654" Type="http://schemas.openxmlformats.org/officeDocument/2006/relationships/hyperlink" Target="https://www.daloopa.com/src/19138346" TargetMode="External"/><Relationship Id="rId4705" Type="http://schemas.openxmlformats.org/officeDocument/2006/relationships/hyperlink" Target="https://www.daloopa.com/src/46595288" TargetMode="External"/><Relationship Id="rId12197" Type="http://schemas.openxmlformats.org/officeDocument/2006/relationships/hyperlink" Target="https://www.daloopa.com/src/1678331" TargetMode="External"/><Relationship Id="rId13248" Type="http://schemas.openxmlformats.org/officeDocument/2006/relationships/hyperlink" Target="https://www.daloopa.com/src/67440676" TargetMode="External"/><Relationship Id="rId17869" Type="http://schemas.openxmlformats.org/officeDocument/2006/relationships/hyperlink" Target="https://www.daloopa.com/src/62950376" TargetMode="External"/><Relationship Id="rId575" Type="http://schemas.openxmlformats.org/officeDocument/2006/relationships/hyperlink" Target="https://marketplace.daloopa.com/text-fundamental?id=50430629&amp;value=0.25&amp;id=50430557&amp;value=0.2&amp;id=50430285&amp;value=0.13&amp;id=50430079&amp;value=0.18&amp;" TargetMode="External"/><Relationship Id="rId2256" Type="http://schemas.openxmlformats.org/officeDocument/2006/relationships/hyperlink" Target="https://www.daloopa.com/src/1679185" TargetMode="External"/><Relationship Id="rId3307" Type="http://schemas.openxmlformats.org/officeDocument/2006/relationships/hyperlink" Target="https://www.daloopa.com/src/67087578" TargetMode="External"/><Relationship Id="rId6877" Type="http://schemas.openxmlformats.org/officeDocument/2006/relationships/hyperlink" Target="https://www.daloopa.com/src/10333061" TargetMode="External"/><Relationship Id="rId7928" Type="http://schemas.openxmlformats.org/officeDocument/2006/relationships/hyperlink" Target="https://www.daloopa.com/src/1668903" TargetMode="External"/><Relationship Id="rId19291" Type="http://schemas.openxmlformats.org/officeDocument/2006/relationships/hyperlink" Target="https://www.daloopa.com/document/7678" TargetMode="External"/><Relationship Id="rId228" Type="http://schemas.openxmlformats.org/officeDocument/2006/relationships/hyperlink" Target="https://www.daloopa.com/src/1676907" TargetMode="External"/><Relationship Id="rId5479" Type="http://schemas.openxmlformats.org/officeDocument/2006/relationships/hyperlink" Target="https://www.daloopa.com/src/1670089" TargetMode="External"/><Relationship Id="rId9350" Type="http://schemas.openxmlformats.org/officeDocument/2006/relationships/hyperlink" Target="https://www.daloopa.com/src/1671269" TargetMode="External"/><Relationship Id="rId10909" Type="http://schemas.openxmlformats.org/officeDocument/2006/relationships/hyperlink" Target="https://www.daloopa.com/src/50179546" TargetMode="External"/><Relationship Id="rId11280" Type="http://schemas.openxmlformats.org/officeDocument/2006/relationships/hyperlink" Target="https://www.daloopa.com/src/45304383" TargetMode="External"/><Relationship Id="rId9003" Type="http://schemas.openxmlformats.org/officeDocument/2006/relationships/hyperlink" Target="https://www.daloopa.com/src/1671537" TargetMode="External"/><Relationship Id="rId12331" Type="http://schemas.openxmlformats.org/officeDocument/2006/relationships/hyperlink" Target="https://www.daloopa.com/src/1679506" TargetMode="External"/><Relationship Id="rId16952" Type="http://schemas.openxmlformats.org/officeDocument/2006/relationships/hyperlink" Target="https://www.daloopa.com/src/67089739" TargetMode="External"/><Relationship Id="rId5960" Type="http://schemas.openxmlformats.org/officeDocument/2006/relationships/hyperlink" Target="https://www.daloopa.com/src/20809881" TargetMode="External"/><Relationship Id="rId15554" Type="http://schemas.openxmlformats.org/officeDocument/2006/relationships/hyperlink" Target="https://www.daloopa.com/src/19186957" TargetMode="External"/><Relationship Id="rId16605" Type="http://schemas.openxmlformats.org/officeDocument/2006/relationships/hyperlink" Target="https://www.daloopa.com/src/19197044" TargetMode="External"/><Relationship Id="rId3164" Type="http://schemas.openxmlformats.org/officeDocument/2006/relationships/hyperlink" Target="https://www.daloopa.com/src/19135811" TargetMode="External"/><Relationship Id="rId4562" Type="http://schemas.openxmlformats.org/officeDocument/2006/relationships/hyperlink" Target="https://www.daloopa.com/src/1668391" TargetMode="External"/><Relationship Id="rId5613" Type="http://schemas.openxmlformats.org/officeDocument/2006/relationships/hyperlink" Target="https://www.daloopa.com/src/1669809" TargetMode="External"/><Relationship Id="rId14156" Type="http://schemas.openxmlformats.org/officeDocument/2006/relationships/hyperlink" Target="https://www.daloopa.com/src/50428807" TargetMode="External"/><Relationship Id="rId15207" Type="http://schemas.openxmlformats.org/officeDocument/2006/relationships/hyperlink" Target="https://www.daloopa.com/src/19180074" TargetMode="External"/><Relationship Id="rId18777" Type="http://schemas.openxmlformats.org/officeDocument/2006/relationships/hyperlink" Target="https://www.daloopa.com/src/48900142" TargetMode="External"/><Relationship Id="rId4215" Type="http://schemas.openxmlformats.org/officeDocument/2006/relationships/hyperlink" Target="https://www.daloopa.com/src/46593993" TargetMode="External"/><Relationship Id="rId7785" Type="http://schemas.openxmlformats.org/officeDocument/2006/relationships/hyperlink" Target="https://www.daloopa.com/src/48346972" TargetMode="External"/><Relationship Id="rId8836" Type="http://schemas.openxmlformats.org/officeDocument/2006/relationships/hyperlink" Target="https://marketplace.daloopa.com/text-fundamental?id=62955917&amp;value=0&amp;id=62955918&amp;value=0&amp;id=62955919&amp;value=0&amp;id=1679820&amp;value=750&amp;id=45304204&amp;value=750&amp;" TargetMode="External"/><Relationship Id="rId10766" Type="http://schemas.openxmlformats.org/officeDocument/2006/relationships/hyperlink" Target="https://www.daloopa.com/src/58653386" TargetMode="External"/><Relationship Id="rId11817" Type="http://schemas.openxmlformats.org/officeDocument/2006/relationships/hyperlink" Target="https://www.daloopa.com/document/6065409" TargetMode="External"/><Relationship Id="rId17379" Type="http://schemas.openxmlformats.org/officeDocument/2006/relationships/hyperlink" Target="https://www.daloopa.com/document/23465155" TargetMode="External"/><Relationship Id="rId6387" Type="http://schemas.openxmlformats.org/officeDocument/2006/relationships/hyperlink" Target="https://www.daloopa.com/src/46412943" TargetMode="External"/><Relationship Id="rId7438" Type="http://schemas.openxmlformats.org/officeDocument/2006/relationships/hyperlink" Target="https://www.daloopa.com/src/1668752" TargetMode="External"/><Relationship Id="rId10419" Type="http://schemas.openxmlformats.org/officeDocument/2006/relationships/hyperlink" Target="https://marketplace.daloopa.com/text-fundamental?id=50179531&amp;value=0.13&amp;id=50179507&amp;value=0.14&amp;id=50179476&amp;value=0.23&amp;id=50179440&amp;value=0.24&amp;id=50179368&amp;value=0.29&amp;id=50179339&amp;value=0.26&amp;id=50179248&amp;value=0.2&amp;id=50179197&amp;value=0.2&amp;id=50179167&amp;value=0.13&amp;id=50179104&amp;value=0.15&amp;id=50179038&amp;value=0.16&amp;id=50179007&amp;value=0.15&amp;id=50178961&amp;value=0.1&amp;id=50178892&amp;value=-0.08&amp;id=50178847&amp;value=0.11&amp;id=50178795&amp;value=0.22&amp;id=50178747&amp;value=0.33&amp;id=50178704&amp;value=0.68&amp;id=50178587&amp;value=0.42&amp;id=50174943&amp;value=0.34&amp;id=53412521&amp;value=0.19&amp;id=58653393&amp;value=0.08&amp;id=62951006&amp;value=-0.02&amp;id=67058798&amp;value=-0.06&amp;id=67058823&amp;value=0.04&amp;" TargetMode="External"/><Relationship Id="rId2997" Type="http://schemas.openxmlformats.org/officeDocument/2006/relationships/hyperlink" Target="https://www.daloopa.com/src/67087726" TargetMode="External"/><Relationship Id="rId13989" Type="http://schemas.openxmlformats.org/officeDocument/2006/relationships/hyperlink" Target="https://www.daloopa.com/src/18901642" TargetMode="External"/><Relationship Id="rId17860" Type="http://schemas.openxmlformats.org/officeDocument/2006/relationships/hyperlink" Target="https://www.daloopa.com/src/62705896" TargetMode="External"/><Relationship Id="rId18911" Type="http://schemas.openxmlformats.org/officeDocument/2006/relationships/hyperlink" Target="https://www.daloopa.com/src/48899964" TargetMode="External"/><Relationship Id="rId969" Type="http://schemas.openxmlformats.org/officeDocument/2006/relationships/hyperlink" Target="https://www.daloopa.com/src/15998657" TargetMode="External"/><Relationship Id="rId1599" Type="http://schemas.openxmlformats.org/officeDocument/2006/relationships/hyperlink" Target="https://www.daloopa.com/src/49013981" TargetMode="External"/><Relationship Id="rId5470" Type="http://schemas.openxmlformats.org/officeDocument/2006/relationships/hyperlink" Target="https://www.daloopa.com/src/1670415" TargetMode="External"/><Relationship Id="rId6521" Type="http://schemas.openxmlformats.org/officeDocument/2006/relationships/hyperlink" Target="https://www.daloopa.com/src/1669860" TargetMode="External"/><Relationship Id="rId10900" Type="http://schemas.openxmlformats.org/officeDocument/2006/relationships/hyperlink" Target="https://www.daloopa.com/src/67054980" TargetMode="External"/><Relationship Id="rId15064" Type="http://schemas.openxmlformats.org/officeDocument/2006/relationships/hyperlink" Target="https://www.daloopa.com/src/19180003" TargetMode="External"/><Relationship Id="rId16115" Type="http://schemas.openxmlformats.org/officeDocument/2006/relationships/hyperlink" Target="https://www.daloopa.com/src/20862984" TargetMode="External"/><Relationship Id="rId16462" Type="http://schemas.openxmlformats.org/officeDocument/2006/relationships/hyperlink" Target="https://www.daloopa.com/src/19164857" TargetMode="External"/><Relationship Id="rId17513" Type="http://schemas.openxmlformats.org/officeDocument/2006/relationships/hyperlink" Target="https://www.daloopa.com/src/62761338" TargetMode="External"/><Relationship Id="rId4072" Type="http://schemas.openxmlformats.org/officeDocument/2006/relationships/hyperlink" Target="https://www.daloopa.com/src/1668158" TargetMode="External"/><Relationship Id="rId5123" Type="http://schemas.openxmlformats.org/officeDocument/2006/relationships/hyperlink" Target="https://www.daloopa.com/src/62949301" TargetMode="External"/><Relationship Id="rId19685" Type="http://schemas.openxmlformats.org/officeDocument/2006/relationships/hyperlink" Target="https://www.daloopa.com/src/1678646" TargetMode="External"/><Relationship Id="rId7295" Type="http://schemas.openxmlformats.org/officeDocument/2006/relationships/hyperlink" Target="https://www.daloopa.com/src/48400752" TargetMode="External"/><Relationship Id="rId8693" Type="http://schemas.openxmlformats.org/officeDocument/2006/relationships/hyperlink" Target="https://www.daloopa.com/src/1670552" TargetMode="External"/><Relationship Id="rId9744" Type="http://schemas.openxmlformats.org/officeDocument/2006/relationships/hyperlink" Target="https://www.daloopa.com/src/14718308" TargetMode="External"/><Relationship Id="rId11674" Type="http://schemas.openxmlformats.org/officeDocument/2006/relationships/hyperlink" Target="https://marketplace.daloopa.com/text-fundamental?id=1682532&amp;value=9857&amp;" TargetMode="External"/><Relationship Id="rId12725" Type="http://schemas.openxmlformats.org/officeDocument/2006/relationships/hyperlink" Target="https://www.daloopa.com/src/1679117" TargetMode="External"/><Relationship Id="rId18287" Type="http://schemas.openxmlformats.org/officeDocument/2006/relationships/hyperlink" Target="https://www.daloopa.com/src/19253184" TargetMode="External"/><Relationship Id="rId19338" Type="http://schemas.openxmlformats.org/officeDocument/2006/relationships/hyperlink" Target="https://www.daloopa.com/src/10333273" TargetMode="External"/><Relationship Id="rId1733" Type="http://schemas.openxmlformats.org/officeDocument/2006/relationships/hyperlink" Target="https://www.daloopa.com/src/1671039" TargetMode="External"/><Relationship Id="rId8346" Type="http://schemas.openxmlformats.org/officeDocument/2006/relationships/hyperlink" Target="https://www.daloopa.com/src/1669478" TargetMode="External"/><Relationship Id="rId10276" Type="http://schemas.openxmlformats.org/officeDocument/2006/relationships/hyperlink" Target="https://www.daloopa.com/src/50179639" TargetMode="External"/><Relationship Id="rId11327" Type="http://schemas.openxmlformats.org/officeDocument/2006/relationships/hyperlink" Target="https://marketplace.daloopa.com/text-fundamental?id=1678970&amp;value=808&amp;id=1678951&amp;value=868&amp;id=1687075&amp;value=1004&amp;id=1678906&amp;value=1185&amp;id=45304390&amp;value=3865&amp;" TargetMode="External"/><Relationship Id="rId14897" Type="http://schemas.openxmlformats.org/officeDocument/2006/relationships/hyperlink" Target="https://www.daloopa.com/src/19185397" TargetMode="External"/><Relationship Id="rId15948" Type="http://schemas.openxmlformats.org/officeDocument/2006/relationships/hyperlink" Target="https://www.daloopa.com/src/19193042" TargetMode="External"/><Relationship Id="rId4956" Type="http://schemas.openxmlformats.org/officeDocument/2006/relationships/hyperlink" Target="https://www.daloopa.com/src/2696953" TargetMode="External"/><Relationship Id="rId13499" Type="http://schemas.openxmlformats.org/officeDocument/2006/relationships/hyperlink" Target="https://www.daloopa.com/src/62996153" TargetMode="External"/><Relationship Id="rId17370" Type="http://schemas.openxmlformats.org/officeDocument/2006/relationships/hyperlink" Target="https://www.daloopa.com/src/58706537" TargetMode="External"/><Relationship Id="rId18421" Type="http://schemas.openxmlformats.org/officeDocument/2006/relationships/hyperlink" Target="https://www.daloopa.com/src/62711923" TargetMode="External"/><Relationship Id="rId3558" Type="http://schemas.openxmlformats.org/officeDocument/2006/relationships/hyperlink" Target="https://www.daloopa.com/src/19138906" TargetMode="External"/><Relationship Id="rId4609" Type="http://schemas.openxmlformats.org/officeDocument/2006/relationships/hyperlink" Target="https://www.daloopa.com/src/10332904" TargetMode="External"/><Relationship Id="rId17023" Type="http://schemas.openxmlformats.org/officeDocument/2006/relationships/hyperlink" Target="https://www.daloopa.com/src/48792702" TargetMode="External"/><Relationship Id="rId479" Type="http://schemas.openxmlformats.org/officeDocument/2006/relationships/hyperlink" Target="https://www.daloopa.com/src/1677238" TargetMode="External"/><Relationship Id="rId6031" Type="http://schemas.openxmlformats.org/officeDocument/2006/relationships/hyperlink" Target="https://www.daloopa.com/src/7963203" TargetMode="External"/><Relationship Id="rId10410" Type="http://schemas.openxmlformats.org/officeDocument/2006/relationships/hyperlink" Target="https://www.daloopa.com/src/50179008" TargetMode="External"/><Relationship Id="rId13980" Type="http://schemas.openxmlformats.org/officeDocument/2006/relationships/hyperlink" Target="https://www.daloopa.com/src/19156523" TargetMode="External"/><Relationship Id="rId19195" Type="http://schemas.openxmlformats.org/officeDocument/2006/relationships/hyperlink" Target="https://www.daloopa.com/document/7678" TargetMode="External"/><Relationship Id="rId9254" Type="http://schemas.openxmlformats.org/officeDocument/2006/relationships/hyperlink" Target="https://www.daloopa.com/src/53410537" TargetMode="External"/><Relationship Id="rId12582" Type="http://schemas.openxmlformats.org/officeDocument/2006/relationships/hyperlink" Target="https://www.daloopa.com/src/19140106" TargetMode="External"/><Relationship Id="rId13633" Type="http://schemas.openxmlformats.org/officeDocument/2006/relationships/hyperlink" Target="https://www.daloopa.com/src/19145490" TargetMode="External"/><Relationship Id="rId960" Type="http://schemas.openxmlformats.org/officeDocument/2006/relationships/hyperlink" Target="https://www.daloopa.com/src/67045214" TargetMode="External"/><Relationship Id="rId1243" Type="http://schemas.openxmlformats.org/officeDocument/2006/relationships/hyperlink" Target="https://www.daloopa.com/src/1671054" TargetMode="External"/><Relationship Id="rId1590" Type="http://schemas.openxmlformats.org/officeDocument/2006/relationships/hyperlink" Target="https://www.daloopa.com/src/1671011" TargetMode="External"/><Relationship Id="rId2641" Type="http://schemas.openxmlformats.org/officeDocument/2006/relationships/hyperlink" Target="https://www.daloopa.com/src/66330830" TargetMode="External"/><Relationship Id="rId11184" Type="http://schemas.openxmlformats.org/officeDocument/2006/relationships/hyperlink" Target="https://www.daloopa.com/src/1678841" TargetMode="External"/><Relationship Id="rId12235" Type="http://schemas.openxmlformats.org/officeDocument/2006/relationships/hyperlink" Target="https://www.daloopa.com/src/14823747" TargetMode="External"/><Relationship Id="rId16856" Type="http://schemas.openxmlformats.org/officeDocument/2006/relationships/hyperlink" Target="https://www.daloopa.com/src/48791145" TargetMode="External"/><Relationship Id="rId17907" Type="http://schemas.openxmlformats.org/officeDocument/2006/relationships/hyperlink" Target="https://www.daloopa.com/document/21966482" TargetMode="External"/><Relationship Id="rId613" Type="http://schemas.openxmlformats.org/officeDocument/2006/relationships/hyperlink" Target="https://www.daloopa.com/src/18917786" TargetMode="External"/><Relationship Id="rId5864" Type="http://schemas.openxmlformats.org/officeDocument/2006/relationships/hyperlink" Target="https://www.daloopa.com/src/1670421" TargetMode="External"/><Relationship Id="rId6915" Type="http://schemas.openxmlformats.org/officeDocument/2006/relationships/hyperlink" Target="https://www.daloopa.com/src/1668919" TargetMode="External"/><Relationship Id="rId15458" Type="http://schemas.openxmlformats.org/officeDocument/2006/relationships/hyperlink" Target="https://www.daloopa.com/src/19187169" TargetMode="External"/><Relationship Id="rId16509" Type="http://schemas.openxmlformats.org/officeDocument/2006/relationships/hyperlink" Target="https://www.daloopa.com/src/19164782" TargetMode="External"/><Relationship Id="rId4466" Type="http://schemas.openxmlformats.org/officeDocument/2006/relationships/hyperlink" Target="https://www.daloopa.com/src/67054332" TargetMode="External"/><Relationship Id="rId5517" Type="http://schemas.openxmlformats.org/officeDocument/2006/relationships/hyperlink" Target="https://marketplace.daloopa.com/text-fundamental?id=1669670&amp;value=8837&amp;id=1669634&amp;value=9713&amp;id=1669598&amp;value=10341&amp;id=2696964&amp;value=10941&amp;id=4681432&amp;value=11219&amp;id=7963194&amp;value=11567&amp;id=10333003&amp;value=11946&amp;id=14718104&amp;value=12211&amp;id=20809874&amp;value=12598&amp;id=32272352&amp;value=12978&amp;id=38123607&amp;value=12918&amp;id=46412915&amp;value=12959&amp;id=53410411&amp;value=12992&amp;id=58652752&amp;value=13398&amp;id=62949306&amp;value=13677&amp;id=67044536&amp;value=14381&amp;" TargetMode="External"/><Relationship Id="rId3068" Type="http://schemas.openxmlformats.org/officeDocument/2006/relationships/hyperlink" Target="https://www.daloopa.com/src/19136630" TargetMode="External"/><Relationship Id="rId4119" Type="http://schemas.openxmlformats.org/officeDocument/2006/relationships/hyperlink" Target="https://www.daloopa.com/src/46595284" TargetMode="External"/><Relationship Id="rId7689" Type="http://schemas.openxmlformats.org/officeDocument/2006/relationships/hyperlink" Target="https://www.daloopa.com/src/48400750" TargetMode="External"/><Relationship Id="rId13490" Type="http://schemas.openxmlformats.org/officeDocument/2006/relationships/hyperlink" Target="https://www.daloopa.com/src/19143879" TargetMode="External"/><Relationship Id="rId4600" Type="http://schemas.openxmlformats.org/officeDocument/2006/relationships/hyperlink" Target="https://www.daloopa.com/src/1668501" TargetMode="External"/><Relationship Id="rId12092" Type="http://schemas.openxmlformats.org/officeDocument/2006/relationships/hyperlink" Target="https://www.daloopa.com/src/45304465" TargetMode="External"/><Relationship Id="rId13143" Type="http://schemas.openxmlformats.org/officeDocument/2006/relationships/hyperlink" Target="https://www.daloopa.com/src/67439086" TargetMode="External"/><Relationship Id="rId14541" Type="http://schemas.openxmlformats.org/officeDocument/2006/relationships/hyperlink" Target="https://www.daloopa.com/src/19184750" TargetMode="External"/><Relationship Id="rId470" Type="http://schemas.openxmlformats.org/officeDocument/2006/relationships/hyperlink" Target="https://www.daloopa.com/src/1677202" TargetMode="External"/><Relationship Id="rId2151" Type="http://schemas.openxmlformats.org/officeDocument/2006/relationships/hyperlink" Target="https://www.daloopa.com/src/38226099" TargetMode="External"/><Relationship Id="rId3202" Type="http://schemas.openxmlformats.org/officeDocument/2006/relationships/hyperlink" Target="https://www.daloopa.com/src/20860756" TargetMode="External"/><Relationship Id="rId17764" Type="http://schemas.openxmlformats.org/officeDocument/2006/relationships/hyperlink" Target="https://www.daloopa.com/src/62705850" TargetMode="External"/><Relationship Id="rId18815" Type="http://schemas.openxmlformats.org/officeDocument/2006/relationships/hyperlink" Target="https://marketplace.daloopa.com/text-fundamental?id=48900279&amp;value=7823&amp;id=48900235&amp;value=8087&amp;id=48900200&amp;value=9346&amp;id=50393534&amp;value=7395&amp;id=48900143&amp;value=7185&amp;id=48900113&amp;value=7989&amp;id=48900080&amp;value=10606&amp;id=48900024&amp;value=11491&amp;id=48900006&amp;value=12759&amp;id=48899992&amp;value=13574&amp;id=48899966&amp;value=13375&amp;id=48899936&amp;value=13448&amp;id=48899878&amp;value=14084&amp;id=48899830&amp;value=13859&amp;id=48899793&amp;value=15079&amp;id=48899696&amp;value=12989&amp;id=48899619&amp;value=11846&amp;id=48899549&amp;value=12504&amp;id=48899350&amp;value=21542&amp;id=50369691&amp;value=24029&amp;id=48899263&amp;value=23911&amp;id=48899217&amp;value=24096&amp;id=48899196&amp;value=24517&amp;id=48899134&amp;value=25038&amp;id=48899002&amp;value=25493&amp;id=48898944&amp;value=26256&amp;id=48898887&amp;value=27425&amp;id=48898872&amp;value=27454&amp;id=48898846&amp;value=26326&amp;id=48898799&amp;value=23987&amp;id=48898742&amp;value=29273&amp;id=48898734&amp;value=32215&amp;id=48898425&amp;value=33103&amp;id=48898420&amp;value=34879&amp;id=48898403&amp;value=35467&amp;id=48898288&amp;value=35564&amp;id=53490852&amp;value=35598&amp;id=58706877&amp;value=34043&amp;id=62997208&amp;value=27385&amp;" TargetMode="External"/><Relationship Id="rId123" Type="http://schemas.openxmlformats.org/officeDocument/2006/relationships/hyperlink" Target="https://www.daloopa.com/document/10232767" TargetMode="External"/><Relationship Id="rId5374" Type="http://schemas.openxmlformats.org/officeDocument/2006/relationships/hyperlink" Target="https://marketplace.daloopa.com/text-fundamental?id=1670525&amp;value=1470&amp;id=1670488&amp;value=1564&amp;id=1670451&amp;value=1843&amp;id=1670414&amp;value=1976&amp;id=1670377&amp;value=2123&amp;id=1670339&amp;value=2415&amp;id=1670301&amp;value=2470&amp;id=1670264&amp;value=3079&amp;id=1670229&amp;value=4090&amp;id=1670194&amp;value=4409&amp;id=1670159&amp;value=4813&amp;id=1670123&amp;value=5183&amp;id=1670087&amp;value=5577&amp;id=1670051&amp;value=5820&amp;id=1670015&amp;value=5705&amp;id=1669978&amp;value=5878&amp;id=1669943&amp;value=6131&amp;id=1669909&amp;value=6642&amp;id=1669874&amp;value=7269&amp;id=1669840&amp;value=7813&amp;id=1669805&amp;value=10976&amp;id=1669771&amp;value=11487&amp;id=1669737&amp;value=12673&amp;id=1669703&amp;value=13859&amp;id=1669667&amp;value=14474&amp;id=1669631&amp;value=12112&amp;id=1669595&amp;value=12488&amp;id=2696961&amp;value=13078&amp;id=4681429&amp;value=12367&amp;id=7963191&amp;value=12961&amp;id=10332997&amp;value=14656&amp;id=14718100&amp;value=20703&amp;id=20809873&amp;value=25294&amp;id=32272349&amp;value=25532&amp;id=38123602&amp;value=26101&amp;id=46412907&amp;value=29549&amp;id=53410419&amp;value=30544&amp;id=58652748&amp;value=30665&amp;id=62949310&amp;value=30419&amp;id=67044535&amp;value=30492&amp;" TargetMode="External"/><Relationship Id="rId6772" Type="http://schemas.openxmlformats.org/officeDocument/2006/relationships/hyperlink" Target="https://www.daloopa.com/src/7963218" TargetMode="External"/><Relationship Id="rId7823" Type="http://schemas.openxmlformats.org/officeDocument/2006/relationships/hyperlink" Target="https://www.daloopa.com/src/1668592" TargetMode="External"/><Relationship Id="rId10804" Type="http://schemas.openxmlformats.org/officeDocument/2006/relationships/hyperlink" Target="https://www.daloopa.com/src/50179500" TargetMode="External"/><Relationship Id="rId16366" Type="http://schemas.openxmlformats.org/officeDocument/2006/relationships/hyperlink" Target="https://www.daloopa.com/src/19141335" TargetMode="External"/><Relationship Id="rId17417" Type="http://schemas.openxmlformats.org/officeDocument/2006/relationships/hyperlink" Target="https://marketplace.daloopa.com/text-fundamental?id=62865872&amp;value=1279&amp;id=62865845&amp;value=1182&amp;id=62865835&amp;value=1139&amp;id=62995434&amp;value=1958&amp;id=67090406&amp;value=1844&amp;" TargetMode="External"/><Relationship Id="rId5027" Type="http://schemas.openxmlformats.org/officeDocument/2006/relationships/hyperlink" Target="https://www.daloopa.com/src/2696954" TargetMode="External"/><Relationship Id="rId6425" Type="http://schemas.openxmlformats.org/officeDocument/2006/relationships/hyperlink" Target="https://www.daloopa.com/src/38123594" TargetMode="External"/><Relationship Id="rId9995" Type="http://schemas.openxmlformats.org/officeDocument/2006/relationships/hyperlink" Target="https://www.daloopa.com/src/1671373" TargetMode="External"/><Relationship Id="rId12976" Type="http://schemas.openxmlformats.org/officeDocument/2006/relationships/hyperlink" Target="https://www.daloopa.com/src/67439233" TargetMode="External"/><Relationship Id="rId16019" Type="http://schemas.openxmlformats.org/officeDocument/2006/relationships/hyperlink" Target="https://www.daloopa.com/src/19195132" TargetMode="External"/><Relationship Id="rId19589" Type="http://schemas.openxmlformats.org/officeDocument/2006/relationships/hyperlink" Target="https://www.daloopa.com/document/23218199" TargetMode="External"/><Relationship Id="rId1984" Type="http://schemas.openxmlformats.org/officeDocument/2006/relationships/hyperlink" Target="https://www.daloopa.com/src/1676839" TargetMode="External"/><Relationship Id="rId8597" Type="http://schemas.openxmlformats.org/officeDocument/2006/relationships/hyperlink" Target="https://www.daloopa.com/src/38123496" TargetMode="External"/><Relationship Id="rId9648" Type="http://schemas.openxmlformats.org/officeDocument/2006/relationships/hyperlink" Target="https://www.daloopa.com/src/1671140" TargetMode="External"/><Relationship Id="rId11578" Type="http://schemas.openxmlformats.org/officeDocument/2006/relationships/hyperlink" Target="https://www.daloopa.com/src/1684186" TargetMode="External"/><Relationship Id="rId12629" Type="http://schemas.openxmlformats.org/officeDocument/2006/relationships/hyperlink" Target="https://www.daloopa.com/src/50460517" TargetMode="External"/><Relationship Id="rId16500" Type="http://schemas.openxmlformats.org/officeDocument/2006/relationships/hyperlink" Target="https://www.daloopa.com/src/19165194" TargetMode="External"/><Relationship Id="rId1637" Type="http://schemas.openxmlformats.org/officeDocument/2006/relationships/hyperlink" Target="https://www.daloopa.com/src/1670968" TargetMode="External"/><Relationship Id="rId7199" Type="http://schemas.openxmlformats.org/officeDocument/2006/relationships/hyperlink" Target="https://www.daloopa.com/src/1669561" TargetMode="External"/><Relationship Id="rId14051" Type="http://schemas.openxmlformats.org/officeDocument/2006/relationships/hyperlink" Target="https://www.daloopa.com/src/19339569" TargetMode="External"/><Relationship Id="rId15102" Type="http://schemas.openxmlformats.org/officeDocument/2006/relationships/hyperlink" Target="https://www.daloopa.com/src/19178979" TargetMode="External"/><Relationship Id="rId4110" Type="http://schemas.openxmlformats.org/officeDocument/2006/relationships/hyperlink" Target="https://www.daloopa.com/src/1668103" TargetMode="External"/><Relationship Id="rId7680" Type="http://schemas.openxmlformats.org/officeDocument/2006/relationships/hyperlink" Target="https://www.daloopa.com/src/1668897" TargetMode="External"/><Relationship Id="rId8731" Type="http://schemas.openxmlformats.org/officeDocument/2006/relationships/hyperlink" Target="https://www.daloopa.com/src/1670595" TargetMode="External"/><Relationship Id="rId17274" Type="http://schemas.openxmlformats.org/officeDocument/2006/relationships/hyperlink" Target="https://www.daloopa.com/src/67089804" TargetMode="External"/><Relationship Id="rId18325" Type="http://schemas.openxmlformats.org/officeDocument/2006/relationships/hyperlink" Target="https://www.daloopa.com/src/62711831" TargetMode="External"/><Relationship Id="rId18672" Type="http://schemas.openxmlformats.org/officeDocument/2006/relationships/hyperlink" Target="https://www.daloopa.com/src/48899788" TargetMode="External"/><Relationship Id="rId19723" Type="http://schemas.openxmlformats.org/officeDocument/2006/relationships/hyperlink" Target="https://www.daloopa.com/src/49010259" TargetMode="External"/><Relationship Id="rId6282" Type="http://schemas.openxmlformats.org/officeDocument/2006/relationships/hyperlink" Target="https://www.daloopa.com/src/1669924" TargetMode="External"/><Relationship Id="rId7333" Type="http://schemas.openxmlformats.org/officeDocument/2006/relationships/hyperlink" Target="https://www.daloopa.com/src/1668784" TargetMode="External"/><Relationship Id="rId10661" Type="http://schemas.openxmlformats.org/officeDocument/2006/relationships/hyperlink" Target="https://www.daloopa.com/src/50178583" TargetMode="External"/><Relationship Id="rId11712" Type="http://schemas.openxmlformats.org/officeDocument/2006/relationships/hyperlink" Target="https://www.daloopa.com/src/1678724" TargetMode="External"/><Relationship Id="rId10314" Type="http://schemas.openxmlformats.org/officeDocument/2006/relationships/hyperlink" Target="https://www.daloopa.com/src/50457882" TargetMode="External"/><Relationship Id="rId13884" Type="http://schemas.openxmlformats.org/officeDocument/2006/relationships/hyperlink" Target="https://www.daloopa.com/src/19256523" TargetMode="External"/><Relationship Id="rId14935" Type="http://schemas.openxmlformats.org/officeDocument/2006/relationships/hyperlink" Target="https://www.daloopa.com/src/19185556" TargetMode="External"/><Relationship Id="rId19099" Type="http://schemas.openxmlformats.org/officeDocument/2006/relationships/hyperlink" Target="https://www.daloopa.com/src/48905996" TargetMode="External"/><Relationship Id="rId2892" Type="http://schemas.openxmlformats.org/officeDocument/2006/relationships/hyperlink" Target="https://www.daloopa.com/src/19134946" TargetMode="External"/><Relationship Id="rId3943" Type="http://schemas.openxmlformats.org/officeDocument/2006/relationships/hyperlink" Target="https://www.daloopa.com/src/46595424" TargetMode="External"/><Relationship Id="rId9158" Type="http://schemas.openxmlformats.org/officeDocument/2006/relationships/hyperlink" Target="https://marketplace.daloopa.com/text-fundamental?id=1671346&amp;value=8091&amp;id=1671318&amp;value=8545&amp;id=1671290&amp;value=9097&amp;id=1671262&amp;value=10313&amp;id=45304301&amp;value=36046&amp;id=1671234&amp;value=10474&amp;id=1671206&amp;value=10785&amp;id=1671178&amp;value=10958&amp;id=1671150&amp;value=12350&amp;id=45304302&amp;value=44567&amp;id=1671122&amp;value=11791&amp;id=1671094&amp;value=12401&amp;id=1671066&amp;value=12667&amp;id=2697111&amp;value=14099&amp;id=45304303&amp;value=50958&amp;id=4681500&amp;value=12845&amp;id=7963266&amp;value=11363&amp;id=10333138&amp;value=13924&amp;id=14718319&amp;value=17238&amp;id=45304304&amp;value=55370&amp;id=20810599&amp;value=17031&amp;id=32273754&amp;value=19084&amp;id=38123910&amp;value=19839&amp;id=50174318&amp;value=23153&amp;id=50457801&amp;value=79107&amp;id=53410536&amp;value=20317&amp;id=58652914&amp;value=20533&amp;id=62949524&amp;value=19450&amp;id=67049641&amp;value=21762&amp;id=67054082&amp;value=82062&amp;" TargetMode="External"/><Relationship Id="rId12486" Type="http://schemas.openxmlformats.org/officeDocument/2006/relationships/hyperlink" Target="https://www.daloopa.com/src/10353977" TargetMode="External"/><Relationship Id="rId13537" Type="http://schemas.openxmlformats.org/officeDocument/2006/relationships/hyperlink" Target="https://www.daloopa.com/src/19144113" TargetMode="External"/><Relationship Id="rId864" Type="http://schemas.openxmlformats.org/officeDocument/2006/relationships/hyperlink" Target="https://www.daloopa.com/src/15998861" TargetMode="External"/><Relationship Id="rId1494" Type="http://schemas.openxmlformats.org/officeDocument/2006/relationships/hyperlink" Target="https://www.daloopa.com/src/49016290" TargetMode="External"/><Relationship Id="rId2545" Type="http://schemas.openxmlformats.org/officeDocument/2006/relationships/hyperlink" Target="https://www.daloopa.com/src/66331542" TargetMode="External"/><Relationship Id="rId11088" Type="http://schemas.openxmlformats.org/officeDocument/2006/relationships/hyperlink" Target="https://www.daloopa.com/src/50179097" TargetMode="External"/><Relationship Id="rId12139" Type="http://schemas.openxmlformats.org/officeDocument/2006/relationships/hyperlink" Target="https://www.daloopa.com/src/1678339" TargetMode="External"/><Relationship Id="rId16010" Type="http://schemas.openxmlformats.org/officeDocument/2006/relationships/hyperlink" Target="https://www.daloopa.com/src/45303815" TargetMode="External"/><Relationship Id="rId19580" Type="http://schemas.openxmlformats.org/officeDocument/2006/relationships/hyperlink" Target="https://www.daloopa.com/src/46414352" TargetMode="External"/><Relationship Id="rId517" Type="http://schemas.openxmlformats.org/officeDocument/2006/relationships/hyperlink" Target="https://marketplace.daloopa.com/text-fundamental?id=1677151&amp;value=-0.1&amp;id=1677131&amp;value=0.07&amp;id=1677127&amp;value=0.02&amp;id=1677108&amp;value=0.07&amp;id=1677104&amp;value=-0.14&amp;id=1677084&amp;value=0.05&amp;id=1677079&amp;value=0&amp;" TargetMode="External"/><Relationship Id="rId1147" Type="http://schemas.openxmlformats.org/officeDocument/2006/relationships/hyperlink" Target="https://www.daloopa.com/src/1670791" TargetMode="External"/><Relationship Id="rId5768" Type="http://schemas.openxmlformats.org/officeDocument/2006/relationships/hyperlink" Target="https://www.daloopa.com/src/1669847" TargetMode="External"/><Relationship Id="rId6819" Type="http://schemas.openxmlformats.org/officeDocument/2006/relationships/hyperlink" Target="https://www.daloopa.com/src/1668640" TargetMode="External"/><Relationship Id="rId18182" Type="http://schemas.openxmlformats.org/officeDocument/2006/relationships/hyperlink" Target="https://www.daloopa.com/src/19253502" TargetMode="External"/><Relationship Id="rId19233" Type="http://schemas.openxmlformats.org/officeDocument/2006/relationships/hyperlink" Target="https://www.daloopa.com/src/49001553" TargetMode="External"/><Relationship Id="rId7190" Type="http://schemas.openxmlformats.org/officeDocument/2006/relationships/hyperlink" Target="https://www.daloopa.com/src/48615958" TargetMode="External"/><Relationship Id="rId8241" Type="http://schemas.openxmlformats.org/officeDocument/2006/relationships/hyperlink" Target="https://www.daloopa.com/src/38123495" TargetMode="External"/><Relationship Id="rId10171" Type="http://schemas.openxmlformats.org/officeDocument/2006/relationships/hyperlink" Target="https://marketplace.daloopa.com/text-fundamental?id=50179632&amp;value=1772&amp;id=50179568&amp;value=1883&amp;" TargetMode="External"/><Relationship Id="rId11222" Type="http://schemas.openxmlformats.org/officeDocument/2006/relationships/hyperlink" Target="https://www.daloopa.com/src/45304375" TargetMode="External"/><Relationship Id="rId12620" Type="http://schemas.openxmlformats.org/officeDocument/2006/relationships/hyperlink" Target="https://www.daloopa.com/src/50460760" TargetMode="External"/><Relationship Id="rId14792" Type="http://schemas.openxmlformats.org/officeDocument/2006/relationships/hyperlink" Target="https://www.daloopa.com/src/19185552" TargetMode="External"/><Relationship Id="rId15843" Type="http://schemas.openxmlformats.org/officeDocument/2006/relationships/hyperlink" Target="https://www.daloopa.com/src/19183862" TargetMode="External"/><Relationship Id="rId3453" Type="http://schemas.openxmlformats.org/officeDocument/2006/relationships/hyperlink" Target="https://www.daloopa.com/src/19138693" TargetMode="External"/><Relationship Id="rId4851" Type="http://schemas.openxmlformats.org/officeDocument/2006/relationships/hyperlink" Target="https://www.daloopa.com/src/1677303" TargetMode="External"/><Relationship Id="rId5902" Type="http://schemas.openxmlformats.org/officeDocument/2006/relationships/hyperlink" Target="https://www.daloopa.com/src/1669605" TargetMode="External"/><Relationship Id="rId13394" Type="http://schemas.openxmlformats.org/officeDocument/2006/relationships/hyperlink" Target="https://www.daloopa.com/src/19145252" TargetMode="External"/><Relationship Id="rId14445" Type="http://schemas.openxmlformats.org/officeDocument/2006/relationships/hyperlink" Target="https://www.daloopa.com/src/19181736" TargetMode="External"/><Relationship Id="rId374" Type="http://schemas.openxmlformats.org/officeDocument/2006/relationships/hyperlink" Target="https://www.daloopa.com/src/1676881" TargetMode="External"/><Relationship Id="rId2055" Type="http://schemas.openxmlformats.org/officeDocument/2006/relationships/hyperlink" Target="https://marketplace.daloopa.com/text-fundamental?id=1680710&amp;value=244&amp;id=1680718&amp;value=248&amp;id=1680726&amp;value=302&amp;id=1680734&amp;value=409&amp;id=45303498&amp;value=1203&amp;id=1680742&amp;value=150&amp;id=1680750&amp;value=145&amp;id=1680758&amp;value=146&amp;id=1680766&amp;value=154&amp;id=45303499&amp;value=595&amp;id=1680774&amp;value=170&amp;id=1680782&amp;value=162&amp;id=1680790&amp;value=155&amp;id=45303500&amp;value=487&amp;" TargetMode="External"/><Relationship Id="rId3106" Type="http://schemas.openxmlformats.org/officeDocument/2006/relationships/hyperlink" Target="https://www.daloopa.com/src/19135447" TargetMode="External"/><Relationship Id="rId4504" Type="http://schemas.openxmlformats.org/officeDocument/2006/relationships/hyperlink" Target="https://www.daloopa.com/src/1668519" TargetMode="External"/><Relationship Id="rId13047" Type="http://schemas.openxmlformats.org/officeDocument/2006/relationships/hyperlink" Target="https://www.daloopa.com/src/67439816" TargetMode="External"/><Relationship Id="rId17668" Type="http://schemas.openxmlformats.org/officeDocument/2006/relationships/hyperlink" Target="https://www.daloopa.com/src/62761316" TargetMode="External"/><Relationship Id="rId18719" Type="http://schemas.openxmlformats.org/officeDocument/2006/relationships/hyperlink" Target="https://www.daloopa.com/src/48900072" TargetMode="External"/><Relationship Id="rId6676" Type="http://schemas.openxmlformats.org/officeDocument/2006/relationships/hyperlink" Target="https://www.daloopa.com/src/58652782" TargetMode="External"/><Relationship Id="rId7727" Type="http://schemas.openxmlformats.org/officeDocument/2006/relationships/hyperlink" Target="https://www.daloopa.com/src/38123486" TargetMode="External"/><Relationship Id="rId10708" Type="http://schemas.openxmlformats.org/officeDocument/2006/relationships/hyperlink" Target="https://www.daloopa.com/src/50179263" TargetMode="External"/><Relationship Id="rId19090" Type="http://schemas.openxmlformats.org/officeDocument/2006/relationships/hyperlink" Target="https://www.daloopa.com/document/23219921" TargetMode="External"/><Relationship Id="rId5278" Type="http://schemas.openxmlformats.org/officeDocument/2006/relationships/hyperlink" Target="https://www.daloopa.com/src/1670297" TargetMode="External"/><Relationship Id="rId6329" Type="http://schemas.openxmlformats.org/officeDocument/2006/relationships/hyperlink" Target="https://www.daloopa.com/src/1670105" TargetMode="External"/><Relationship Id="rId9899" Type="http://schemas.openxmlformats.org/officeDocument/2006/relationships/hyperlink" Target="https://www.daloopa.com/src/1671230" TargetMode="External"/><Relationship Id="rId12130" Type="http://schemas.openxmlformats.org/officeDocument/2006/relationships/hyperlink" Target="https://www.daloopa.com/src/1678814" TargetMode="External"/><Relationship Id="rId1888" Type="http://schemas.openxmlformats.org/officeDocument/2006/relationships/hyperlink" Target="https://www.daloopa.com/src/1680695" TargetMode="External"/><Relationship Id="rId2939" Type="http://schemas.openxmlformats.org/officeDocument/2006/relationships/hyperlink" Target="https://www.daloopa.com/src/67087447" TargetMode="External"/><Relationship Id="rId6810" Type="http://schemas.openxmlformats.org/officeDocument/2006/relationships/hyperlink" Target="https://www.daloopa.com/src/1668953" TargetMode="External"/><Relationship Id="rId15353" Type="http://schemas.openxmlformats.org/officeDocument/2006/relationships/hyperlink" Target="https://www.daloopa.com/src/19187647" TargetMode="External"/><Relationship Id="rId16404" Type="http://schemas.openxmlformats.org/officeDocument/2006/relationships/hyperlink" Target="https://www.daloopa.com/document/11887603" TargetMode="External"/><Relationship Id="rId16751" Type="http://schemas.openxmlformats.org/officeDocument/2006/relationships/hyperlink" Target="https://www.daloopa.com/src/66377576" TargetMode="External"/><Relationship Id="rId17802" Type="http://schemas.openxmlformats.org/officeDocument/2006/relationships/hyperlink" Target="https://www.daloopa.com/src/62706046" TargetMode="External"/><Relationship Id="rId4361" Type="http://schemas.openxmlformats.org/officeDocument/2006/relationships/hyperlink" Target="https://www.daloopa.com/src/10332899" TargetMode="External"/><Relationship Id="rId5412" Type="http://schemas.openxmlformats.org/officeDocument/2006/relationships/hyperlink" Target="https://www.daloopa.com/src/53410419" TargetMode="External"/><Relationship Id="rId15006" Type="http://schemas.openxmlformats.org/officeDocument/2006/relationships/hyperlink" Target="https://www.daloopa.com/document/23465155" TargetMode="External"/><Relationship Id="rId4014" Type="http://schemas.openxmlformats.org/officeDocument/2006/relationships/hyperlink" Target="https://www.daloopa.com/src/1668242" TargetMode="External"/><Relationship Id="rId7584" Type="http://schemas.openxmlformats.org/officeDocument/2006/relationships/hyperlink" Target="https://www.daloopa.com/src/1669170" TargetMode="External"/><Relationship Id="rId8982" Type="http://schemas.openxmlformats.org/officeDocument/2006/relationships/hyperlink" Target="https://www.daloopa.com/src/1671528" TargetMode="External"/><Relationship Id="rId11963" Type="http://schemas.openxmlformats.org/officeDocument/2006/relationships/hyperlink" Target="https://www.daloopa.com/src/1678271" TargetMode="External"/><Relationship Id="rId17178" Type="http://schemas.openxmlformats.org/officeDocument/2006/relationships/hyperlink" Target="https://www.daloopa.com/src/48793669" TargetMode="External"/><Relationship Id="rId18576" Type="http://schemas.openxmlformats.org/officeDocument/2006/relationships/hyperlink" Target="https://www.daloopa.com/src/62711966" TargetMode="External"/><Relationship Id="rId19627" Type="http://schemas.openxmlformats.org/officeDocument/2006/relationships/hyperlink" Target="https://www.daloopa.com/src/45304223" TargetMode="External"/><Relationship Id="rId6186" Type="http://schemas.openxmlformats.org/officeDocument/2006/relationships/hyperlink" Target="https://www.daloopa.com/src/1669646" TargetMode="External"/><Relationship Id="rId7237" Type="http://schemas.openxmlformats.org/officeDocument/2006/relationships/hyperlink" Target="https://www.daloopa.com/src/62949124" TargetMode="External"/><Relationship Id="rId8635" Type="http://schemas.openxmlformats.org/officeDocument/2006/relationships/hyperlink" Target="https://www.daloopa.com/src/1670569" TargetMode="External"/><Relationship Id="rId10565" Type="http://schemas.openxmlformats.org/officeDocument/2006/relationships/hyperlink" Target="https://www.daloopa.com/src/50179003" TargetMode="External"/><Relationship Id="rId11616" Type="http://schemas.openxmlformats.org/officeDocument/2006/relationships/hyperlink" Target="https://marketplace.daloopa.com/text-fundamental?id=1679006&amp;value=4224&amp;id=1684172&amp;value=3990&amp;id=1684192&amp;value=4342&amp;id=1684213&amp;value=4839&amp;id=45304432&amp;value=17395&amp;" TargetMode="External"/><Relationship Id="rId18229" Type="http://schemas.openxmlformats.org/officeDocument/2006/relationships/hyperlink" Target="https://www.daloopa.com/document/23465155" TargetMode="External"/><Relationship Id="rId10218" Type="http://schemas.openxmlformats.org/officeDocument/2006/relationships/hyperlink" Target="https://www.daloopa.com/src/50179753" TargetMode="External"/><Relationship Id="rId13788" Type="http://schemas.openxmlformats.org/officeDocument/2006/relationships/hyperlink" Target="https://www.daloopa.com/document/27824" TargetMode="External"/><Relationship Id="rId14839" Type="http://schemas.openxmlformats.org/officeDocument/2006/relationships/hyperlink" Target="https://www.daloopa.com/src/19185267" TargetMode="External"/><Relationship Id="rId18710" Type="http://schemas.openxmlformats.org/officeDocument/2006/relationships/hyperlink" Target="https://www.daloopa.com/document/7678" TargetMode="External"/><Relationship Id="rId2796" Type="http://schemas.openxmlformats.org/officeDocument/2006/relationships/hyperlink" Target="https://www.daloopa.com/src/45304487" TargetMode="External"/><Relationship Id="rId3847" Type="http://schemas.openxmlformats.org/officeDocument/2006/relationships/hyperlink" Target="https://www.daloopa.com/src/1668319" TargetMode="External"/><Relationship Id="rId16261" Type="http://schemas.openxmlformats.org/officeDocument/2006/relationships/hyperlink" Target="https://www.daloopa.com/src/32323305" TargetMode="External"/><Relationship Id="rId17312" Type="http://schemas.openxmlformats.org/officeDocument/2006/relationships/hyperlink" Target="https://www.daloopa.com/src/48794380" TargetMode="External"/><Relationship Id="rId768" Type="http://schemas.openxmlformats.org/officeDocument/2006/relationships/hyperlink" Target="https://www.daloopa.com/src/18920720" TargetMode="External"/><Relationship Id="rId1398" Type="http://schemas.openxmlformats.org/officeDocument/2006/relationships/hyperlink" Target="https://www.daloopa.com/src/1671005" TargetMode="External"/><Relationship Id="rId2449" Type="http://schemas.openxmlformats.org/officeDocument/2006/relationships/hyperlink" Target="https://www.daloopa.com/src/45303547" TargetMode="External"/><Relationship Id="rId6320" Type="http://schemas.openxmlformats.org/officeDocument/2006/relationships/hyperlink" Target="https://www.daloopa.com/src/1670431" TargetMode="External"/><Relationship Id="rId9890" Type="http://schemas.openxmlformats.org/officeDocument/2006/relationships/hyperlink" Target="https://www.daloopa.com/src/1671437" TargetMode="External"/><Relationship Id="rId19484" Type="http://schemas.openxmlformats.org/officeDocument/2006/relationships/hyperlink" Target="https://www.daloopa.com/src/45304218" TargetMode="External"/><Relationship Id="rId8492" Type="http://schemas.openxmlformats.org/officeDocument/2006/relationships/hyperlink" Target="https://www.daloopa.com/src/48610213" TargetMode="External"/><Relationship Id="rId9543" Type="http://schemas.openxmlformats.org/officeDocument/2006/relationships/hyperlink" Target="https://www.daloopa.com/src/1671108" TargetMode="External"/><Relationship Id="rId12871" Type="http://schemas.openxmlformats.org/officeDocument/2006/relationships/hyperlink" Target="https://www.daloopa.com/src/67437398" TargetMode="External"/><Relationship Id="rId13922" Type="http://schemas.openxmlformats.org/officeDocument/2006/relationships/hyperlink" Target="https://www.daloopa.com/src/19255990" TargetMode="External"/><Relationship Id="rId18086" Type="http://schemas.openxmlformats.org/officeDocument/2006/relationships/hyperlink" Target="https://www.daloopa.com/src/19237604" TargetMode="External"/><Relationship Id="rId19137" Type="http://schemas.openxmlformats.org/officeDocument/2006/relationships/hyperlink" Target="https://www.daloopa.com/src/58707077" TargetMode="External"/><Relationship Id="rId1532" Type="http://schemas.openxmlformats.org/officeDocument/2006/relationships/hyperlink" Target="https://www.daloopa.com/src/48522711" TargetMode="External"/><Relationship Id="rId2930" Type="http://schemas.openxmlformats.org/officeDocument/2006/relationships/hyperlink" Target="https://www.daloopa.com/src/62996710" TargetMode="External"/><Relationship Id="rId7094" Type="http://schemas.openxmlformats.org/officeDocument/2006/relationships/hyperlink" Target="https://www.daloopa.com/src/1669380" TargetMode="External"/><Relationship Id="rId8145" Type="http://schemas.openxmlformats.org/officeDocument/2006/relationships/hyperlink" Target="https://www.daloopa.com/src/1669439" TargetMode="External"/><Relationship Id="rId10075" Type="http://schemas.openxmlformats.org/officeDocument/2006/relationships/hyperlink" Target="https://www.daloopa.com/document/6065396" TargetMode="External"/><Relationship Id="rId11473" Type="http://schemas.openxmlformats.org/officeDocument/2006/relationships/hyperlink" Target="https://www.daloopa.com/src/1679075" TargetMode="External"/><Relationship Id="rId12524" Type="http://schemas.openxmlformats.org/officeDocument/2006/relationships/hyperlink" Target="https://www.daloopa.com/src/1679310" TargetMode="External"/><Relationship Id="rId902" Type="http://schemas.openxmlformats.org/officeDocument/2006/relationships/hyperlink" Target="https://www.daloopa.com/src/53410666" TargetMode="External"/><Relationship Id="rId11126" Type="http://schemas.openxmlformats.org/officeDocument/2006/relationships/hyperlink" Target="https://www.daloopa.com/src/50178941" TargetMode="External"/><Relationship Id="rId14696" Type="http://schemas.openxmlformats.org/officeDocument/2006/relationships/hyperlink" Target="https://www.daloopa.com/src/45303726" TargetMode="External"/><Relationship Id="rId15747" Type="http://schemas.openxmlformats.org/officeDocument/2006/relationships/hyperlink" Target="https://www.daloopa.com/src/19183202" TargetMode="External"/><Relationship Id="rId4755" Type="http://schemas.openxmlformats.org/officeDocument/2006/relationships/hyperlink" Target="https://www.daloopa.com/src/1668318" TargetMode="External"/><Relationship Id="rId5806" Type="http://schemas.openxmlformats.org/officeDocument/2006/relationships/hyperlink" Target="https://www.daloopa.com/src/1670345" TargetMode="External"/><Relationship Id="rId13298" Type="http://schemas.openxmlformats.org/officeDocument/2006/relationships/hyperlink" Target="https://www.daloopa.com/src/1677454" TargetMode="External"/><Relationship Id="rId14349" Type="http://schemas.openxmlformats.org/officeDocument/2006/relationships/hyperlink" Target="https://www.daloopa.com/src/19182015" TargetMode="External"/><Relationship Id="rId18220" Type="http://schemas.openxmlformats.org/officeDocument/2006/relationships/hyperlink" Target="https://www.daloopa.com/src/19253179" TargetMode="External"/><Relationship Id="rId278" Type="http://schemas.openxmlformats.org/officeDocument/2006/relationships/hyperlink" Target="https://www.daloopa.com/src/50420389" TargetMode="External"/><Relationship Id="rId3357" Type="http://schemas.openxmlformats.org/officeDocument/2006/relationships/hyperlink" Target="https://www.daloopa.com/src/19136881" TargetMode="External"/><Relationship Id="rId4408" Type="http://schemas.openxmlformats.org/officeDocument/2006/relationships/hyperlink" Target="https://www.daloopa.com/src/1668384" TargetMode="External"/><Relationship Id="rId7978" Type="http://schemas.openxmlformats.org/officeDocument/2006/relationships/hyperlink" Target="https://www.daloopa.com/src/1668594" TargetMode="External"/><Relationship Id="rId10959" Type="http://schemas.openxmlformats.org/officeDocument/2006/relationships/hyperlink" Target="https://www.daloopa.com/src/50179641" TargetMode="External"/><Relationship Id="rId12381" Type="http://schemas.openxmlformats.org/officeDocument/2006/relationships/hyperlink" Target="https://www.daloopa.com/src/1679443" TargetMode="External"/><Relationship Id="rId13432" Type="http://schemas.openxmlformats.org/officeDocument/2006/relationships/hyperlink" Target="https://www.daloopa.com/src/19143671" TargetMode="External"/><Relationship Id="rId14830" Type="http://schemas.openxmlformats.org/officeDocument/2006/relationships/hyperlink" Target="https://www.daloopa.com/src/46508614" TargetMode="External"/><Relationship Id="rId2440" Type="http://schemas.openxmlformats.org/officeDocument/2006/relationships/hyperlink" Target="https://marketplace.daloopa.com/text-fundamental?id=1679302&amp;value=13969&amp;id=1679298&amp;value=14105&amp;id=1679294&amp;value=14893&amp;id=45303546&amp;value=16858&amp;id=1679290&amp;value=59825&amp;id=1679286&amp;value=15420&amp;id=1679282&amp;value=15955&amp;id=1679278&amp;value=16523&amp;id=45303547&amp;value=18103&amp;id=1679274&amp;value=66001&amp;id=1679270&amp;value=17258&amp;id=1679266&amp;value=17727&amp;id=1679258&amp;value=18675&amp;id=45303548&amp;value=21329&amp;id=1679254&amp;value=74989&amp;id=1679250&amp;value=20257&amp;id=1679246&amp;value=21500&amp;id=1679242&amp;value=22451&amp;id=45303549&amp;value=26064&amp;id=1679238&amp;value=90272&amp;id=1679234&amp;value=24750&amp;id=1679229&amp;value=26010&amp;id=1679224&amp;value=27772&amp;id=45303550&amp;value=32323&amp;id=1679219&amp;value=110855&amp;id=1679209&amp;value=31146&amp;id=1679204&amp;value=32657&amp;id=1679199&amp;value=33740&amp;id=45303551&amp;value=39276&amp;id=1679194&amp;value=136819&amp;id=1679189&amp;value=36339&amp;id=1679184&amp;value=38944&amp;id=1679179&amp;value=40499&amp;id=45303552&amp;value=46075&amp;id=2746481&amp;value=161857&amp;id=4718956&amp;value=41159&amp;id=7998983&amp;value=38297&amp;id=10353869&amp;value=46173&amp;id=45303553&amp;value=56898&amp;id=14824079&amp;value=182527&amp;id=20856098&amp;value=55314&amp;id=32320385&amp;value=61880&amp;id=38224900&amp;value=65118&amp;id=46520553&amp;value=75325&amp;id=46503073&amp;value=257637&amp;id=53483890&amp;value=68011&amp;id=58703338&amp;value=69685&amp;id=62996378&amp;value=69092&amp;id=67097376&amp;value=76048&amp;id=67086423&amp;value=282836&amp;" TargetMode="External"/><Relationship Id="rId9053" Type="http://schemas.openxmlformats.org/officeDocument/2006/relationships/hyperlink" Target="https://www.daloopa.com/src/1671401" TargetMode="External"/><Relationship Id="rId12034" Type="http://schemas.openxmlformats.org/officeDocument/2006/relationships/hyperlink" Target="https://www.daloopa.com/src/1678280" TargetMode="External"/><Relationship Id="rId412" Type="http://schemas.openxmlformats.org/officeDocument/2006/relationships/hyperlink" Target="https://www.daloopa.com/src/1677258" TargetMode="External"/><Relationship Id="rId1042" Type="http://schemas.openxmlformats.org/officeDocument/2006/relationships/hyperlink" Target="https://www.daloopa.com/document/23465155" TargetMode="External"/><Relationship Id="rId5663" Type="http://schemas.openxmlformats.org/officeDocument/2006/relationships/hyperlink" Target="https://www.daloopa.com/src/1669879" TargetMode="External"/><Relationship Id="rId16655" Type="http://schemas.openxmlformats.org/officeDocument/2006/relationships/hyperlink" Target="https://www.daloopa.com/src/18837793" TargetMode="External"/><Relationship Id="rId17706" Type="http://schemas.openxmlformats.org/officeDocument/2006/relationships/hyperlink" Target="https://www.daloopa.com/src/62706016" TargetMode="External"/><Relationship Id="rId4265" Type="http://schemas.openxmlformats.org/officeDocument/2006/relationships/hyperlink" Target="https://www.daloopa.com/src/62948876" TargetMode="External"/><Relationship Id="rId5316" Type="http://schemas.openxmlformats.org/officeDocument/2006/relationships/hyperlink" Target="https://www.daloopa.com/src/1669838" TargetMode="External"/><Relationship Id="rId6714" Type="http://schemas.openxmlformats.org/officeDocument/2006/relationships/hyperlink" Target="https://www.daloopa.com/src/1669727" TargetMode="External"/><Relationship Id="rId15257" Type="http://schemas.openxmlformats.org/officeDocument/2006/relationships/hyperlink" Target="https://www.daloopa.com/src/67097394" TargetMode="External"/><Relationship Id="rId16308" Type="http://schemas.openxmlformats.org/officeDocument/2006/relationships/hyperlink" Target="https://www.daloopa.com/src/53486784" TargetMode="External"/><Relationship Id="rId8886" Type="http://schemas.openxmlformats.org/officeDocument/2006/relationships/hyperlink" Target="https://www.daloopa.com/document/27844" TargetMode="External"/><Relationship Id="rId9937" Type="http://schemas.openxmlformats.org/officeDocument/2006/relationships/hyperlink" Target="https://www.daloopa.com/src/1671147" TargetMode="External"/><Relationship Id="rId11867" Type="http://schemas.openxmlformats.org/officeDocument/2006/relationships/hyperlink" Target="https://www.daloopa.com/src/1678750" TargetMode="External"/><Relationship Id="rId12918" Type="http://schemas.openxmlformats.org/officeDocument/2006/relationships/hyperlink" Target="https://www.daloopa.com/src/67437238" TargetMode="External"/><Relationship Id="rId1926" Type="http://schemas.openxmlformats.org/officeDocument/2006/relationships/hyperlink" Target="https://www.daloopa.com/src/1680714" TargetMode="External"/><Relationship Id="rId7488" Type="http://schemas.openxmlformats.org/officeDocument/2006/relationships/hyperlink" Target="https://www.daloopa.com/src/1668821" TargetMode="External"/><Relationship Id="rId8539" Type="http://schemas.openxmlformats.org/officeDocument/2006/relationships/hyperlink" Target="https://www.daloopa.com/src/48347091" TargetMode="External"/><Relationship Id="rId10469" Type="http://schemas.openxmlformats.org/officeDocument/2006/relationships/hyperlink" Target="https://www.daloopa.com/src/50178695" TargetMode="External"/><Relationship Id="rId14340" Type="http://schemas.openxmlformats.org/officeDocument/2006/relationships/hyperlink" Target="https://www.daloopa.com/document/27840" TargetMode="External"/><Relationship Id="rId17563" Type="http://schemas.openxmlformats.org/officeDocument/2006/relationships/hyperlink" Target="https://marketplace.daloopa.com/text-fundamental?id=62761337&amp;value=60&amp;id=62761328&amp;value=144&amp;id=62761320&amp;value=-26&amp;id=62770403&amp;value=23&amp;id=62761317&amp;value=201&amp;id=62761304&amp;value=74&amp;id=62761277&amp;value=48&amp;id=62761262&amp;value=18&amp;id=62706906&amp;value=13&amp;id=62762243&amp;value=153&amp;id=62706893&amp;value=32&amp;id=62706882&amp;value=53&amp;id=62706856&amp;value=-6&amp;id=62706471&amp;value=-287&amp;id=62762224&amp;value=-208&amp;id=62706382&amp;value=-167&amp;id=62706367&amp;value=-9&amp;id=62706344&amp;value=50&amp;id=62706321&amp;value=-84&amp;id=62762211&amp;value=-210&amp;id=62706313&amp;value=-22&amp;id=62706232&amp;value=-15&amp;id=62706198&amp;value=-44&amp;id=62706139&amp;value=1&amp;id=62762201&amp;value=-80&amp;" TargetMode="External"/><Relationship Id="rId18614" Type="http://schemas.openxmlformats.org/officeDocument/2006/relationships/hyperlink" Target="https://www.daloopa.com/src/50393524" TargetMode="External"/><Relationship Id="rId18961" Type="http://schemas.openxmlformats.org/officeDocument/2006/relationships/hyperlink" Target="https://www.daloopa.com/src/50393503" TargetMode="External"/><Relationship Id="rId3001" Type="http://schemas.openxmlformats.org/officeDocument/2006/relationships/hyperlink" Target="https://www.daloopa.com/src/19135576" TargetMode="External"/><Relationship Id="rId6571" Type="http://schemas.openxmlformats.org/officeDocument/2006/relationships/hyperlink" Target="https://www.daloopa.com/src/53410439" TargetMode="External"/><Relationship Id="rId7622" Type="http://schemas.openxmlformats.org/officeDocument/2006/relationships/hyperlink" Target="https://www.daloopa.com/src/67054413" TargetMode="External"/><Relationship Id="rId10950" Type="http://schemas.openxmlformats.org/officeDocument/2006/relationships/hyperlink" Target="https://www.daloopa.com/src/58653388" TargetMode="External"/><Relationship Id="rId16165" Type="http://schemas.openxmlformats.org/officeDocument/2006/relationships/hyperlink" Target="https://www.daloopa.com/src/19192617" TargetMode="External"/><Relationship Id="rId17216" Type="http://schemas.openxmlformats.org/officeDocument/2006/relationships/hyperlink" Target="https://www.daloopa.com/src/48796985" TargetMode="External"/><Relationship Id="rId5173" Type="http://schemas.openxmlformats.org/officeDocument/2006/relationships/hyperlink" Target="https://www.daloopa.com/src/1669700" TargetMode="External"/><Relationship Id="rId6224" Type="http://schemas.openxmlformats.org/officeDocument/2006/relationships/hyperlink" Target="https://www.daloopa.com/src/1670139" TargetMode="External"/><Relationship Id="rId9794" Type="http://schemas.openxmlformats.org/officeDocument/2006/relationships/hyperlink" Target="https://www.daloopa.com/src/67057852" TargetMode="External"/><Relationship Id="rId10603" Type="http://schemas.openxmlformats.org/officeDocument/2006/relationships/hyperlink" Target="https://www.daloopa.com/src/50178904" TargetMode="External"/><Relationship Id="rId19388" Type="http://schemas.openxmlformats.org/officeDocument/2006/relationships/hyperlink" Target="https://www.daloopa.com/src/46414353" TargetMode="External"/><Relationship Id="rId8396" Type="http://schemas.openxmlformats.org/officeDocument/2006/relationships/hyperlink" Target="https://www.daloopa.com/src/1669549" TargetMode="External"/><Relationship Id="rId9447" Type="http://schemas.openxmlformats.org/officeDocument/2006/relationships/hyperlink" Target="https://www.daloopa.com/src/45304344" TargetMode="External"/><Relationship Id="rId12775" Type="http://schemas.openxmlformats.org/officeDocument/2006/relationships/hyperlink" Target="https://www.daloopa.com/src/20855857" TargetMode="External"/><Relationship Id="rId13826" Type="http://schemas.openxmlformats.org/officeDocument/2006/relationships/hyperlink" Target="https://www.daloopa.com/src/19256522" TargetMode="External"/><Relationship Id="rId1783" Type="http://schemas.openxmlformats.org/officeDocument/2006/relationships/hyperlink" Target="https://www.daloopa.com/src/7963253" TargetMode="External"/><Relationship Id="rId2834" Type="http://schemas.openxmlformats.org/officeDocument/2006/relationships/hyperlink" Target="https://www.daloopa.com/src/19136548" TargetMode="External"/><Relationship Id="rId8049" Type="http://schemas.openxmlformats.org/officeDocument/2006/relationships/hyperlink" Target="https://www.daloopa.com/src/1669077" TargetMode="External"/><Relationship Id="rId11377" Type="http://schemas.openxmlformats.org/officeDocument/2006/relationships/hyperlink" Target="https://www.daloopa.com/src/45304396" TargetMode="External"/><Relationship Id="rId12428" Type="http://schemas.openxmlformats.org/officeDocument/2006/relationships/hyperlink" Target="https://www.daloopa.com/src/1679404" TargetMode="External"/><Relationship Id="rId15998" Type="http://schemas.openxmlformats.org/officeDocument/2006/relationships/hyperlink" Target="https://www.daloopa.com/src/45303813" TargetMode="External"/><Relationship Id="rId806" Type="http://schemas.openxmlformats.org/officeDocument/2006/relationships/hyperlink" Target="https://www.daloopa.com/src/15998661" TargetMode="External"/><Relationship Id="rId1436" Type="http://schemas.openxmlformats.org/officeDocument/2006/relationships/hyperlink" Target="https://www.daloopa.com/document/17276180" TargetMode="External"/><Relationship Id="rId18471" Type="http://schemas.openxmlformats.org/officeDocument/2006/relationships/hyperlink" Target="https://www.daloopa.com/src/67090319" TargetMode="External"/><Relationship Id="rId19522" Type="http://schemas.openxmlformats.org/officeDocument/2006/relationships/hyperlink" Target="https://www.daloopa.com/src/53410624" TargetMode="External"/><Relationship Id="rId4659" Type="http://schemas.openxmlformats.org/officeDocument/2006/relationships/hyperlink" Target="https://www.daloopa.com/document/207170" TargetMode="External"/><Relationship Id="rId8530" Type="http://schemas.openxmlformats.org/officeDocument/2006/relationships/hyperlink" Target="https://www.daloopa.com/src/14718250" TargetMode="External"/><Relationship Id="rId10460" Type="http://schemas.openxmlformats.org/officeDocument/2006/relationships/hyperlink" Target="https://www.daloopa.com/src/50179166" TargetMode="External"/><Relationship Id="rId11511" Type="http://schemas.openxmlformats.org/officeDocument/2006/relationships/hyperlink" Target="https://www.daloopa.com/src/1684176" TargetMode="External"/><Relationship Id="rId17073" Type="http://schemas.openxmlformats.org/officeDocument/2006/relationships/hyperlink" Target="https://www.daloopa.com/src/48793211" TargetMode="External"/><Relationship Id="rId18124" Type="http://schemas.openxmlformats.org/officeDocument/2006/relationships/hyperlink" Target="https://www.daloopa.com/src/62769839" TargetMode="External"/><Relationship Id="rId6081" Type="http://schemas.openxmlformats.org/officeDocument/2006/relationships/hyperlink" Target="https://www.daloopa.com/src/2696974" TargetMode="External"/><Relationship Id="rId7132" Type="http://schemas.openxmlformats.org/officeDocument/2006/relationships/hyperlink" Target="https://www.daloopa.com/src/20811513" TargetMode="External"/><Relationship Id="rId10113" Type="http://schemas.openxmlformats.org/officeDocument/2006/relationships/hyperlink" Target="https://www.daloopa.com/src/50179831" TargetMode="External"/><Relationship Id="rId2691" Type="http://schemas.openxmlformats.org/officeDocument/2006/relationships/hyperlink" Target="https://www.daloopa.com/src/53484219" TargetMode="External"/><Relationship Id="rId3742" Type="http://schemas.openxmlformats.org/officeDocument/2006/relationships/hyperlink" Target="https://www.daloopa.com/src/19138384" TargetMode="External"/><Relationship Id="rId12285" Type="http://schemas.openxmlformats.org/officeDocument/2006/relationships/hyperlink" Target="https://www.daloopa.com/src/67086548" TargetMode="External"/><Relationship Id="rId13683" Type="http://schemas.openxmlformats.org/officeDocument/2006/relationships/hyperlink" Target="https://www.daloopa.com/src/19144575" TargetMode="External"/><Relationship Id="rId14734" Type="http://schemas.openxmlformats.org/officeDocument/2006/relationships/hyperlink" Target="https://www.daloopa.com/src/19185550" TargetMode="External"/><Relationship Id="rId663" Type="http://schemas.openxmlformats.org/officeDocument/2006/relationships/hyperlink" Target="https://www.daloopa.com/src/45303311" TargetMode="External"/><Relationship Id="rId1293" Type="http://schemas.openxmlformats.org/officeDocument/2006/relationships/hyperlink" Target="https://www.daloopa.com/src/62949197" TargetMode="External"/><Relationship Id="rId2344" Type="http://schemas.openxmlformats.org/officeDocument/2006/relationships/hyperlink" Target="https://www.daloopa.com/src/20856101" TargetMode="External"/><Relationship Id="rId13336" Type="http://schemas.openxmlformats.org/officeDocument/2006/relationships/hyperlink" Target="https://www.daloopa.com/src/62949990" TargetMode="External"/><Relationship Id="rId17957" Type="http://schemas.openxmlformats.org/officeDocument/2006/relationships/hyperlink" Target="https://www.daloopa.com/src/62709068" TargetMode="External"/><Relationship Id="rId316" Type="http://schemas.openxmlformats.org/officeDocument/2006/relationships/hyperlink" Target="https://www.daloopa.com/src/48498367" TargetMode="External"/><Relationship Id="rId6965" Type="http://schemas.openxmlformats.org/officeDocument/2006/relationships/hyperlink" Target="https://www.daloopa.com/src/1668991" TargetMode="External"/><Relationship Id="rId16559" Type="http://schemas.openxmlformats.org/officeDocument/2006/relationships/hyperlink" Target="https://www.daloopa.com/document/23465155" TargetMode="External"/><Relationship Id="rId4169" Type="http://schemas.openxmlformats.org/officeDocument/2006/relationships/hyperlink" Target="https://www.daloopa.com/src/46595348" TargetMode="External"/><Relationship Id="rId5567" Type="http://schemas.openxmlformats.org/officeDocument/2006/relationships/hyperlink" Target="https://www.daloopa.com/src/1669599" TargetMode="External"/><Relationship Id="rId6618" Type="http://schemas.openxmlformats.org/officeDocument/2006/relationships/hyperlink" Target="https://www.daloopa.com/src/14718087" TargetMode="External"/><Relationship Id="rId8040" Type="http://schemas.openxmlformats.org/officeDocument/2006/relationships/hyperlink" Target="https://www.daloopa.com/src/1669473" TargetMode="External"/><Relationship Id="rId19032" Type="http://schemas.openxmlformats.org/officeDocument/2006/relationships/hyperlink" Target="https://www.daloopa.com/src/48903200" TargetMode="External"/><Relationship Id="rId11021" Type="http://schemas.openxmlformats.org/officeDocument/2006/relationships/hyperlink" Target="https://www.daloopa.com/document/23463508" TargetMode="External"/><Relationship Id="rId14591" Type="http://schemas.openxmlformats.org/officeDocument/2006/relationships/hyperlink" Target="https://www.daloopa.com/src/19184408" TargetMode="External"/><Relationship Id="rId15642" Type="http://schemas.openxmlformats.org/officeDocument/2006/relationships/hyperlink" Target="https://www.daloopa.com/src/19186444" TargetMode="External"/><Relationship Id="rId4650" Type="http://schemas.openxmlformats.org/officeDocument/2006/relationships/hyperlink" Target="https://www.daloopa.com/src/46595000" TargetMode="External"/><Relationship Id="rId5701" Type="http://schemas.openxmlformats.org/officeDocument/2006/relationships/hyperlink" Target="https://www.daloopa.com/src/1670381" TargetMode="External"/><Relationship Id="rId13193" Type="http://schemas.openxmlformats.org/officeDocument/2006/relationships/hyperlink" Target="https://www.daloopa.com/src/67438714" TargetMode="External"/><Relationship Id="rId14244" Type="http://schemas.openxmlformats.org/officeDocument/2006/relationships/hyperlink" Target="https://www.daloopa.com/src/18893127" TargetMode="External"/><Relationship Id="rId3252" Type="http://schemas.openxmlformats.org/officeDocument/2006/relationships/hyperlink" Target="https://www.daloopa.com/src/19136276" TargetMode="External"/><Relationship Id="rId4303" Type="http://schemas.openxmlformats.org/officeDocument/2006/relationships/hyperlink" Target="https://www.daloopa.com/src/1668107" TargetMode="External"/><Relationship Id="rId7873" Type="http://schemas.openxmlformats.org/officeDocument/2006/relationships/hyperlink" Target="https://www.daloopa.com/src/67044676" TargetMode="External"/><Relationship Id="rId17467" Type="http://schemas.openxmlformats.org/officeDocument/2006/relationships/hyperlink" Target="https://www.daloopa.com/src/62761261" TargetMode="External"/><Relationship Id="rId18865" Type="http://schemas.openxmlformats.org/officeDocument/2006/relationships/hyperlink" Target="https://www.daloopa.com/src/48898873" TargetMode="External"/><Relationship Id="rId173" Type="http://schemas.openxmlformats.org/officeDocument/2006/relationships/hyperlink" Target="https://www.daloopa.com/src/59874775" TargetMode="External"/><Relationship Id="rId6475" Type="http://schemas.openxmlformats.org/officeDocument/2006/relationships/hyperlink" Target="https://www.daloopa.com/src/14718080" TargetMode="External"/><Relationship Id="rId7526" Type="http://schemas.openxmlformats.org/officeDocument/2006/relationships/hyperlink" Target="https://www.daloopa.com/src/1669391" TargetMode="External"/><Relationship Id="rId8924" Type="http://schemas.openxmlformats.org/officeDocument/2006/relationships/hyperlink" Target="https://www.daloopa.com/src/1684220" TargetMode="External"/><Relationship Id="rId10854" Type="http://schemas.openxmlformats.org/officeDocument/2006/relationships/hyperlink" Target="https://www.daloopa.com/src/53412526" TargetMode="External"/><Relationship Id="rId11905" Type="http://schemas.openxmlformats.org/officeDocument/2006/relationships/hyperlink" Target="https://www.daloopa.com/src/1678240" TargetMode="External"/><Relationship Id="rId16069" Type="http://schemas.openxmlformats.org/officeDocument/2006/relationships/hyperlink" Target="https://www.daloopa.com/src/67088842" TargetMode="External"/><Relationship Id="rId18518" Type="http://schemas.openxmlformats.org/officeDocument/2006/relationships/hyperlink" Target="https://www.daloopa.com/src/62711842" TargetMode="External"/><Relationship Id="rId5077" Type="http://schemas.openxmlformats.org/officeDocument/2006/relationships/hyperlink" Target="https://www.daloopa.com/src/1669834" TargetMode="External"/><Relationship Id="rId6128" Type="http://schemas.openxmlformats.org/officeDocument/2006/relationships/hyperlink" Target="https://www.daloopa.com/src/1669853" TargetMode="External"/><Relationship Id="rId10507" Type="http://schemas.openxmlformats.org/officeDocument/2006/relationships/hyperlink" Target="https://www.daloopa.com/src/67061198" TargetMode="External"/><Relationship Id="rId9698" Type="http://schemas.openxmlformats.org/officeDocument/2006/relationships/hyperlink" Target="https://www.daloopa.com/src/1671282" TargetMode="External"/><Relationship Id="rId12679" Type="http://schemas.openxmlformats.org/officeDocument/2006/relationships/hyperlink" Target="https://www.daloopa.com/src/1679128" TargetMode="External"/><Relationship Id="rId16550" Type="http://schemas.openxmlformats.org/officeDocument/2006/relationships/hyperlink" Target="https://www.daloopa.com/src/20857133" TargetMode="External"/><Relationship Id="rId17601" Type="http://schemas.openxmlformats.org/officeDocument/2006/relationships/hyperlink" Target="https://www.daloopa.com/src/62706880" TargetMode="External"/><Relationship Id="rId1687" Type="http://schemas.openxmlformats.org/officeDocument/2006/relationships/hyperlink" Target="https://www.daloopa.com/src/49016394" TargetMode="External"/><Relationship Id="rId2738" Type="http://schemas.openxmlformats.org/officeDocument/2006/relationships/hyperlink" Target="https://www.daloopa.com/document/23465155" TargetMode="External"/><Relationship Id="rId15152" Type="http://schemas.openxmlformats.org/officeDocument/2006/relationships/hyperlink" Target="https://www.daloopa.com/src/19179950" TargetMode="External"/><Relationship Id="rId16203" Type="http://schemas.openxmlformats.org/officeDocument/2006/relationships/hyperlink" Target="https://www.daloopa.com/src/19193248" TargetMode="External"/><Relationship Id="rId4160" Type="http://schemas.openxmlformats.org/officeDocument/2006/relationships/hyperlink" Target="https://www.daloopa.com/src/58652635" TargetMode="External"/><Relationship Id="rId5211" Type="http://schemas.openxmlformats.org/officeDocument/2006/relationships/hyperlink" Target="https://www.daloopa.com/src/1670189" TargetMode="External"/><Relationship Id="rId8781" Type="http://schemas.openxmlformats.org/officeDocument/2006/relationships/hyperlink" Target="https://www.daloopa.com/src/1925299" TargetMode="External"/><Relationship Id="rId9832" Type="http://schemas.openxmlformats.org/officeDocument/2006/relationships/hyperlink" Target="https://www.daloopa.com/src/10333146" TargetMode="External"/><Relationship Id="rId18375" Type="http://schemas.openxmlformats.org/officeDocument/2006/relationships/hyperlink" Target="https://www.daloopa.com/src/62711969" TargetMode="External"/><Relationship Id="rId19426" Type="http://schemas.openxmlformats.org/officeDocument/2006/relationships/hyperlink" Target="https://www.daloopa.com/src/2699040" TargetMode="External"/><Relationship Id="rId46" Type="http://schemas.openxmlformats.org/officeDocument/2006/relationships/hyperlink" Target="https://www.daloopa.com/document/6065409" TargetMode="External"/><Relationship Id="rId1821" Type="http://schemas.openxmlformats.org/officeDocument/2006/relationships/hyperlink" Target="https://www.daloopa.com/src/48529941" TargetMode="External"/><Relationship Id="rId7383" Type="http://schemas.openxmlformats.org/officeDocument/2006/relationships/hyperlink" Target="https://www.daloopa.com/src/1668855" TargetMode="External"/><Relationship Id="rId8434" Type="http://schemas.openxmlformats.org/officeDocument/2006/relationships/hyperlink" Target="https://www.daloopa.com/src/67044687" TargetMode="External"/><Relationship Id="rId10364" Type="http://schemas.openxmlformats.org/officeDocument/2006/relationships/hyperlink" Target="https://www.daloopa.com/src/50179520" TargetMode="External"/><Relationship Id="rId11762" Type="http://schemas.openxmlformats.org/officeDocument/2006/relationships/hyperlink" Target="https://www.daloopa.com/src/1678675" TargetMode="External"/><Relationship Id="rId12813" Type="http://schemas.openxmlformats.org/officeDocument/2006/relationships/hyperlink" Target="https://www.daloopa.com/src/67436443" TargetMode="External"/><Relationship Id="rId18028" Type="http://schemas.openxmlformats.org/officeDocument/2006/relationships/hyperlink" Target="https://www.daloopa.com/src/19238163" TargetMode="External"/><Relationship Id="rId7036" Type="http://schemas.openxmlformats.org/officeDocument/2006/relationships/hyperlink" Target="https://www.daloopa.com/src/1668921" TargetMode="External"/><Relationship Id="rId10017" Type="http://schemas.openxmlformats.org/officeDocument/2006/relationships/hyperlink" Target="https://www.daloopa.com/src/62949544" TargetMode="External"/><Relationship Id="rId11415" Type="http://schemas.openxmlformats.org/officeDocument/2006/relationships/hyperlink" Target="https://www.daloopa.com/src/1678981" TargetMode="External"/><Relationship Id="rId14985" Type="http://schemas.openxmlformats.org/officeDocument/2006/relationships/hyperlink" Target="https://www.daloopa.com/src/19185175" TargetMode="External"/><Relationship Id="rId2595" Type="http://schemas.openxmlformats.org/officeDocument/2006/relationships/hyperlink" Target="https://www.daloopa.com/src/67090461" TargetMode="External"/><Relationship Id="rId3993" Type="http://schemas.openxmlformats.org/officeDocument/2006/relationships/hyperlink" Target="https://www.daloopa.com/src/46595281" TargetMode="External"/><Relationship Id="rId13587" Type="http://schemas.openxmlformats.org/officeDocument/2006/relationships/hyperlink" Target="https://www.daloopa.com/src/62996146" TargetMode="External"/><Relationship Id="rId14638" Type="http://schemas.openxmlformats.org/officeDocument/2006/relationships/hyperlink" Target="https://www.daloopa.com/src/46520557" TargetMode="External"/><Relationship Id="rId567" Type="http://schemas.openxmlformats.org/officeDocument/2006/relationships/hyperlink" Target="https://www.daloopa.com/src/19355326" TargetMode="External"/><Relationship Id="rId1197" Type="http://schemas.openxmlformats.org/officeDocument/2006/relationships/hyperlink" Target="https://www.daloopa.com/src/49013832" TargetMode="External"/><Relationship Id="rId2248" Type="http://schemas.openxmlformats.org/officeDocument/2006/relationships/hyperlink" Target="https://www.daloopa.com/src/1679230" TargetMode="External"/><Relationship Id="rId3646" Type="http://schemas.openxmlformats.org/officeDocument/2006/relationships/hyperlink" Target="https://www.daloopa.com/src/38227637" TargetMode="External"/><Relationship Id="rId12189" Type="http://schemas.openxmlformats.org/officeDocument/2006/relationships/hyperlink" Target="https://www.daloopa.com/src/1678812" TargetMode="External"/><Relationship Id="rId16060" Type="http://schemas.openxmlformats.org/officeDocument/2006/relationships/hyperlink" Target="https://www.daloopa.com/src/62996989" TargetMode="External"/><Relationship Id="rId17111" Type="http://schemas.openxmlformats.org/officeDocument/2006/relationships/hyperlink" Target="https://www.daloopa.com/src/48793037" TargetMode="External"/><Relationship Id="rId6869" Type="http://schemas.openxmlformats.org/officeDocument/2006/relationships/hyperlink" Target="https://www.daloopa.com/src/1668708" TargetMode="External"/><Relationship Id="rId12670" Type="http://schemas.openxmlformats.org/officeDocument/2006/relationships/hyperlink" Target="https://www.daloopa.com/src/1679155" TargetMode="External"/><Relationship Id="rId13721" Type="http://schemas.openxmlformats.org/officeDocument/2006/relationships/hyperlink" Target="https://www.daloopa.com/src/19147226" TargetMode="External"/><Relationship Id="rId19283" Type="http://schemas.openxmlformats.org/officeDocument/2006/relationships/hyperlink" Target="https://www.daloopa.com/document/7678" TargetMode="External"/><Relationship Id="rId8291" Type="http://schemas.openxmlformats.org/officeDocument/2006/relationships/hyperlink" Target="https://www.daloopa.com/src/20811517" TargetMode="External"/><Relationship Id="rId9342" Type="http://schemas.openxmlformats.org/officeDocument/2006/relationships/hyperlink" Target="https://www.daloopa.com/src/58652927" TargetMode="External"/><Relationship Id="rId11272" Type="http://schemas.openxmlformats.org/officeDocument/2006/relationships/hyperlink" Target="https://www.daloopa.com/src/1684288" TargetMode="External"/><Relationship Id="rId12323" Type="http://schemas.openxmlformats.org/officeDocument/2006/relationships/hyperlink" Target="https://www.daloopa.com/src/46503152" TargetMode="External"/><Relationship Id="rId701" Type="http://schemas.openxmlformats.org/officeDocument/2006/relationships/hyperlink" Target="https://marketplace.daloopa.com/text-fundamental?id=50430633&amp;value=0.11&amp;id=19360296&amp;value=0.02&amp;id=19360211&amp;value=-0.12&amp;id=19360130&amp;value=-0.09&amp;id=19360026&amp;value=-0.05&amp;id=19360371&amp;value=-0.07&amp;id=19359982&amp;value=0.02&amp;id=19359916&amp;value=0.01&amp;id=19360420&amp;value=0.03&amp;id=19359803&amp;value=0.1&amp;id=19359767&amp;value=0.09&amp;id=19359681&amp;value=0.1&amp;id=19359451&amp;value=0.1&amp;" TargetMode="External"/><Relationship Id="rId1331" Type="http://schemas.openxmlformats.org/officeDocument/2006/relationships/hyperlink" Target="https://www.daloopa.com/src/62949190" TargetMode="External"/><Relationship Id="rId5952" Type="http://schemas.openxmlformats.org/officeDocument/2006/relationships/hyperlink" Target="https://www.daloopa.com/src/1669678" TargetMode="External"/><Relationship Id="rId14495" Type="http://schemas.openxmlformats.org/officeDocument/2006/relationships/hyperlink" Target="https://www.daloopa.com/src/19177585" TargetMode="External"/><Relationship Id="rId15893" Type="http://schemas.openxmlformats.org/officeDocument/2006/relationships/hyperlink" Target="https://www.daloopa.com/src/32324377" TargetMode="External"/><Relationship Id="rId16944" Type="http://schemas.openxmlformats.org/officeDocument/2006/relationships/hyperlink" Target="https://www.daloopa.com/src/48790965" TargetMode="External"/><Relationship Id="rId4554" Type="http://schemas.openxmlformats.org/officeDocument/2006/relationships/hyperlink" Target="https://www.daloopa.com/src/1668571" TargetMode="External"/><Relationship Id="rId5605" Type="http://schemas.openxmlformats.org/officeDocument/2006/relationships/hyperlink" Target="https://www.daloopa.com/src/1670091" TargetMode="External"/><Relationship Id="rId13097" Type="http://schemas.openxmlformats.org/officeDocument/2006/relationships/hyperlink" Target="https://www.daloopa.com/src/67439247" TargetMode="External"/><Relationship Id="rId14148" Type="http://schemas.openxmlformats.org/officeDocument/2006/relationships/hyperlink" Target="https://www.daloopa.com/src/19151294" TargetMode="External"/><Relationship Id="rId15546" Type="http://schemas.openxmlformats.org/officeDocument/2006/relationships/hyperlink" Target="https://www.daloopa.com/src/67088792" TargetMode="External"/><Relationship Id="rId3156" Type="http://schemas.openxmlformats.org/officeDocument/2006/relationships/hyperlink" Target="https://www.daloopa.com/src/19136027" TargetMode="External"/><Relationship Id="rId4207" Type="http://schemas.openxmlformats.org/officeDocument/2006/relationships/hyperlink" Target="https://www.daloopa.com/src/20811566" TargetMode="External"/><Relationship Id="rId18769" Type="http://schemas.openxmlformats.org/officeDocument/2006/relationships/hyperlink" Target="https://www.daloopa.com/src/58706876" TargetMode="External"/><Relationship Id="rId6379" Type="http://schemas.openxmlformats.org/officeDocument/2006/relationships/hyperlink" Target="https://www.daloopa.com/src/38123589" TargetMode="External"/><Relationship Id="rId7777" Type="http://schemas.openxmlformats.org/officeDocument/2006/relationships/hyperlink" Target="https://www.daloopa.com/src/20811531" TargetMode="External"/><Relationship Id="rId8828" Type="http://schemas.openxmlformats.org/officeDocument/2006/relationships/hyperlink" Target="https://www.daloopa.com/src/45304202" TargetMode="External"/><Relationship Id="rId10758" Type="http://schemas.openxmlformats.org/officeDocument/2006/relationships/hyperlink" Target="https://www.daloopa.com/src/50178880" TargetMode="External"/><Relationship Id="rId11809" Type="http://schemas.openxmlformats.org/officeDocument/2006/relationships/hyperlink" Target="https://www.daloopa.com/src/1678760" TargetMode="External"/><Relationship Id="rId12180" Type="http://schemas.openxmlformats.org/officeDocument/2006/relationships/hyperlink" Target="https://www.daloopa.com/src/1678340" TargetMode="External"/><Relationship Id="rId13231" Type="http://schemas.openxmlformats.org/officeDocument/2006/relationships/hyperlink" Target="https://www.daloopa.com/src/67438713" TargetMode="External"/><Relationship Id="rId17852" Type="http://schemas.openxmlformats.org/officeDocument/2006/relationships/hyperlink" Target="https://www.daloopa.com/src/62706102" TargetMode="External"/><Relationship Id="rId18903" Type="http://schemas.openxmlformats.org/officeDocument/2006/relationships/hyperlink" Target="https://www.daloopa.com/src/48900201" TargetMode="External"/><Relationship Id="rId2989" Type="http://schemas.openxmlformats.org/officeDocument/2006/relationships/hyperlink" Target="https://www.daloopa.com/src/58704779" TargetMode="External"/><Relationship Id="rId6860" Type="http://schemas.openxmlformats.org/officeDocument/2006/relationships/hyperlink" Target="https://www.daloopa.com/src/1669023" TargetMode="External"/><Relationship Id="rId7911" Type="http://schemas.openxmlformats.org/officeDocument/2006/relationships/hyperlink" Target="https://www.daloopa.com/src/1669575" TargetMode="External"/><Relationship Id="rId16454" Type="http://schemas.openxmlformats.org/officeDocument/2006/relationships/hyperlink" Target="https://www.daloopa.com/src/19166509" TargetMode="External"/><Relationship Id="rId17505" Type="http://schemas.openxmlformats.org/officeDocument/2006/relationships/hyperlink" Target="https://www.daloopa.com/src/62762206" TargetMode="External"/><Relationship Id="rId211" Type="http://schemas.openxmlformats.org/officeDocument/2006/relationships/hyperlink" Target="https://www.daloopa.com/src/50420362" TargetMode="External"/><Relationship Id="rId5462" Type="http://schemas.openxmlformats.org/officeDocument/2006/relationships/hyperlink" Target="https://www.daloopa.com/src/14718103" TargetMode="External"/><Relationship Id="rId6513" Type="http://schemas.openxmlformats.org/officeDocument/2006/relationships/hyperlink" Target="https://www.daloopa.com/src/32272324" TargetMode="External"/><Relationship Id="rId15056" Type="http://schemas.openxmlformats.org/officeDocument/2006/relationships/hyperlink" Target="https://www.daloopa.com/src/67088708" TargetMode="External"/><Relationship Id="rId16107" Type="http://schemas.openxmlformats.org/officeDocument/2006/relationships/hyperlink" Target="https://www.daloopa.com/src/19193043" TargetMode="External"/><Relationship Id="rId19677" Type="http://schemas.openxmlformats.org/officeDocument/2006/relationships/hyperlink" Target="https://www.daloopa.com/src/58653140" TargetMode="External"/><Relationship Id="rId4064" Type="http://schemas.openxmlformats.org/officeDocument/2006/relationships/hyperlink" Target="https://www.daloopa.com/src/1668277" TargetMode="External"/><Relationship Id="rId5115" Type="http://schemas.openxmlformats.org/officeDocument/2006/relationships/hyperlink" Target="https://www.daloopa.com/src/10333000" TargetMode="External"/><Relationship Id="rId8685" Type="http://schemas.openxmlformats.org/officeDocument/2006/relationships/hyperlink" Target="https://www.daloopa.com/src/1670576" TargetMode="External"/><Relationship Id="rId9736" Type="http://schemas.openxmlformats.org/officeDocument/2006/relationships/hyperlink" Target="https://www.daloopa.com/src/1671171" TargetMode="External"/><Relationship Id="rId18279" Type="http://schemas.openxmlformats.org/officeDocument/2006/relationships/hyperlink" Target="https://www.daloopa.com/src/62995659" TargetMode="External"/><Relationship Id="rId7287" Type="http://schemas.openxmlformats.org/officeDocument/2006/relationships/hyperlink" Target="https://www.daloopa.com/src/53410394" TargetMode="External"/><Relationship Id="rId8338" Type="http://schemas.openxmlformats.org/officeDocument/2006/relationships/hyperlink" Target="https://www.daloopa.com/src/47468699" TargetMode="External"/><Relationship Id="rId11666" Type="http://schemas.openxmlformats.org/officeDocument/2006/relationships/hyperlink" Target="https://www.daloopa.com/document/206943" TargetMode="External"/><Relationship Id="rId12717" Type="http://schemas.openxmlformats.org/officeDocument/2006/relationships/hyperlink" Target="https://www.daloopa.com/src/1679141" TargetMode="External"/><Relationship Id="rId1725" Type="http://schemas.openxmlformats.org/officeDocument/2006/relationships/hyperlink" Target="https://www.daloopa.com/src/48529517" TargetMode="External"/><Relationship Id="rId10268" Type="http://schemas.openxmlformats.org/officeDocument/2006/relationships/hyperlink" Target="https://www.daloopa.com/src/50179640" TargetMode="External"/><Relationship Id="rId11319" Type="http://schemas.openxmlformats.org/officeDocument/2006/relationships/hyperlink" Target="https://www.daloopa.com/src/1684295" TargetMode="External"/><Relationship Id="rId14889" Type="http://schemas.openxmlformats.org/officeDocument/2006/relationships/hyperlink" Target="https://www.daloopa.com/src/19185876" TargetMode="External"/><Relationship Id="rId18760" Type="http://schemas.openxmlformats.org/officeDocument/2006/relationships/hyperlink" Target="https://www.daloopa.com/src/48898845" TargetMode="External"/><Relationship Id="rId3897" Type="http://schemas.openxmlformats.org/officeDocument/2006/relationships/hyperlink" Target="https://www.daloopa.com/src/1668529" TargetMode="External"/><Relationship Id="rId4948" Type="http://schemas.openxmlformats.org/officeDocument/2006/relationships/hyperlink" Target="https://www.daloopa.com/src/1669832" TargetMode="External"/><Relationship Id="rId11800" Type="http://schemas.openxmlformats.org/officeDocument/2006/relationships/hyperlink" Target="https://www.daloopa.com/src/1678730" TargetMode="External"/><Relationship Id="rId17362" Type="http://schemas.openxmlformats.org/officeDocument/2006/relationships/hyperlink" Target="https://www.daloopa.com/src/48796275" TargetMode="External"/><Relationship Id="rId18413" Type="http://schemas.openxmlformats.org/officeDocument/2006/relationships/hyperlink" Target="https://marketplace.daloopa.com/text-fundamental?id=62711653&amp;value=63&amp;" TargetMode="External"/><Relationship Id="rId2499" Type="http://schemas.openxmlformats.org/officeDocument/2006/relationships/hyperlink" Target="https://www.daloopa.com/src/66332480" TargetMode="External"/><Relationship Id="rId6370" Type="http://schemas.openxmlformats.org/officeDocument/2006/relationships/hyperlink" Target="https://www.daloopa.com/src/1669650" TargetMode="External"/><Relationship Id="rId7421" Type="http://schemas.openxmlformats.org/officeDocument/2006/relationships/hyperlink" Target="https://www.daloopa.com/src/1669426" TargetMode="External"/><Relationship Id="rId10402" Type="http://schemas.openxmlformats.org/officeDocument/2006/relationships/hyperlink" Target="https://www.daloopa.com/src/50179213" TargetMode="External"/><Relationship Id="rId17015" Type="http://schemas.openxmlformats.org/officeDocument/2006/relationships/hyperlink" Target="https://www.daloopa.com/src/48792333" TargetMode="External"/><Relationship Id="rId2980" Type="http://schemas.openxmlformats.org/officeDocument/2006/relationships/hyperlink" Target="https://www.daloopa.com/src/19135424" TargetMode="External"/><Relationship Id="rId6023" Type="http://schemas.openxmlformats.org/officeDocument/2006/relationships/hyperlink" Target="https://www.daloopa.com/src/1669782" TargetMode="External"/><Relationship Id="rId9593" Type="http://schemas.openxmlformats.org/officeDocument/2006/relationships/hyperlink" Target="https://www.daloopa.com/src/1671334" TargetMode="External"/><Relationship Id="rId12574" Type="http://schemas.openxmlformats.org/officeDocument/2006/relationships/hyperlink" Target="https://www.daloopa.com/src/19140430" TargetMode="External"/><Relationship Id="rId13972" Type="http://schemas.openxmlformats.org/officeDocument/2006/relationships/hyperlink" Target="https://www.daloopa.com/src/19157498" TargetMode="External"/><Relationship Id="rId19187" Type="http://schemas.openxmlformats.org/officeDocument/2006/relationships/hyperlink" Target="https://www.daloopa.com/document/7678" TargetMode="External"/><Relationship Id="rId952" Type="http://schemas.openxmlformats.org/officeDocument/2006/relationships/hyperlink" Target="https://www.daloopa.com/src/14718346" TargetMode="External"/><Relationship Id="rId1582" Type="http://schemas.openxmlformats.org/officeDocument/2006/relationships/hyperlink" Target="https://marketplace.daloopa.com/text-fundamental?id=49016250&amp;value=-403&amp;id=49013982&amp;value=-533&amp;id=49016241&amp;value=-1595&amp;id=49013967&amp;value=-516&amp;id=49013954&amp;value=-574&amp;id=49013908&amp;value=-875&amp;id=1671047&amp;value=-1104&amp;id=49028186&amp;value=-3069&amp;id=1671025&amp;value=-657&amp;id=1671011&amp;value=-709&amp;id=1670988&amp;value=-665&amp;id=1670965&amp;value=-927&amp;id=45303434&amp;value=-2958&amp;" TargetMode="External"/><Relationship Id="rId2633" Type="http://schemas.openxmlformats.org/officeDocument/2006/relationships/hyperlink" Target="https://www.daloopa.com/src/66330949" TargetMode="External"/><Relationship Id="rId8195" Type="http://schemas.openxmlformats.org/officeDocument/2006/relationships/hyperlink" Target="https://www.daloopa.com/src/62949128" TargetMode="External"/><Relationship Id="rId9246" Type="http://schemas.openxmlformats.org/officeDocument/2006/relationships/hyperlink" Target="https://www.daloopa.com/src/4681502" TargetMode="External"/><Relationship Id="rId11176" Type="http://schemas.openxmlformats.org/officeDocument/2006/relationships/hyperlink" Target="https://www.daloopa.com/src/1678821" TargetMode="External"/><Relationship Id="rId12227" Type="http://schemas.openxmlformats.org/officeDocument/2006/relationships/hyperlink" Target="https://www.daloopa.com/src/1679327" TargetMode="External"/><Relationship Id="rId13625" Type="http://schemas.openxmlformats.org/officeDocument/2006/relationships/hyperlink" Target="https://www.daloopa.com/src/19145359" TargetMode="External"/><Relationship Id="rId605" Type="http://schemas.openxmlformats.org/officeDocument/2006/relationships/hyperlink" Target="https://www.daloopa.com/src/58704472" TargetMode="External"/><Relationship Id="rId1235" Type="http://schemas.openxmlformats.org/officeDocument/2006/relationships/hyperlink" Target="https://www.daloopa.com/src/50192803" TargetMode="External"/><Relationship Id="rId15797" Type="http://schemas.openxmlformats.org/officeDocument/2006/relationships/hyperlink" Target="https://www.daloopa.com/src/19183196" TargetMode="External"/><Relationship Id="rId16848" Type="http://schemas.openxmlformats.org/officeDocument/2006/relationships/hyperlink" Target="https://www.daloopa.com/src/48791432" TargetMode="External"/><Relationship Id="rId4458" Type="http://schemas.openxmlformats.org/officeDocument/2006/relationships/hyperlink" Target="https://www.daloopa.com/src/46594118" TargetMode="External"/><Relationship Id="rId5856" Type="http://schemas.openxmlformats.org/officeDocument/2006/relationships/hyperlink" Target="https://www.daloopa.com/src/20809884" TargetMode="External"/><Relationship Id="rId6907" Type="http://schemas.openxmlformats.org/officeDocument/2006/relationships/hyperlink" Target="https://www.daloopa.com/src/1669266" TargetMode="External"/><Relationship Id="rId14399" Type="http://schemas.openxmlformats.org/officeDocument/2006/relationships/hyperlink" Target="https://www.daloopa.com/src/19177858" TargetMode="External"/><Relationship Id="rId18270" Type="http://schemas.openxmlformats.org/officeDocument/2006/relationships/hyperlink" Target="https://www.daloopa.com/src/62769713" TargetMode="External"/><Relationship Id="rId19321" Type="http://schemas.openxmlformats.org/officeDocument/2006/relationships/hyperlink" Target="https://www.daloopa.com/src/1678588" TargetMode="External"/><Relationship Id="rId5509" Type="http://schemas.openxmlformats.org/officeDocument/2006/relationships/hyperlink" Target="https://www.daloopa.com/src/1670125" TargetMode="External"/><Relationship Id="rId11310" Type="http://schemas.openxmlformats.org/officeDocument/2006/relationships/hyperlink" Target="https://www.daloopa.com/document/6065396" TargetMode="External"/><Relationship Id="rId14880" Type="http://schemas.openxmlformats.org/officeDocument/2006/relationships/hyperlink" Target="https://www.daloopa.com/src/19185396" TargetMode="External"/><Relationship Id="rId15931" Type="http://schemas.openxmlformats.org/officeDocument/2006/relationships/hyperlink" Target="https://www.daloopa.com/src/19195402" TargetMode="External"/><Relationship Id="rId13482" Type="http://schemas.openxmlformats.org/officeDocument/2006/relationships/hyperlink" Target="https://www.daloopa.com/src/19144117" TargetMode="External"/><Relationship Id="rId14533" Type="http://schemas.openxmlformats.org/officeDocument/2006/relationships/hyperlink" Target="https://marketplace.daloopa.com/text-fundamental?id=19185021&amp;value=1795&amp;id=19184980&amp;value=2086&amp;id=19184894&amp;value=2171&amp;id=45303705&amp;value=2280&amp;id=19185946&amp;value=8332&amp;id=19184848&amp;value=2331&amp;id=19184834&amp;value=1514&amp;id=19184750&amp;value=2891&amp;id=45303706&amp;value=-1298&amp;id=19186013&amp;value=5438&amp;id=19184596&amp;value=4039&amp;id=19184547&amp;value=1371&amp;id=19184494&amp;value=3946&amp;id=45303707&amp;value=3844&amp;id=19186023&amp;value=13200&amp;id=19184859&amp;value=2865&amp;id=19184405&amp;value=4286&amp;id=19184196&amp;value=3059&amp;id=45303708&amp;value=4636&amp;id=19186065&amp;value=14846&amp;id=19184171&amp;value=2990&amp;id=19184124&amp;value=3055&amp;id=19184084&amp;value=4973&amp;id=45303709&amp;value=6715&amp;id=19186099&amp;value=17733&amp;id=20862837&amp;value=8011&amp;id=32324255&amp;value=8321&amp;id=38229701&amp;value=8548&amp;id=46520555&amp;value=9320&amp;id=46508611&amp;value=34200&amp;id=53488228&amp;value=7481&amp;id=58705769&amp;value=7329&amp;id=62996932&amp;value=6393&amp;id=67097385&amp;value=6315&amp;id=67088712&amp;value=27518&amp;" TargetMode="External"/><Relationship Id="rId2490" Type="http://schemas.openxmlformats.org/officeDocument/2006/relationships/hyperlink" Target="https://www.daloopa.com/src/46503073" TargetMode="External"/><Relationship Id="rId3541" Type="http://schemas.openxmlformats.org/officeDocument/2006/relationships/hyperlink" Target="https://www.daloopa.com/src/19138887" TargetMode="External"/><Relationship Id="rId12084" Type="http://schemas.openxmlformats.org/officeDocument/2006/relationships/hyperlink" Target="https://www.daloopa.com/src/1678337" TargetMode="External"/><Relationship Id="rId13135" Type="http://schemas.openxmlformats.org/officeDocument/2006/relationships/hyperlink" Target="https://www.daloopa.com/src/67439455" TargetMode="External"/><Relationship Id="rId17756" Type="http://schemas.openxmlformats.org/officeDocument/2006/relationships/hyperlink" Target="https://www.daloopa.com/src/62706017" TargetMode="External"/><Relationship Id="rId462" Type="http://schemas.openxmlformats.org/officeDocument/2006/relationships/hyperlink" Target="https://www.daloopa.com/src/1677255" TargetMode="External"/><Relationship Id="rId1092" Type="http://schemas.openxmlformats.org/officeDocument/2006/relationships/hyperlink" Target="https://www.daloopa.com/src/10333101" TargetMode="External"/><Relationship Id="rId2143" Type="http://schemas.openxmlformats.org/officeDocument/2006/relationships/hyperlink" Target="https://www.daloopa.com/src/58703808" TargetMode="External"/><Relationship Id="rId6764" Type="http://schemas.openxmlformats.org/officeDocument/2006/relationships/hyperlink" Target="https://www.daloopa.com/src/1669796" TargetMode="External"/><Relationship Id="rId7815" Type="http://schemas.openxmlformats.org/officeDocument/2006/relationships/hyperlink" Target="https://www.daloopa.com/src/1668864" TargetMode="External"/><Relationship Id="rId16358" Type="http://schemas.openxmlformats.org/officeDocument/2006/relationships/hyperlink" Target="https://www.daloopa.com/src/38227724" TargetMode="External"/><Relationship Id="rId17409" Type="http://schemas.openxmlformats.org/officeDocument/2006/relationships/hyperlink" Target="https://www.daloopa.com/src/67090405" TargetMode="External"/><Relationship Id="rId18807" Type="http://schemas.openxmlformats.org/officeDocument/2006/relationships/hyperlink" Target="https://www.daloopa.com/src/48899876" TargetMode="External"/><Relationship Id="rId115" Type="http://schemas.openxmlformats.org/officeDocument/2006/relationships/hyperlink" Target="https://www.daloopa.com/document/10232752" TargetMode="External"/><Relationship Id="rId5366" Type="http://schemas.openxmlformats.org/officeDocument/2006/relationships/hyperlink" Target="https://www.daloopa.com/src/1670121" TargetMode="External"/><Relationship Id="rId6417" Type="http://schemas.openxmlformats.org/officeDocument/2006/relationships/hyperlink" Target="https://www.daloopa.com/src/1669615" TargetMode="External"/><Relationship Id="rId5019" Type="http://schemas.openxmlformats.org/officeDocument/2006/relationships/hyperlink" Target="https://www.daloopa.com/src/62949299" TargetMode="External"/><Relationship Id="rId8589" Type="http://schemas.openxmlformats.org/officeDocument/2006/relationships/hyperlink" Target="https://www.daloopa.com/src/1668606" TargetMode="External"/><Relationship Id="rId9987" Type="http://schemas.openxmlformats.org/officeDocument/2006/relationships/hyperlink" Target="https://www.daloopa.com/src/1671487" TargetMode="External"/><Relationship Id="rId12968" Type="http://schemas.openxmlformats.org/officeDocument/2006/relationships/hyperlink" Target="https://www.daloopa.com/src/67439734" TargetMode="External"/><Relationship Id="rId1976" Type="http://schemas.openxmlformats.org/officeDocument/2006/relationships/hyperlink" Target="https://www.daloopa.com/src/45303485" TargetMode="External"/><Relationship Id="rId14390" Type="http://schemas.openxmlformats.org/officeDocument/2006/relationships/hyperlink" Target="https://www.daloopa.com/src/19178361" TargetMode="External"/><Relationship Id="rId15441" Type="http://schemas.openxmlformats.org/officeDocument/2006/relationships/hyperlink" Target="https://www.daloopa.com/src/19186924" TargetMode="External"/><Relationship Id="rId1629" Type="http://schemas.openxmlformats.org/officeDocument/2006/relationships/hyperlink" Target="https://www.daloopa.com/src/49014143" TargetMode="External"/><Relationship Id="rId5500" Type="http://schemas.openxmlformats.org/officeDocument/2006/relationships/hyperlink" Target="https://www.daloopa.com/src/32272351" TargetMode="External"/><Relationship Id="rId14043" Type="http://schemas.openxmlformats.org/officeDocument/2006/relationships/hyperlink" Target="https://www.daloopa.com/src/18896628" TargetMode="External"/><Relationship Id="rId18664" Type="http://schemas.openxmlformats.org/officeDocument/2006/relationships/hyperlink" Target="https://www.daloopa.com/src/48900071" TargetMode="External"/><Relationship Id="rId19715" Type="http://schemas.openxmlformats.org/officeDocument/2006/relationships/hyperlink" Target="https://www.daloopa.com/src/1678611" TargetMode="External"/><Relationship Id="rId3051" Type="http://schemas.openxmlformats.org/officeDocument/2006/relationships/hyperlink" Target="https://www.daloopa.com/src/19135450" TargetMode="External"/><Relationship Id="rId4102" Type="http://schemas.openxmlformats.org/officeDocument/2006/relationships/hyperlink" Target="https://marketplace.daloopa.com/text-fundamental?id=1668200&amp;value=2736&amp;id=1668186&amp;value=0&amp;id=1668172&amp;value=0&amp;id=46595179&amp;value=2736&amp;id=1668145&amp;value=5071&amp;id=1668131&amp;value=0&amp;id=1668117&amp;value=0&amp;id=46595284&amp;value=5071&amp;id=1668103&amp;value=1697&amp;id=1668089&amp;value=0&amp;id=1668075&amp;value=0&amp;id=2696811&amp;value=0&amp;id=46595358&amp;value=1697&amp;id=4681362&amp;value=0&amp;id=7963097&amp;value=0&amp;id=10332891&amp;value=0&amp;id=14718009&amp;value=0&amp;" TargetMode="External"/><Relationship Id="rId7672" Type="http://schemas.openxmlformats.org/officeDocument/2006/relationships/hyperlink" Target="https://www.daloopa.com/src/47468689" TargetMode="External"/><Relationship Id="rId8723" Type="http://schemas.openxmlformats.org/officeDocument/2006/relationships/hyperlink" Target="https://www.daloopa.com/src/1670619" TargetMode="External"/><Relationship Id="rId10653" Type="http://schemas.openxmlformats.org/officeDocument/2006/relationships/hyperlink" Target="https://www.daloopa.com/src/50179043" TargetMode="External"/><Relationship Id="rId17266" Type="http://schemas.openxmlformats.org/officeDocument/2006/relationships/hyperlink" Target="https://www.daloopa.com/src/48796232" TargetMode="External"/><Relationship Id="rId18317" Type="http://schemas.openxmlformats.org/officeDocument/2006/relationships/hyperlink" Target="https://www.daloopa.com/src/19233666" TargetMode="External"/><Relationship Id="rId6274" Type="http://schemas.openxmlformats.org/officeDocument/2006/relationships/hyperlink" Target="https://www.daloopa.com/src/1670210" TargetMode="External"/><Relationship Id="rId7325" Type="http://schemas.openxmlformats.org/officeDocument/2006/relationships/hyperlink" Target="https://www.daloopa.com/src/1669064" TargetMode="External"/><Relationship Id="rId10306" Type="http://schemas.openxmlformats.org/officeDocument/2006/relationships/hyperlink" Target="https://www.daloopa.com/src/50178592" TargetMode="External"/><Relationship Id="rId11704" Type="http://schemas.openxmlformats.org/officeDocument/2006/relationships/hyperlink" Target="https://www.daloopa.com/src/1682209" TargetMode="External"/><Relationship Id="rId2884" Type="http://schemas.openxmlformats.org/officeDocument/2006/relationships/hyperlink" Target="https://www.daloopa.com/src/46504236" TargetMode="External"/><Relationship Id="rId9497" Type="http://schemas.openxmlformats.org/officeDocument/2006/relationships/hyperlink" Target="https://www.daloopa.com/src/38123902" TargetMode="External"/><Relationship Id="rId13876" Type="http://schemas.openxmlformats.org/officeDocument/2006/relationships/hyperlink" Target="https://www.daloopa.com/src/19257764" TargetMode="External"/><Relationship Id="rId14927" Type="http://schemas.openxmlformats.org/officeDocument/2006/relationships/hyperlink" Target="https://www.daloopa.com/src/19186019" TargetMode="External"/><Relationship Id="rId856" Type="http://schemas.openxmlformats.org/officeDocument/2006/relationships/hyperlink" Target="https://www.daloopa.com/src/10333291" TargetMode="External"/><Relationship Id="rId1486" Type="http://schemas.openxmlformats.org/officeDocument/2006/relationships/hyperlink" Target="https://www.daloopa.com/src/1670816" TargetMode="External"/><Relationship Id="rId2537" Type="http://schemas.openxmlformats.org/officeDocument/2006/relationships/hyperlink" Target="https://www.daloopa.com/src/66332513" TargetMode="External"/><Relationship Id="rId3935" Type="http://schemas.openxmlformats.org/officeDocument/2006/relationships/hyperlink" Target="https://www.daloopa.com/src/67044162" TargetMode="External"/><Relationship Id="rId8099" Type="http://schemas.openxmlformats.org/officeDocument/2006/relationships/hyperlink" Target="https://www.daloopa.com/src/1669217" TargetMode="External"/><Relationship Id="rId12478" Type="http://schemas.openxmlformats.org/officeDocument/2006/relationships/hyperlink" Target="https://www.daloopa.com/src/1679341" TargetMode="External"/><Relationship Id="rId13529" Type="http://schemas.openxmlformats.org/officeDocument/2006/relationships/hyperlink" Target="https://marketplace.daloopa.com/text-fundamental?id=19145702&amp;value=744.68&amp;id=19144889&amp;value=717.83&amp;id=19144853&amp;value=713.99&amp;id=19144832&amp;value=824.56&amp;id=19144825&amp;value=922.28&amp;id=19145117&amp;value=1031.35&amp;id=19144113&amp;value=1096.51&amp;id=19144119&amp;value=1075.05&amp;id=19144046&amp;value=1194.58&amp;id=19144321&amp;value=1073.02&amp;id=19144001&amp;value=1126.14&amp;" TargetMode="External"/><Relationship Id="rId17400" Type="http://schemas.openxmlformats.org/officeDocument/2006/relationships/hyperlink" Target="https://www.daloopa.com/document/23465155" TargetMode="External"/><Relationship Id="rId509" Type="http://schemas.openxmlformats.org/officeDocument/2006/relationships/hyperlink" Target="https://www.daloopa.com/document/7383824" TargetMode="External"/><Relationship Id="rId1139" Type="http://schemas.openxmlformats.org/officeDocument/2006/relationships/hyperlink" Target="https://www.daloopa.com/src/1670936" TargetMode="External"/><Relationship Id="rId5010" Type="http://schemas.openxmlformats.org/officeDocument/2006/relationships/hyperlink" Target="https://www.daloopa.com/src/7963184" TargetMode="External"/><Relationship Id="rId16002" Type="http://schemas.openxmlformats.org/officeDocument/2006/relationships/hyperlink" Target="https://www.daloopa.com/document/7696" TargetMode="External"/><Relationship Id="rId19572" Type="http://schemas.openxmlformats.org/officeDocument/2006/relationships/hyperlink" Target="https://www.daloopa.com/src/2699043" TargetMode="External"/><Relationship Id="rId8580" Type="http://schemas.openxmlformats.org/officeDocument/2006/relationships/hyperlink" Target="https://www.daloopa.com/src/1668916" TargetMode="External"/><Relationship Id="rId9631" Type="http://schemas.openxmlformats.org/officeDocument/2006/relationships/hyperlink" Target="https://www.daloopa.com/src/67049650" TargetMode="External"/><Relationship Id="rId11561" Type="http://schemas.openxmlformats.org/officeDocument/2006/relationships/hyperlink" Target="https://www.daloopa.com/document/6065396" TargetMode="External"/><Relationship Id="rId12612" Type="http://schemas.openxmlformats.org/officeDocument/2006/relationships/hyperlink" Target="https://www.daloopa.com/src/50460937" TargetMode="External"/><Relationship Id="rId18174" Type="http://schemas.openxmlformats.org/officeDocument/2006/relationships/hyperlink" Target="https://www.daloopa.com/src/46509076" TargetMode="External"/><Relationship Id="rId19225" Type="http://schemas.openxmlformats.org/officeDocument/2006/relationships/hyperlink" Target="https://www.daloopa.com/src/49001549" TargetMode="External"/><Relationship Id="rId1620" Type="http://schemas.openxmlformats.org/officeDocument/2006/relationships/hyperlink" Target="https://www.daloopa.com/src/1671013" TargetMode="External"/><Relationship Id="rId7182" Type="http://schemas.openxmlformats.org/officeDocument/2006/relationships/hyperlink" Target="https://www.daloopa.com/src/46414910" TargetMode="External"/><Relationship Id="rId8233" Type="http://schemas.openxmlformats.org/officeDocument/2006/relationships/hyperlink" Target="https://www.daloopa.com/src/1668599" TargetMode="External"/><Relationship Id="rId10163" Type="http://schemas.openxmlformats.org/officeDocument/2006/relationships/hyperlink" Target="https://www.daloopa.com/src/50179712" TargetMode="External"/><Relationship Id="rId11214" Type="http://schemas.openxmlformats.org/officeDocument/2006/relationships/hyperlink" Target="https://www.daloopa.com/src/1684279" TargetMode="External"/><Relationship Id="rId14784" Type="http://schemas.openxmlformats.org/officeDocument/2006/relationships/hyperlink" Target="https://www.daloopa.com/src/19185435" TargetMode="External"/><Relationship Id="rId3792" Type="http://schemas.openxmlformats.org/officeDocument/2006/relationships/hyperlink" Target="https://www.daloopa.com/src/19138204" TargetMode="External"/><Relationship Id="rId4843" Type="http://schemas.openxmlformats.org/officeDocument/2006/relationships/hyperlink" Target="https://www.daloopa.com/src/45303677" TargetMode="External"/><Relationship Id="rId13386" Type="http://schemas.openxmlformats.org/officeDocument/2006/relationships/hyperlink" Target="https://www.daloopa.com/src/58705357" TargetMode="External"/><Relationship Id="rId14437" Type="http://schemas.openxmlformats.org/officeDocument/2006/relationships/hyperlink" Target="https://www.daloopa.com/src/32323891" TargetMode="External"/><Relationship Id="rId15835" Type="http://schemas.openxmlformats.org/officeDocument/2006/relationships/hyperlink" Target="https://www.daloopa.com/src/58705738" TargetMode="External"/><Relationship Id="rId2394" Type="http://schemas.openxmlformats.org/officeDocument/2006/relationships/hyperlink" Target="https://www.daloopa.com/src/10353870" TargetMode="External"/><Relationship Id="rId3445" Type="http://schemas.openxmlformats.org/officeDocument/2006/relationships/hyperlink" Target="https://www.daloopa.com/src/19138823" TargetMode="External"/><Relationship Id="rId13039" Type="http://schemas.openxmlformats.org/officeDocument/2006/relationships/hyperlink" Target="https://www.daloopa.com/src/67440943" TargetMode="External"/><Relationship Id="rId366" Type="http://schemas.openxmlformats.org/officeDocument/2006/relationships/hyperlink" Target="https://www.daloopa.com/src/1676939" TargetMode="External"/><Relationship Id="rId2047" Type="http://schemas.openxmlformats.org/officeDocument/2006/relationships/hyperlink" Target="https://marketplace.daloopa.com/text-fundamental?id=1676876&amp;value=1018&amp;id=1676866&amp;value=998&amp;" TargetMode="External"/><Relationship Id="rId6668" Type="http://schemas.openxmlformats.org/officeDocument/2006/relationships/hyperlink" Target="https://www.daloopa.com/src/7963216" TargetMode="External"/><Relationship Id="rId19082" Type="http://schemas.openxmlformats.org/officeDocument/2006/relationships/hyperlink" Target="https://www.daloopa.com/src/48906325" TargetMode="External"/><Relationship Id="rId7719" Type="http://schemas.openxmlformats.org/officeDocument/2006/relationships/hyperlink" Target="https://www.daloopa.com/src/1668590" TargetMode="External"/><Relationship Id="rId8090" Type="http://schemas.openxmlformats.org/officeDocument/2006/relationships/hyperlink" Target="https://www.daloopa.com/src/1669544" TargetMode="External"/><Relationship Id="rId9141" Type="http://schemas.openxmlformats.org/officeDocument/2006/relationships/hyperlink" Target="https://www.daloopa.com/src/1671384" TargetMode="External"/><Relationship Id="rId13520" Type="http://schemas.openxmlformats.org/officeDocument/2006/relationships/hyperlink" Target="https://www.daloopa.com/src/19144335" TargetMode="External"/><Relationship Id="rId11071" Type="http://schemas.openxmlformats.org/officeDocument/2006/relationships/hyperlink" Target="https://www.daloopa.com/src/50179834" TargetMode="External"/><Relationship Id="rId12122" Type="http://schemas.openxmlformats.org/officeDocument/2006/relationships/hyperlink" Target="https://www.daloopa.com/document/6065409" TargetMode="External"/><Relationship Id="rId15692" Type="http://schemas.openxmlformats.org/officeDocument/2006/relationships/hyperlink" Target="https://www.daloopa.com/src/19183547" TargetMode="External"/><Relationship Id="rId16743" Type="http://schemas.openxmlformats.org/officeDocument/2006/relationships/hyperlink" Target="https://www.daloopa.com/src/67090205" TargetMode="External"/><Relationship Id="rId500" Type="http://schemas.openxmlformats.org/officeDocument/2006/relationships/hyperlink" Target="https://www.daloopa.com/src/1677239" TargetMode="External"/><Relationship Id="rId1130" Type="http://schemas.openxmlformats.org/officeDocument/2006/relationships/hyperlink" Target="https://www.daloopa.com/src/49013853" TargetMode="External"/><Relationship Id="rId5751" Type="http://schemas.openxmlformats.org/officeDocument/2006/relationships/hyperlink" Target="https://www.daloopa.com/src/1670456" TargetMode="External"/><Relationship Id="rId6802" Type="http://schemas.openxmlformats.org/officeDocument/2006/relationships/hyperlink" Target="https://www.daloopa.com/src/1669299" TargetMode="External"/><Relationship Id="rId14294" Type="http://schemas.openxmlformats.org/officeDocument/2006/relationships/hyperlink" Target="https://www.daloopa.com/src/48892712" TargetMode="External"/><Relationship Id="rId15345" Type="http://schemas.openxmlformats.org/officeDocument/2006/relationships/hyperlink" Target="https://www.daloopa.com/src/38229711" TargetMode="External"/><Relationship Id="rId4353" Type="http://schemas.openxmlformats.org/officeDocument/2006/relationships/hyperlink" Target="https://www.daloopa.com/src/1668136" TargetMode="External"/><Relationship Id="rId5404" Type="http://schemas.openxmlformats.org/officeDocument/2006/relationships/hyperlink" Target="https://www.daloopa.com/src/4681429" TargetMode="External"/><Relationship Id="rId8974" Type="http://schemas.openxmlformats.org/officeDocument/2006/relationships/hyperlink" Target="https://www.daloopa.com/src/45304239" TargetMode="External"/><Relationship Id="rId18568" Type="http://schemas.openxmlformats.org/officeDocument/2006/relationships/hyperlink" Target="https://www.daloopa.com/document/23465155" TargetMode="External"/><Relationship Id="rId19619" Type="http://schemas.openxmlformats.org/officeDocument/2006/relationships/hyperlink" Target="https://www.daloopa.com/src/32273568" TargetMode="External"/><Relationship Id="rId4006" Type="http://schemas.openxmlformats.org/officeDocument/2006/relationships/hyperlink" Target="https://www.daloopa.com/src/1668418" TargetMode="External"/><Relationship Id="rId7576" Type="http://schemas.openxmlformats.org/officeDocument/2006/relationships/hyperlink" Target="https://www.daloopa.com/src/1669464" TargetMode="External"/><Relationship Id="rId8627" Type="http://schemas.openxmlformats.org/officeDocument/2006/relationships/hyperlink" Target="https://www.daloopa.com/src/1670593" TargetMode="External"/><Relationship Id="rId11955" Type="http://schemas.openxmlformats.org/officeDocument/2006/relationships/hyperlink" Target="https://www.daloopa.com/src/1678220" TargetMode="External"/><Relationship Id="rId6178" Type="http://schemas.openxmlformats.org/officeDocument/2006/relationships/hyperlink" Target="https://www.daloopa.com/src/1669922" TargetMode="External"/><Relationship Id="rId7229" Type="http://schemas.openxmlformats.org/officeDocument/2006/relationships/hyperlink" Target="https://www.daloopa.com/src/10333062" TargetMode="External"/><Relationship Id="rId10557" Type="http://schemas.openxmlformats.org/officeDocument/2006/relationships/hyperlink" Target="https://www.daloopa.com/src/50179438" TargetMode="External"/><Relationship Id="rId11608" Type="http://schemas.openxmlformats.org/officeDocument/2006/relationships/hyperlink" Target="https://www.daloopa.com/src/45304430" TargetMode="External"/><Relationship Id="rId13030" Type="http://schemas.openxmlformats.org/officeDocument/2006/relationships/hyperlink" Target="https://www.daloopa.com/src/67436006" TargetMode="External"/><Relationship Id="rId17651" Type="http://schemas.openxmlformats.org/officeDocument/2006/relationships/hyperlink" Target="https://www.daloopa.com/src/62706473" TargetMode="External"/><Relationship Id="rId18702" Type="http://schemas.openxmlformats.org/officeDocument/2006/relationships/hyperlink" Target="https://www.daloopa.com/src/48900073" TargetMode="External"/><Relationship Id="rId2788" Type="http://schemas.openxmlformats.org/officeDocument/2006/relationships/hyperlink" Target="https://www.daloopa.com/src/45304485" TargetMode="External"/><Relationship Id="rId3839" Type="http://schemas.openxmlformats.org/officeDocument/2006/relationships/hyperlink" Target="https://www.daloopa.com/src/1668504" TargetMode="External"/><Relationship Id="rId7710" Type="http://schemas.openxmlformats.org/officeDocument/2006/relationships/hyperlink" Target="https://www.daloopa.com/src/1668898" TargetMode="External"/><Relationship Id="rId16253" Type="http://schemas.openxmlformats.org/officeDocument/2006/relationships/hyperlink" Target="https://www.daloopa.com/src/19139999" TargetMode="External"/><Relationship Id="rId17304" Type="http://schemas.openxmlformats.org/officeDocument/2006/relationships/hyperlink" Target="https://www.daloopa.com/src/48796506" TargetMode="External"/><Relationship Id="rId5261" Type="http://schemas.openxmlformats.org/officeDocument/2006/relationships/hyperlink" Target="https://www.daloopa.com/src/1669699" TargetMode="External"/><Relationship Id="rId6312" Type="http://schemas.openxmlformats.org/officeDocument/2006/relationships/hyperlink" Target="https://www.daloopa.com/src/14718084" TargetMode="External"/><Relationship Id="rId9882" Type="http://schemas.openxmlformats.org/officeDocument/2006/relationships/hyperlink" Target="https://www.daloopa.com/document/23463508" TargetMode="External"/><Relationship Id="rId12863" Type="http://schemas.openxmlformats.org/officeDocument/2006/relationships/hyperlink" Target="https://www.daloopa.com/src/67436296" TargetMode="External"/><Relationship Id="rId19476" Type="http://schemas.openxmlformats.org/officeDocument/2006/relationships/hyperlink" Target="https://www.daloopa.com/src/46414348" TargetMode="External"/><Relationship Id="rId96" Type="http://schemas.openxmlformats.org/officeDocument/2006/relationships/hyperlink" Target="https://www.daloopa.com/document/10232730" TargetMode="External"/><Relationship Id="rId1871" Type="http://schemas.openxmlformats.org/officeDocument/2006/relationships/hyperlink" Target="https://www.daloopa.com/src/48529782" TargetMode="External"/><Relationship Id="rId2922" Type="http://schemas.openxmlformats.org/officeDocument/2006/relationships/hyperlink" Target="https://www.daloopa.com/src/19134688" TargetMode="External"/><Relationship Id="rId8484" Type="http://schemas.openxmlformats.org/officeDocument/2006/relationships/hyperlink" Target="https://www.daloopa.com/src/58652699" TargetMode="External"/><Relationship Id="rId9535" Type="http://schemas.openxmlformats.org/officeDocument/2006/relationships/hyperlink" Target="https://www.daloopa.com/src/1671332" TargetMode="External"/><Relationship Id="rId11465" Type="http://schemas.openxmlformats.org/officeDocument/2006/relationships/hyperlink" Target="https://www.daloopa.com/src/1678926" TargetMode="External"/><Relationship Id="rId12516" Type="http://schemas.openxmlformats.org/officeDocument/2006/relationships/hyperlink" Target="https://www.daloopa.com/src/1679374" TargetMode="External"/><Relationship Id="rId13914" Type="http://schemas.openxmlformats.org/officeDocument/2006/relationships/hyperlink" Target="https://www.daloopa.com/src/19257099" TargetMode="External"/><Relationship Id="rId18078" Type="http://schemas.openxmlformats.org/officeDocument/2006/relationships/hyperlink" Target="https://www.daloopa.com/src/19238161" TargetMode="External"/><Relationship Id="rId19129" Type="http://schemas.openxmlformats.org/officeDocument/2006/relationships/hyperlink" Target="https://www.daloopa.com/src/49000200" TargetMode="External"/><Relationship Id="rId1524" Type="http://schemas.openxmlformats.org/officeDocument/2006/relationships/hyperlink" Target="https://www.daloopa.com/src/4681486" TargetMode="External"/><Relationship Id="rId7086" Type="http://schemas.openxmlformats.org/officeDocument/2006/relationships/hyperlink" Target="https://www.daloopa.com/src/1669307" TargetMode="External"/><Relationship Id="rId8137" Type="http://schemas.openxmlformats.org/officeDocument/2006/relationships/hyperlink" Target="https://www.daloopa.com/src/46420420" TargetMode="External"/><Relationship Id="rId10067" Type="http://schemas.openxmlformats.org/officeDocument/2006/relationships/hyperlink" Target="https://marketplace.daloopa.com/text-fundamental?id=50180240&amp;value=-15&amp;id=50180184&amp;value=-11&amp;id=50180151&amp;value=-5&amp;id=50180130&amp;value=-1&amp;id=50457846&amp;value=-32&amp;" TargetMode="External"/><Relationship Id="rId11118" Type="http://schemas.openxmlformats.org/officeDocument/2006/relationships/hyperlink" Target="https://www.daloopa.com/src/50179385" TargetMode="External"/><Relationship Id="rId3696" Type="http://schemas.openxmlformats.org/officeDocument/2006/relationships/hyperlink" Target="https://www.daloopa.com/src/53486599" TargetMode="External"/><Relationship Id="rId4747" Type="http://schemas.openxmlformats.org/officeDocument/2006/relationships/hyperlink" Target="https://www.daloopa.com/src/1668344" TargetMode="External"/><Relationship Id="rId14688" Type="http://schemas.openxmlformats.org/officeDocument/2006/relationships/hyperlink" Target="https://www.daloopa.com/document/7696" TargetMode="External"/><Relationship Id="rId15739" Type="http://schemas.openxmlformats.org/officeDocument/2006/relationships/hyperlink" Target="https://www.daloopa.com/src/45303794" TargetMode="External"/><Relationship Id="rId17161" Type="http://schemas.openxmlformats.org/officeDocument/2006/relationships/hyperlink" Target="https://www.daloopa.com/src/48792543" TargetMode="External"/><Relationship Id="rId19610" Type="http://schemas.openxmlformats.org/officeDocument/2006/relationships/hyperlink" Target="https://www.daloopa.com/src/1678484" TargetMode="External"/><Relationship Id="rId2298" Type="http://schemas.openxmlformats.org/officeDocument/2006/relationships/hyperlink" Target="https://www.daloopa.com/src/1679240" TargetMode="External"/><Relationship Id="rId3349" Type="http://schemas.openxmlformats.org/officeDocument/2006/relationships/hyperlink" Target="https://www.daloopa.com/src/19136977" TargetMode="External"/><Relationship Id="rId7220" Type="http://schemas.openxmlformats.org/officeDocument/2006/relationships/hyperlink" Target="https://www.daloopa.com/src/1668748" TargetMode="External"/><Relationship Id="rId18212" Type="http://schemas.openxmlformats.org/officeDocument/2006/relationships/hyperlink" Target="https://marketplace.daloopa.com/text-fundamental?id=19275714&amp;value=0.001&amp;id=19275634&amp;value=0.003&amp;id=19253696&amp;value=-0.034&amp;id=19253584&amp;value=-0.045&amp;id=19253505&amp;value=-0.022000000000000002&amp;id=19253369&amp;value=-0.006999999999999999&amp;id=19253179&amp;value=-0.017&amp;id=46509077&amp;value=-0.025&amp;id=67089124&amp;value=-0.012&amp;" TargetMode="External"/><Relationship Id="rId9392" Type="http://schemas.openxmlformats.org/officeDocument/2006/relationships/hyperlink" Target="https://www.daloopa.com/src/7963273" TargetMode="External"/><Relationship Id="rId10201" Type="http://schemas.openxmlformats.org/officeDocument/2006/relationships/hyperlink" Target="https://www.daloopa.com/src/50457864" TargetMode="External"/><Relationship Id="rId13771" Type="http://schemas.openxmlformats.org/officeDocument/2006/relationships/hyperlink" Target="https://www.daloopa.com/src/19147466" TargetMode="External"/><Relationship Id="rId14822" Type="http://schemas.openxmlformats.org/officeDocument/2006/relationships/hyperlink" Target="https://www.daloopa.com/src/19185702" TargetMode="External"/><Relationship Id="rId3830" Type="http://schemas.openxmlformats.org/officeDocument/2006/relationships/hyperlink" Target="https://www.daloopa.com/src/1668551" TargetMode="External"/><Relationship Id="rId9045" Type="http://schemas.openxmlformats.org/officeDocument/2006/relationships/hyperlink" Target="https://www.daloopa.com/src/1671399" TargetMode="External"/><Relationship Id="rId12373" Type="http://schemas.openxmlformats.org/officeDocument/2006/relationships/hyperlink" Target="https://www.daloopa.com/src/1679507" TargetMode="External"/><Relationship Id="rId13424" Type="http://schemas.openxmlformats.org/officeDocument/2006/relationships/hyperlink" Target="https://www.daloopa.com/src/19145226" TargetMode="External"/><Relationship Id="rId16994" Type="http://schemas.openxmlformats.org/officeDocument/2006/relationships/hyperlink" Target="https://www.daloopa.com/src/48791173" TargetMode="External"/><Relationship Id="rId751" Type="http://schemas.openxmlformats.org/officeDocument/2006/relationships/hyperlink" Target="https://www.daloopa.com/src/38227234" TargetMode="External"/><Relationship Id="rId1381" Type="http://schemas.openxmlformats.org/officeDocument/2006/relationships/hyperlink" Target="https://www.daloopa.com/src/7963243" TargetMode="External"/><Relationship Id="rId2432" Type="http://schemas.openxmlformats.org/officeDocument/2006/relationships/hyperlink" Target="https://www.daloopa.com/src/62996376" TargetMode="External"/><Relationship Id="rId12026" Type="http://schemas.openxmlformats.org/officeDocument/2006/relationships/hyperlink" Target="https://www.daloopa.com/document/207123" TargetMode="External"/><Relationship Id="rId15596" Type="http://schemas.openxmlformats.org/officeDocument/2006/relationships/hyperlink" Target="https://www.daloopa.com/src/19186983" TargetMode="External"/><Relationship Id="rId16647" Type="http://schemas.openxmlformats.org/officeDocument/2006/relationships/hyperlink" Target="https://www.daloopa.com/src/18843789" TargetMode="External"/><Relationship Id="rId404" Type="http://schemas.openxmlformats.org/officeDocument/2006/relationships/hyperlink" Target="https://www.daloopa.com/src/50420484" TargetMode="External"/><Relationship Id="rId1034" Type="http://schemas.openxmlformats.org/officeDocument/2006/relationships/hyperlink" Target="https://www.daloopa.com/src/58653247" TargetMode="External"/><Relationship Id="rId5655" Type="http://schemas.openxmlformats.org/officeDocument/2006/relationships/hyperlink" Target="https://www.daloopa.com/src/1670158" TargetMode="External"/><Relationship Id="rId6706" Type="http://schemas.openxmlformats.org/officeDocument/2006/relationships/hyperlink" Target="https://www.daloopa.com/src/1670003" TargetMode="External"/><Relationship Id="rId14198" Type="http://schemas.openxmlformats.org/officeDocument/2006/relationships/hyperlink" Target="https://www.daloopa.com/src/18882142" TargetMode="External"/><Relationship Id="rId15249" Type="http://schemas.openxmlformats.org/officeDocument/2006/relationships/hyperlink" Target="https://www.daloopa.com/src/50458007" TargetMode="External"/><Relationship Id="rId19120" Type="http://schemas.openxmlformats.org/officeDocument/2006/relationships/hyperlink" Target="https://www.daloopa.com/src/49000073" TargetMode="External"/><Relationship Id="rId4257" Type="http://schemas.openxmlformats.org/officeDocument/2006/relationships/hyperlink" Target="https://www.daloopa.com/src/10332897" TargetMode="External"/><Relationship Id="rId5308" Type="http://schemas.openxmlformats.org/officeDocument/2006/relationships/hyperlink" Target="https://www.daloopa.com/src/53410423" TargetMode="External"/><Relationship Id="rId8878" Type="http://schemas.openxmlformats.org/officeDocument/2006/relationships/hyperlink" Target="https://marketplace.daloopa.com/text-fundamental?id=62955931&amp;value=0&amp;id=62955932&amp;value=0&amp;id=62955933&amp;value=0&amp;id=1679823&amp;value=250&amp;id=45304210&amp;value=250&amp;" TargetMode="External"/><Relationship Id="rId9929" Type="http://schemas.openxmlformats.org/officeDocument/2006/relationships/hyperlink" Target="https://www.daloopa.com/src/1671371" TargetMode="External"/><Relationship Id="rId11859" Type="http://schemas.openxmlformats.org/officeDocument/2006/relationships/hyperlink" Target="https://www.daloopa.com/src/1678692" TargetMode="External"/><Relationship Id="rId15730" Type="http://schemas.openxmlformats.org/officeDocument/2006/relationships/hyperlink" Target="https://marketplace.daloopa.com/text-fundamental?id=19183439&amp;value=1726&amp;id=19183406&amp;value=1711&amp;id=19183198&amp;value=1407&amp;id=45303793&amp;value=2381&amp;id=19183548&amp;value=7225&amp;id=19183352&amp;value=1796&amp;id=19183093&amp;value=2231&amp;id=19182950&amp;value=1998&amp;id=45303794&amp;value=2432&amp;id=19183621&amp;value=8457&amp;id=19182881&amp;value=2441&amp;" TargetMode="External"/><Relationship Id="rId1918" Type="http://schemas.openxmlformats.org/officeDocument/2006/relationships/hyperlink" Target="https://www.daloopa.com/src/1676817" TargetMode="External"/><Relationship Id="rId13281" Type="http://schemas.openxmlformats.org/officeDocument/2006/relationships/hyperlink" Target="https://www.daloopa.com/src/1677409" TargetMode="External"/><Relationship Id="rId14332" Type="http://schemas.openxmlformats.org/officeDocument/2006/relationships/hyperlink" Target="https://www.daloopa.com/src/19177942" TargetMode="External"/><Relationship Id="rId18953" Type="http://schemas.openxmlformats.org/officeDocument/2006/relationships/hyperlink" Target="https://marketplace.daloopa.com/text-fundamental?id=50393527&amp;value=34723&amp;id=50393523&amp;value=38268&amp;id=50393519&amp;value=41281&amp;id=50393515&amp;value=39819&amp;id=50393511&amp;value=42740&amp;id=50393507&amp;value=41584&amp;id=50393503&amp;value=46552&amp;id=50393473&amp;value=46048&amp;id=50393482&amp;value=48460&amp;id=50393486&amp;value=51327&amp;id=50393494&amp;value=54699&amp;id=50393450&amp;value=56517&amp;id=50393422&amp;value=60153&amp;id=50393418&amp;value=64833&amp;id=50393412&amp;value=73650&amp;id=50393404&amp;value=73415&amp;id=50393400&amp;value=74307&amp;id=50393395&amp;value=79002&amp;id=50393391&amp;value=89562&amp;id=50393383&amp;value=91156&amp;id=48899259&amp;value=89410&amp;id=48899218&amp;value=86656&amp;id=48899200&amp;value=91486&amp;id=48899137&amp;value=91217&amp;id=48899005&amp;value=91986&amp;id=48898945&amp;value=97342&amp;id=48898891&amp;value=100014&amp;id=48898874&amp;value=97881&amp;id=48898847&amp;value=92892&amp;id=48898798&amp;value=96535&amp;id=48898743&amp;value=105613&amp;id=48898738&amp;value=102752&amp;id=48898427&amp;value=100920&amp;id=48898419&amp;value=103145&amp;id=48898404&amp;value=107990&amp;id=48898290&amp;value=107680&amp;id=53490854&amp;value=103040&amp;id=58706878&amp;value=96765&amp;id=62997211&amp;value=82860&amp;" TargetMode="External"/><Relationship Id="rId261" Type="http://schemas.openxmlformats.org/officeDocument/2006/relationships/hyperlink" Target="https://www.daloopa.com/src/1676897" TargetMode="External"/><Relationship Id="rId3340" Type="http://schemas.openxmlformats.org/officeDocument/2006/relationships/hyperlink" Target="https://www.daloopa.com/src/49892863" TargetMode="External"/><Relationship Id="rId7961" Type="http://schemas.openxmlformats.org/officeDocument/2006/relationships/hyperlink" Target="https://www.daloopa.com/src/1669251" TargetMode="External"/><Relationship Id="rId10942" Type="http://schemas.openxmlformats.org/officeDocument/2006/relationships/hyperlink" Target="https://www.daloopa.com/src/50178900" TargetMode="External"/><Relationship Id="rId17555" Type="http://schemas.openxmlformats.org/officeDocument/2006/relationships/hyperlink" Target="https://www.daloopa.com/src/62762223" TargetMode="External"/><Relationship Id="rId18606" Type="http://schemas.openxmlformats.org/officeDocument/2006/relationships/hyperlink" Target="https://www.daloopa.com/src/50393411" TargetMode="External"/><Relationship Id="rId6563" Type="http://schemas.openxmlformats.org/officeDocument/2006/relationships/hyperlink" Target="https://www.daloopa.com/src/4681452" TargetMode="External"/><Relationship Id="rId7614" Type="http://schemas.openxmlformats.org/officeDocument/2006/relationships/hyperlink" Target="https://www.daloopa.com/src/48346645" TargetMode="External"/><Relationship Id="rId16157" Type="http://schemas.openxmlformats.org/officeDocument/2006/relationships/hyperlink" Target="https://www.daloopa.com/src/58705806" TargetMode="External"/><Relationship Id="rId17208" Type="http://schemas.openxmlformats.org/officeDocument/2006/relationships/hyperlink" Target="https://www.daloopa.com/src/48798193" TargetMode="External"/><Relationship Id="rId5165" Type="http://schemas.openxmlformats.org/officeDocument/2006/relationships/hyperlink" Target="https://www.daloopa.com/src/46412913" TargetMode="External"/><Relationship Id="rId6216" Type="http://schemas.openxmlformats.org/officeDocument/2006/relationships/hyperlink" Target="https://www.daloopa.com/src/1670429" TargetMode="External"/><Relationship Id="rId9786" Type="http://schemas.openxmlformats.org/officeDocument/2006/relationships/hyperlink" Target="https://www.daloopa.com/src/38123904" TargetMode="External"/><Relationship Id="rId1775" Type="http://schemas.openxmlformats.org/officeDocument/2006/relationships/hyperlink" Target="https://www.daloopa.com/src/1670859" TargetMode="External"/><Relationship Id="rId2826" Type="http://schemas.openxmlformats.org/officeDocument/2006/relationships/hyperlink" Target="https://www.daloopa.com/src/19134675" TargetMode="External"/><Relationship Id="rId8388" Type="http://schemas.openxmlformats.org/officeDocument/2006/relationships/hyperlink" Target="https://www.daloopa.com/src/48610241" TargetMode="External"/><Relationship Id="rId9439" Type="http://schemas.openxmlformats.org/officeDocument/2006/relationships/hyperlink" Target="https://www.daloopa.com/src/38123916" TargetMode="External"/><Relationship Id="rId11369" Type="http://schemas.openxmlformats.org/officeDocument/2006/relationships/hyperlink" Target="https://marketplace.daloopa.com/text-fundamental?id=1687081&amp;value=-0.278&amp;id=1678912&amp;value=-0.44&amp;" TargetMode="External"/><Relationship Id="rId12767" Type="http://schemas.openxmlformats.org/officeDocument/2006/relationships/hyperlink" Target="https://www.daloopa.com/src/1679106" TargetMode="External"/><Relationship Id="rId13818" Type="http://schemas.openxmlformats.org/officeDocument/2006/relationships/hyperlink" Target="https://www.daloopa.com/src/19258029" TargetMode="External"/><Relationship Id="rId15240" Type="http://schemas.openxmlformats.org/officeDocument/2006/relationships/hyperlink" Target="https://www.daloopa.com/src/19179256" TargetMode="External"/><Relationship Id="rId1428" Type="http://schemas.openxmlformats.org/officeDocument/2006/relationships/hyperlink" Target="https://www.daloopa.com/src/48521085" TargetMode="External"/><Relationship Id="rId4998" Type="http://schemas.openxmlformats.org/officeDocument/2006/relationships/hyperlink" Target="https://www.daloopa.com/src/1669901" TargetMode="External"/><Relationship Id="rId9920" Type="http://schemas.openxmlformats.org/officeDocument/2006/relationships/hyperlink" Target="https://www.daloopa.com/document/21778939" TargetMode="External"/><Relationship Id="rId11850" Type="http://schemas.openxmlformats.org/officeDocument/2006/relationships/hyperlink" Target="https://www.daloopa.com/src/1678733" TargetMode="External"/><Relationship Id="rId12901" Type="http://schemas.openxmlformats.org/officeDocument/2006/relationships/hyperlink" Target="https://www.daloopa.com/src/67436297" TargetMode="External"/><Relationship Id="rId18463" Type="http://schemas.openxmlformats.org/officeDocument/2006/relationships/hyperlink" Target="https://www.daloopa.com/src/62711774" TargetMode="External"/><Relationship Id="rId19514" Type="http://schemas.openxmlformats.org/officeDocument/2006/relationships/hyperlink" Target="https://www.daloopa.com/src/4681601" TargetMode="External"/><Relationship Id="rId6073" Type="http://schemas.openxmlformats.org/officeDocument/2006/relationships/hyperlink" Target="https://www.daloopa.com/src/1669852" TargetMode="External"/><Relationship Id="rId7124" Type="http://schemas.openxmlformats.org/officeDocument/2006/relationships/hyperlink" Target="https://www.daloopa.com/src/1668645" TargetMode="External"/><Relationship Id="rId7471" Type="http://schemas.openxmlformats.org/officeDocument/2006/relationships/hyperlink" Target="https://www.daloopa.com/src/1669497" TargetMode="External"/><Relationship Id="rId8522" Type="http://schemas.openxmlformats.org/officeDocument/2006/relationships/hyperlink" Target="https://www.daloopa.com/src/1668705" TargetMode="External"/><Relationship Id="rId10452" Type="http://schemas.openxmlformats.org/officeDocument/2006/relationships/hyperlink" Target="https://www.daloopa.com/src/50179534" TargetMode="External"/><Relationship Id="rId11503" Type="http://schemas.openxmlformats.org/officeDocument/2006/relationships/hyperlink" Target="https://www.daloopa.com/src/1684156" TargetMode="External"/><Relationship Id="rId17065" Type="http://schemas.openxmlformats.org/officeDocument/2006/relationships/hyperlink" Target="https://www.daloopa.com/src/48792703" TargetMode="External"/><Relationship Id="rId18116" Type="http://schemas.openxmlformats.org/officeDocument/2006/relationships/hyperlink" Target="https://www.daloopa.com/src/62769934" TargetMode="External"/><Relationship Id="rId10105" Type="http://schemas.openxmlformats.org/officeDocument/2006/relationships/hyperlink" Target="https://www.daloopa.com/src/50180223" TargetMode="External"/><Relationship Id="rId13675" Type="http://schemas.openxmlformats.org/officeDocument/2006/relationships/hyperlink" Target="https://www.daloopa.com/src/67088212" TargetMode="External"/><Relationship Id="rId14726" Type="http://schemas.openxmlformats.org/officeDocument/2006/relationships/hyperlink" Target="https://www.daloopa.com/src/19185173" TargetMode="External"/><Relationship Id="rId2683" Type="http://schemas.openxmlformats.org/officeDocument/2006/relationships/hyperlink" Target="https://www.daloopa.com/src/4718993" TargetMode="External"/><Relationship Id="rId3734" Type="http://schemas.openxmlformats.org/officeDocument/2006/relationships/hyperlink" Target="https://www.daloopa.com/src/53486603" TargetMode="External"/><Relationship Id="rId9296" Type="http://schemas.openxmlformats.org/officeDocument/2006/relationships/hyperlink" Target="https://www.daloopa.com/src/1671239" TargetMode="External"/><Relationship Id="rId12277" Type="http://schemas.openxmlformats.org/officeDocument/2006/relationships/hyperlink" Target="https://www.daloopa.com/src/14823751" TargetMode="External"/><Relationship Id="rId13328" Type="http://schemas.openxmlformats.org/officeDocument/2006/relationships/hyperlink" Target="https://www.daloopa.com/src/10333195" TargetMode="External"/><Relationship Id="rId655" Type="http://schemas.openxmlformats.org/officeDocument/2006/relationships/hyperlink" Target="https://www.daloopa.com/src/19360027" TargetMode="External"/><Relationship Id="rId1285" Type="http://schemas.openxmlformats.org/officeDocument/2006/relationships/hyperlink" Target="https://www.daloopa.com/document/23465155" TargetMode="External"/><Relationship Id="rId2336" Type="http://schemas.openxmlformats.org/officeDocument/2006/relationships/hyperlink" Target="https://www.daloopa.com/src/1679186" TargetMode="External"/><Relationship Id="rId6957" Type="http://schemas.openxmlformats.org/officeDocument/2006/relationships/hyperlink" Target="https://www.daloopa.com/src/1669339" TargetMode="External"/><Relationship Id="rId16898" Type="http://schemas.openxmlformats.org/officeDocument/2006/relationships/hyperlink" Target="https://www.daloopa.com/src/48791144" TargetMode="External"/><Relationship Id="rId17949" Type="http://schemas.openxmlformats.org/officeDocument/2006/relationships/hyperlink" Target="https://www.daloopa.com/src/62708738" TargetMode="External"/><Relationship Id="rId19371" Type="http://schemas.openxmlformats.org/officeDocument/2006/relationships/hyperlink" Target="https://www.daloopa.com/src/1678538" TargetMode="External"/><Relationship Id="rId308" Type="http://schemas.openxmlformats.org/officeDocument/2006/relationships/hyperlink" Target="https://www.daloopa.com/src/53410582" TargetMode="External"/><Relationship Id="rId5559" Type="http://schemas.openxmlformats.org/officeDocument/2006/relationships/hyperlink" Target="https://www.daloopa.com/src/1669877" TargetMode="External"/><Relationship Id="rId9430" Type="http://schemas.openxmlformats.org/officeDocument/2006/relationships/hyperlink" Target="https://www.daloopa.com/src/1671104" TargetMode="External"/><Relationship Id="rId19024" Type="http://schemas.openxmlformats.org/officeDocument/2006/relationships/hyperlink" Target="https://marketplace.daloopa.com/text-fundamental?id=48904001&amp;value=4886&amp;id=48903595&amp;value=3296&amp;id=48903512&amp;value=2814&amp;id=48903458&amp;value=4494&amp;id=48903421&amp;value=5034&amp;id=48903357&amp;value=5858&amp;id=48903200&amp;value=6010&amp;id=48903187&amp;value=6870&amp;id=48903053&amp;value=7777&amp;id=48901472&amp;value=7798&amp;id=53491363&amp;value=6135&amp;id=58706971&amp;value=5597&amp;id=62997513&amp;value=5856&amp;" TargetMode="External"/><Relationship Id="rId8032" Type="http://schemas.openxmlformats.org/officeDocument/2006/relationships/hyperlink" Target="https://www.daloopa.com/src/47468692" TargetMode="External"/><Relationship Id="rId11360" Type="http://schemas.openxmlformats.org/officeDocument/2006/relationships/hyperlink" Target="https://www.daloopa.com/src/1678910" TargetMode="External"/><Relationship Id="rId12411" Type="http://schemas.openxmlformats.org/officeDocument/2006/relationships/hyperlink" Target="https://www.daloopa.com/src/67086550" TargetMode="External"/><Relationship Id="rId15981" Type="http://schemas.openxmlformats.org/officeDocument/2006/relationships/hyperlink" Target="https://www.daloopa.com/src/19193909" TargetMode="External"/><Relationship Id="rId11013" Type="http://schemas.openxmlformats.org/officeDocument/2006/relationships/hyperlink" Target="https://www.daloopa.com/src/62951005" TargetMode="External"/><Relationship Id="rId14583" Type="http://schemas.openxmlformats.org/officeDocument/2006/relationships/hyperlink" Target="https://www.daloopa.com/src/19184841" TargetMode="External"/><Relationship Id="rId15634" Type="http://schemas.openxmlformats.org/officeDocument/2006/relationships/hyperlink" Target="https://www.daloopa.com/src/19186840" TargetMode="External"/><Relationship Id="rId3591" Type="http://schemas.openxmlformats.org/officeDocument/2006/relationships/hyperlink" Target="https://www.daloopa.com/src/19138928" TargetMode="External"/><Relationship Id="rId4642" Type="http://schemas.openxmlformats.org/officeDocument/2006/relationships/hyperlink" Target="https://www.daloopa.com/src/1668363" TargetMode="External"/><Relationship Id="rId13185" Type="http://schemas.openxmlformats.org/officeDocument/2006/relationships/hyperlink" Target="https://www.daloopa.com/src/67439087" TargetMode="External"/><Relationship Id="rId14236" Type="http://schemas.openxmlformats.org/officeDocument/2006/relationships/hyperlink" Target="https://marketplace.daloopa.com/text-fundamental?id=67086769&amp;value=815&amp;" TargetMode="External"/><Relationship Id="rId18857" Type="http://schemas.openxmlformats.org/officeDocument/2006/relationships/hyperlink" Target="https://www.daloopa.com/document/23219921" TargetMode="External"/><Relationship Id="rId2193" Type="http://schemas.openxmlformats.org/officeDocument/2006/relationships/hyperlink" Target="https://www.daloopa.com/src/19161547" TargetMode="External"/><Relationship Id="rId3244" Type="http://schemas.openxmlformats.org/officeDocument/2006/relationships/hyperlink" Target="https://www.daloopa.com/src/32322752" TargetMode="External"/><Relationship Id="rId7865" Type="http://schemas.openxmlformats.org/officeDocument/2006/relationships/hyperlink" Target="https://www.daloopa.com/src/14718224" TargetMode="External"/><Relationship Id="rId8916" Type="http://schemas.openxmlformats.org/officeDocument/2006/relationships/hyperlink" Target="https://www.daloopa.com/document/6065396" TargetMode="External"/><Relationship Id="rId17459" Type="http://schemas.openxmlformats.org/officeDocument/2006/relationships/hyperlink" Target="https://marketplace.daloopa.com/text-fundamental?id=62761334&amp;value=183&amp;id=62761326&amp;value=186&amp;id=62761318&amp;value=201&amp;id=62770399&amp;value=215&amp;id=62761313&amp;value=785&amp;id=62761303&amp;value=168&amp;id=62761275&amp;value=169&amp;id=62761261&amp;value=187&amp;id=62706904&amp;value=222&amp;id=62762240&amp;value=746&amp;id=62706888&amp;value=226&amp;id=62706884&amp;value=240&amp;id=62706859&amp;value=259&amp;id=62706476&amp;value=274&amp;id=62762221&amp;value=999&amp;id=62706388&amp;value=270&amp;id=62706364&amp;value=307&amp;id=62706346&amp;value=318&amp;id=62706319&amp;value=325&amp;id=62762216&amp;value=1220&amp;id=62706316&amp;value=312&amp;id=62706234&amp;value=294&amp;id=62706193&amp;value=306&amp;id=62706142&amp;value=400&amp;id=62762206&amp;value=1312&amp;id=62706129&amp;value=399&amp;id=62706101&amp;value=456&amp;id=62706055&amp;value=481&amp;id=62706051&amp;value=542&amp;id=62762187&amp;value=1878&amp;id=62706010&amp;value=522&amp;id=62706000&amp;value=653&amp;id=62705950&amp;value=631&amp;id=62705933&amp;value=621&amp;id=62762181&amp;value=2427&amp;id=62705912&amp;value=586&amp;id=62705900&amp;value=433&amp;id=62705895&amp;value=460&amp;id=62705861&amp;value=386&amp;id=62762163&amp;value=1865&amp;id=62705856&amp;value=345&amp;id=62705814&amp;value=389&amp;id=62705808&amp;value=387&amp;id=62705747&amp;value=378&amp;id=62762151&amp;value=1499&amp;id=62705722&amp;value=414&amp;id=62705686&amp;value=486&amp;id=62950380&amp;value=615&amp;id=67046097&amp;value=659&amp;id=67091613&amp;value=2174&amp;" TargetMode="External"/><Relationship Id="rId165" Type="http://schemas.openxmlformats.org/officeDocument/2006/relationships/hyperlink" Target="https://www.daloopa.com/src/62707211" TargetMode="External"/><Relationship Id="rId6467" Type="http://schemas.openxmlformats.org/officeDocument/2006/relationships/hyperlink" Target="https://www.daloopa.com/src/53410437" TargetMode="External"/><Relationship Id="rId7518" Type="http://schemas.openxmlformats.org/officeDocument/2006/relationships/hyperlink" Target="https://www.daloopa.com/src/67054406" TargetMode="External"/><Relationship Id="rId10846" Type="http://schemas.openxmlformats.org/officeDocument/2006/relationships/hyperlink" Target="https://www.daloopa.com/src/50178951" TargetMode="External"/><Relationship Id="rId5069" Type="http://schemas.openxmlformats.org/officeDocument/2006/relationships/hyperlink" Target="https://www.daloopa.com/src/53410408" TargetMode="External"/><Relationship Id="rId17940" Type="http://schemas.openxmlformats.org/officeDocument/2006/relationships/hyperlink" Target="https://marketplace.daloopa.com/text-fundamental?id=62709067&amp;value=2411&amp;id=62708940&amp;value=2536&amp;id=62708895&amp;value=1976&amp;id=62708843&amp;value=2157&amp;id=62708832&amp;value=2197&amp;id=62708769&amp;value=2107&amp;id=62708747&amp;value=2387&amp;id=62708738&amp;value=2309&amp;id=62708696&amp;value=2415&amp;id=62708687&amp;value=3175&amp;id=62708640&amp;value=2797&amp;id=62995510&amp;value=3255&amp;id=67090265&amp;value=3019&amp;" TargetMode="External"/><Relationship Id="rId1679" Type="http://schemas.openxmlformats.org/officeDocument/2006/relationships/hyperlink" Target="https://www.daloopa.com/src/1670802" TargetMode="External"/><Relationship Id="rId14093" Type="http://schemas.openxmlformats.org/officeDocument/2006/relationships/hyperlink" Target="https://www.daloopa.com/src/19156522" TargetMode="External"/><Relationship Id="rId15491" Type="http://schemas.openxmlformats.org/officeDocument/2006/relationships/hyperlink" Target="https://www.daloopa.com/src/19186880" TargetMode="External"/><Relationship Id="rId16542" Type="http://schemas.openxmlformats.org/officeDocument/2006/relationships/hyperlink" Target="https://www.daloopa.com/src/53484696" TargetMode="External"/><Relationship Id="rId4152" Type="http://schemas.openxmlformats.org/officeDocument/2006/relationships/hyperlink" Target="https://www.daloopa.com/src/7963098" TargetMode="External"/><Relationship Id="rId5203" Type="http://schemas.openxmlformats.org/officeDocument/2006/relationships/hyperlink" Target="https://www.daloopa.com/src/1670483" TargetMode="External"/><Relationship Id="rId5550" Type="http://schemas.openxmlformats.org/officeDocument/2006/relationships/hyperlink" Target="https://www.daloopa.com/src/1670196" TargetMode="External"/><Relationship Id="rId6601" Type="http://schemas.openxmlformats.org/officeDocument/2006/relationships/hyperlink" Target="https://www.daloopa.com/src/1670038" TargetMode="External"/><Relationship Id="rId15144" Type="http://schemas.openxmlformats.org/officeDocument/2006/relationships/hyperlink" Target="https://www.daloopa.com/src/19180072" TargetMode="External"/><Relationship Id="rId8773" Type="http://schemas.openxmlformats.org/officeDocument/2006/relationships/hyperlink" Target="https://www.daloopa.com/src/1925234" TargetMode="External"/><Relationship Id="rId9824" Type="http://schemas.openxmlformats.org/officeDocument/2006/relationships/hyperlink" Target="https://www.daloopa.com/src/1671201" TargetMode="External"/><Relationship Id="rId11754" Type="http://schemas.openxmlformats.org/officeDocument/2006/relationships/hyperlink" Target="https://www.daloopa.com/document/207123" TargetMode="External"/><Relationship Id="rId12805" Type="http://schemas.openxmlformats.org/officeDocument/2006/relationships/hyperlink" Target="https://www.daloopa.com/src/67436807" TargetMode="External"/><Relationship Id="rId18367" Type="http://schemas.openxmlformats.org/officeDocument/2006/relationships/hyperlink" Target="https://www.daloopa.com/document/23465155" TargetMode="External"/><Relationship Id="rId19418" Type="http://schemas.openxmlformats.org/officeDocument/2006/relationships/hyperlink" Target="https://www.daloopa.com/src/1678530" TargetMode="External"/><Relationship Id="rId38" Type="http://schemas.openxmlformats.org/officeDocument/2006/relationships/hyperlink" Target="https://www.daloopa.com/document/23008553" TargetMode="External"/><Relationship Id="rId1813" Type="http://schemas.openxmlformats.org/officeDocument/2006/relationships/hyperlink" Target="https://www.daloopa.com/src/1670770" TargetMode="External"/><Relationship Id="rId7375" Type="http://schemas.openxmlformats.org/officeDocument/2006/relationships/hyperlink" Target="https://www.daloopa.com/src/1669204" TargetMode="External"/><Relationship Id="rId8426" Type="http://schemas.openxmlformats.org/officeDocument/2006/relationships/hyperlink" Target="https://www.daloopa.com/src/14718226" TargetMode="External"/><Relationship Id="rId10356" Type="http://schemas.openxmlformats.org/officeDocument/2006/relationships/hyperlink" Target="https://www.daloopa.com/src/50179093" TargetMode="External"/><Relationship Id="rId11407" Type="http://schemas.openxmlformats.org/officeDocument/2006/relationships/hyperlink" Target="https://www.daloopa.com/document/6065396" TargetMode="External"/><Relationship Id="rId3985" Type="http://schemas.openxmlformats.org/officeDocument/2006/relationships/hyperlink" Target="https://www.daloopa.com/src/58652636" TargetMode="External"/><Relationship Id="rId7028" Type="http://schemas.openxmlformats.org/officeDocument/2006/relationships/hyperlink" Target="https://www.daloopa.com/src/1669269" TargetMode="External"/><Relationship Id="rId10009" Type="http://schemas.openxmlformats.org/officeDocument/2006/relationships/hyperlink" Target="https://www.daloopa.com/src/10333155" TargetMode="External"/><Relationship Id="rId13579" Type="http://schemas.openxmlformats.org/officeDocument/2006/relationships/hyperlink" Target="https://www.daloopa.com/src/62996147" TargetMode="External"/><Relationship Id="rId14977" Type="http://schemas.openxmlformats.org/officeDocument/2006/relationships/hyperlink" Target="https://www.daloopa.com/src/19185558" TargetMode="External"/><Relationship Id="rId17450" Type="http://schemas.openxmlformats.org/officeDocument/2006/relationships/hyperlink" Target="https://www.daloopa.com/src/62995808" TargetMode="External"/><Relationship Id="rId2587" Type="http://schemas.openxmlformats.org/officeDocument/2006/relationships/hyperlink" Target="https://www.daloopa.com/src/66330844" TargetMode="External"/><Relationship Id="rId3638" Type="http://schemas.openxmlformats.org/officeDocument/2006/relationships/hyperlink" Target="https://www.daloopa.com/src/19138038" TargetMode="External"/><Relationship Id="rId16052" Type="http://schemas.openxmlformats.org/officeDocument/2006/relationships/hyperlink" Target="https://www.daloopa.com/src/19192774" TargetMode="External"/><Relationship Id="rId17103" Type="http://schemas.openxmlformats.org/officeDocument/2006/relationships/hyperlink" Target="https://www.daloopa.com/src/48792437" TargetMode="External"/><Relationship Id="rId18501" Type="http://schemas.openxmlformats.org/officeDocument/2006/relationships/hyperlink" Target="https://www.daloopa.com/src/62711841" TargetMode="External"/><Relationship Id="rId559" Type="http://schemas.openxmlformats.org/officeDocument/2006/relationships/hyperlink" Target="https://www.daloopa.com/src/18919053" TargetMode="External"/><Relationship Id="rId1189" Type="http://schemas.openxmlformats.org/officeDocument/2006/relationships/hyperlink" Target="https://www.daloopa.com/src/48520377" TargetMode="External"/><Relationship Id="rId5060" Type="http://schemas.openxmlformats.org/officeDocument/2006/relationships/hyperlink" Target="https://www.daloopa.com/src/2696955" TargetMode="External"/><Relationship Id="rId6111" Type="http://schemas.openxmlformats.org/officeDocument/2006/relationships/hyperlink" Target="https://www.daloopa.com/src/1670464" TargetMode="External"/><Relationship Id="rId9681" Type="http://schemas.openxmlformats.org/officeDocument/2006/relationships/hyperlink" Target="https://www.daloopa.com/src/14718307" TargetMode="External"/><Relationship Id="rId8283" Type="http://schemas.openxmlformats.org/officeDocument/2006/relationships/hyperlink" Target="https://www.daloopa.com/src/1668666" TargetMode="External"/><Relationship Id="rId9334" Type="http://schemas.openxmlformats.org/officeDocument/2006/relationships/hyperlink" Target="https://www.daloopa.com/src/7963271" TargetMode="External"/><Relationship Id="rId12662" Type="http://schemas.openxmlformats.org/officeDocument/2006/relationships/hyperlink" Target="https://www.daloopa.com/document/23465155" TargetMode="External"/><Relationship Id="rId13713" Type="http://schemas.openxmlformats.org/officeDocument/2006/relationships/hyperlink" Target="https://www.daloopa.com/src/19147550" TargetMode="External"/><Relationship Id="rId19275" Type="http://schemas.openxmlformats.org/officeDocument/2006/relationships/hyperlink" Target="https://www.daloopa.com/document/7678" TargetMode="External"/><Relationship Id="rId1670" Type="http://schemas.openxmlformats.org/officeDocument/2006/relationships/hyperlink" Target="https://www.daloopa.com/src/1670969" TargetMode="External"/><Relationship Id="rId2721" Type="http://schemas.openxmlformats.org/officeDocument/2006/relationships/hyperlink" Target="https://www.daloopa.com/src/1679526" TargetMode="External"/><Relationship Id="rId11264" Type="http://schemas.openxmlformats.org/officeDocument/2006/relationships/hyperlink" Target="https://www.daloopa.com/src/1684265" TargetMode="External"/><Relationship Id="rId12315" Type="http://schemas.openxmlformats.org/officeDocument/2006/relationships/hyperlink" Target="https://www.daloopa.com/src/2746552" TargetMode="External"/><Relationship Id="rId15885" Type="http://schemas.openxmlformats.org/officeDocument/2006/relationships/hyperlink" Target="https://www.daloopa.com/document/8473" TargetMode="External"/><Relationship Id="rId16936" Type="http://schemas.openxmlformats.org/officeDocument/2006/relationships/hyperlink" Target="https://www.daloopa.com/src/48791279" TargetMode="External"/><Relationship Id="rId1323" Type="http://schemas.openxmlformats.org/officeDocument/2006/relationships/hyperlink" Target="https://www.daloopa.com/src/10333105" TargetMode="External"/><Relationship Id="rId4893" Type="http://schemas.openxmlformats.org/officeDocument/2006/relationships/hyperlink" Target="https://www.daloopa.com/document/8473" TargetMode="External"/><Relationship Id="rId5944" Type="http://schemas.openxmlformats.org/officeDocument/2006/relationships/hyperlink" Target="https://www.daloopa.com/src/1669952" TargetMode="External"/><Relationship Id="rId14487" Type="http://schemas.openxmlformats.org/officeDocument/2006/relationships/hyperlink" Target="https://www.daloopa.com/src/19178084" TargetMode="External"/><Relationship Id="rId15538" Type="http://schemas.openxmlformats.org/officeDocument/2006/relationships/hyperlink" Target="https://marketplace.daloopa.com/text-fundamental?id=20862884&amp;value=0&amp;id=32324325&amp;value=0&amp;id=38229709&amp;value=0&amp;id=46508709&amp;value=0&amp;id=58705785&amp;value=0&amp;id=62996951&amp;value=0&amp;id=67088792&amp;value=0&amp;" TargetMode="External"/><Relationship Id="rId3495" Type="http://schemas.openxmlformats.org/officeDocument/2006/relationships/hyperlink" Target="https://marketplace.daloopa.com/text-fundamental?id=49007833&amp;value=0.16&amp;id=19138725&amp;value=0.04&amp;id=19138691&amp;value=0.1&amp;id=19138819&amp;value=0.09&amp;id=19138676&amp;value=0.15&amp;id=19138657&amp;value=0.14&amp;id=19138616&amp;value=0.05&amp;id=19138838&amp;value=0.1&amp;" TargetMode="External"/><Relationship Id="rId4546" Type="http://schemas.openxmlformats.org/officeDocument/2006/relationships/hyperlink" Target="https://www.daloopa.com/src/1668453" TargetMode="External"/><Relationship Id="rId13089" Type="http://schemas.openxmlformats.org/officeDocument/2006/relationships/hyperlink" Target="https://www.daloopa.com/src/67439815" TargetMode="External"/><Relationship Id="rId18011" Type="http://schemas.openxmlformats.org/officeDocument/2006/relationships/hyperlink" Target="https://www.daloopa.com/src/62709133" TargetMode="External"/><Relationship Id="rId2097" Type="http://schemas.openxmlformats.org/officeDocument/2006/relationships/hyperlink" Target="https://www.daloopa.com/src/1680743" TargetMode="External"/><Relationship Id="rId3148" Type="http://schemas.openxmlformats.org/officeDocument/2006/relationships/hyperlink" Target="https://www.daloopa.com/src/19136626" TargetMode="External"/><Relationship Id="rId7769" Type="http://schemas.openxmlformats.org/officeDocument/2006/relationships/hyperlink" Target="https://www.daloopa.com/src/1668658" TargetMode="External"/><Relationship Id="rId10000" Type="http://schemas.openxmlformats.org/officeDocument/2006/relationships/hyperlink" Target="https://www.daloopa.com/src/1671233" TargetMode="External"/><Relationship Id="rId9191" Type="http://schemas.openxmlformats.org/officeDocument/2006/relationships/hyperlink" Target="https://www.daloopa.com/document/23463508" TargetMode="External"/><Relationship Id="rId12172" Type="http://schemas.openxmlformats.org/officeDocument/2006/relationships/hyperlink" Target="https://www.daloopa.com/src/1678352" TargetMode="External"/><Relationship Id="rId13570" Type="http://schemas.openxmlformats.org/officeDocument/2006/relationships/hyperlink" Target="https://www.daloopa.com/src/53489618" TargetMode="External"/><Relationship Id="rId14621" Type="http://schemas.openxmlformats.org/officeDocument/2006/relationships/hyperlink" Target="https://www.daloopa.com/src/19184753" TargetMode="External"/><Relationship Id="rId550" Type="http://schemas.openxmlformats.org/officeDocument/2006/relationships/hyperlink" Target="https://www.daloopa.com/src/18918123" TargetMode="External"/><Relationship Id="rId1180" Type="http://schemas.openxmlformats.org/officeDocument/2006/relationships/hyperlink" Target="https://www.daloopa.com/src/20810475" TargetMode="External"/><Relationship Id="rId2231" Type="http://schemas.openxmlformats.org/officeDocument/2006/relationships/hyperlink" Target="https://www.daloopa.com/document/23465155" TargetMode="External"/><Relationship Id="rId13223" Type="http://schemas.openxmlformats.org/officeDocument/2006/relationships/hyperlink" Target="https://www.daloopa.com/src/67439088" TargetMode="External"/><Relationship Id="rId16793" Type="http://schemas.openxmlformats.org/officeDocument/2006/relationships/hyperlink" Target="https://www.daloopa.com/src/50324039" TargetMode="External"/><Relationship Id="rId17844" Type="http://schemas.openxmlformats.org/officeDocument/2006/relationships/hyperlink" Target="https://www.daloopa.com/src/62706365" TargetMode="External"/><Relationship Id="rId203" Type="http://schemas.openxmlformats.org/officeDocument/2006/relationships/hyperlink" Target="https://www.daloopa.com/src/62709720" TargetMode="External"/><Relationship Id="rId6852" Type="http://schemas.openxmlformats.org/officeDocument/2006/relationships/hyperlink" Target="https://www.daloopa.com/src/1669375" TargetMode="External"/><Relationship Id="rId7903" Type="http://schemas.openxmlformats.org/officeDocument/2006/relationships/hyperlink" Target="https://www.daloopa.com/src/48346977" TargetMode="External"/><Relationship Id="rId15395" Type="http://schemas.openxmlformats.org/officeDocument/2006/relationships/hyperlink" Target="https://marketplace.daloopa.com/text-fundamental?id=19187108&amp;value=621&amp;id=19187085&amp;value=461&amp;id=19187039&amp;value=517&amp;id=45303771&amp;value=578&amp;id=19187165&amp;value=2177&amp;id=19186996&amp;value=304&amp;id=19186975&amp;value=286&amp;id=19186951&amp;value=242&amp;id=45303772&amp;value=300&amp;id=19187191&amp;value=1132&amp;id=19186923&amp;value=278&amp;id=19186891&amp;value=260&amp;id=19186877&amp;value=298&amp;id=45303773&amp;value=360&amp;id=19187250&amp;value=1196&amp;" TargetMode="External"/><Relationship Id="rId16446" Type="http://schemas.openxmlformats.org/officeDocument/2006/relationships/hyperlink" Target="https://www.daloopa.com/src/19197043" TargetMode="External"/><Relationship Id="rId4056" Type="http://schemas.openxmlformats.org/officeDocument/2006/relationships/hyperlink" Target="https://www.daloopa.com/src/1668461" TargetMode="External"/><Relationship Id="rId5454" Type="http://schemas.openxmlformats.org/officeDocument/2006/relationships/hyperlink" Target="https://www.daloopa.com/src/58652755" TargetMode="External"/><Relationship Id="rId6505" Type="http://schemas.openxmlformats.org/officeDocument/2006/relationships/hyperlink" Target="https://www.daloopa.com/src/1669653" TargetMode="External"/><Relationship Id="rId15048" Type="http://schemas.openxmlformats.org/officeDocument/2006/relationships/hyperlink" Target="https://www.daloopa.com/src/19185875" TargetMode="External"/><Relationship Id="rId19669" Type="http://schemas.openxmlformats.org/officeDocument/2006/relationships/hyperlink" Target="https://www.daloopa.com/src/7963664" TargetMode="External"/><Relationship Id="rId5107" Type="http://schemas.openxmlformats.org/officeDocument/2006/relationships/hyperlink" Target="https://www.daloopa.com/src/1669732" TargetMode="External"/><Relationship Id="rId8677" Type="http://schemas.openxmlformats.org/officeDocument/2006/relationships/hyperlink" Target="https://www.daloopa.com/src/1670600" TargetMode="External"/><Relationship Id="rId9728" Type="http://schemas.openxmlformats.org/officeDocument/2006/relationships/hyperlink" Target="https://www.daloopa.com/src/1671388" TargetMode="External"/><Relationship Id="rId11658" Type="http://schemas.openxmlformats.org/officeDocument/2006/relationships/hyperlink" Target="https://www.daloopa.com/src/1682527" TargetMode="External"/><Relationship Id="rId1717" Type="http://schemas.openxmlformats.org/officeDocument/2006/relationships/hyperlink" Target="https://www.daloopa.com/src/7963251" TargetMode="External"/><Relationship Id="rId7279" Type="http://schemas.openxmlformats.org/officeDocument/2006/relationships/hyperlink" Target="https://www.daloopa.com/src/4681385" TargetMode="External"/><Relationship Id="rId12709" Type="http://schemas.openxmlformats.org/officeDocument/2006/relationships/hyperlink" Target="https://www.daloopa.com/src/1679165" TargetMode="External"/><Relationship Id="rId13080" Type="http://schemas.openxmlformats.org/officeDocument/2006/relationships/hyperlink" Target="https://www.daloopa.com/src/67440960" TargetMode="External"/><Relationship Id="rId14131" Type="http://schemas.openxmlformats.org/officeDocument/2006/relationships/hyperlink" Target="https://www.daloopa.com/src/48889353" TargetMode="External"/><Relationship Id="rId3889" Type="http://schemas.openxmlformats.org/officeDocument/2006/relationships/hyperlink" Target="https://www.daloopa.com/src/1668554" TargetMode="External"/><Relationship Id="rId18752" Type="http://schemas.openxmlformats.org/officeDocument/2006/relationships/hyperlink" Target="https://www.daloopa.com/src/48899262" TargetMode="External"/><Relationship Id="rId6362" Type="http://schemas.openxmlformats.org/officeDocument/2006/relationships/hyperlink" Target="https://www.daloopa.com/src/1669720" TargetMode="External"/><Relationship Id="rId7413" Type="http://schemas.openxmlformats.org/officeDocument/2006/relationships/hyperlink" Target="https://www.daloopa.com/src/46420404" TargetMode="External"/><Relationship Id="rId7760" Type="http://schemas.openxmlformats.org/officeDocument/2006/relationships/hyperlink" Target="https://www.daloopa.com/src/1668971" TargetMode="External"/><Relationship Id="rId8811" Type="http://schemas.openxmlformats.org/officeDocument/2006/relationships/hyperlink" Target="https://www.daloopa.com/src/1925253" TargetMode="External"/><Relationship Id="rId10741" Type="http://schemas.openxmlformats.org/officeDocument/2006/relationships/hyperlink" Target="https://www.daloopa.com/src/50457930" TargetMode="External"/><Relationship Id="rId17354" Type="http://schemas.openxmlformats.org/officeDocument/2006/relationships/hyperlink" Target="https://www.daloopa.com/src/48797526" TargetMode="External"/><Relationship Id="rId18405" Type="http://schemas.openxmlformats.org/officeDocument/2006/relationships/hyperlink" Target="https://www.daloopa.com/document/8682270" TargetMode="External"/><Relationship Id="rId6015" Type="http://schemas.openxmlformats.org/officeDocument/2006/relationships/hyperlink" Target="https://www.daloopa.com/src/1670063" TargetMode="External"/><Relationship Id="rId13964" Type="http://schemas.openxmlformats.org/officeDocument/2006/relationships/hyperlink" Target="https://www.daloopa.com/src/62997454" TargetMode="External"/><Relationship Id="rId17007" Type="http://schemas.openxmlformats.org/officeDocument/2006/relationships/hyperlink" Target="https://www.daloopa.com/src/62997083" TargetMode="External"/><Relationship Id="rId2972" Type="http://schemas.openxmlformats.org/officeDocument/2006/relationships/hyperlink" Target="https://www.daloopa.com/src/19135507" TargetMode="External"/><Relationship Id="rId8187" Type="http://schemas.openxmlformats.org/officeDocument/2006/relationships/hyperlink" Target="https://www.daloopa.com/src/10333049" TargetMode="External"/><Relationship Id="rId9585" Type="http://schemas.openxmlformats.org/officeDocument/2006/relationships/hyperlink" Target="https://www.daloopa.com/src/67050863" TargetMode="External"/><Relationship Id="rId12566" Type="http://schemas.openxmlformats.org/officeDocument/2006/relationships/hyperlink" Target="https://www.daloopa.com/src/67160321" TargetMode="External"/><Relationship Id="rId13617" Type="http://schemas.openxmlformats.org/officeDocument/2006/relationships/hyperlink" Target="https://www.daloopa.com/src/58705490" TargetMode="External"/><Relationship Id="rId19179" Type="http://schemas.openxmlformats.org/officeDocument/2006/relationships/hyperlink" Target="https://www.daloopa.com/document/7678" TargetMode="External"/><Relationship Id="rId944" Type="http://schemas.openxmlformats.org/officeDocument/2006/relationships/hyperlink" Target="https://www.daloopa.com/src/62755505" TargetMode="External"/><Relationship Id="rId1574" Type="http://schemas.openxmlformats.org/officeDocument/2006/relationships/hyperlink" Target="https://www.daloopa.com/src/1671024" TargetMode="External"/><Relationship Id="rId2625" Type="http://schemas.openxmlformats.org/officeDocument/2006/relationships/hyperlink" Target="https://www.daloopa.com/src/66331441" TargetMode="External"/><Relationship Id="rId9238" Type="http://schemas.openxmlformats.org/officeDocument/2006/relationships/hyperlink" Target="https://www.daloopa.com/src/1671237" TargetMode="External"/><Relationship Id="rId11168" Type="http://schemas.openxmlformats.org/officeDocument/2006/relationships/hyperlink" Target="https://www.daloopa.com/src/50457961" TargetMode="External"/><Relationship Id="rId12219" Type="http://schemas.openxmlformats.org/officeDocument/2006/relationships/hyperlink" Target="https://www.daloopa.com/src/1679391" TargetMode="External"/><Relationship Id="rId15789" Type="http://schemas.openxmlformats.org/officeDocument/2006/relationships/hyperlink" Target="https://www.daloopa.com/src/19182951" TargetMode="External"/><Relationship Id="rId19660" Type="http://schemas.openxmlformats.org/officeDocument/2006/relationships/hyperlink" Target="https://www.daloopa.com/src/1678525" TargetMode="External"/><Relationship Id="rId1227" Type="http://schemas.openxmlformats.org/officeDocument/2006/relationships/hyperlink" Target="https://www.daloopa.com/src/49016197" TargetMode="External"/><Relationship Id="rId4797" Type="http://schemas.openxmlformats.org/officeDocument/2006/relationships/hyperlink" Target="https://www.daloopa.com/src/1677306" TargetMode="External"/><Relationship Id="rId5848" Type="http://schemas.openxmlformats.org/officeDocument/2006/relationships/hyperlink" Target="https://www.daloopa.com/src/1669676" TargetMode="External"/><Relationship Id="rId18262" Type="http://schemas.openxmlformats.org/officeDocument/2006/relationships/hyperlink" Target="https://www.daloopa.com/src/62769792" TargetMode="External"/><Relationship Id="rId19313" Type="http://schemas.openxmlformats.org/officeDocument/2006/relationships/hyperlink" Target="https://www.daloopa.com/src/49010205" TargetMode="External"/><Relationship Id="rId3399" Type="http://schemas.openxmlformats.org/officeDocument/2006/relationships/hyperlink" Target="https://www.daloopa.com/src/19136910" TargetMode="External"/><Relationship Id="rId7270" Type="http://schemas.openxmlformats.org/officeDocument/2006/relationships/hyperlink" Target="https://www.daloopa.com/src/1668817" TargetMode="External"/><Relationship Id="rId8321" Type="http://schemas.openxmlformats.org/officeDocument/2006/relationships/hyperlink" Target="https://www.daloopa.com/src/1668601" TargetMode="External"/><Relationship Id="rId10251" Type="http://schemas.openxmlformats.org/officeDocument/2006/relationships/hyperlink" Target="https://www.daloopa.com/src/50457875" TargetMode="External"/><Relationship Id="rId12700" Type="http://schemas.openxmlformats.org/officeDocument/2006/relationships/hyperlink" Target="https://www.daloopa.com/src/58703121" TargetMode="External"/><Relationship Id="rId11302" Type="http://schemas.openxmlformats.org/officeDocument/2006/relationships/hyperlink" Target="https://marketplace.daloopa.com/text-fundamental?id=1678838&amp;value=8548&amp;id=1678857&amp;value=8899&amp;id=1684271&amp;value=9137&amp;id=1684293&amp;value=10405&amp;id=45304387&amp;value=36989&amp;" TargetMode="External"/><Relationship Id="rId14872" Type="http://schemas.openxmlformats.org/officeDocument/2006/relationships/hyperlink" Target="https://www.daloopa.com/src/46508612" TargetMode="External"/><Relationship Id="rId15923" Type="http://schemas.openxmlformats.org/officeDocument/2006/relationships/hyperlink" Target="https://www.daloopa.com/src/32324373" TargetMode="External"/><Relationship Id="rId3880" Type="http://schemas.openxmlformats.org/officeDocument/2006/relationships/hyperlink" Target="https://www.daloopa.com/src/46594993" TargetMode="External"/><Relationship Id="rId4931" Type="http://schemas.openxmlformats.org/officeDocument/2006/relationships/hyperlink" Target="https://www.daloopa.com/src/1670440" TargetMode="External"/><Relationship Id="rId9095" Type="http://schemas.openxmlformats.org/officeDocument/2006/relationships/hyperlink" Target="https://www.daloopa.com/src/1671421" TargetMode="External"/><Relationship Id="rId13474" Type="http://schemas.openxmlformats.org/officeDocument/2006/relationships/hyperlink" Target="https://www.daloopa.com/document/23465155" TargetMode="External"/><Relationship Id="rId14525" Type="http://schemas.openxmlformats.org/officeDocument/2006/relationships/hyperlink" Target="https://www.daloopa.com/src/19181835" TargetMode="External"/><Relationship Id="rId1084" Type="http://schemas.openxmlformats.org/officeDocument/2006/relationships/hyperlink" Target="https://www.daloopa.com/src/1670826" TargetMode="External"/><Relationship Id="rId2482" Type="http://schemas.openxmlformats.org/officeDocument/2006/relationships/hyperlink" Target="https://www.daloopa.com/src/1679290" TargetMode="External"/><Relationship Id="rId3533" Type="http://schemas.openxmlformats.org/officeDocument/2006/relationships/hyperlink" Target="https://marketplace.daloopa.com/text-fundamental?id=49006109&amp;value=535&amp;id=49892690&amp;value=-234&amp;id=49006100&amp;value=857&amp;id=19138955&amp;value=-990&amp;id=19138930&amp;value=1407&amp;id=19138916&amp;value=1432&amp;id=45304552&amp;value=3203&amp;id=19138990&amp;value=5052&amp;id=19138907&amp;value=633&amp;id=19138887&amp;value=42&amp;id=19138880&amp;value=-81&amp;id=45304553&amp;value=-147&amp;id=19139021&amp;value=447&amp;" TargetMode="External"/><Relationship Id="rId12076" Type="http://schemas.openxmlformats.org/officeDocument/2006/relationships/hyperlink" Target="https://www.daloopa.com/src/1678809" TargetMode="External"/><Relationship Id="rId13127" Type="http://schemas.openxmlformats.org/officeDocument/2006/relationships/hyperlink" Target="https://www.daloopa.com/src/67440637" TargetMode="External"/><Relationship Id="rId16697" Type="http://schemas.openxmlformats.org/officeDocument/2006/relationships/hyperlink" Target="https://www.daloopa.com/src/19164784" TargetMode="External"/><Relationship Id="rId17748" Type="http://schemas.openxmlformats.org/officeDocument/2006/relationships/hyperlink" Target="https://www.daloopa.com/src/62762148" TargetMode="External"/><Relationship Id="rId107" Type="http://schemas.openxmlformats.org/officeDocument/2006/relationships/hyperlink" Target="https://www.daloopa.com/document/10232745" TargetMode="External"/><Relationship Id="rId454" Type="http://schemas.openxmlformats.org/officeDocument/2006/relationships/hyperlink" Target="https://www.daloopa.com/src/1677218" TargetMode="External"/><Relationship Id="rId2135" Type="http://schemas.openxmlformats.org/officeDocument/2006/relationships/hyperlink" Target="https://marketplace.daloopa.com/text-fundamental?id=14835267&amp;value=18517&amp;id=20856840&amp;value=19695&amp;id=32321196&amp;value=19751&amp;id=38226100&amp;value=19827&amp;id=46503572&amp;value=19826&amp;id=53484492&amp;value=19799&amp;id=58703808&amp;value=20618&amp;id=62996221&amp;value=20745&amp;id=67085824&amp;value=20847&amp;" TargetMode="External"/><Relationship Id="rId6756" Type="http://schemas.openxmlformats.org/officeDocument/2006/relationships/hyperlink" Target="https://www.daloopa.com/src/1670077" TargetMode="External"/><Relationship Id="rId7807" Type="http://schemas.openxmlformats.org/officeDocument/2006/relationships/hyperlink" Target="https://www.daloopa.com/src/1669212" TargetMode="External"/><Relationship Id="rId15299" Type="http://schemas.openxmlformats.org/officeDocument/2006/relationships/hyperlink" Target="https://www.daloopa.com/src/19187625" TargetMode="External"/><Relationship Id="rId19170" Type="http://schemas.openxmlformats.org/officeDocument/2006/relationships/hyperlink" Target="https://marketplace.daloopa.com/text-fundamental?id=49001024&amp;value=-989&amp;id=49001150&amp;value=-119&amp;id=49001115&amp;value=-70&amp;id=49001094&amp;value=-104&amp;id=49028205&amp;value=-186&amp;id=49001014&amp;value=-479&amp;" TargetMode="External"/><Relationship Id="rId5358" Type="http://schemas.openxmlformats.org/officeDocument/2006/relationships/hyperlink" Target="https://www.daloopa.com/src/38123603" TargetMode="External"/><Relationship Id="rId6409" Type="http://schemas.openxmlformats.org/officeDocument/2006/relationships/hyperlink" Target="https://www.daloopa.com/src/1669892" TargetMode="External"/><Relationship Id="rId9979" Type="http://schemas.openxmlformats.org/officeDocument/2006/relationships/hyperlink" Target="https://www.daloopa.com/src/58652933" TargetMode="External"/><Relationship Id="rId12210" Type="http://schemas.openxmlformats.org/officeDocument/2006/relationships/hyperlink" Target="https://www.daloopa.com/src/1679464" TargetMode="External"/><Relationship Id="rId1968" Type="http://schemas.openxmlformats.org/officeDocument/2006/relationships/hyperlink" Target="https://www.daloopa.com/src/1680771" TargetMode="External"/><Relationship Id="rId14382" Type="http://schemas.openxmlformats.org/officeDocument/2006/relationships/hyperlink" Target="https://www.daloopa.com/src/19181701" TargetMode="External"/><Relationship Id="rId15780" Type="http://schemas.openxmlformats.org/officeDocument/2006/relationships/hyperlink" Target="https://www.daloopa.com/src/67088649" TargetMode="External"/><Relationship Id="rId16831" Type="http://schemas.openxmlformats.org/officeDocument/2006/relationships/hyperlink" Target="https://www.daloopa.com/src/48791880" TargetMode="External"/><Relationship Id="rId3390" Type="http://schemas.openxmlformats.org/officeDocument/2006/relationships/hyperlink" Target="https://www.daloopa.com/document/23465155" TargetMode="External"/><Relationship Id="rId4441" Type="http://schemas.openxmlformats.org/officeDocument/2006/relationships/hyperlink" Target="https://www.daloopa.com/src/1668109" TargetMode="External"/><Relationship Id="rId14035" Type="http://schemas.openxmlformats.org/officeDocument/2006/relationships/hyperlink" Target="https://www.daloopa.com/src/18901643" TargetMode="External"/><Relationship Id="rId15433" Type="http://schemas.openxmlformats.org/officeDocument/2006/relationships/hyperlink" Target="https://www.daloopa.com/src/19187110" TargetMode="External"/><Relationship Id="rId3043" Type="http://schemas.openxmlformats.org/officeDocument/2006/relationships/hyperlink" Target="https://www.daloopa.com/src/19135574" TargetMode="External"/><Relationship Id="rId10992" Type="http://schemas.openxmlformats.org/officeDocument/2006/relationships/hyperlink" Target="https://www.daloopa.com/document/23463508" TargetMode="External"/><Relationship Id="rId18656" Type="http://schemas.openxmlformats.org/officeDocument/2006/relationships/hyperlink" Target="https://marketplace.daloopa.com/text-fundamental?id=48900280&amp;value=448&amp;id=48900240&amp;value=447&amp;id=48900195&amp;value=459&amp;id=50393529&amp;value=417&amp;id=48900146&amp;value=502&amp;id=48900117&amp;value=950&amp;id=48900071&amp;value=1008&amp;id=48900029&amp;value=100&amp;id=48899997&amp;value=27&amp;id=48899985&amp;value=1290&amp;id=48899961&amp;value=1976&amp;id=48899933&amp;value=1211&amp;id=48899873&amp;value=740&amp;id=48899826&amp;value=2&amp;id=48899788&amp;value=2&amp;id=48899694&amp;value=2&amp;id=48899617&amp;value=2&amp;id=48899548&amp;value=2&amp;id=48899349&amp;value=2&amp;id=50369695&amp;value=2&amp;id=48899264&amp;value=1&amp;id=48899214&amp;value=1&amp;id=48899201&amp;value=0&amp;id=48899138&amp;value=0&amp;id=48899001&amp;value=14&amp;id=48898942&amp;value=0&amp;id=48898889&amp;value=0&amp;id=48898871&amp;value=0&amp;id=48898844&amp;value=0&amp;id=48898796&amp;value=0&amp;id=48898735&amp;value=0&amp;id=48898424&amp;value=0&amp;id=48898421&amp;value=0&amp;id=48898401&amp;value=0&amp;id=48898287&amp;value=0&amp;id=58706875&amp;value=0&amp;id=62997207&amp;value=5&amp;" TargetMode="External"/><Relationship Id="rId19707" Type="http://schemas.openxmlformats.org/officeDocument/2006/relationships/hyperlink" Target="https://marketplace.daloopa.com/text-fundamental?id=49010200&amp;value=5.98&amp;id=49010241&amp;value=6.25&amp;id=49010254&amp;value=6.76&amp;id=1678648&amp;value=6.99&amp;id=1678635&amp;value=7.35&amp;id=1678623&amp;value=8.67&amp;id=1678611&amp;value=7.5&amp;id=1678599&amp;value=8.42&amp;id=1678586&amp;value=9.06&amp;id=1678574&amp;value=9.36&amp;" TargetMode="External"/><Relationship Id="rId6266" Type="http://schemas.openxmlformats.org/officeDocument/2006/relationships/hyperlink" Target="https://www.daloopa.com/src/1670504" TargetMode="External"/><Relationship Id="rId7664" Type="http://schemas.openxmlformats.org/officeDocument/2006/relationships/hyperlink" Target="https://www.daloopa.com/src/67044679" TargetMode="External"/><Relationship Id="rId8715" Type="http://schemas.openxmlformats.org/officeDocument/2006/relationships/hyperlink" Target="https://www.daloopa.com/src/46418506" TargetMode="External"/><Relationship Id="rId10645" Type="http://schemas.openxmlformats.org/officeDocument/2006/relationships/hyperlink" Target="https://www.daloopa.com/src/50179483" TargetMode="External"/><Relationship Id="rId17258" Type="http://schemas.openxmlformats.org/officeDocument/2006/relationships/hyperlink" Target="https://www.daloopa.com/src/48796983" TargetMode="External"/><Relationship Id="rId18309" Type="http://schemas.openxmlformats.org/officeDocument/2006/relationships/hyperlink" Target="https://www.daloopa.com/src/19234846" TargetMode="External"/><Relationship Id="rId7317" Type="http://schemas.openxmlformats.org/officeDocument/2006/relationships/hyperlink" Target="https://www.daloopa.com/src/1669424" TargetMode="External"/><Relationship Id="rId13868" Type="http://schemas.openxmlformats.org/officeDocument/2006/relationships/hyperlink" Target="https://www.daloopa.com/src/19254913" TargetMode="External"/><Relationship Id="rId14919" Type="http://schemas.openxmlformats.org/officeDocument/2006/relationships/hyperlink" Target="https://www.daloopa.com/src/38229705" TargetMode="External"/><Relationship Id="rId2876" Type="http://schemas.openxmlformats.org/officeDocument/2006/relationships/hyperlink" Target="https://www.daloopa.com/src/53486185" TargetMode="External"/><Relationship Id="rId3927" Type="http://schemas.openxmlformats.org/officeDocument/2006/relationships/hyperlink" Target="https://www.daloopa.com/src/14718014" TargetMode="External"/><Relationship Id="rId9489" Type="http://schemas.openxmlformats.org/officeDocument/2006/relationships/hyperlink" Target="https://www.daloopa.com/src/1671078" TargetMode="External"/><Relationship Id="rId15290" Type="http://schemas.openxmlformats.org/officeDocument/2006/relationships/hyperlink" Target="https://www.daloopa.com/src/20862888" TargetMode="External"/><Relationship Id="rId16341" Type="http://schemas.openxmlformats.org/officeDocument/2006/relationships/hyperlink" Target="https://www.daloopa.com/src/19140108" TargetMode="External"/><Relationship Id="rId848" Type="http://schemas.openxmlformats.org/officeDocument/2006/relationships/hyperlink" Target="https://www.daloopa.com/document/17276180" TargetMode="External"/><Relationship Id="rId1478" Type="http://schemas.openxmlformats.org/officeDocument/2006/relationships/hyperlink" Target="https://www.daloopa.com/src/1670961" TargetMode="External"/><Relationship Id="rId2529" Type="http://schemas.openxmlformats.org/officeDocument/2006/relationships/hyperlink" Target="https://www.daloopa.com/src/66331141" TargetMode="External"/><Relationship Id="rId6400" Type="http://schemas.openxmlformats.org/officeDocument/2006/relationships/hyperlink" Target="https://www.daloopa.com/src/1670212" TargetMode="External"/><Relationship Id="rId9970" Type="http://schemas.openxmlformats.org/officeDocument/2006/relationships/hyperlink" Target="https://www.daloopa.com/src/4681524" TargetMode="External"/><Relationship Id="rId5002" Type="http://schemas.openxmlformats.org/officeDocument/2006/relationships/hyperlink" Target="https://www.daloopa.com/src/1669764" TargetMode="External"/><Relationship Id="rId8572" Type="http://schemas.openxmlformats.org/officeDocument/2006/relationships/hyperlink" Target="https://www.daloopa.com/src/1669263" TargetMode="External"/><Relationship Id="rId9623" Type="http://schemas.openxmlformats.org/officeDocument/2006/relationships/hyperlink" Target="https://www.daloopa.com/src/14718332" TargetMode="External"/><Relationship Id="rId12951" Type="http://schemas.openxmlformats.org/officeDocument/2006/relationships/hyperlink" Target="https://www.daloopa.com/src/67441674" TargetMode="External"/><Relationship Id="rId18166" Type="http://schemas.openxmlformats.org/officeDocument/2006/relationships/hyperlink" Target="https://www.daloopa.com/document/23465155" TargetMode="External"/><Relationship Id="rId19217" Type="http://schemas.openxmlformats.org/officeDocument/2006/relationships/hyperlink" Target="https://www.daloopa.com/src/49001548" TargetMode="External"/><Relationship Id="rId19564" Type="http://schemas.openxmlformats.org/officeDocument/2006/relationships/hyperlink" Target="https://www.daloopa.com/document/23218199" TargetMode="External"/><Relationship Id="rId7174" Type="http://schemas.openxmlformats.org/officeDocument/2006/relationships/hyperlink" Target="https://www.daloopa.com/src/2696844" TargetMode="External"/><Relationship Id="rId8225" Type="http://schemas.openxmlformats.org/officeDocument/2006/relationships/hyperlink" Target="https://www.daloopa.com/src/1668873" TargetMode="External"/><Relationship Id="rId11553" Type="http://schemas.openxmlformats.org/officeDocument/2006/relationships/hyperlink" Target="https://marketplace.daloopa.com/text-fundamental?id=1678997&amp;value=133&amp;id=1684163&amp;value=152&amp;id=1684183&amp;value=-163&amp;id=1684204&amp;value=-156&amp;id=45304422&amp;value=-34&amp;" TargetMode="External"/><Relationship Id="rId12604" Type="http://schemas.openxmlformats.org/officeDocument/2006/relationships/hyperlink" Target="https://www.daloopa.com/src/19141272" TargetMode="External"/><Relationship Id="rId1612" Type="http://schemas.openxmlformats.org/officeDocument/2006/relationships/hyperlink" Target="https://marketplace.daloopa.com/text-fundamental?id=49016248&amp;value=18530&amp;id=49013984&amp;value=5600&amp;id=49016239&amp;value=20671&amp;id=49013970&amp;value=5650&amp;id=49013955&amp;value=5957&amp;id=49013909&amp;value=6140&amp;id=1671049&amp;value=6816&amp;id=49028188&amp;value=24563&amp;id=1671027&amp;value=6836&amp;id=1671013&amp;value=7471&amp;id=1670990&amp;value=7627&amp;id=1670967&amp;value=8485&amp;id=45303436&amp;value=30419&amp;" TargetMode="External"/><Relationship Id="rId10155" Type="http://schemas.openxmlformats.org/officeDocument/2006/relationships/hyperlink" Target="https://www.daloopa.com/src/50179994" TargetMode="External"/><Relationship Id="rId11206" Type="http://schemas.openxmlformats.org/officeDocument/2006/relationships/hyperlink" Target="https://www.daloopa.com/src/1684256" TargetMode="External"/><Relationship Id="rId14776" Type="http://schemas.openxmlformats.org/officeDocument/2006/relationships/hyperlink" Target="https://www.daloopa.com/src/45303740" TargetMode="External"/><Relationship Id="rId15827" Type="http://schemas.openxmlformats.org/officeDocument/2006/relationships/hyperlink" Target="https://www.daloopa.com/src/19182223" TargetMode="External"/><Relationship Id="rId3784" Type="http://schemas.openxmlformats.org/officeDocument/2006/relationships/hyperlink" Target="https://www.daloopa.com/src/67087581" TargetMode="External"/><Relationship Id="rId4835" Type="http://schemas.openxmlformats.org/officeDocument/2006/relationships/hyperlink" Target="https://www.daloopa.com/src/45303675" TargetMode="External"/><Relationship Id="rId13378" Type="http://schemas.openxmlformats.org/officeDocument/2006/relationships/hyperlink" Target="https://www.daloopa.com/src/19142979" TargetMode="External"/><Relationship Id="rId14429" Type="http://schemas.openxmlformats.org/officeDocument/2006/relationships/hyperlink" Target="https://www.daloopa.com/src/19177244" TargetMode="External"/><Relationship Id="rId17999" Type="http://schemas.openxmlformats.org/officeDocument/2006/relationships/hyperlink" Target="https://www.daloopa.com/document/23465155" TargetMode="External"/><Relationship Id="rId18300" Type="http://schemas.openxmlformats.org/officeDocument/2006/relationships/hyperlink" Target="https://www.daloopa.com/src/46508911" TargetMode="External"/><Relationship Id="rId2386" Type="http://schemas.openxmlformats.org/officeDocument/2006/relationships/hyperlink" Target="https://www.daloopa.com/src/2746478" TargetMode="External"/><Relationship Id="rId3437" Type="http://schemas.openxmlformats.org/officeDocument/2006/relationships/hyperlink" Target="https://www.daloopa.com/src/19138695" TargetMode="External"/><Relationship Id="rId358" Type="http://schemas.openxmlformats.org/officeDocument/2006/relationships/hyperlink" Target="https://www.daloopa.com/src/1676998" TargetMode="External"/><Relationship Id="rId2039" Type="http://schemas.openxmlformats.org/officeDocument/2006/relationships/hyperlink" Target="https://www.daloopa.com/src/1680781" TargetMode="External"/><Relationship Id="rId9480" Type="http://schemas.openxmlformats.org/officeDocument/2006/relationships/hyperlink" Target="https://www.daloopa.com/src/1671330" TargetMode="External"/><Relationship Id="rId12461" Type="http://schemas.openxmlformats.org/officeDocument/2006/relationships/hyperlink" Target="https://www.daloopa.com/src/1679477" TargetMode="External"/><Relationship Id="rId14910" Type="http://schemas.openxmlformats.org/officeDocument/2006/relationships/hyperlink" Target="https://www.daloopa.com/src/19184493" TargetMode="External"/><Relationship Id="rId19074" Type="http://schemas.openxmlformats.org/officeDocument/2006/relationships/hyperlink" Target="https://www.daloopa.com/src/48905885" TargetMode="External"/><Relationship Id="rId2520" Type="http://schemas.openxmlformats.org/officeDocument/2006/relationships/hyperlink" Target="https://www.daloopa.com/src/66330859" TargetMode="External"/><Relationship Id="rId8082" Type="http://schemas.openxmlformats.org/officeDocument/2006/relationships/hyperlink" Target="https://www.daloopa.com/src/48610240" TargetMode="External"/><Relationship Id="rId9133" Type="http://schemas.openxmlformats.org/officeDocument/2006/relationships/hyperlink" Target="https://www.daloopa.com/src/1671495" TargetMode="External"/><Relationship Id="rId11063" Type="http://schemas.openxmlformats.org/officeDocument/2006/relationships/hyperlink" Target="https://www.daloopa.com/src/67059228" TargetMode="External"/><Relationship Id="rId12114" Type="http://schemas.openxmlformats.org/officeDocument/2006/relationships/hyperlink" Target="https://www.daloopa.com/src/1678378" TargetMode="External"/><Relationship Id="rId13512" Type="http://schemas.openxmlformats.org/officeDocument/2006/relationships/hyperlink" Target="https://www.daloopa.com/src/19144320" TargetMode="External"/><Relationship Id="rId1122" Type="http://schemas.openxmlformats.org/officeDocument/2006/relationships/hyperlink" Target="https://www.daloopa.com/src/58652860" TargetMode="External"/><Relationship Id="rId15684" Type="http://schemas.openxmlformats.org/officeDocument/2006/relationships/hyperlink" Target="https://www.daloopa.com/src/19183551" TargetMode="External"/><Relationship Id="rId16735" Type="http://schemas.openxmlformats.org/officeDocument/2006/relationships/hyperlink" Target="https://www.daloopa.com/document/23465155" TargetMode="External"/><Relationship Id="rId3294" Type="http://schemas.openxmlformats.org/officeDocument/2006/relationships/hyperlink" Target="https://www.daloopa.com/src/19135763" TargetMode="External"/><Relationship Id="rId4345" Type="http://schemas.openxmlformats.org/officeDocument/2006/relationships/hyperlink" Target="https://www.daloopa.com/src/1668248" TargetMode="External"/><Relationship Id="rId4692" Type="http://schemas.openxmlformats.org/officeDocument/2006/relationships/hyperlink" Target="https://www.daloopa.com/src/4681369" TargetMode="External"/><Relationship Id="rId5743" Type="http://schemas.openxmlformats.org/officeDocument/2006/relationships/hyperlink" Target="https://www.daloopa.com/src/2696968" TargetMode="External"/><Relationship Id="rId14286" Type="http://schemas.openxmlformats.org/officeDocument/2006/relationships/hyperlink" Target="https://www.daloopa.com/src/19151197" TargetMode="External"/><Relationship Id="rId15337" Type="http://schemas.openxmlformats.org/officeDocument/2006/relationships/hyperlink" Target="https://www.daloopa.com/src/19186359" TargetMode="External"/><Relationship Id="rId8966" Type="http://schemas.openxmlformats.org/officeDocument/2006/relationships/hyperlink" Target="https://www.daloopa.com/src/1671440" TargetMode="External"/><Relationship Id="rId10896" Type="http://schemas.openxmlformats.org/officeDocument/2006/relationships/hyperlink" Target="https://www.daloopa.com/src/50457943" TargetMode="External"/><Relationship Id="rId11947" Type="http://schemas.openxmlformats.org/officeDocument/2006/relationships/hyperlink" Target="https://marketplace.daloopa.com/text-fundamental?id=1678803&amp;value=747&amp;id=1678801&amp;value=867&amp;id=1678799&amp;value=898&amp;id=1678797&amp;value=917&amp;id=45304450&amp;value=3429&amp;id=1678790&amp;value=839&amp;id=1678218&amp;value=880&amp;id=1678220&amp;value=1633&amp;id=1678222&amp;value=1201&amp;id=45304451&amp;value=4553&amp;id=1678224&amp;value=1203&amp;id=1678230&amp;value=1132&amp;id=1678238&amp;value=1432&amp;id=1678244&amp;value=1436&amp;id=45304452&amp;value=5203&amp;id=1678250&amp;value=1494&amp;id=1678263&amp;value=1503&amp;id=1678271&amp;value=1860&amp;id=1678277&amp;value=1846&amp;id=45304453&amp;value=6703&amp;" TargetMode="External"/><Relationship Id="rId7568" Type="http://schemas.openxmlformats.org/officeDocument/2006/relationships/hyperlink" Target="https://www.daloopa.com/src/47468681" TargetMode="External"/><Relationship Id="rId8619" Type="http://schemas.openxmlformats.org/officeDocument/2006/relationships/hyperlink" Target="https://www.daloopa.com/src/1670617" TargetMode="External"/><Relationship Id="rId10549" Type="http://schemas.openxmlformats.org/officeDocument/2006/relationships/hyperlink" Target="https://www.daloopa.com/src/50457909" TargetMode="External"/><Relationship Id="rId14420" Type="http://schemas.openxmlformats.org/officeDocument/2006/relationships/hyperlink" Target="https://www.daloopa.com/src/19177780" TargetMode="External"/><Relationship Id="rId13022" Type="http://schemas.openxmlformats.org/officeDocument/2006/relationships/hyperlink" Target="https://www.daloopa.com/src/67439054" TargetMode="External"/><Relationship Id="rId16592" Type="http://schemas.openxmlformats.org/officeDocument/2006/relationships/hyperlink" Target="https://www.daloopa.com/src/20857130" TargetMode="External"/><Relationship Id="rId17990" Type="http://schemas.openxmlformats.org/officeDocument/2006/relationships/hyperlink" Target="https://www.daloopa.com/src/62708772" TargetMode="External"/><Relationship Id="rId2030" Type="http://schemas.openxmlformats.org/officeDocument/2006/relationships/hyperlink" Target="https://www.daloopa.com/src/1680709" TargetMode="External"/><Relationship Id="rId6651" Type="http://schemas.openxmlformats.org/officeDocument/2006/relationships/hyperlink" Target="https://www.daloopa.com/src/1670111" TargetMode="External"/><Relationship Id="rId7702" Type="http://schemas.openxmlformats.org/officeDocument/2006/relationships/hyperlink" Target="https://www.daloopa.com/src/1669246" TargetMode="External"/><Relationship Id="rId15194" Type="http://schemas.openxmlformats.org/officeDocument/2006/relationships/hyperlink" Target="https://www.daloopa.com/src/19180007" TargetMode="External"/><Relationship Id="rId16245" Type="http://schemas.openxmlformats.org/officeDocument/2006/relationships/hyperlink" Target="https://www.daloopa.com/src/19140107" TargetMode="External"/><Relationship Id="rId17643" Type="http://schemas.openxmlformats.org/officeDocument/2006/relationships/hyperlink" Target="https://www.daloopa.com/document/7678" TargetMode="External"/><Relationship Id="rId5253" Type="http://schemas.openxmlformats.org/officeDocument/2006/relationships/hyperlink" Target="https://www.daloopa.com/src/53410428" TargetMode="External"/><Relationship Id="rId6304" Type="http://schemas.openxmlformats.org/officeDocument/2006/relationships/hyperlink" Target="https://www.daloopa.com/src/67044551" TargetMode="External"/><Relationship Id="rId8476" Type="http://schemas.openxmlformats.org/officeDocument/2006/relationships/hyperlink" Target="https://www.daloopa.com/src/7963167" TargetMode="External"/><Relationship Id="rId9874" Type="http://schemas.openxmlformats.org/officeDocument/2006/relationships/hyperlink" Target="https://www.daloopa.com/document/22810043" TargetMode="External"/><Relationship Id="rId12855" Type="http://schemas.openxmlformats.org/officeDocument/2006/relationships/hyperlink" Target="https://www.daloopa.com/src/67436442" TargetMode="External"/><Relationship Id="rId13906" Type="http://schemas.openxmlformats.org/officeDocument/2006/relationships/hyperlink" Target="https://www.daloopa.com/src/19259905" TargetMode="External"/><Relationship Id="rId19468" Type="http://schemas.openxmlformats.org/officeDocument/2006/relationships/hyperlink" Target="https://www.daloopa.com/src/2699041" TargetMode="External"/><Relationship Id="rId88" Type="http://schemas.openxmlformats.org/officeDocument/2006/relationships/hyperlink" Target="https://www.daloopa.com/document/10232757" TargetMode="External"/><Relationship Id="rId1863" Type="http://schemas.openxmlformats.org/officeDocument/2006/relationships/hyperlink" Target="https://www.daloopa.com/src/7963255" TargetMode="External"/><Relationship Id="rId2914" Type="http://schemas.openxmlformats.org/officeDocument/2006/relationships/hyperlink" Target="https://www.daloopa.com/src/19135021" TargetMode="External"/><Relationship Id="rId7078" Type="http://schemas.openxmlformats.org/officeDocument/2006/relationships/hyperlink" Target="https://www.daloopa.com/src/1669198" TargetMode="External"/><Relationship Id="rId8129" Type="http://schemas.openxmlformats.org/officeDocument/2006/relationships/hyperlink" Target="https://www.daloopa.com/src/48347093" TargetMode="External"/><Relationship Id="rId9527" Type="http://schemas.openxmlformats.org/officeDocument/2006/relationships/hyperlink" Target="https://www.daloopa.com/src/50174359" TargetMode="External"/><Relationship Id="rId11457" Type="http://schemas.openxmlformats.org/officeDocument/2006/relationships/hyperlink" Target="https://www.daloopa.com/src/1678987" TargetMode="External"/><Relationship Id="rId12508" Type="http://schemas.openxmlformats.org/officeDocument/2006/relationships/hyperlink" Target="https://www.daloopa.com/src/1679438" TargetMode="External"/><Relationship Id="rId1516" Type="http://schemas.openxmlformats.org/officeDocument/2006/relationships/hyperlink" Target="https://www.daloopa.com/src/1670871" TargetMode="External"/><Relationship Id="rId10059" Type="http://schemas.openxmlformats.org/officeDocument/2006/relationships/hyperlink" Target="https://www.daloopa.com/src/50180242" TargetMode="External"/><Relationship Id="rId18551" Type="http://schemas.openxmlformats.org/officeDocument/2006/relationships/hyperlink" Target="https://www.daloopa.com/src/62711931" TargetMode="External"/><Relationship Id="rId19602" Type="http://schemas.openxmlformats.org/officeDocument/2006/relationships/hyperlink" Target="https://www.daloopa.com/src/1678560" TargetMode="External"/><Relationship Id="rId3688" Type="http://schemas.openxmlformats.org/officeDocument/2006/relationships/hyperlink" Target="https://www.daloopa.com/src/62996785" TargetMode="External"/><Relationship Id="rId4739" Type="http://schemas.openxmlformats.org/officeDocument/2006/relationships/hyperlink" Target="https://www.daloopa.com/src/1668370" TargetMode="External"/><Relationship Id="rId8610" Type="http://schemas.openxmlformats.org/officeDocument/2006/relationships/hyperlink" Target="https://www.daloopa.com/src/47468703" TargetMode="External"/><Relationship Id="rId10540" Type="http://schemas.openxmlformats.org/officeDocument/2006/relationships/hyperlink" Target="https://www.daloopa.com/src/50179485" TargetMode="External"/><Relationship Id="rId17153" Type="http://schemas.openxmlformats.org/officeDocument/2006/relationships/hyperlink" Target="https://www.daloopa.com/src/48792284" TargetMode="External"/><Relationship Id="rId18204" Type="http://schemas.openxmlformats.org/officeDocument/2006/relationships/hyperlink" Target="https://www.daloopa.com/src/19253177" TargetMode="External"/><Relationship Id="rId6161" Type="http://schemas.openxmlformats.org/officeDocument/2006/relationships/hyperlink" Target="https://www.daloopa.com/src/1670539" TargetMode="External"/><Relationship Id="rId7212" Type="http://schemas.openxmlformats.org/officeDocument/2006/relationships/hyperlink" Target="https://www.daloopa.com/src/1669029" TargetMode="External"/><Relationship Id="rId9384" Type="http://schemas.openxmlformats.org/officeDocument/2006/relationships/hyperlink" Target="https://www.daloopa.com/src/1671214" TargetMode="External"/><Relationship Id="rId13763" Type="http://schemas.openxmlformats.org/officeDocument/2006/relationships/hyperlink" Target="https://www.daloopa.com/src/19147674" TargetMode="External"/><Relationship Id="rId14814" Type="http://schemas.openxmlformats.org/officeDocument/2006/relationships/hyperlink" Target="https://www.daloopa.com/src/19184119" TargetMode="External"/><Relationship Id="rId1373" Type="http://schemas.openxmlformats.org/officeDocument/2006/relationships/hyperlink" Target="https://www.daloopa.com/src/1670849" TargetMode="External"/><Relationship Id="rId2771" Type="http://schemas.openxmlformats.org/officeDocument/2006/relationships/hyperlink" Target="https://www.daloopa.com/src/20856585" TargetMode="External"/><Relationship Id="rId3822" Type="http://schemas.openxmlformats.org/officeDocument/2006/relationships/hyperlink" Target="https://www.daloopa.com/document/6065143" TargetMode="External"/><Relationship Id="rId9037" Type="http://schemas.openxmlformats.org/officeDocument/2006/relationships/hyperlink" Target="https://www.daloopa.com/src/1671398" TargetMode="External"/><Relationship Id="rId12365" Type="http://schemas.openxmlformats.org/officeDocument/2006/relationships/hyperlink" Target="https://www.daloopa.com/src/46503145" TargetMode="External"/><Relationship Id="rId13416" Type="http://schemas.openxmlformats.org/officeDocument/2006/relationships/hyperlink" Target="https://www.daloopa.com/src/67089919" TargetMode="External"/><Relationship Id="rId16986" Type="http://schemas.openxmlformats.org/officeDocument/2006/relationships/hyperlink" Target="https://www.daloopa.com/src/48791471" TargetMode="External"/><Relationship Id="rId743" Type="http://schemas.openxmlformats.org/officeDocument/2006/relationships/hyperlink" Target="https://www.daloopa.com/src/18922063" TargetMode="External"/><Relationship Id="rId1026" Type="http://schemas.openxmlformats.org/officeDocument/2006/relationships/hyperlink" Target="https://www.daloopa.com/src/7963878" TargetMode="External"/><Relationship Id="rId2424" Type="http://schemas.openxmlformats.org/officeDocument/2006/relationships/hyperlink" Target="https://www.daloopa.com/src/10353868" TargetMode="External"/><Relationship Id="rId5994" Type="http://schemas.openxmlformats.org/officeDocument/2006/relationships/hyperlink" Target="https://www.daloopa.com/src/1670026" TargetMode="External"/><Relationship Id="rId12018" Type="http://schemas.openxmlformats.org/officeDocument/2006/relationships/hyperlink" Target="https://www.daloopa.com/src/1678332" TargetMode="External"/><Relationship Id="rId15588" Type="http://schemas.openxmlformats.org/officeDocument/2006/relationships/hyperlink" Target="https://www.daloopa.com/src/67088789" TargetMode="External"/><Relationship Id="rId16639" Type="http://schemas.openxmlformats.org/officeDocument/2006/relationships/hyperlink" Target="https://www.daloopa.com/src/19164854" TargetMode="External"/><Relationship Id="rId4596" Type="http://schemas.openxmlformats.org/officeDocument/2006/relationships/hyperlink" Target="https://www.daloopa.com/document/23463508" TargetMode="External"/><Relationship Id="rId5647" Type="http://schemas.openxmlformats.org/officeDocument/2006/relationships/hyperlink" Target="https://www.daloopa.com/src/1670450" TargetMode="External"/><Relationship Id="rId18061" Type="http://schemas.openxmlformats.org/officeDocument/2006/relationships/hyperlink" Target="https://www.daloopa.com/src/19238111" TargetMode="External"/><Relationship Id="rId19112" Type="http://schemas.openxmlformats.org/officeDocument/2006/relationships/hyperlink" Target="https://www.daloopa.com/src/49000229" TargetMode="External"/><Relationship Id="rId3198" Type="http://schemas.openxmlformats.org/officeDocument/2006/relationships/hyperlink" Target="https://www.daloopa.com/src/19135780" TargetMode="External"/><Relationship Id="rId4249" Type="http://schemas.openxmlformats.org/officeDocument/2006/relationships/hyperlink" Target="https://www.daloopa.com/src/1668134" TargetMode="External"/><Relationship Id="rId8120" Type="http://schemas.openxmlformats.org/officeDocument/2006/relationships/hyperlink" Target="https://www.daloopa.com/src/14718246" TargetMode="External"/><Relationship Id="rId10050" Type="http://schemas.openxmlformats.org/officeDocument/2006/relationships/hyperlink" Target="https://marketplace.daloopa.com/text-fundamental?id=50180238&amp;value=5728&amp;id=50180178&amp;value=5890&amp;id=50180147&amp;value=6285&amp;id=50180132&amp;value=7269&amp;id=50457844&amp;value=25172&amp;" TargetMode="External"/><Relationship Id="rId11101" Type="http://schemas.openxmlformats.org/officeDocument/2006/relationships/hyperlink" Target="https://www.daloopa.com/src/62951014" TargetMode="External"/><Relationship Id="rId14671" Type="http://schemas.openxmlformats.org/officeDocument/2006/relationships/hyperlink" Target="https://www.daloopa.com/src/45303724" TargetMode="External"/><Relationship Id="rId4730" Type="http://schemas.openxmlformats.org/officeDocument/2006/relationships/hyperlink" Target="https://www.daloopa.com/src/66433301" TargetMode="External"/><Relationship Id="rId13273" Type="http://schemas.openxmlformats.org/officeDocument/2006/relationships/hyperlink" Target="https://www.daloopa.com/src/67438716" TargetMode="External"/><Relationship Id="rId14324" Type="http://schemas.openxmlformats.org/officeDocument/2006/relationships/hyperlink" Target="https://www.daloopa.com/src/19178360" TargetMode="External"/><Relationship Id="rId15722" Type="http://schemas.openxmlformats.org/officeDocument/2006/relationships/hyperlink" Target="https://www.daloopa.com/src/67097399" TargetMode="External"/><Relationship Id="rId2281" Type="http://schemas.openxmlformats.org/officeDocument/2006/relationships/hyperlink" Target="https://www.daloopa.com/src/67086426" TargetMode="External"/><Relationship Id="rId3332" Type="http://schemas.openxmlformats.org/officeDocument/2006/relationships/hyperlink" Target="https://www.daloopa.com/src/19136280" TargetMode="External"/><Relationship Id="rId17894" Type="http://schemas.openxmlformats.org/officeDocument/2006/relationships/hyperlink" Target="https://www.daloopa.com/src/62708938" TargetMode="External"/><Relationship Id="rId18945" Type="http://schemas.openxmlformats.org/officeDocument/2006/relationships/hyperlink" Target="https://www.daloopa.com/src/48899198" TargetMode="External"/><Relationship Id="rId253" Type="http://schemas.openxmlformats.org/officeDocument/2006/relationships/hyperlink" Target="https://www.daloopa.com/src/1676950" TargetMode="External"/><Relationship Id="rId6555" Type="http://schemas.openxmlformats.org/officeDocument/2006/relationships/hyperlink" Target="https://www.daloopa.com/src/1669827" TargetMode="External"/><Relationship Id="rId7953" Type="http://schemas.openxmlformats.org/officeDocument/2006/relationships/hyperlink" Target="https://www.daloopa.com/src/1669542" TargetMode="External"/><Relationship Id="rId10934" Type="http://schemas.openxmlformats.org/officeDocument/2006/relationships/hyperlink" Target="https://marketplace.daloopa.com/text-fundamental?id=67059986&amp;value=0.06&amp;id=67060004&amp;value=0.14&amp;" TargetMode="External"/><Relationship Id="rId15098" Type="http://schemas.openxmlformats.org/officeDocument/2006/relationships/hyperlink" Target="https://www.daloopa.com/src/19179255" TargetMode="External"/><Relationship Id="rId16496" Type="http://schemas.openxmlformats.org/officeDocument/2006/relationships/hyperlink" Target="https://www.daloopa.com/src/18842963" TargetMode="External"/><Relationship Id="rId17547" Type="http://schemas.openxmlformats.org/officeDocument/2006/relationships/hyperlink" Target="https://www.daloopa.com/src/62705803" TargetMode="External"/><Relationship Id="rId5157" Type="http://schemas.openxmlformats.org/officeDocument/2006/relationships/hyperlink" Target="https://www.daloopa.com/src/2696958" TargetMode="External"/><Relationship Id="rId6208" Type="http://schemas.openxmlformats.org/officeDocument/2006/relationships/hyperlink" Target="https://www.daloopa.com/src/14718073" TargetMode="External"/><Relationship Id="rId7606" Type="http://schemas.openxmlformats.org/officeDocument/2006/relationships/hyperlink" Target="https://www.daloopa.com/src/32272375" TargetMode="External"/><Relationship Id="rId16149" Type="http://schemas.openxmlformats.org/officeDocument/2006/relationships/hyperlink" Target="https://www.daloopa.com/src/19192876" TargetMode="External"/><Relationship Id="rId9778" Type="http://schemas.openxmlformats.org/officeDocument/2006/relationships/hyperlink" Target="https://www.daloopa.com/src/1671088" TargetMode="External"/><Relationship Id="rId12759" Type="http://schemas.openxmlformats.org/officeDocument/2006/relationships/hyperlink" Target="https://www.daloopa.com/src/1679130" TargetMode="External"/><Relationship Id="rId16630" Type="http://schemas.openxmlformats.org/officeDocument/2006/relationships/hyperlink" Target="https://www.daloopa.com/src/19197038" TargetMode="External"/><Relationship Id="rId1767" Type="http://schemas.openxmlformats.org/officeDocument/2006/relationships/hyperlink" Target="https://www.daloopa.com/src/1671018" TargetMode="External"/><Relationship Id="rId2818" Type="http://schemas.openxmlformats.org/officeDocument/2006/relationships/hyperlink" Target="https://www.daloopa.com/src/19134925" TargetMode="External"/><Relationship Id="rId14181" Type="http://schemas.openxmlformats.org/officeDocument/2006/relationships/hyperlink" Target="https://www.daloopa.com/src/66433357" TargetMode="External"/><Relationship Id="rId15232" Type="http://schemas.openxmlformats.org/officeDocument/2006/relationships/hyperlink" Target="https://www.daloopa.com/src/19179478" TargetMode="External"/><Relationship Id="rId4240" Type="http://schemas.openxmlformats.org/officeDocument/2006/relationships/hyperlink" Target="https://www.daloopa.com/src/1668263" TargetMode="External"/><Relationship Id="rId8861" Type="http://schemas.openxmlformats.org/officeDocument/2006/relationships/hyperlink" Target="https://www.daloopa.com/src/62955923" TargetMode="External"/><Relationship Id="rId9912" Type="http://schemas.openxmlformats.org/officeDocument/2006/relationships/hyperlink" Target="https://www.daloopa.com/src/38123917" TargetMode="External"/><Relationship Id="rId18455" Type="http://schemas.openxmlformats.org/officeDocument/2006/relationships/hyperlink" Target="https://www.daloopa.com/src/62711908" TargetMode="External"/><Relationship Id="rId7463" Type="http://schemas.openxmlformats.org/officeDocument/2006/relationships/hyperlink" Target="https://www.daloopa.com/src/47469233" TargetMode="External"/><Relationship Id="rId8514" Type="http://schemas.openxmlformats.org/officeDocument/2006/relationships/hyperlink" Target="https://www.daloopa.com/src/1668986" TargetMode="External"/><Relationship Id="rId10791" Type="http://schemas.openxmlformats.org/officeDocument/2006/relationships/hyperlink" Target="https://www.daloopa.com/document/21778939" TargetMode="External"/><Relationship Id="rId11842" Type="http://schemas.openxmlformats.org/officeDocument/2006/relationships/hyperlink" Target="https://www.daloopa.com/src/45304444" TargetMode="External"/><Relationship Id="rId17057" Type="http://schemas.openxmlformats.org/officeDocument/2006/relationships/hyperlink" Target="https://www.daloopa.com/src/48792331" TargetMode="External"/><Relationship Id="rId18108" Type="http://schemas.openxmlformats.org/officeDocument/2006/relationships/hyperlink" Target="https://www.daloopa.com/src/19237922" TargetMode="External"/><Relationship Id="rId19506" Type="http://schemas.openxmlformats.org/officeDocument/2006/relationships/hyperlink" Target="https://www.daloopa.com/src/1678522" TargetMode="External"/><Relationship Id="rId1901" Type="http://schemas.openxmlformats.org/officeDocument/2006/relationships/hyperlink" Target="https://www.daloopa.com/src/48540603" TargetMode="External"/><Relationship Id="rId6065" Type="http://schemas.openxmlformats.org/officeDocument/2006/relationships/hyperlink" Target="https://www.daloopa.com/src/1670136" TargetMode="External"/><Relationship Id="rId7116" Type="http://schemas.openxmlformats.org/officeDocument/2006/relationships/hyperlink" Target="https://www.daloopa.com/src/48615951" TargetMode="External"/><Relationship Id="rId10444" Type="http://schemas.openxmlformats.org/officeDocument/2006/relationships/hyperlink" Target="https://www.daloopa.com/src/67058798" TargetMode="External"/><Relationship Id="rId9288" Type="http://schemas.openxmlformats.org/officeDocument/2006/relationships/hyperlink" Target="https://www.daloopa.com/src/38123912" TargetMode="External"/><Relationship Id="rId13667" Type="http://schemas.openxmlformats.org/officeDocument/2006/relationships/hyperlink" Target="https://www.daloopa.com/src/19144479" TargetMode="External"/><Relationship Id="rId14718" Type="http://schemas.openxmlformats.org/officeDocument/2006/relationships/hyperlink" Target="https://www.daloopa.com/src/19185698" TargetMode="External"/><Relationship Id="rId994" Type="http://schemas.openxmlformats.org/officeDocument/2006/relationships/hyperlink" Target="https://www.daloopa.com/src/15999009" TargetMode="External"/><Relationship Id="rId2675" Type="http://schemas.openxmlformats.org/officeDocument/2006/relationships/hyperlink" Target="https://www.daloopa.com/src/1679537" TargetMode="External"/><Relationship Id="rId3726" Type="http://schemas.openxmlformats.org/officeDocument/2006/relationships/hyperlink" Target="https://www.daloopa.com/src/19138030" TargetMode="External"/><Relationship Id="rId12269" Type="http://schemas.openxmlformats.org/officeDocument/2006/relationships/hyperlink" Target="https://www.daloopa.com/src/1679328" TargetMode="External"/><Relationship Id="rId16140" Type="http://schemas.openxmlformats.org/officeDocument/2006/relationships/hyperlink" Target="https://www.daloopa.com/src/19193388" TargetMode="External"/><Relationship Id="rId647" Type="http://schemas.openxmlformats.org/officeDocument/2006/relationships/hyperlink" Target="https://www.daloopa.com/src/18918122" TargetMode="External"/><Relationship Id="rId1277" Type="http://schemas.openxmlformats.org/officeDocument/2006/relationships/hyperlink" Target="https://www.daloopa.com/src/53410453" TargetMode="External"/><Relationship Id="rId2328" Type="http://schemas.openxmlformats.org/officeDocument/2006/relationships/hyperlink" Target="https://www.daloopa.com/src/1679231" TargetMode="External"/><Relationship Id="rId5898" Type="http://schemas.openxmlformats.org/officeDocument/2006/relationships/hyperlink" Target="https://www.daloopa.com/src/1669746" TargetMode="External"/><Relationship Id="rId6949" Type="http://schemas.openxmlformats.org/officeDocument/2006/relationships/hyperlink" Target="https://marketplace.daloopa.com/text-fundamental?id=1669556&amp;value=708&amp;id=1669521&amp;value=847&amp;id=1669486&amp;value=886&amp;id=1669451&amp;value=902&amp;id=48346964&amp;value=3343&amp;id=1669415&amp;value=887&amp;id=1669377&amp;value=915&amp;id=1669339&amp;value=1290&amp;id=1669302&amp;value=1187&amp;id=48346644&amp;value=4279&amp;id=1669267&amp;value=1203&amp;id=1669231&amp;value=1132&amp;id=1669195&amp;value=1432&amp;id=1669157&amp;value=1436&amp;id=48345872&amp;value=5203&amp;id=1669058&amp;value=1494&amp;id=1669025&amp;value=1503&amp;id=1668991&amp;value=1860&amp;id=1668956&amp;value=1846&amp;id=48615949&amp;value=6703&amp;id=1668920&amp;value=2009&amp;id=1668884&amp;value=2003&amp;id=1668848&amp;value=1820&amp;id=1668812&amp;value=1847&amp;id=48400756&amp;value=7679&amp;id=1668778&amp;value=2457&amp;id=1668744&amp;value=2413&amp;id=1668710&amp;value=2230&amp;id=1668676&amp;value=2253&amp;id=48610207&amp;value=9353&amp;id=1668643&amp;value=2769&amp;id=1668610&amp;value=2756&amp;id=1668577&amp;value=2624&amp;id=2696841&amp;value=2645&amp;id=47469252&amp;value=10794&amp;id=4681380&amp;value=3191&amp;id=7963140&amp;value=3382&amp;id=10333066&amp;value=3195&amp;id=14718238&amp;value=3223&amp;id=47468706&amp;value=12991&amp;id=20811533&amp;value=3745&amp;id=32272400&amp;value=3803&amp;id=38123474&amp;value=3874&amp;id=46414915&amp;value=3954&amp;id=46420422&amp;value=15376&amp;id=53410400&amp;value=4504&amp;id=58652679&amp;value=4782&amp;id=62949110&amp;value=4976&amp;id=67044696&amp;value=5100&amp;id=67054402&amp;value=19362&amp;" TargetMode="External"/><Relationship Id="rId12750" Type="http://schemas.openxmlformats.org/officeDocument/2006/relationships/hyperlink" Target="https://www.daloopa.com/src/1679157" TargetMode="External"/><Relationship Id="rId19363" Type="http://schemas.openxmlformats.org/officeDocument/2006/relationships/hyperlink" Target="https://www.daloopa.com/src/1678626" TargetMode="External"/><Relationship Id="rId8371" Type="http://schemas.openxmlformats.org/officeDocument/2006/relationships/hyperlink" Target="https://www.daloopa.com/src/4681405" TargetMode="External"/><Relationship Id="rId9422" Type="http://schemas.openxmlformats.org/officeDocument/2006/relationships/hyperlink" Target="https://www.daloopa.com/src/1671328" TargetMode="External"/><Relationship Id="rId11352" Type="http://schemas.openxmlformats.org/officeDocument/2006/relationships/hyperlink" Target="https://www.daloopa.com/src/1687078" TargetMode="External"/><Relationship Id="rId12403" Type="http://schemas.openxmlformats.org/officeDocument/2006/relationships/hyperlink" Target="https://www.daloopa.com/src/14823746" TargetMode="External"/><Relationship Id="rId13801" Type="http://schemas.openxmlformats.org/officeDocument/2006/relationships/hyperlink" Target="https://www.daloopa.com/src/19257726" TargetMode="External"/><Relationship Id="rId19016" Type="http://schemas.openxmlformats.org/officeDocument/2006/relationships/hyperlink" Target="https://www.daloopa.com/src/48903358" TargetMode="External"/><Relationship Id="rId1411" Type="http://schemas.openxmlformats.org/officeDocument/2006/relationships/hyperlink" Target="https://www.daloopa.com/src/1670760" TargetMode="External"/><Relationship Id="rId8024" Type="http://schemas.openxmlformats.org/officeDocument/2006/relationships/hyperlink" Target="https://www.daloopa.com/src/32272393" TargetMode="External"/><Relationship Id="rId11005" Type="http://schemas.openxmlformats.org/officeDocument/2006/relationships/hyperlink" Target="https://www.daloopa.com/src/62951004" TargetMode="External"/><Relationship Id="rId15973" Type="http://schemas.openxmlformats.org/officeDocument/2006/relationships/hyperlink" Target="https://www.daloopa.com/src/67088848" TargetMode="External"/><Relationship Id="rId3583" Type="http://schemas.openxmlformats.org/officeDocument/2006/relationships/hyperlink" Target="https://www.daloopa.com/src/19138920" TargetMode="External"/><Relationship Id="rId4981" Type="http://schemas.openxmlformats.org/officeDocument/2006/relationships/hyperlink" Target="https://www.daloopa.com/src/1670515" TargetMode="External"/><Relationship Id="rId13177" Type="http://schemas.openxmlformats.org/officeDocument/2006/relationships/hyperlink" Target="https://www.daloopa.com/src/67439453" TargetMode="External"/><Relationship Id="rId14575" Type="http://schemas.openxmlformats.org/officeDocument/2006/relationships/hyperlink" Target="https://www.daloopa.com/src/19185948" TargetMode="External"/><Relationship Id="rId15626" Type="http://schemas.openxmlformats.org/officeDocument/2006/relationships/hyperlink" Target="https://www.daloopa.com/src/19186960" TargetMode="External"/><Relationship Id="rId2185" Type="http://schemas.openxmlformats.org/officeDocument/2006/relationships/hyperlink" Target="https://www.daloopa.com/src/58703806" TargetMode="External"/><Relationship Id="rId3236" Type="http://schemas.openxmlformats.org/officeDocument/2006/relationships/hyperlink" Target="https://www.daloopa.com/src/19135839" TargetMode="External"/><Relationship Id="rId4634" Type="http://schemas.openxmlformats.org/officeDocument/2006/relationships/hyperlink" Target="https://www.daloopa.com/src/66433291" TargetMode="External"/><Relationship Id="rId14228" Type="http://schemas.openxmlformats.org/officeDocument/2006/relationships/hyperlink" Target="https://www.daloopa.com/src/18877403" TargetMode="External"/><Relationship Id="rId17798" Type="http://schemas.openxmlformats.org/officeDocument/2006/relationships/hyperlink" Target="https://www.daloopa.com/src/62706137" TargetMode="External"/><Relationship Id="rId18849" Type="http://schemas.openxmlformats.org/officeDocument/2006/relationships/hyperlink" Target="https://www.daloopa.com/src/48898425" TargetMode="External"/><Relationship Id="rId157" Type="http://schemas.openxmlformats.org/officeDocument/2006/relationships/hyperlink" Target="https://marketplace.daloopa.com/text-fundamental?id=62708166&amp;value=1.8&amp;id=67160318&amp;value=1.8&amp;id=62707752&amp;value=1.3&amp;id=62707706&amp;value=0.5&amp;id=62707613&amp;value=0.30000000000000004&amp;id=62707460&amp;value=0.19999999999999973&amp;id=67160319&amp;value=2.3&amp;id=62707332&amp;value=1.4&amp;id=62707211&amp;value=0.7000000000000002&amp;id=62997590&amp;value=0.2999999999999998&amp;id=67085131&amp;value=0.10000000000000009&amp;id=67160320&amp;value=2.5&amp;" TargetMode="External"/><Relationship Id="rId7857" Type="http://schemas.openxmlformats.org/officeDocument/2006/relationships/hyperlink" Target="https://www.daloopa.com/src/1668693" TargetMode="External"/><Relationship Id="rId8908" Type="http://schemas.openxmlformats.org/officeDocument/2006/relationships/hyperlink" Target="https://marketplace.daloopa.com/text-fundamental?id=1684218&amp;value=-20&amp;id=1684227&amp;value=-24&amp;id=1684235&amp;value=-17&amp;id=1684243&amp;value=-2&amp;id=45304230&amp;value=-63&amp;" TargetMode="External"/><Relationship Id="rId10838" Type="http://schemas.openxmlformats.org/officeDocument/2006/relationships/hyperlink" Target="https://www.daloopa.com/src/50179389" TargetMode="External"/><Relationship Id="rId6459" Type="http://schemas.openxmlformats.org/officeDocument/2006/relationships/hyperlink" Target="https://www.daloopa.com/src/4681450" TargetMode="External"/><Relationship Id="rId12260" Type="http://schemas.openxmlformats.org/officeDocument/2006/relationships/hyperlink" Target="https://www.daloopa.com/src/1679400" TargetMode="External"/><Relationship Id="rId13311" Type="http://schemas.openxmlformats.org/officeDocument/2006/relationships/hyperlink" Target="https://www.daloopa.com/src/1677357" TargetMode="External"/><Relationship Id="rId16881" Type="http://schemas.openxmlformats.org/officeDocument/2006/relationships/hyperlink" Target="https://www.daloopa.com/src/48791710" TargetMode="External"/><Relationship Id="rId6940" Type="http://schemas.openxmlformats.org/officeDocument/2006/relationships/hyperlink" Target="https://www.daloopa.com/src/48346643" TargetMode="External"/><Relationship Id="rId15483" Type="http://schemas.openxmlformats.org/officeDocument/2006/relationships/hyperlink" Target="https://www.daloopa.com/src/19187113" TargetMode="External"/><Relationship Id="rId16534" Type="http://schemas.openxmlformats.org/officeDocument/2006/relationships/hyperlink" Target="https://marketplace.daloopa.com/text-fundamental?id=18837795&amp;value=1196&amp;id=18842781&amp;value=1201&amp;id=20857129&amp;value=1142&amp;id=32321282&amp;value=1608&amp;id=38226266&amp;value=1696&amp;id=46503643&amp;value=2086&amp;id=53484696&amp;value=2125&amp;id=58703874&amp;value=1966&amp;id=62996644&amp;value=2213&amp;id=67086666&amp;value=2142&amp;" TargetMode="External"/><Relationship Id="rId17932" Type="http://schemas.openxmlformats.org/officeDocument/2006/relationships/hyperlink" Target="https://www.daloopa.com/src/62708768" TargetMode="External"/><Relationship Id="rId4491" Type="http://schemas.openxmlformats.org/officeDocument/2006/relationships/hyperlink" Target="https://www.daloopa.com/src/1668518" TargetMode="External"/><Relationship Id="rId5542" Type="http://schemas.openxmlformats.org/officeDocument/2006/relationships/hyperlink" Target="https://www.daloopa.com/src/1670490" TargetMode="External"/><Relationship Id="rId14085" Type="http://schemas.openxmlformats.org/officeDocument/2006/relationships/hyperlink" Target="https://www.daloopa.com/src/18905020" TargetMode="External"/><Relationship Id="rId15136" Type="http://schemas.openxmlformats.org/officeDocument/2006/relationships/hyperlink" Target="https://www.daloopa.com/src/45303755" TargetMode="External"/><Relationship Id="rId3093" Type="http://schemas.openxmlformats.org/officeDocument/2006/relationships/hyperlink" Target="https://www.daloopa.com/src/19136696" TargetMode="External"/><Relationship Id="rId4144" Type="http://schemas.openxmlformats.org/officeDocument/2006/relationships/hyperlink" Target="https://www.daloopa.com/src/1668146" TargetMode="External"/><Relationship Id="rId8765" Type="http://schemas.openxmlformats.org/officeDocument/2006/relationships/hyperlink" Target="https://www.daloopa.com/src/45304176" TargetMode="External"/><Relationship Id="rId19757" Type="http://schemas.openxmlformats.org/officeDocument/2006/relationships/comments" Target="../comments3.xml"/><Relationship Id="rId7367" Type="http://schemas.openxmlformats.org/officeDocument/2006/relationships/hyperlink" Target="https://www.daloopa.com/src/1669495" TargetMode="External"/><Relationship Id="rId8418" Type="http://schemas.openxmlformats.org/officeDocument/2006/relationships/hyperlink" Target="https://www.daloopa.com/src/1668703" TargetMode="External"/><Relationship Id="rId9816" Type="http://schemas.openxmlformats.org/officeDocument/2006/relationships/hyperlink" Target="https://www.daloopa.com/src/1671411" TargetMode="External"/><Relationship Id="rId10695" Type="http://schemas.openxmlformats.org/officeDocument/2006/relationships/hyperlink" Target="https://www.daloopa.com/src/50457921" TargetMode="External"/><Relationship Id="rId11746" Type="http://schemas.openxmlformats.org/officeDocument/2006/relationships/hyperlink" Target="https://www.daloopa.com/src/1678717" TargetMode="External"/><Relationship Id="rId18359" Type="http://schemas.openxmlformats.org/officeDocument/2006/relationships/hyperlink" Target="https://www.daloopa.com/src/62711801" TargetMode="External"/><Relationship Id="rId1805" Type="http://schemas.openxmlformats.org/officeDocument/2006/relationships/hyperlink" Target="https://www.daloopa.com/src/1670914" TargetMode="External"/><Relationship Id="rId10348" Type="http://schemas.openxmlformats.org/officeDocument/2006/relationships/hyperlink" Target="https://www.daloopa.com/src/50179506" TargetMode="External"/><Relationship Id="rId14969" Type="http://schemas.openxmlformats.org/officeDocument/2006/relationships/hyperlink" Target="https://www.daloopa.com/src/19186018" TargetMode="External"/><Relationship Id="rId18840" Type="http://schemas.openxmlformats.org/officeDocument/2006/relationships/hyperlink" Target="https://www.daloopa.com/src/48899134" TargetMode="External"/><Relationship Id="rId3977" Type="http://schemas.openxmlformats.org/officeDocument/2006/relationships/hyperlink" Target="https://www.daloopa.com/src/7963094" TargetMode="External"/><Relationship Id="rId16391" Type="http://schemas.openxmlformats.org/officeDocument/2006/relationships/hyperlink" Target="https://www.daloopa.com/src/19197158" TargetMode="External"/><Relationship Id="rId17442" Type="http://schemas.openxmlformats.org/officeDocument/2006/relationships/hyperlink" Target="https://www.daloopa.com/src/62705516" TargetMode="External"/><Relationship Id="rId898" Type="http://schemas.openxmlformats.org/officeDocument/2006/relationships/hyperlink" Target="https://www.daloopa.com/src/20811030" TargetMode="External"/><Relationship Id="rId2579" Type="http://schemas.openxmlformats.org/officeDocument/2006/relationships/hyperlink" Target="https://www.daloopa.com/src/66330961" TargetMode="External"/><Relationship Id="rId6450" Type="http://schemas.openxmlformats.org/officeDocument/2006/relationships/hyperlink" Target="https://www.daloopa.com/src/1669859" TargetMode="External"/><Relationship Id="rId7501" Type="http://schemas.openxmlformats.org/officeDocument/2006/relationships/hyperlink" Target="https://www.daloopa.com/src/20811525" TargetMode="External"/><Relationship Id="rId16044" Type="http://schemas.openxmlformats.org/officeDocument/2006/relationships/hyperlink" Target="https://www.daloopa.com/src/19193273" TargetMode="External"/><Relationship Id="rId5052" Type="http://schemas.openxmlformats.org/officeDocument/2006/relationships/hyperlink" Target="https://www.daloopa.com/src/1669834" TargetMode="External"/><Relationship Id="rId6103" Type="http://schemas.openxmlformats.org/officeDocument/2006/relationships/hyperlink" Target="https://www.daloopa.com/document/6065158" TargetMode="External"/><Relationship Id="rId9673" Type="http://schemas.openxmlformats.org/officeDocument/2006/relationships/hyperlink" Target="https://www.daloopa.com/src/1671169" TargetMode="External"/><Relationship Id="rId19267" Type="http://schemas.openxmlformats.org/officeDocument/2006/relationships/hyperlink" Target="https://www.daloopa.com/document/7678" TargetMode="External"/><Relationship Id="rId1662" Type="http://schemas.openxmlformats.org/officeDocument/2006/relationships/hyperlink" Target="https://www.daloopa.com/src/49014142" TargetMode="External"/><Relationship Id="rId8275" Type="http://schemas.openxmlformats.org/officeDocument/2006/relationships/hyperlink" Target="https://www.daloopa.com/src/1668946" TargetMode="External"/><Relationship Id="rId9326" Type="http://schemas.openxmlformats.org/officeDocument/2006/relationships/hyperlink" Target="https://www.daloopa.com/src/1671212" TargetMode="External"/><Relationship Id="rId11256" Type="http://schemas.openxmlformats.org/officeDocument/2006/relationships/hyperlink" Target="https://www.daloopa.com/src/1678850" TargetMode="External"/><Relationship Id="rId12654" Type="http://schemas.openxmlformats.org/officeDocument/2006/relationships/hyperlink" Target="https://www.daloopa.com/src/50460568" TargetMode="External"/><Relationship Id="rId13705" Type="http://schemas.openxmlformats.org/officeDocument/2006/relationships/hyperlink" Target="https://www.daloopa.com/document/23465155" TargetMode="External"/><Relationship Id="rId1315" Type="http://schemas.openxmlformats.org/officeDocument/2006/relationships/hyperlink" Target="https://www.daloopa.com/src/1670830" TargetMode="External"/><Relationship Id="rId2713" Type="http://schemas.openxmlformats.org/officeDocument/2006/relationships/hyperlink" Target="https://www.daloopa.com/src/1679550" TargetMode="External"/><Relationship Id="rId12307" Type="http://schemas.openxmlformats.org/officeDocument/2006/relationships/hyperlink" Target="https://www.daloopa.com/src/1679361" TargetMode="External"/><Relationship Id="rId15877" Type="http://schemas.openxmlformats.org/officeDocument/2006/relationships/hyperlink" Target="https://www.daloopa.com/src/19195286" TargetMode="External"/><Relationship Id="rId16928" Type="http://schemas.openxmlformats.org/officeDocument/2006/relationships/hyperlink" Target="https://www.daloopa.com/src/48791493" TargetMode="External"/><Relationship Id="rId4885" Type="http://schemas.openxmlformats.org/officeDocument/2006/relationships/hyperlink" Target="https://www.daloopa.com/src/1930201" TargetMode="External"/><Relationship Id="rId5936" Type="http://schemas.openxmlformats.org/officeDocument/2006/relationships/hyperlink" Target="https://www.daloopa.com/src/1670238" TargetMode="External"/><Relationship Id="rId14479" Type="http://schemas.openxmlformats.org/officeDocument/2006/relationships/hyperlink" Target="https://www.daloopa.com/src/19182013" TargetMode="External"/><Relationship Id="rId18350" Type="http://schemas.openxmlformats.org/officeDocument/2006/relationships/hyperlink" Target="https://www.daloopa.com/src/62711799" TargetMode="External"/><Relationship Id="rId19401" Type="http://schemas.openxmlformats.org/officeDocument/2006/relationships/hyperlink" Target="https://www.daloopa.com/src/49009435" TargetMode="External"/><Relationship Id="rId21" Type="http://schemas.openxmlformats.org/officeDocument/2006/relationships/hyperlink" Target="https://www.daloopa.com/document/7680" TargetMode="External"/><Relationship Id="rId2089" Type="http://schemas.openxmlformats.org/officeDocument/2006/relationships/hyperlink" Target="https://www.daloopa.com/src/45303502" TargetMode="External"/><Relationship Id="rId3487" Type="http://schemas.openxmlformats.org/officeDocument/2006/relationships/hyperlink" Target="https://www.daloopa.com/src/19138679" TargetMode="External"/><Relationship Id="rId4538" Type="http://schemas.openxmlformats.org/officeDocument/2006/relationships/hyperlink" Target="https://www.daloopa.com/src/46594108" TargetMode="External"/><Relationship Id="rId14960" Type="http://schemas.openxmlformats.org/officeDocument/2006/relationships/hyperlink" Target="https://www.daloopa.com/src/32324263" TargetMode="External"/><Relationship Id="rId18003" Type="http://schemas.openxmlformats.org/officeDocument/2006/relationships/hyperlink" Target="https://www.daloopa.com/src/62709355" TargetMode="External"/><Relationship Id="rId7011" Type="http://schemas.openxmlformats.org/officeDocument/2006/relationships/hyperlink" Target="https://www.daloopa.com/src/1669268" TargetMode="External"/><Relationship Id="rId13562" Type="http://schemas.openxmlformats.org/officeDocument/2006/relationships/hyperlink" Target="https://www.daloopa.com/src/53489620" TargetMode="External"/><Relationship Id="rId14613" Type="http://schemas.openxmlformats.org/officeDocument/2006/relationships/hyperlink" Target="https://marketplace.daloopa.com/text-fundamental?id=19185024&amp;value=-20&amp;id=19184982&amp;value=-22&amp;id=19184890&amp;value=-25&amp;id=45303715&amp;value=-27&amp;id=19185955&amp;value=-94&amp;id=19184845&amp;value=-29&amp;id=19184842&amp;value=-22&amp;id=19184753&amp;value=-38&amp;id=45303716&amp;value=15&amp;id=19186011&amp;value=-74&amp;id=19184601&amp;value=-57&amp;id=19184551&amp;value=-16&amp;id=19184490&amp;value=-46&amp;id=45303717&amp;value=-27&amp;id=19186024&amp;value=-146&amp;id=19184861&amp;value=-23&amp;id=19184406&amp;value=-36&amp;id=19184192&amp;value=-24&amp;id=45303718&amp;value=-43&amp;id=19186063&amp;value=-126&amp;id=19184175&amp;value=-27&amp;id=19184118&amp;value=-26&amp;id=19184087&amp;value=-53&amp;id=45303719&amp;value=-74&amp;id=19186094&amp;value=-180&amp;id=20862834&amp;value=-119&amp;id=32324258&amp;value=-149&amp;id=38229700&amp;value=-156&amp;id=46520557&amp;value=-157&amp;id=46508608&amp;value=-581&amp;id=53488234&amp;value=-95&amp;id=58705775&amp;value=-68&amp;id=62996933&amp;value=-45&amp;id=67097387&amp;value=-22&amp;id=67088713&amp;value=-230&amp;" TargetMode="External"/><Relationship Id="rId2570" Type="http://schemas.openxmlformats.org/officeDocument/2006/relationships/hyperlink" Target="https://marketplace.daloopa.com/text-fundamental?id=66331446&amp;value=0.33&amp;id=66331443&amp;value=0.33&amp;id=66331438&amp;value=0.33&amp;id=66331382&amp;value=0.33&amp;id=66331203&amp;value=0.34&amp;id=66331182&amp;value=0.33&amp;id=66331147&amp;value=0.32&amp;id=66331142&amp;value=0.33&amp;id=66331079&amp;value=0.33&amp;id=66330961&amp;value=0.32&amp;id=66330958&amp;value=0.31&amp;id=66330951&amp;value=0.31&amp;id=66330947&amp;value=0.31&amp;id=66330940&amp;value=0.3&amp;id=66330936&amp;value=0.3&amp;id=66330930&amp;value=0.3&amp;id=66330917&amp;value=0.31&amp;id=66330861&amp;value=0.31&amp;id=66330860&amp;value=0.3&amp;id=66330847&amp;value=0.31&amp;id=66330844&amp;value=0.3&amp;id=66330837&amp;value=0.29&amp;id=66330827&amp;value=0.28&amp;id=67090461&amp;value=0.29&amp;" TargetMode="External"/><Relationship Id="rId3621" Type="http://schemas.openxmlformats.org/officeDocument/2006/relationships/hyperlink" Target="https://www.daloopa.com/src/19138247" TargetMode="External"/><Relationship Id="rId9183" Type="http://schemas.openxmlformats.org/officeDocument/2006/relationships/hyperlink" Target="https://www.daloopa.com/src/67049641" TargetMode="External"/><Relationship Id="rId12164" Type="http://schemas.openxmlformats.org/officeDocument/2006/relationships/hyperlink" Target="https://www.daloopa.com/src/1678368" TargetMode="External"/><Relationship Id="rId13215" Type="http://schemas.openxmlformats.org/officeDocument/2006/relationships/hyperlink" Target="https://www.daloopa.com/src/67439454" TargetMode="External"/><Relationship Id="rId542" Type="http://schemas.openxmlformats.org/officeDocument/2006/relationships/hyperlink" Target="https://www.daloopa.com/src/19355344" TargetMode="External"/><Relationship Id="rId1172" Type="http://schemas.openxmlformats.org/officeDocument/2006/relationships/hyperlink" Target="https://www.daloopa.com/src/67085585" TargetMode="External"/><Relationship Id="rId2223" Type="http://schemas.openxmlformats.org/officeDocument/2006/relationships/hyperlink" Target="https://www.daloopa.com/src/32321199" TargetMode="External"/><Relationship Id="rId5793" Type="http://schemas.openxmlformats.org/officeDocument/2006/relationships/hyperlink" Target="https://www.daloopa.com/src/1669847" TargetMode="External"/><Relationship Id="rId6844" Type="http://schemas.openxmlformats.org/officeDocument/2006/relationships/hyperlink" Target="https://www.daloopa.com/src/67054433" TargetMode="External"/><Relationship Id="rId15387" Type="http://schemas.openxmlformats.org/officeDocument/2006/relationships/hyperlink" Target="https://www.daloopa.com/src/67097397" TargetMode="External"/><Relationship Id="rId16785" Type="http://schemas.openxmlformats.org/officeDocument/2006/relationships/hyperlink" Target="https://marketplace.daloopa.com/text-fundamental?id=50203091&amp;value=398&amp;id=50203060&amp;value=427&amp;id=50202996&amp;value=477&amp;id=50458046&amp;value=518&amp;id=48906998&amp;value=1820&amp;id=50324286&amp;value=523&amp;id=50324145&amp;value=544&amp;id=50324039&amp;value=582&amp;id=50458047&amp;value=618&amp;id=48906952&amp;value=2267&amp;id=48906733&amp;value=2699&amp;id=67089849&amp;value=2900&amp;" TargetMode="External"/><Relationship Id="rId17836" Type="http://schemas.openxmlformats.org/officeDocument/2006/relationships/hyperlink" Target="https://www.daloopa.com/src/62761274" TargetMode="External"/><Relationship Id="rId4395" Type="http://schemas.openxmlformats.org/officeDocument/2006/relationships/hyperlink" Target="https://www.daloopa.com/src/46594009" TargetMode="External"/><Relationship Id="rId5446" Type="http://schemas.openxmlformats.org/officeDocument/2006/relationships/hyperlink" Target="https://www.daloopa.com/src/7963192" TargetMode="External"/><Relationship Id="rId16438" Type="http://schemas.openxmlformats.org/officeDocument/2006/relationships/hyperlink" Target="https://www.daloopa.com/src/19196913" TargetMode="External"/><Relationship Id="rId4048" Type="http://schemas.openxmlformats.org/officeDocument/2006/relationships/hyperlink" Target="https://www.daloopa.com/src/46414830" TargetMode="External"/><Relationship Id="rId11997" Type="http://schemas.openxmlformats.org/officeDocument/2006/relationships/hyperlink" Target="https://www.daloopa.com/src/1678245" TargetMode="External"/><Relationship Id="rId8669" Type="http://schemas.openxmlformats.org/officeDocument/2006/relationships/hyperlink" Target="https://www.daloopa.com/src/1670624" TargetMode="External"/><Relationship Id="rId10599" Type="http://schemas.openxmlformats.org/officeDocument/2006/relationships/hyperlink" Target="https://marketplace.daloopa.com/text-fundamental?id=50179002&amp;value=6031&amp;id=50178944&amp;value=6096&amp;id=50178904&amp;value=6536&amp;id=50178832&amp;value=6814&amp;id=50178791&amp;value=7482&amp;id=50457919&amp;value=26928&amp;id=50178728&amp;value=7238&amp;id=50178686&amp;value=6945&amp;id=50178571&amp;value=8458&amp;" TargetMode="External"/><Relationship Id="rId14470" Type="http://schemas.openxmlformats.org/officeDocument/2006/relationships/hyperlink" Target="https://www.daloopa.com/document/27840" TargetMode="External"/><Relationship Id="rId15521" Type="http://schemas.openxmlformats.org/officeDocument/2006/relationships/hyperlink" Target="https://www.daloopa.com/src/46508710" TargetMode="External"/><Relationship Id="rId1709" Type="http://schemas.openxmlformats.org/officeDocument/2006/relationships/hyperlink" Target="https://www.daloopa.com/src/1670857" TargetMode="External"/><Relationship Id="rId13072" Type="http://schemas.openxmlformats.org/officeDocument/2006/relationships/hyperlink" Target="https://www.daloopa.com/src/67441693" TargetMode="External"/><Relationship Id="rId14123" Type="http://schemas.openxmlformats.org/officeDocument/2006/relationships/hyperlink" Target="https://www.daloopa.com/src/48890471" TargetMode="External"/><Relationship Id="rId17693" Type="http://schemas.openxmlformats.org/officeDocument/2006/relationships/hyperlink" Target="https://www.daloopa.com/src/62762176" TargetMode="External"/><Relationship Id="rId18744" Type="http://schemas.openxmlformats.org/officeDocument/2006/relationships/hyperlink" Target="https://www.daloopa.com/src/48899785" TargetMode="External"/><Relationship Id="rId2080" Type="http://schemas.openxmlformats.org/officeDocument/2006/relationships/hyperlink" Target="https://www.daloopa.com/src/1680768" TargetMode="External"/><Relationship Id="rId3131" Type="http://schemas.openxmlformats.org/officeDocument/2006/relationships/hyperlink" Target="https://www.daloopa.com/src/19135503" TargetMode="External"/><Relationship Id="rId7752" Type="http://schemas.openxmlformats.org/officeDocument/2006/relationships/hyperlink" Target="https://www.daloopa.com/src/1669319" TargetMode="External"/><Relationship Id="rId8803" Type="http://schemas.openxmlformats.org/officeDocument/2006/relationships/hyperlink" Target="https://marketplace.daloopa.com/text-fundamental?id=62955912&amp;value=0&amp;id=1925231&amp;value=35&amp;id=1925235&amp;value=1&amp;id=1679834&amp;value=36&amp;id=45304186&amp;value=72&amp;id=62955913&amp;value=0&amp;id=1925244&amp;value=38&amp;id=1925253&amp;value=18&amp;id=1679818&amp;value=30&amp;id=45304187&amp;value=86&amp;id=1925257&amp;value=18&amp;id=1925289&amp;value=30&amp;id=1925300&amp;value=18&amp;id=1679807&amp;value=30&amp;id=45304188&amp;value=96&amp;id=1925303&amp;value=18&amp;id=1925324&amp;value=30&amp;id=1925331&amp;value=18&amp;id=1679796&amp;value=18&amp;id=45304200&amp;value=84&amp;id=1679725&amp;value=84&amp;id=45304201&amp;value=84&amp;id=1679658&amp;value=69&amp;id=45304202&amp;value=69&amp;" TargetMode="External"/><Relationship Id="rId16295" Type="http://schemas.openxmlformats.org/officeDocument/2006/relationships/hyperlink" Target="https://www.daloopa.com/src/45303828" TargetMode="External"/><Relationship Id="rId17346" Type="http://schemas.openxmlformats.org/officeDocument/2006/relationships/hyperlink" Target="https://www.daloopa.com/src/48798348" TargetMode="External"/><Relationship Id="rId6354" Type="http://schemas.openxmlformats.org/officeDocument/2006/relationships/hyperlink" Target="https://www.daloopa.com/src/58652765" TargetMode="External"/><Relationship Id="rId7405" Type="http://schemas.openxmlformats.org/officeDocument/2006/relationships/hyperlink" Target="https://www.daloopa.com/src/48346982" TargetMode="External"/><Relationship Id="rId10733" Type="http://schemas.openxmlformats.org/officeDocument/2006/relationships/hyperlink" Target="https://www.daloopa.com/src/50179383" TargetMode="External"/><Relationship Id="rId6007" Type="http://schemas.openxmlformats.org/officeDocument/2006/relationships/hyperlink" Target="https://www.daloopa.com/src/1670350" TargetMode="External"/><Relationship Id="rId9577" Type="http://schemas.openxmlformats.org/officeDocument/2006/relationships/hyperlink" Target="https://www.daloopa.com/src/2697124" TargetMode="External"/><Relationship Id="rId13956" Type="http://schemas.openxmlformats.org/officeDocument/2006/relationships/hyperlink" Target="https://www.daloopa.com/src/48888310" TargetMode="External"/><Relationship Id="rId2964" Type="http://schemas.openxmlformats.org/officeDocument/2006/relationships/hyperlink" Target="https://www.daloopa.com/src/46541977" TargetMode="External"/><Relationship Id="rId8179" Type="http://schemas.openxmlformats.org/officeDocument/2006/relationships/hyperlink" Target="https://www.daloopa.com/src/1668732" TargetMode="External"/><Relationship Id="rId12558" Type="http://schemas.openxmlformats.org/officeDocument/2006/relationships/hyperlink" Target="https://www.daloopa.com/src/50284674" TargetMode="External"/><Relationship Id="rId13609" Type="http://schemas.openxmlformats.org/officeDocument/2006/relationships/hyperlink" Target="https://www.daloopa.com/src/19145511" TargetMode="External"/><Relationship Id="rId936" Type="http://schemas.openxmlformats.org/officeDocument/2006/relationships/hyperlink" Target="https://www.daloopa.com/src/32273598" TargetMode="External"/><Relationship Id="rId1219" Type="http://schemas.openxmlformats.org/officeDocument/2006/relationships/hyperlink" Target="https://www.daloopa.com/src/20810476" TargetMode="External"/><Relationship Id="rId1566" Type="http://schemas.openxmlformats.org/officeDocument/2006/relationships/hyperlink" Target="https://www.daloopa.com/src/48522781" TargetMode="External"/><Relationship Id="rId2617" Type="http://schemas.openxmlformats.org/officeDocument/2006/relationships/hyperlink" Target="https://www.daloopa.com/src/66331143" TargetMode="External"/><Relationship Id="rId15031" Type="http://schemas.openxmlformats.org/officeDocument/2006/relationships/hyperlink" Target="https://www.daloopa.com/src/19184867" TargetMode="External"/><Relationship Id="rId19652" Type="http://schemas.openxmlformats.org/officeDocument/2006/relationships/hyperlink" Target="https://marketplace.daloopa.com/text-fundamental?id=49009440&amp;value=5.04&amp;id=1678658&amp;value=5.2&amp;id=1678561&amp;value=7.73&amp;id=1678552&amp;value=5.01&amp;id=1678543&amp;value=9.57&amp;id=1678534&amp;value=-4.35&amp;id=1678525&amp;value=13.33&amp;id=1678515&amp;value=4.54&amp;id=1678505&amp;value=13.06&amp;id=1678495&amp;value=12.77&amp;id=1678485&amp;value=9.5&amp;id=1678473&amp;value=14.21&amp;id=1678461&amp;value=10.12&amp;id=2699045&amp;value=15.35&amp;id=15985448&amp;value=49.16&amp;id=4681606&amp;value=9.87&amp;id=7963664&amp;value=10.13&amp;id=10333276&amp;value=16.4&amp;id=14718181&amp;value=22.3&amp;id=15978694&amp;value=58.61&amp;id=20810970&amp;value=26.29&amp;id=32273573&amp;value=27.26&amp;id=38124358&amp;value=27.99&amp;id=46414354&amp;value=30.69&amp;id=46414400&amp;value=112.2&amp;id=53410622&amp;value=24.62&amp;id=58653140&amp;value=1.21&amp;id=62950083&amp;value=1.06&amp;" TargetMode="External"/><Relationship Id="rId4789" Type="http://schemas.openxmlformats.org/officeDocument/2006/relationships/hyperlink" Target="https://www.daloopa.com/src/46595183" TargetMode="External"/><Relationship Id="rId8660" Type="http://schemas.openxmlformats.org/officeDocument/2006/relationships/hyperlink" Target="https://www.daloopa.com/src/45304159" TargetMode="External"/><Relationship Id="rId9711" Type="http://schemas.openxmlformats.org/officeDocument/2006/relationships/hyperlink" Target="https://www.daloopa.com/src/20810583" TargetMode="External"/><Relationship Id="rId10590" Type="http://schemas.openxmlformats.org/officeDocument/2006/relationships/hyperlink" Target="https://www.daloopa.com/src/50179373" TargetMode="External"/><Relationship Id="rId11641" Type="http://schemas.openxmlformats.org/officeDocument/2006/relationships/hyperlink" Target="https://www.daloopa.com/src/1682267" TargetMode="External"/><Relationship Id="rId18254" Type="http://schemas.openxmlformats.org/officeDocument/2006/relationships/hyperlink" Target="https://www.daloopa.com/src/62769908" TargetMode="External"/><Relationship Id="rId19305" Type="http://schemas.openxmlformats.org/officeDocument/2006/relationships/hyperlink" Target="https://www.daloopa.com/document/7678" TargetMode="External"/><Relationship Id="rId1700" Type="http://schemas.openxmlformats.org/officeDocument/2006/relationships/hyperlink" Target="https://www.daloopa.com/src/1671038" TargetMode="External"/><Relationship Id="rId7262" Type="http://schemas.openxmlformats.org/officeDocument/2006/relationships/hyperlink" Target="https://www.daloopa.com/src/1669164" TargetMode="External"/><Relationship Id="rId8313" Type="http://schemas.openxmlformats.org/officeDocument/2006/relationships/hyperlink" Target="https://www.daloopa.com/src/1668875" TargetMode="External"/><Relationship Id="rId10243" Type="http://schemas.openxmlformats.org/officeDocument/2006/relationships/hyperlink" Target="https://www.daloopa.com/src/50179744" TargetMode="External"/><Relationship Id="rId3872" Type="http://schemas.openxmlformats.org/officeDocument/2006/relationships/hyperlink" Target="https://www.daloopa.com/src/46414796" TargetMode="External"/><Relationship Id="rId13466" Type="http://schemas.openxmlformats.org/officeDocument/2006/relationships/hyperlink" Target="https://www.daloopa.com/src/32323497" TargetMode="External"/><Relationship Id="rId14864" Type="http://schemas.openxmlformats.org/officeDocument/2006/relationships/hyperlink" Target="https://www.daloopa.com/src/19185707" TargetMode="External"/><Relationship Id="rId15915" Type="http://schemas.openxmlformats.org/officeDocument/2006/relationships/hyperlink" Target="https://www.daloopa.com/src/19192924" TargetMode="External"/><Relationship Id="rId793" Type="http://schemas.openxmlformats.org/officeDocument/2006/relationships/hyperlink" Target="https://www.daloopa.com/document/17313306" TargetMode="External"/><Relationship Id="rId2474" Type="http://schemas.openxmlformats.org/officeDocument/2006/relationships/hyperlink" Target="https://www.daloopa.com/src/20856098" TargetMode="External"/><Relationship Id="rId3525" Type="http://schemas.openxmlformats.org/officeDocument/2006/relationships/hyperlink" Target="https://www.daloopa.com/src/19138910" TargetMode="External"/><Relationship Id="rId4923" Type="http://schemas.openxmlformats.org/officeDocument/2006/relationships/hyperlink" Target="https://www.daloopa.com/src/1930259" TargetMode="External"/><Relationship Id="rId9087" Type="http://schemas.openxmlformats.org/officeDocument/2006/relationships/hyperlink" Target="https://www.daloopa.com/src/1671508" TargetMode="External"/><Relationship Id="rId12068" Type="http://schemas.openxmlformats.org/officeDocument/2006/relationships/hyperlink" Target="https://www.daloopa.com/src/45304462" TargetMode="External"/><Relationship Id="rId13119" Type="http://schemas.openxmlformats.org/officeDocument/2006/relationships/hyperlink" Target="https://www.daloopa.com/src/67441111" TargetMode="External"/><Relationship Id="rId14517" Type="http://schemas.openxmlformats.org/officeDocument/2006/relationships/hyperlink" Target="https://www.daloopa.com/src/38229594" TargetMode="External"/><Relationship Id="rId446" Type="http://schemas.openxmlformats.org/officeDocument/2006/relationships/hyperlink" Target="https://www.daloopa.com/document/206943" TargetMode="External"/><Relationship Id="rId1076" Type="http://schemas.openxmlformats.org/officeDocument/2006/relationships/hyperlink" Target="https://www.daloopa.com/src/1670976" TargetMode="External"/><Relationship Id="rId2127" Type="http://schemas.openxmlformats.org/officeDocument/2006/relationships/hyperlink" Target="https://www.daloopa.com/src/18859976" TargetMode="External"/><Relationship Id="rId16689" Type="http://schemas.openxmlformats.org/officeDocument/2006/relationships/hyperlink" Target="https://www.daloopa.com/src/19165112" TargetMode="External"/><Relationship Id="rId4299" Type="http://schemas.openxmlformats.org/officeDocument/2006/relationships/hyperlink" Target="https://www.daloopa.com/src/1668162" TargetMode="External"/><Relationship Id="rId5697" Type="http://schemas.openxmlformats.org/officeDocument/2006/relationships/hyperlink" Target="https://www.daloopa.com/src/1670529" TargetMode="External"/><Relationship Id="rId6748" Type="http://schemas.openxmlformats.org/officeDocument/2006/relationships/hyperlink" Target="https://www.daloopa.com/src/1670364" TargetMode="External"/><Relationship Id="rId8170" Type="http://schemas.openxmlformats.org/officeDocument/2006/relationships/hyperlink" Target="https://www.daloopa.com/src/1669047" TargetMode="External"/><Relationship Id="rId13600" Type="http://schemas.openxmlformats.org/officeDocument/2006/relationships/hyperlink" Target="https://www.daloopa.com/src/19145368" TargetMode="External"/><Relationship Id="rId19162" Type="http://schemas.openxmlformats.org/officeDocument/2006/relationships/hyperlink" Target="https://marketplace.daloopa.com/text-fundamental?id=49001023&amp;value=3802&amp;id=49001151&amp;value=475&amp;id=49001118&amp;value=31&amp;id=49001091&amp;value=361&amp;id=49028204&amp;value=424&amp;id=49001018&amp;value=1291&amp;" TargetMode="External"/><Relationship Id="rId9221" Type="http://schemas.openxmlformats.org/officeDocument/2006/relationships/hyperlink" Target="https://www.daloopa.com/src/1671264" TargetMode="External"/><Relationship Id="rId11151" Type="http://schemas.openxmlformats.org/officeDocument/2006/relationships/hyperlink" Target="https://www.daloopa.com/src/50179491" TargetMode="External"/><Relationship Id="rId12202" Type="http://schemas.openxmlformats.org/officeDocument/2006/relationships/hyperlink" Target="https://marketplace.daloopa.com/text-fundamental?id=1679512&amp;value=6394&amp;id=1679504&amp;value=6336&amp;id=1679496&amp;value=6462&amp;id=1679488&amp;value=7488&amp;id=1679480&amp;value=8776&amp;id=1679472&amp;value=10274&amp;id=1679464&amp;value=11616&amp;id=1679456&amp;value=13326&amp;id=1679448&amp;value=13479&amp;id=1679439&amp;value=14546&amp;id=1679431&amp;value=15353&amp;id=1679423&amp;value=16518&amp;id=1679415&amp;value=18028&amp;id=1679407&amp;value=18770&amp;id=1679399&amp;value=19209&amp;id=1679391&amp;value=19804&amp;id=1679383&amp;value=20744&amp;id=1679375&amp;value=21508&amp;id=1679367&amp;value=22367&amp;id=1679359&amp;value=23183&amp;id=1679351&amp;value=26879&amp;id=1679343&amp;value=27253&amp;id=1679335&amp;value=28159&amp;id=1679327&amp;value=30179&amp;id=1679319&amp;value=30824&amp;id=1679311&amp;value=32829&amp;id=1679303&amp;value=34960&amp;id=2746550&amp;value=39865&amp;id=4718971&amp;value=41372&amp;id=7998984&amp;value=44494&amp;id=10353981&amp;value=46787&amp;id=14823747&amp;value=49732&amp;id=20856419&amp;value=52522&amp;id=32320518&amp;value=55910&amp;id=38225423&amp;value=57268&amp;id=46503147&amp;value=58881&amp;id=53484050&amp;value=62869&amp;id=58703444&amp;value=65015&amp;id=62996616&amp;value=64679&amp;id=67086547&amp;value=66897&amp;" TargetMode="External"/><Relationship Id="rId15772" Type="http://schemas.openxmlformats.org/officeDocument/2006/relationships/hyperlink" Target="https://www.daloopa.com/src/19183553" TargetMode="External"/><Relationship Id="rId16823" Type="http://schemas.openxmlformats.org/officeDocument/2006/relationships/hyperlink" Target="https://www.daloopa.com/src/48907000" TargetMode="External"/><Relationship Id="rId1210" Type="http://schemas.openxmlformats.org/officeDocument/2006/relationships/hyperlink" Target="https://www.daloopa.com/src/1670810" TargetMode="External"/><Relationship Id="rId4780" Type="http://schemas.openxmlformats.org/officeDocument/2006/relationships/hyperlink" Target="https://www.daloopa.com/src/14718010" TargetMode="External"/><Relationship Id="rId5831" Type="http://schemas.openxmlformats.org/officeDocument/2006/relationships/hyperlink" Target="https://www.daloopa.com/src/1670271" TargetMode="External"/><Relationship Id="rId14374" Type="http://schemas.openxmlformats.org/officeDocument/2006/relationships/hyperlink" Target="https://www.daloopa.com/src/32323890" TargetMode="External"/><Relationship Id="rId15425" Type="http://schemas.openxmlformats.org/officeDocument/2006/relationships/hyperlink" Target="https://www.daloopa.com/src/19186925" TargetMode="External"/><Relationship Id="rId3382" Type="http://schemas.openxmlformats.org/officeDocument/2006/relationships/hyperlink" Target="https://www.daloopa.com/src/67087848" TargetMode="External"/><Relationship Id="rId4433" Type="http://schemas.openxmlformats.org/officeDocument/2006/relationships/hyperlink" Target="https://www.daloopa.com/src/1668219" TargetMode="External"/><Relationship Id="rId14027" Type="http://schemas.openxmlformats.org/officeDocument/2006/relationships/hyperlink" Target="https://www.daloopa.com/src/58704142" TargetMode="External"/><Relationship Id="rId17597" Type="http://schemas.openxmlformats.org/officeDocument/2006/relationships/hyperlink" Target="https://www.daloopa.com/src/62761276" TargetMode="External"/><Relationship Id="rId18995" Type="http://schemas.openxmlformats.org/officeDocument/2006/relationships/hyperlink" Target="https://www.daloopa.com/document/23219921" TargetMode="External"/><Relationship Id="rId3035" Type="http://schemas.openxmlformats.org/officeDocument/2006/relationships/hyperlink" Target="https://www.daloopa.com/src/19135453" TargetMode="External"/><Relationship Id="rId7656" Type="http://schemas.openxmlformats.org/officeDocument/2006/relationships/hyperlink" Target="https://www.daloopa.com/src/14718243" TargetMode="External"/><Relationship Id="rId8707" Type="http://schemas.openxmlformats.org/officeDocument/2006/relationships/hyperlink" Target="https://www.daloopa.com/src/45304162" TargetMode="External"/><Relationship Id="rId10984" Type="http://schemas.openxmlformats.org/officeDocument/2006/relationships/hyperlink" Target="https://www.daloopa.com/src/67050014" TargetMode="External"/><Relationship Id="rId16199" Type="http://schemas.openxmlformats.org/officeDocument/2006/relationships/hyperlink" Target="https://www.daloopa.com/src/19193386" TargetMode="External"/><Relationship Id="rId18648" Type="http://schemas.openxmlformats.org/officeDocument/2006/relationships/hyperlink" Target="https://www.daloopa.com/src/50393421" TargetMode="External"/><Relationship Id="rId6258" Type="http://schemas.openxmlformats.org/officeDocument/2006/relationships/hyperlink" Target="https://www.daloopa.com/src/1669718" TargetMode="External"/><Relationship Id="rId7309" Type="http://schemas.openxmlformats.org/officeDocument/2006/relationships/hyperlink" Target="https://www.daloopa.com/src/1669348" TargetMode="External"/><Relationship Id="rId10637" Type="http://schemas.openxmlformats.org/officeDocument/2006/relationships/hyperlink" Target="https://marketplace.daloopa.com/text-fundamental?id=67059480&amp;value=-0.11&amp;id=67059490&amp;value=-0.08&amp;" TargetMode="External"/><Relationship Id="rId13110" Type="http://schemas.openxmlformats.org/officeDocument/2006/relationships/hyperlink" Target="https://www.daloopa.com/src/67436004" TargetMode="External"/><Relationship Id="rId16680" Type="http://schemas.openxmlformats.org/officeDocument/2006/relationships/hyperlink" Target="https://www.daloopa.com/src/19197025" TargetMode="External"/><Relationship Id="rId17731" Type="http://schemas.openxmlformats.org/officeDocument/2006/relationships/hyperlink" Target="https://www.daloopa.com/src/62705998" TargetMode="External"/><Relationship Id="rId2868" Type="http://schemas.openxmlformats.org/officeDocument/2006/relationships/hyperlink" Target="https://www.daloopa.com/src/19134691" TargetMode="External"/><Relationship Id="rId3919" Type="http://schemas.openxmlformats.org/officeDocument/2006/relationships/hyperlink" Target="https://www.daloopa.com/src/1668113" TargetMode="External"/><Relationship Id="rId15282" Type="http://schemas.openxmlformats.org/officeDocument/2006/relationships/hyperlink" Target="https://www.daloopa.com/src/19186430" TargetMode="External"/><Relationship Id="rId16333" Type="http://schemas.openxmlformats.org/officeDocument/2006/relationships/hyperlink" Target="https://www.daloopa.com/src/19140219" TargetMode="External"/><Relationship Id="rId4290" Type="http://schemas.openxmlformats.org/officeDocument/2006/relationships/hyperlink" Target="https://www.daloopa.com/src/1668300" TargetMode="External"/><Relationship Id="rId5341" Type="http://schemas.openxmlformats.org/officeDocument/2006/relationships/hyperlink" Target="https://www.daloopa.com/src/1669907" TargetMode="External"/><Relationship Id="rId9962" Type="http://schemas.openxmlformats.org/officeDocument/2006/relationships/hyperlink" Target="https://www.daloopa.com/src/1671260" TargetMode="External"/><Relationship Id="rId11892" Type="http://schemas.openxmlformats.org/officeDocument/2006/relationships/hyperlink" Target="https://www.daloopa.com/src/1678713" TargetMode="External"/><Relationship Id="rId19556" Type="http://schemas.openxmlformats.org/officeDocument/2006/relationships/hyperlink" Target="https://www.daloopa.com/src/1678619" TargetMode="External"/><Relationship Id="rId1951" Type="http://schemas.openxmlformats.org/officeDocument/2006/relationships/hyperlink" Target="https://www.daloopa.com/src/1676828" TargetMode="External"/><Relationship Id="rId8564" Type="http://schemas.openxmlformats.org/officeDocument/2006/relationships/hyperlink" Target="https://www.daloopa.com/src/1669552" TargetMode="External"/><Relationship Id="rId9615" Type="http://schemas.openxmlformats.org/officeDocument/2006/relationships/hyperlink" Target="https://www.daloopa.com/src/1671167" TargetMode="External"/><Relationship Id="rId10494" Type="http://schemas.openxmlformats.org/officeDocument/2006/relationships/hyperlink" Target="https://www.daloopa.com/src/50178789" TargetMode="External"/><Relationship Id="rId11545" Type="http://schemas.openxmlformats.org/officeDocument/2006/relationships/hyperlink" Target="https://www.daloopa.com/src/45304420" TargetMode="External"/><Relationship Id="rId12943" Type="http://schemas.openxmlformats.org/officeDocument/2006/relationships/hyperlink" Target="https://www.daloopa.com/src/67436295" TargetMode="External"/><Relationship Id="rId18158" Type="http://schemas.openxmlformats.org/officeDocument/2006/relationships/hyperlink" Target="https://www.daloopa.com/src/19238003" TargetMode="External"/><Relationship Id="rId19209" Type="http://schemas.openxmlformats.org/officeDocument/2006/relationships/hyperlink" Target="https://www.daloopa.com/src/49001554" TargetMode="External"/><Relationship Id="rId1604" Type="http://schemas.openxmlformats.org/officeDocument/2006/relationships/hyperlink" Target="https://www.daloopa.com/src/1671026" TargetMode="External"/><Relationship Id="rId7166" Type="http://schemas.openxmlformats.org/officeDocument/2006/relationships/hyperlink" Target="https://www.daloopa.com/src/1668815" TargetMode="External"/><Relationship Id="rId8217" Type="http://schemas.openxmlformats.org/officeDocument/2006/relationships/hyperlink" Target="https://www.daloopa.com/src/1669220" TargetMode="External"/><Relationship Id="rId10147" Type="http://schemas.openxmlformats.org/officeDocument/2006/relationships/hyperlink" Target="https://www.daloopa.com/src/50457858" TargetMode="External"/><Relationship Id="rId14768" Type="http://schemas.openxmlformats.org/officeDocument/2006/relationships/hyperlink" Target="https://www.daloopa.com/src/19185387" TargetMode="External"/><Relationship Id="rId15819" Type="http://schemas.openxmlformats.org/officeDocument/2006/relationships/hyperlink" Target="https://www.daloopa.com/src/19182465" TargetMode="External"/><Relationship Id="rId16190" Type="http://schemas.openxmlformats.org/officeDocument/2006/relationships/hyperlink" Target="https://www.daloopa.com/src/19193912" TargetMode="External"/><Relationship Id="rId697" Type="http://schemas.openxmlformats.org/officeDocument/2006/relationships/hyperlink" Target="https://www.daloopa.com/src/19360373" TargetMode="External"/><Relationship Id="rId2378" Type="http://schemas.openxmlformats.org/officeDocument/2006/relationships/hyperlink" Target="https://www.daloopa.com/src/38224898" TargetMode="External"/><Relationship Id="rId3429" Type="http://schemas.openxmlformats.org/officeDocument/2006/relationships/hyperlink" Target="https://marketplace.daloopa.com/text-fundamental?id=49008550&amp;value=5600&amp;id=49892691&amp;value=1583&amp;id=50507989&amp;value=1616&amp;id=50507995&amp;value=1627&amp;id=50508257&amp;value=1657&amp;id=19599846&amp;value=6483&amp;id=19138772&amp;value=1675&amp;id=19138728&amp;value=1678&amp;id=19138695&amp;value=1792&amp;id=45304543&amp;value=1922&amp;id=19138823&amp;value=7067&amp;id=19138680&amp;value=1921&amp;id=19138655&amp;value=1914&amp;id=19138614&amp;value=1890&amp;id=45304544&amp;value=2062&amp;id=19138842&amp;value=7787&amp;" TargetMode="External"/><Relationship Id="rId3776" Type="http://schemas.openxmlformats.org/officeDocument/2006/relationships/hyperlink" Target="https://www.daloopa.com/src/49006012" TargetMode="External"/><Relationship Id="rId4827" Type="http://schemas.openxmlformats.org/officeDocument/2006/relationships/hyperlink" Target="https://www.daloopa.com/document/8473" TargetMode="External"/><Relationship Id="rId17241" Type="http://schemas.openxmlformats.org/officeDocument/2006/relationships/hyperlink" Target="https://www.daloopa.com/src/48799370" TargetMode="External"/><Relationship Id="rId6999" Type="http://schemas.openxmlformats.org/officeDocument/2006/relationships/hyperlink" Target="https://www.daloopa.com/src/46420422" TargetMode="External"/><Relationship Id="rId7300" Type="http://schemas.openxmlformats.org/officeDocument/2006/relationships/hyperlink" Target="https://www.daloopa.com/src/67054407" TargetMode="External"/><Relationship Id="rId13851" Type="http://schemas.openxmlformats.org/officeDocument/2006/relationships/hyperlink" Target="https://www.daloopa.com/src/20863176" TargetMode="External"/><Relationship Id="rId14902" Type="http://schemas.openxmlformats.org/officeDocument/2006/relationships/hyperlink" Target="https://www.daloopa.com/src/19185029" TargetMode="External"/><Relationship Id="rId3910" Type="http://schemas.openxmlformats.org/officeDocument/2006/relationships/hyperlink" Target="https://www.daloopa.com/src/1668240" TargetMode="External"/><Relationship Id="rId9472" Type="http://schemas.openxmlformats.org/officeDocument/2006/relationships/hyperlink" Target="https://www.daloopa.com/src/14718323" TargetMode="External"/><Relationship Id="rId12453" Type="http://schemas.openxmlformats.org/officeDocument/2006/relationships/hyperlink" Target="https://www.daloopa.com/src/67086552" TargetMode="External"/><Relationship Id="rId13504" Type="http://schemas.openxmlformats.org/officeDocument/2006/relationships/hyperlink" Target="https://www.daloopa.com/src/19144888" TargetMode="External"/><Relationship Id="rId19066" Type="http://schemas.openxmlformats.org/officeDocument/2006/relationships/hyperlink" Target="https://www.daloopa.com/src/48905884" TargetMode="External"/><Relationship Id="rId831" Type="http://schemas.openxmlformats.org/officeDocument/2006/relationships/hyperlink" Target="https://www.daloopa.com/src/4681646" TargetMode="External"/><Relationship Id="rId1461" Type="http://schemas.openxmlformats.org/officeDocument/2006/relationships/hyperlink" Target="https://www.daloopa.com/src/49016287" TargetMode="External"/><Relationship Id="rId2512" Type="http://schemas.openxmlformats.org/officeDocument/2006/relationships/hyperlink" Target="https://www.daloopa.com/src/66331078" TargetMode="External"/><Relationship Id="rId8074" Type="http://schemas.openxmlformats.org/officeDocument/2006/relationships/hyperlink" Target="https://www.daloopa.com/src/58652687" TargetMode="External"/><Relationship Id="rId9125" Type="http://schemas.openxmlformats.org/officeDocument/2006/relationships/hyperlink" Target="https://www.daloopa.com/document/207123" TargetMode="External"/><Relationship Id="rId11055" Type="http://schemas.openxmlformats.org/officeDocument/2006/relationships/hyperlink" Target="https://www.daloopa.com/src/50174950" TargetMode="External"/><Relationship Id="rId12106" Type="http://schemas.openxmlformats.org/officeDocument/2006/relationships/hyperlink" Target="https://www.daloopa.com/src/1678338" TargetMode="External"/><Relationship Id="rId15676" Type="http://schemas.openxmlformats.org/officeDocument/2006/relationships/hyperlink" Target="https://www.daloopa.com/src/19183438" TargetMode="External"/><Relationship Id="rId1114" Type="http://schemas.openxmlformats.org/officeDocument/2006/relationships/hyperlink" Target="https://marketplace.daloopa.com/text-fundamental?id=14718382&amp;value=3831&amp;id=48520378&amp;value=13059&amp;id=20810163&amp;value=4047&amp;id=32273419&amp;value=4628&amp;id=38123783&amp;value=4990&amp;id=46413140&amp;value=5541&amp;id=50192797&amp;value=19206&amp;id=53410456&amp;value=5821&amp;id=58652860&amp;value=6276&amp;id=62949195&amp;value=6868&amp;id=67045075&amp;value=7315&amp;id=67085584&amp;value=26280&amp;" TargetMode="External"/><Relationship Id="rId4684" Type="http://schemas.openxmlformats.org/officeDocument/2006/relationships/hyperlink" Target="https://www.daloopa.com/src/1668165" TargetMode="External"/><Relationship Id="rId5735" Type="http://schemas.openxmlformats.org/officeDocument/2006/relationships/hyperlink" Target="https://www.daloopa.com/src/62949312" TargetMode="External"/><Relationship Id="rId14278" Type="http://schemas.openxmlformats.org/officeDocument/2006/relationships/hyperlink" Target="https://marketplace.daloopa.com/text-fundamental?id=19150831&amp;value=27&amp;id=19150416&amp;value=64&amp;" TargetMode="External"/><Relationship Id="rId15329" Type="http://schemas.openxmlformats.org/officeDocument/2006/relationships/hyperlink" Target="https://www.daloopa.com/src/19186602" TargetMode="External"/><Relationship Id="rId16727" Type="http://schemas.openxmlformats.org/officeDocument/2006/relationships/hyperlink" Target="https://www.daloopa.com/src/62705733" TargetMode="External"/><Relationship Id="rId19200" Type="http://schemas.openxmlformats.org/officeDocument/2006/relationships/hyperlink" Target="https://marketplace.daloopa.com/text-fundamental?id=49001152&amp;value=0.22&amp;id=49001116&amp;value=0.24&amp;id=49001089&amp;value=0.22&amp;id=49001012&amp;value=0.23&amp;" TargetMode="External"/><Relationship Id="rId3286" Type="http://schemas.openxmlformats.org/officeDocument/2006/relationships/hyperlink" Target="https://www.daloopa.com/src/19136024" TargetMode="External"/><Relationship Id="rId4337" Type="http://schemas.openxmlformats.org/officeDocument/2006/relationships/hyperlink" Target="https://www.daloopa.com/src/1668424" TargetMode="External"/><Relationship Id="rId18899" Type="http://schemas.openxmlformats.org/officeDocument/2006/relationships/hyperlink" Target="https://marketplace.daloopa.com/text-fundamental?id=48900276&amp;value=932&amp;id=48900239&amp;value=986&amp;id=48900201&amp;value=1116&amp;id=50393536&amp;value=1140&amp;id=48900148&amp;value=1266&amp;id=48900114&amp;value=1736&amp;id=48900077&amp;value=3143&amp;id=48900026&amp;value=3452&amp;id=48900003&amp;value=3621&amp;id=48899991&amp;value=3518&amp;id=48899964&amp;value=3081&amp;id=48899942&amp;value=3024&amp;id=48899880&amp;value=2963&amp;id=48899828&amp;value=2556&amp;id=48899786&amp;value=2131&amp;id=48899692&amp;value=1856&amp;id=48899614&amp;value=2487&amp;id=48899555&amp;value=3482&amp;id=48899356&amp;value=5264&amp;id=50369693&amp;value=5619&amp;" TargetMode="External"/><Relationship Id="rId8958" Type="http://schemas.openxmlformats.org/officeDocument/2006/relationships/hyperlink" Target="https://www.daloopa.com/src/1671519" TargetMode="External"/><Relationship Id="rId10888" Type="http://schemas.openxmlformats.org/officeDocument/2006/relationships/hyperlink" Target="https://www.daloopa.com/src/50174937" TargetMode="External"/><Relationship Id="rId11939" Type="http://schemas.openxmlformats.org/officeDocument/2006/relationships/hyperlink" Target="https://www.daloopa.com/src/1678249" TargetMode="External"/><Relationship Id="rId15810" Type="http://schemas.openxmlformats.org/officeDocument/2006/relationships/hyperlink" Target="https://www.daloopa.com/src/19182809" TargetMode="External"/><Relationship Id="rId13361" Type="http://schemas.openxmlformats.org/officeDocument/2006/relationships/hyperlink" Target="https://marketplace.daloopa.com/text-fundamental?id=19145693&amp;value=1500&amp;id=19145278&amp;value=1084&amp;id=19145268&amp;value=1905&amp;id=19145255&amp;value=634&amp;id=19145249&amp;value=882&amp;id=19145224&amp;value=1231&amp;id=19143135&amp;value=1071&amp;id=19143110&amp;value=681&amp;id=19143097&amp;value=657&amp;id=19143692&amp;value=859&amp;id=19143068&amp;value=689&amp;id=19143035&amp;value=1049&amp;id=19143028&amp;value=1068&amp;id=19143672&amp;value=1626&amp;id=19143007&amp;value=1701&amp;id=19142979&amp;value=1526&amp;id=19142936&amp;value=1592&amp;id=19143653&amp;value=1640&amp;id=20861994&amp;value=1701&amp;id=32323428&amp;value=1918&amp;id=38233730&amp;value=1378&amp;id=46507380&amp;value=1393&amp;id=53487274&amp;value=1469&amp;id=58705357&amp;value=54160&amp;id=62996133&amp;value=39176&amp;id=67089920&amp;value=55374&amp;" TargetMode="External"/><Relationship Id="rId14412" Type="http://schemas.openxmlformats.org/officeDocument/2006/relationships/hyperlink" Target="https://www.daloopa.com/src/19178362" TargetMode="External"/><Relationship Id="rId17982" Type="http://schemas.openxmlformats.org/officeDocument/2006/relationships/hyperlink" Target="https://www.daloopa.com/src/62709191" TargetMode="External"/><Relationship Id="rId3420" Type="http://schemas.openxmlformats.org/officeDocument/2006/relationships/hyperlink" Target="https://www.daloopa.com/src/19137872" TargetMode="External"/><Relationship Id="rId6990" Type="http://schemas.openxmlformats.org/officeDocument/2006/relationships/hyperlink" Target="https://www.daloopa.com/src/67044696" TargetMode="External"/><Relationship Id="rId13014" Type="http://schemas.openxmlformats.org/officeDocument/2006/relationships/hyperlink" Target="https://www.daloopa.com/src/67439365" TargetMode="External"/><Relationship Id="rId16584" Type="http://schemas.openxmlformats.org/officeDocument/2006/relationships/hyperlink" Target="https://www.daloopa.com/src/19164746" TargetMode="External"/><Relationship Id="rId17635" Type="http://schemas.openxmlformats.org/officeDocument/2006/relationships/hyperlink" Target="https://www.daloopa.com/src/62762214" TargetMode="External"/><Relationship Id="rId341" Type="http://schemas.openxmlformats.org/officeDocument/2006/relationships/hyperlink" Target="https://www.daloopa.com/src/1676914" TargetMode="External"/><Relationship Id="rId2022" Type="http://schemas.openxmlformats.org/officeDocument/2006/relationships/hyperlink" Target="https://www.daloopa.com/src/1676825" TargetMode="External"/><Relationship Id="rId5592" Type="http://schemas.openxmlformats.org/officeDocument/2006/relationships/hyperlink" Target="https://www.daloopa.com/document/23463508" TargetMode="External"/><Relationship Id="rId6643" Type="http://schemas.openxmlformats.org/officeDocument/2006/relationships/hyperlink" Target="https://www.daloopa.com/src/1670400" TargetMode="External"/><Relationship Id="rId15186" Type="http://schemas.openxmlformats.org/officeDocument/2006/relationships/hyperlink" Target="https://www.daloopa.com/src/67088580" TargetMode="External"/><Relationship Id="rId16237" Type="http://schemas.openxmlformats.org/officeDocument/2006/relationships/hyperlink" Target="https://www.daloopa.com/src/19140216" TargetMode="External"/><Relationship Id="rId4194" Type="http://schemas.openxmlformats.org/officeDocument/2006/relationships/hyperlink" Target="https://www.daloopa.com/src/1668174" TargetMode="External"/><Relationship Id="rId5245" Type="http://schemas.openxmlformats.org/officeDocument/2006/relationships/hyperlink" Target="https://www.daloopa.com/src/4681425" TargetMode="External"/><Relationship Id="rId9866" Type="http://schemas.openxmlformats.org/officeDocument/2006/relationships/hyperlink" Target="https://www.daloopa.com/document/22810043" TargetMode="External"/><Relationship Id="rId8468" Type="http://schemas.openxmlformats.org/officeDocument/2006/relationships/hyperlink" Target="https://www.daloopa.com/src/1668772" TargetMode="External"/><Relationship Id="rId9519" Type="http://schemas.openxmlformats.org/officeDocument/2006/relationships/hyperlink" Target="https://www.daloopa.com/src/2697122" TargetMode="External"/><Relationship Id="rId10398" Type="http://schemas.openxmlformats.org/officeDocument/2006/relationships/hyperlink" Target="https://www.daloopa.com/src/50179439" TargetMode="External"/><Relationship Id="rId11796" Type="http://schemas.openxmlformats.org/officeDocument/2006/relationships/hyperlink" Target="https://www.daloopa.com/src/1678436" TargetMode="External"/><Relationship Id="rId12847" Type="http://schemas.openxmlformats.org/officeDocument/2006/relationships/hyperlink" Target="https://www.daloopa.com/src/67436804" TargetMode="External"/><Relationship Id="rId1508" Type="http://schemas.openxmlformats.org/officeDocument/2006/relationships/hyperlink" Target="https://www.daloopa.com/src/1671030" TargetMode="External"/><Relationship Id="rId1855" Type="http://schemas.openxmlformats.org/officeDocument/2006/relationships/hyperlink" Target="https://www.daloopa.com/src/1670861" TargetMode="External"/><Relationship Id="rId2906" Type="http://schemas.openxmlformats.org/officeDocument/2006/relationships/hyperlink" Target="https://www.daloopa.com/src/38227496" TargetMode="External"/><Relationship Id="rId11449" Type="http://schemas.openxmlformats.org/officeDocument/2006/relationships/hyperlink" Target="https://www.daloopa.com/document/6065396" TargetMode="External"/><Relationship Id="rId15320" Type="http://schemas.openxmlformats.org/officeDocument/2006/relationships/hyperlink" Target="https://www.daloopa.com/src/67088791" TargetMode="External"/><Relationship Id="rId18890" Type="http://schemas.openxmlformats.org/officeDocument/2006/relationships/hyperlink" Target="https://www.daloopa.com/src/48899940" TargetMode="External"/><Relationship Id="rId11930" Type="http://schemas.openxmlformats.org/officeDocument/2006/relationships/hyperlink" Target="https://www.daloopa.com/src/1678269" TargetMode="External"/><Relationship Id="rId17492" Type="http://schemas.openxmlformats.org/officeDocument/2006/relationships/hyperlink" Target="https://www.daloopa.com/src/62705861" TargetMode="External"/><Relationship Id="rId18543" Type="http://schemas.openxmlformats.org/officeDocument/2006/relationships/hyperlink" Target="https://marketplace.daloopa.com/text-fundamental?id=62711661&amp;value=-283&amp;id=62711762&amp;value=-123&amp;id=62711803&amp;value=-73&amp;id=62711843&amp;value=-155&amp;id=62711856&amp;value=-136&amp;id=62711916&amp;value=-237&amp;id=62711931&amp;value=-380&amp;id=62711965&amp;value=-782&amp;id=62712015&amp;value=-946&amp;id=67090324&amp;value=-1092&amp;" TargetMode="External"/><Relationship Id="rId7551" Type="http://schemas.openxmlformats.org/officeDocument/2006/relationships/hyperlink" Target="https://www.daloopa.com/src/10333040" TargetMode="External"/><Relationship Id="rId8602" Type="http://schemas.openxmlformats.org/officeDocument/2006/relationships/hyperlink" Target="https://www.daloopa.com/src/67044692" TargetMode="External"/><Relationship Id="rId10532" Type="http://schemas.openxmlformats.org/officeDocument/2006/relationships/hyperlink" Target="https://www.daloopa.com/src/50457906" TargetMode="External"/><Relationship Id="rId16094" Type="http://schemas.openxmlformats.org/officeDocument/2006/relationships/hyperlink" Target="https://www.daloopa.com/src/19193960" TargetMode="External"/><Relationship Id="rId17145" Type="http://schemas.openxmlformats.org/officeDocument/2006/relationships/hyperlink" Target="https://www.daloopa.com/src/53490090" TargetMode="External"/><Relationship Id="rId6153" Type="http://schemas.openxmlformats.org/officeDocument/2006/relationships/hyperlink" Target="https://www.daloopa.com/src/1669853" TargetMode="External"/><Relationship Id="rId7204" Type="http://schemas.openxmlformats.org/officeDocument/2006/relationships/hyperlink" Target="https://www.daloopa.com/src/1669384" TargetMode="External"/><Relationship Id="rId13755" Type="http://schemas.openxmlformats.org/officeDocument/2006/relationships/hyperlink" Target="https://www.daloopa.com/src/46507751" TargetMode="External"/><Relationship Id="rId2763" Type="http://schemas.openxmlformats.org/officeDocument/2006/relationships/hyperlink" Target="https://www.daloopa.com/src/1679527" TargetMode="External"/><Relationship Id="rId3814" Type="http://schemas.openxmlformats.org/officeDocument/2006/relationships/hyperlink" Target="https://www.daloopa.com/src/19138350" TargetMode="External"/><Relationship Id="rId9376" Type="http://schemas.openxmlformats.org/officeDocument/2006/relationships/hyperlink" Target="https://www.daloopa.com/src/67054084" TargetMode="External"/><Relationship Id="rId12357" Type="http://schemas.openxmlformats.org/officeDocument/2006/relationships/hyperlink" Target="https://www.daloopa.com/src/2746553" TargetMode="External"/><Relationship Id="rId13408" Type="http://schemas.openxmlformats.org/officeDocument/2006/relationships/hyperlink" Target="https://www.daloopa.com/src/19143652" TargetMode="External"/><Relationship Id="rId14806" Type="http://schemas.openxmlformats.org/officeDocument/2006/relationships/hyperlink" Target="https://www.daloopa.com/src/19184747" TargetMode="External"/><Relationship Id="rId735" Type="http://schemas.openxmlformats.org/officeDocument/2006/relationships/hyperlink" Target="https://www.daloopa.com/src/50430080" TargetMode="External"/><Relationship Id="rId1365" Type="http://schemas.openxmlformats.org/officeDocument/2006/relationships/hyperlink" Target="https://www.daloopa.com/src/1671004" TargetMode="External"/><Relationship Id="rId2416" Type="http://schemas.openxmlformats.org/officeDocument/2006/relationships/hyperlink" Target="https://www.daloopa.com/src/1679198" TargetMode="External"/><Relationship Id="rId9029" Type="http://schemas.openxmlformats.org/officeDocument/2006/relationships/hyperlink" Target="https://www.daloopa.com/src/1671498" TargetMode="External"/><Relationship Id="rId16978" Type="http://schemas.openxmlformats.org/officeDocument/2006/relationships/hyperlink" Target="https://www.daloopa.com/src/48791745" TargetMode="External"/><Relationship Id="rId1018" Type="http://schemas.openxmlformats.org/officeDocument/2006/relationships/hyperlink" Target="https://marketplace.daloopa.com/text-fundamental?id=15999010&amp;value=124&amp;id=15998854&amp;value=137&amp;id=15998725&amp;value=108&amp;id=15998662&amp;value=119&amp;id=2700708&amp;value=91&amp;id=48507216&amp;value=455&amp;id=4681654&amp;value=49&amp;id=7963878&amp;value=151&amp;id=10333288&amp;value=-22&amp;id=14718340&amp;value=-2&amp;id=48507379&amp;value=176&amp;id=20811034&amp;value=-109&amp;id=32273595&amp;value=-7&amp;id=38124386&amp;value=62&amp;id=46414556&amp;value=203&amp;id=50174699&amp;value=149&amp;id=53410670&amp;value=278&amp;id=58653247&amp;value=375&amp;id=62949262&amp;value=638&amp;id=67045217&amp;value=669&amp;id=67092371&amp;value=1960&amp;" TargetMode="External"/><Relationship Id="rId4588" Type="http://schemas.openxmlformats.org/officeDocument/2006/relationships/hyperlink" Target="https://www.daloopa.com/src/67044160" TargetMode="External"/><Relationship Id="rId5639" Type="http://schemas.openxmlformats.org/officeDocument/2006/relationships/hyperlink" Target="https://www.daloopa.com/src/2696966" TargetMode="External"/><Relationship Id="rId5986" Type="http://schemas.openxmlformats.org/officeDocument/2006/relationships/hyperlink" Target="https://www.daloopa.com/src/1670311" TargetMode="External"/><Relationship Id="rId18053" Type="http://schemas.openxmlformats.org/officeDocument/2006/relationships/hyperlink" Target="https://www.daloopa.com/src/19237925" TargetMode="External"/><Relationship Id="rId19451" Type="http://schemas.openxmlformats.org/officeDocument/2006/relationships/hyperlink" Target="https://www.daloopa.com/src/1678628" TargetMode="External"/><Relationship Id="rId71" Type="http://schemas.openxmlformats.org/officeDocument/2006/relationships/hyperlink" Target="https://www.daloopa.com/document/11866228" TargetMode="External"/><Relationship Id="rId7061" Type="http://schemas.openxmlformats.org/officeDocument/2006/relationships/hyperlink" Target="https://www.daloopa.com/src/48346639" TargetMode="External"/><Relationship Id="rId8112" Type="http://schemas.openxmlformats.org/officeDocument/2006/relationships/hyperlink" Target="https://www.daloopa.com/src/1668697" TargetMode="External"/><Relationship Id="rId9510" Type="http://schemas.openxmlformats.org/officeDocument/2006/relationships/hyperlink" Target="https://www.daloopa.com/src/1671303" TargetMode="External"/><Relationship Id="rId11440" Type="http://schemas.openxmlformats.org/officeDocument/2006/relationships/hyperlink" Target="https://www.daloopa.com/src/45304405" TargetMode="External"/><Relationship Id="rId19104" Type="http://schemas.openxmlformats.org/officeDocument/2006/relationships/hyperlink" Target="https://www.daloopa.com/src/48906432" TargetMode="External"/><Relationship Id="rId10042" Type="http://schemas.openxmlformats.org/officeDocument/2006/relationships/hyperlink" Target="https://www.daloopa.com/src/50457842" TargetMode="External"/><Relationship Id="rId14663" Type="http://schemas.openxmlformats.org/officeDocument/2006/relationships/hyperlink" Target="https://www.daloopa.com/src/45303722" TargetMode="External"/><Relationship Id="rId15714" Type="http://schemas.openxmlformats.org/officeDocument/2006/relationships/hyperlink" Target="https://www.daloopa.com/src/45303792" TargetMode="External"/><Relationship Id="rId3671" Type="http://schemas.openxmlformats.org/officeDocument/2006/relationships/hyperlink" Target="https://marketplace.daloopa.com/text-fundamental?id=67087930&amp;value=0.14&amp;" TargetMode="External"/><Relationship Id="rId4722" Type="http://schemas.openxmlformats.org/officeDocument/2006/relationships/hyperlink" Target="https://www.daloopa.com/src/1668314" TargetMode="External"/><Relationship Id="rId13265" Type="http://schemas.openxmlformats.org/officeDocument/2006/relationships/hyperlink" Target="https://www.daloopa.com/src/67439089" TargetMode="External"/><Relationship Id="rId14316" Type="http://schemas.openxmlformats.org/officeDocument/2006/relationships/hyperlink" Target="https://www.daloopa.com/src/38226796" TargetMode="External"/><Relationship Id="rId17886" Type="http://schemas.openxmlformats.org/officeDocument/2006/relationships/hyperlink" Target="https://www.daloopa.com/src/62709240" TargetMode="External"/><Relationship Id="rId592" Type="http://schemas.openxmlformats.org/officeDocument/2006/relationships/hyperlink" Target="https://www.daloopa.com/src/18918328" TargetMode="External"/><Relationship Id="rId2273" Type="http://schemas.openxmlformats.org/officeDocument/2006/relationships/hyperlink" Target="https://www.daloopa.com/src/1679271" TargetMode="External"/><Relationship Id="rId3324" Type="http://schemas.openxmlformats.org/officeDocument/2006/relationships/hyperlink" Target="https://www.daloopa.com/src/19135740" TargetMode="External"/><Relationship Id="rId6894" Type="http://schemas.openxmlformats.org/officeDocument/2006/relationships/hyperlink" Target="https://www.daloopa.com/src/47468708" TargetMode="External"/><Relationship Id="rId7945" Type="http://schemas.openxmlformats.org/officeDocument/2006/relationships/hyperlink" Target="https://www.daloopa.com/src/1669177" TargetMode="External"/><Relationship Id="rId16488" Type="http://schemas.openxmlformats.org/officeDocument/2006/relationships/hyperlink" Target="https://www.daloopa.com/src/19164897" TargetMode="External"/><Relationship Id="rId17539" Type="http://schemas.openxmlformats.org/officeDocument/2006/relationships/hyperlink" Target="https://www.daloopa.com/src/62705944" TargetMode="External"/><Relationship Id="rId18937" Type="http://schemas.openxmlformats.org/officeDocument/2006/relationships/hyperlink" Target="https://www.daloopa.com/src/48899790" TargetMode="External"/><Relationship Id="rId245" Type="http://schemas.openxmlformats.org/officeDocument/2006/relationships/hyperlink" Target="https://www.daloopa.com/src/1677007" TargetMode="External"/><Relationship Id="rId5496" Type="http://schemas.openxmlformats.org/officeDocument/2006/relationships/hyperlink" Target="https://www.daloopa.com/src/7963193" TargetMode="External"/><Relationship Id="rId6547" Type="http://schemas.openxmlformats.org/officeDocument/2006/relationships/hyperlink" Target="https://www.daloopa.com/src/1670109" TargetMode="External"/><Relationship Id="rId10926" Type="http://schemas.openxmlformats.org/officeDocument/2006/relationships/hyperlink" Target="https://www.daloopa.com/src/50178700" TargetMode="External"/><Relationship Id="rId4098" Type="http://schemas.openxmlformats.org/officeDocument/2006/relationships/hyperlink" Target="https://www.daloopa.com/src/46595349" TargetMode="External"/><Relationship Id="rId5149" Type="http://schemas.openxmlformats.org/officeDocument/2006/relationships/hyperlink" Target="https://www.daloopa.com/src/1669837" TargetMode="External"/><Relationship Id="rId9020" Type="http://schemas.openxmlformats.org/officeDocument/2006/relationships/hyperlink" Target="https://www.daloopa.com/src/45304247" TargetMode="External"/><Relationship Id="rId12001" Type="http://schemas.openxmlformats.org/officeDocument/2006/relationships/hyperlink" Target="https://www.daloopa.com/src/1678278" TargetMode="External"/><Relationship Id="rId15571" Type="http://schemas.openxmlformats.org/officeDocument/2006/relationships/hyperlink" Target="https://www.daloopa.com/src/19186320" TargetMode="External"/><Relationship Id="rId16622" Type="http://schemas.openxmlformats.org/officeDocument/2006/relationships/hyperlink" Target="https://www.daloopa.com/src/18842712" TargetMode="External"/><Relationship Id="rId1759" Type="http://schemas.openxmlformats.org/officeDocument/2006/relationships/hyperlink" Target="https://marketplace.daloopa.com/text-fundamental?id=49016437&amp;value=3668&amp;id=49014240&amp;value=1214&amp;id=49016424&amp;value=4778&amp;id=49014227&amp;value=1137&amp;id=49014186&amp;value=1189&amp;id=49014176&amp;value=1200&amp;id=1671062&amp;value=1313&amp;id=48530007&amp;value=4839&amp;id=1671040&amp;value=1317&amp;id=1671018&amp;value=1409&amp;id=1670995&amp;value=1488&amp;id=1670972&amp;value=1586&amp;id=48529938&amp;value=5800&amp;id=1670950&amp;value=1396&amp;id=1670932&amp;value=1543&amp;id=1670913&amp;value=1667&amp;id=1670895&amp;value=1914&amp;id=48529909&amp;value=6520&amp;id=1670877&amp;value=1901&amp;id=1670859&amp;value=2031&amp;id=1670841&amp;value=2277&amp;id=1670823&amp;value=2499&amp;id=48529879&amp;value=8708&amp;id=1670805&amp;value=2529&amp;id=1670787&amp;value=2756&amp;id=1670769&amp;value=2837&amp;id=2697073&amp;value=3036&amp;id=48529781&amp;value=11158&amp;id=4681492&amp;value=3013&amp;id=7963253&amp;value=3292&amp;id=10333108&amp;value=3383&amp;" TargetMode="External"/><Relationship Id="rId3181" Type="http://schemas.openxmlformats.org/officeDocument/2006/relationships/hyperlink" Target="https://www.daloopa.com/src/19136234" TargetMode="External"/><Relationship Id="rId5630" Type="http://schemas.openxmlformats.org/officeDocument/2006/relationships/hyperlink" Target="https://www.daloopa.com/src/58652758" TargetMode="External"/><Relationship Id="rId14173" Type="http://schemas.openxmlformats.org/officeDocument/2006/relationships/hyperlink" Target="https://www.daloopa.com/src/19150984" TargetMode="External"/><Relationship Id="rId15224" Type="http://schemas.openxmlformats.org/officeDocument/2006/relationships/hyperlink" Target="https://www.daloopa.com/src/19179954" TargetMode="External"/><Relationship Id="rId18794" Type="http://schemas.openxmlformats.org/officeDocument/2006/relationships/hyperlink" Target="https://www.daloopa.com/document/7678" TargetMode="External"/><Relationship Id="rId4232" Type="http://schemas.openxmlformats.org/officeDocument/2006/relationships/hyperlink" Target="https://www.daloopa.com/src/1668443" TargetMode="External"/><Relationship Id="rId8853" Type="http://schemas.openxmlformats.org/officeDocument/2006/relationships/hyperlink" Target="https://www.daloopa.com/src/45304205" TargetMode="External"/><Relationship Id="rId9904" Type="http://schemas.openxmlformats.org/officeDocument/2006/relationships/hyperlink" Target="https://www.daloopa.com/src/1671090" TargetMode="External"/><Relationship Id="rId10783" Type="http://schemas.openxmlformats.org/officeDocument/2006/relationships/hyperlink" Target="https://www.daloopa.com/src/50179267" TargetMode="External"/><Relationship Id="rId11834" Type="http://schemas.openxmlformats.org/officeDocument/2006/relationships/hyperlink" Target="https://www.daloopa.com/src/1678721" TargetMode="External"/><Relationship Id="rId17396" Type="http://schemas.openxmlformats.org/officeDocument/2006/relationships/hyperlink" Target="https://www.daloopa.com/src/62865832" TargetMode="External"/><Relationship Id="rId18447" Type="http://schemas.openxmlformats.org/officeDocument/2006/relationships/hyperlink" Target="https://www.daloopa.com/src/67090320" TargetMode="External"/><Relationship Id="rId7455" Type="http://schemas.openxmlformats.org/officeDocument/2006/relationships/hyperlink" Target="https://www.daloopa.com/src/62949120" TargetMode="External"/><Relationship Id="rId8506" Type="http://schemas.openxmlformats.org/officeDocument/2006/relationships/hyperlink" Target="https://www.daloopa.com/src/1669333" TargetMode="External"/><Relationship Id="rId10436" Type="http://schemas.openxmlformats.org/officeDocument/2006/relationships/hyperlink" Target="https://www.daloopa.com/src/50178795" TargetMode="External"/><Relationship Id="rId17049" Type="http://schemas.openxmlformats.org/officeDocument/2006/relationships/hyperlink" Target="https://www.daloopa.com/src/62997113" TargetMode="External"/><Relationship Id="rId6057" Type="http://schemas.openxmlformats.org/officeDocument/2006/relationships/hyperlink" Target="https://www.daloopa.com/src/1670426" TargetMode="External"/><Relationship Id="rId7108" Type="http://schemas.openxmlformats.org/officeDocument/2006/relationships/hyperlink" Target="https://www.daloopa.com/src/1669027" TargetMode="External"/><Relationship Id="rId986" Type="http://schemas.openxmlformats.org/officeDocument/2006/relationships/hyperlink" Target="https://www.daloopa.com/src/58653245" TargetMode="External"/><Relationship Id="rId2667" Type="http://schemas.openxmlformats.org/officeDocument/2006/relationships/hyperlink" Target="https://www.daloopa.com/src/1679561" TargetMode="External"/><Relationship Id="rId3718" Type="http://schemas.openxmlformats.org/officeDocument/2006/relationships/hyperlink" Target="https://www.daloopa.com/src/19138115" TargetMode="External"/><Relationship Id="rId13659" Type="http://schemas.openxmlformats.org/officeDocument/2006/relationships/hyperlink" Target="https://www.daloopa.com/src/19144533" TargetMode="External"/><Relationship Id="rId15081" Type="http://schemas.openxmlformats.org/officeDocument/2006/relationships/hyperlink" Target="https://www.daloopa.com/src/19180006" TargetMode="External"/><Relationship Id="rId16132" Type="http://schemas.openxmlformats.org/officeDocument/2006/relationships/hyperlink" Target="https://www.daloopa.com/src/19193969" TargetMode="External"/><Relationship Id="rId17530" Type="http://schemas.openxmlformats.org/officeDocument/2006/relationships/hyperlink" Target="https://www.daloopa.com/src/62706230" TargetMode="External"/><Relationship Id="rId639" Type="http://schemas.openxmlformats.org/officeDocument/2006/relationships/hyperlink" Target="https://www.daloopa.com/src/38227184" TargetMode="External"/><Relationship Id="rId1269" Type="http://schemas.openxmlformats.org/officeDocument/2006/relationships/hyperlink" Target="https://www.daloopa.com/src/48520621" TargetMode="External"/><Relationship Id="rId5140" Type="http://schemas.openxmlformats.org/officeDocument/2006/relationships/hyperlink" Target="https://www.daloopa.com/src/1670407" TargetMode="External"/><Relationship Id="rId9761" Type="http://schemas.openxmlformats.org/officeDocument/2006/relationships/hyperlink" Target="https://marketplace.daloopa.com/text-fundamental?id=67049647&amp;value=36982&amp;" TargetMode="External"/><Relationship Id="rId11691" Type="http://schemas.openxmlformats.org/officeDocument/2006/relationships/hyperlink" Target="https://www.daloopa.com/src/1682534" TargetMode="External"/><Relationship Id="rId12742" Type="http://schemas.openxmlformats.org/officeDocument/2006/relationships/hyperlink" Target="https://www.daloopa.com/src/58703120" TargetMode="External"/><Relationship Id="rId19355" Type="http://schemas.openxmlformats.org/officeDocument/2006/relationships/hyperlink" Target="https://marketplace.daloopa.com/text-fundamental?id=49009429&amp;value=0.19&amp;id=49010204&amp;value=0.22&amp;id=49010245&amp;value=0.2&amp;id=49010252&amp;value=0.15&amp;id=1678650&amp;value=0.12&amp;id=1678638&amp;value=0.11&amp;id=1678626&amp;value=0.13&amp;id=1678614&amp;value=0.18&amp;id=15989087&amp;value=0.14&amp;id=1678602&amp;value=0.17&amp;id=1678589&amp;value=0.21&amp;id=1678577&amp;value=0.2&amp;id=1678565&amp;value=0.22&amp;id=15988297&amp;value=0.2&amp;id=1678556&amp;value=0.22&amp;id=1678547&amp;value=0.21&amp;id=1678538&amp;value=0.24&amp;id=1678529&amp;value=0.24&amp;id=15987908&amp;value=0.23&amp;id=1678519&amp;value=0.26&amp;id=1678509&amp;value=0.26&amp;id=1678499&amp;value=0.21&amp;id=1678489&amp;value=0.22&amp;id=15987398&amp;value=0.23&amp;id=1678479&amp;value=0.17&amp;id=1678465&amp;value=0.19&amp;id=1678455&amp;value=0.2&amp;id=2699039&amp;value=0.17&amp;id=15985450&amp;value=0.18&amp;id=4681598&amp;value=0.13&amp;id=7963658&amp;value=-0.02&amp;id=10333280&amp;value=0.14&amp;id=14718178&amp;value=0.23&amp;id=15978689&amp;value=0.13&amp;id=20810964&amp;value=0.34&amp;id=32273575&amp;value=0.62&amp;id=38124355&amp;value=0.41&amp;id=46414353&amp;value=0.32&amp;id=46414402&amp;value=0.41&amp;id=53410623&amp;value=0.23&amp;id=58653143&amp;value=0.13&amp;id=62950086&amp;value=0.06&amp;" TargetMode="External"/><Relationship Id="rId1750" Type="http://schemas.openxmlformats.org/officeDocument/2006/relationships/hyperlink" Target="https://www.daloopa.com/src/7963252" TargetMode="External"/><Relationship Id="rId2801" Type="http://schemas.openxmlformats.org/officeDocument/2006/relationships/hyperlink" Target="https://www.daloopa.com/src/53486184" TargetMode="External"/><Relationship Id="rId8016" Type="http://schemas.openxmlformats.org/officeDocument/2006/relationships/hyperlink" Target="https://www.daloopa.com/src/1668628" TargetMode="External"/><Relationship Id="rId8363" Type="http://schemas.openxmlformats.org/officeDocument/2006/relationships/hyperlink" Target="https://www.daloopa.com/src/1668804" TargetMode="External"/><Relationship Id="rId9414" Type="http://schemas.openxmlformats.org/officeDocument/2006/relationships/hyperlink" Target="https://www.daloopa.com/src/1671103" TargetMode="External"/><Relationship Id="rId10293" Type="http://schemas.openxmlformats.org/officeDocument/2006/relationships/hyperlink" Target="https://www.daloopa.com/src/50179326" TargetMode="External"/><Relationship Id="rId11344" Type="http://schemas.openxmlformats.org/officeDocument/2006/relationships/hyperlink" Target="https://www.daloopa.com/src/1678953" TargetMode="External"/><Relationship Id="rId15965" Type="http://schemas.openxmlformats.org/officeDocument/2006/relationships/hyperlink" Target="https://www.daloopa.com/src/62996990" TargetMode="External"/><Relationship Id="rId19008" Type="http://schemas.openxmlformats.org/officeDocument/2006/relationships/hyperlink" Target="https://www.daloopa.com/src/62997515" TargetMode="External"/><Relationship Id="rId1403" Type="http://schemas.openxmlformats.org/officeDocument/2006/relationships/hyperlink" Target="https://www.daloopa.com/src/1670904" TargetMode="External"/><Relationship Id="rId4973" Type="http://schemas.openxmlformats.org/officeDocument/2006/relationships/hyperlink" Target="https://www.daloopa.com/src/1669832" TargetMode="External"/><Relationship Id="rId14567" Type="http://schemas.openxmlformats.org/officeDocument/2006/relationships/hyperlink" Target="https://www.daloopa.com/src/19186099" TargetMode="External"/><Relationship Id="rId15618" Type="http://schemas.openxmlformats.org/officeDocument/2006/relationships/hyperlink" Target="https://marketplace.daloopa.com/text-fundamental?id=19187116&amp;value=9.94&amp;id=19187096&amp;value=9.54&amp;id=19187049&amp;value=8.75&amp;id=50458014&amp;value=9.900000000000006&amp;id=19187172&amp;value=38.13&amp;id=19187005&amp;value=5.04&amp;id=19186985&amp;value=4.99&amp;id=19186960&amp;value=4.09&amp;id=50458015&amp;value=6.899999999999999&amp;id=19187192&amp;value=21.02&amp;id=19186927&amp;value=5.2&amp;id=19186897&amp;value=4.93&amp;id=19186883&amp;value=5.73&amp;id=50458016&amp;value=6.98&amp;id=19187252&amp;value=22.84&amp;id=19186876&amp;value=6.02&amp;id=19186868&amp;value=7&amp;id=19186840&amp;value=7.25&amp;id=50458017&amp;value=7.580000000000002&amp;id=19187501&amp;value=27.85&amp;id=19186732&amp;value=7.73&amp;id=19186696&amp;value=5.01&amp;id=19186606&amp;value=9.57&amp;id=50458018&amp;value=-4.310000000000002&amp;id=19187621&amp;value=18&amp;id=19186581&amp;value=13.33&amp;id=19186520&amp;value=4.54&amp;id=19186444&amp;value=13.06&amp;id=50458019&amp;value=12.770000000000003&amp;id=19187644&amp;value=43.7&amp;id=19186435&amp;value=9.5&amp;id=19186397&amp;value=14.21&amp;id=19186361&amp;value=10.12&amp;id=50458020&amp;value=15.329999999999998&amp;id=19187665&amp;value=49.16&amp;id=19186340&amp;value=9.87&amp;id=19186319&amp;value=10.13&amp;id=19186246&amp;value=16.4&amp;id=50458021&amp;value=22.21&amp;id=19187716&amp;value=58.61&amp;id=20862886&amp;value=26.29&amp;id=32324327&amp;value=27.26&amp;id=38229708&amp;value=27.99&amp;id=50458022&amp;value=30.66000000000001&amp;id=46508703&amp;value=112.2&amp;id=53488340&amp;value=24.62&amp;id=58705783&amp;value=1.21&amp;id=62996955&amp;value=1.06&amp;id=67097398&amp;value=-22.330000000000002&amp;id=67088787&amp;value=4.56&amp;" TargetMode="External"/><Relationship Id="rId3575" Type="http://schemas.openxmlformats.org/officeDocument/2006/relationships/hyperlink" Target="https://www.daloopa.com/src/45304573" TargetMode="External"/><Relationship Id="rId4626" Type="http://schemas.openxmlformats.org/officeDocument/2006/relationships/hyperlink" Target="https://www.daloopa.com/document/207170" TargetMode="External"/><Relationship Id="rId13169" Type="http://schemas.openxmlformats.org/officeDocument/2006/relationships/hyperlink" Target="https://www.daloopa.com/src/67440638" TargetMode="External"/><Relationship Id="rId17040" Type="http://schemas.openxmlformats.org/officeDocument/2006/relationships/hyperlink" Target="https://www.daloopa.com/src/48793782" TargetMode="External"/><Relationship Id="rId496" Type="http://schemas.openxmlformats.org/officeDocument/2006/relationships/hyperlink" Target="https://www.daloopa.com/src/1677263" TargetMode="External"/><Relationship Id="rId2177" Type="http://schemas.openxmlformats.org/officeDocument/2006/relationships/hyperlink" Target="https://www.daloopa.com/src/18858746" TargetMode="External"/><Relationship Id="rId3228" Type="http://schemas.openxmlformats.org/officeDocument/2006/relationships/hyperlink" Target="https://www.daloopa.com/src/19136035" TargetMode="External"/><Relationship Id="rId6798" Type="http://schemas.openxmlformats.org/officeDocument/2006/relationships/hyperlink" Target="https://www.daloopa.com/src/1669448" TargetMode="External"/><Relationship Id="rId7849" Type="http://schemas.openxmlformats.org/officeDocument/2006/relationships/hyperlink" Target="https://www.daloopa.com/src/1668973" TargetMode="External"/><Relationship Id="rId149" Type="http://schemas.openxmlformats.org/officeDocument/2006/relationships/hyperlink" Target="https://www.daloopa.com/document/23463508" TargetMode="External"/><Relationship Id="rId9271" Type="http://schemas.openxmlformats.org/officeDocument/2006/relationships/hyperlink" Target="https://www.daloopa.com/src/1671210" TargetMode="External"/><Relationship Id="rId13650" Type="http://schemas.openxmlformats.org/officeDocument/2006/relationships/hyperlink" Target="https://www.daloopa.com/src/19144625" TargetMode="External"/><Relationship Id="rId14701" Type="http://schemas.openxmlformats.org/officeDocument/2006/relationships/hyperlink" Target="https://www.daloopa.com/src/19185699" TargetMode="External"/><Relationship Id="rId1260" Type="http://schemas.openxmlformats.org/officeDocument/2006/relationships/hyperlink" Target="https://www.daloopa.com/src/4681480" TargetMode="External"/><Relationship Id="rId12252" Type="http://schemas.openxmlformats.org/officeDocument/2006/relationships/hyperlink" Target="https://www.daloopa.com/src/1679463" TargetMode="External"/><Relationship Id="rId13303" Type="http://schemas.openxmlformats.org/officeDocument/2006/relationships/hyperlink" Target="https://www.daloopa.com/src/1677405" TargetMode="External"/><Relationship Id="rId16873" Type="http://schemas.openxmlformats.org/officeDocument/2006/relationships/hyperlink" Target="https://www.daloopa.com/src/48791881" TargetMode="External"/><Relationship Id="rId17924" Type="http://schemas.openxmlformats.org/officeDocument/2006/relationships/hyperlink" Target="https://www.daloopa.com/src/62709192" TargetMode="External"/><Relationship Id="rId630" Type="http://schemas.openxmlformats.org/officeDocument/2006/relationships/hyperlink" Target="https://www.daloopa.com/src/18918204" TargetMode="External"/><Relationship Id="rId2311" Type="http://schemas.openxmlformats.org/officeDocument/2006/relationships/hyperlink" Target="https://www.daloopa.com/src/1679281" TargetMode="External"/><Relationship Id="rId5881" Type="http://schemas.openxmlformats.org/officeDocument/2006/relationships/hyperlink" Target="https://www.daloopa.com/src/1670347" TargetMode="External"/><Relationship Id="rId6932" Type="http://schemas.openxmlformats.org/officeDocument/2006/relationships/hyperlink" Target="https://www.daloopa.com/src/32272397" TargetMode="External"/><Relationship Id="rId15475" Type="http://schemas.openxmlformats.org/officeDocument/2006/relationships/hyperlink" Target="https://www.daloopa.com/src/19187000" TargetMode="External"/><Relationship Id="rId16526" Type="http://schemas.openxmlformats.org/officeDocument/2006/relationships/hyperlink" Target="https://www.daloopa.com/src/20857135" TargetMode="External"/><Relationship Id="rId4483" Type="http://schemas.openxmlformats.org/officeDocument/2006/relationships/hyperlink" Target="https://www.daloopa.com/src/1668251" TargetMode="External"/><Relationship Id="rId5534" Type="http://schemas.openxmlformats.org/officeDocument/2006/relationships/hyperlink" Target="https://www.daloopa.com/src/67044536" TargetMode="External"/><Relationship Id="rId14077" Type="http://schemas.openxmlformats.org/officeDocument/2006/relationships/hyperlink" Target="https://www.daloopa.com/src/19156834" TargetMode="External"/><Relationship Id="rId15128" Type="http://schemas.openxmlformats.org/officeDocument/2006/relationships/hyperlink" Target="https://www.daloopa.com/src/45303753" TargetMode="External"/><Relationship Id="rId18698" Type="http://schemas.openxmlformats.org/officeDocument/2006/relationships/hyperlink" Target="https://www.daloopa.com/src/48900241" TargetMode="External"/><Relationship Id="rId19749" Type="http://schemas.openxmlformats.org/officeDocument/2006/relationships/hyperlink" Target="https://www.daloopa.com/src/1678517" TargetMode="External"/><Relationship Id="rId3085" Type="http://schemas.openxmlformats.org/officeDocument/2006/relationships/hyperlink" Target="https://www.daloopa.com/src/45304518" TargetMode="External"/><Relationship Id="rId4136" Type="http://schemas.openxmlformats.org/officeDocument/2006/relationships/hyperlink" Target="https://www.daloopa.com/src/1668261" TargetMode="External"/><Relationship Id="rId8757" Type="http://schemas.openxmlformats.org/officeDocument/2006/relationships/hyperlink" Target="https://www.daloopa.com/src/62949173" TargetMode="External"/><Relationship Id="rId9808" Type="http://schemas.openxmlformats.org/officeDocument/2006/relationships/hyperlink" Target="https://www.daloopa.com/src/62949531" TargetMode="External"/><Relationship Id="rId10687" Type="http://schemas.openxmlformats.org/officeDocument/2006/relationships/hyperlink" Target="https://www.daloopa.com/src/50178687" TargetMode="External"/><Relationship Id="rId7359" Type="http://schemas.openxmlformats.org/officeDocument/2006/relationships/hyperlink" Target="https://www.daloopa.com/src/47469240" TargetMode="External"/><Relationship Id="rId11738" Type="http://schemas.openxmlformats.org/officeDocument/2006/relationships/hyperlink" Target="https://www.daloopa.com/src/1678683" TargetMode="External"/><Relationship Id="rId13160" Type="http://schemas.openxmlformats.org/officeDocument/2006/relationships/hyperlink" Target="https://www.daloopa.com/src/67441169" TargetMode="External"/><Relationship Id="rId14211" Type="http://schemas.openxmlformats.org/officeDocument/2006/relationships/hyperlink" Target="https://www.daloopa.com/src/18879552" TargetMode="External"/><Relationship Id="rId17781" Type="http://schemas.openxmlformats.org/officeDocument/2006/relationships/hyperlink" Target="https://www.daloopa.com/src/62761322" TargetMode="External"/><Relationship Id="rId18832" Type="http://schemas.openxmlformats.org/officeDocument/2006/relationships/hyperlink" Target="https://www.daloopa.com/src/48899696" TargetMode="External"/><Relationship Id="rId140" Type="http://schemas.openxmlformats.org/officeDocument/2006/relationships/hyperlink" Target="https://www.daloopa.com/document/10232717" TargetMode="External"/><Relationship Id="rId3969" Type="http://schemas.openxmlformats.org/officeDocument/2006/relationships/hyperlink" Target="https://www.daloopa.com/src/1668142" TargetMode="External"/><Relationship Id="rId5391" Type="http://schemas.openxmlformats.org/officeDocument/2006/relationships/hyperlink" Target="https://www.daloopa.com/src/1669978" TargetMode="External"/><Relationship Id="rId7840" Type="http://schemas.openxmlformats.org/officeDocument/2006/relationships/hyperlink" Target="https://www.daloopa.com/src/48615962" TargetMode="External"/><Relationship Id="rId10821" Type="http://schemas.openxmlformats.org/officeDocument/2006/relationships/hyperlink" Target="https://www.daloopa.com/src/50178582" TargetMode="External"/><Relationship Id="rId16383" Type="http://schemas.openxmlformats.org/officeDocument/2006/relationships/hyperlink" Target="https://www.daloopa.com/src/19196815" TargetMode="External"/><Relationship Id="rId17434" Type="http://schemas.openxmlformats.org/officeDocument/2006/relationships/hyperlink" Target="https://www.daloopa.com/src/62705570" TargetMode="External"/><Relationship Id="rId6" Type="http://schemas.openxmlformats.org/officeDocument/2006/relationships/hyperlink" Target="https://www.daloopa.com/document/27828" TargetMode="External"/><Relationship Id="rId5044" Type="http://schemas.openxmlformats.org/officeDocument/2006/relationships/hyperlink" Target="https://www.daloopa.com/src/1670116" TargetMode="External"/><Relationship Id="rId6442" Type="http://schemas.openxmlformats.org/officeDocument/2006/relationships/hyperlink" Target="https://www.daloopa.com/document/23463508" TargetMode="External"/><Relationship Id="rId12993" Type="http://schemas.openxmlformats.org/officeDocument/2006/relationships/hyperlink" Target="https://www.daloopa.com/src/67441673" TargetMode="External"/><Relationship Id="rId16036" Type="http://schemas.openxmlformats.org/officeDocument/2006/relationships/hyperlink" Target="https://www.daloopa.com/src/19193874" TargetMode="External"/><Relationship Id="rId9665" Type="http://schemas.openxmlformats.org/officeDocument/2006/relationships/hyperlink" Target="https://www.daloopa.com/document/23463508" TargetMode="External"/><Relationship Id="rId11595" Type="http://schemas.openxmlformats.org/officeDocument/2006/relationships/hyperlink" Target="https://marketplace.daloopa.com/text-fundamental?id=1679003&amp;value=1453&amp;id=1684169&amp;value=1583&amp;id=1684189&amp;value=1643&amp;id=1684210&amp;value=1970&amp;id=45304429&amp;value=6649&amp;" TargetMode="External"/><Relationship Id="rId12646" Type="http://schemas.openxmlformats.org/officeDocument/2006/relationships/hyperlink" Target="https://www.daloopa.com/src/50461373" TargetMode="External"/><Relationship Id="rId19259" Type="http://schemas.openxmlformats.org/officeDocument/2006/relationships/hyperlink" Target="https://www.daloopa.com/document/7678" TargetMode="External"/><Relationship Id="rId1654" Type="http://schemas.openxmlformats.org/officeDocument/2006/relationships/hyperlink" Target="https://www.daloopa.com/src/49016396" TargetMode="External"/><Relationship Id="rId2705" Type="http://schemas.openxmlformats.org/officeDocument/2006/relationships/hyperlink" Target="https://www.daloopa.com/src/1679580" TargetMode="External"/><Relationship Id="rId8267" Type="http://schemas.openxmlformats.org/officeDocument/2006/relationships/hyperlink" Target="https://www.daloopa.com/src/1669292" TargetMode="External"/><Relationship Id="rId9318" Type="http://schemas.openxmlformats.org/officeDocument/2006/relationships/hyperlink" Target="https://www.daloopa.com/src/67057796" TargetMode="External"/><Relationship Id="rId10197" Type="http://schemas.openxmlformats.org/officeDocument/2006/relationships/hyperlink" Target="https://www.daloopa.com/src/50179715" TargetMode="External"/><Relationship Id="rId11248" Type="http://schemas.openxmlformats.org/officeDocument/2006/relationships/hyperlink" Target="https://www.daloopa.com/src/1678830" TargetMode="External"/><Relationship Id="rId1307" Type="http://schemas.openxmlformats.org/officeDocument/2006/relationships/hyperlink" Target="https://www.daloopa.com/src/1670980" TargetMode="External"/><Relationship Id="rId4877" Type="http://schemas.openxmlformats.org/officeDocument/2006/relationships/hyperlink" Target="https://www.daloopa.com/src/1677279" TargetMode="External"/><Relationship Id="rId5928" Type="http://schemas.openxmlformats.org/officeDocument/2006/relationships/hyperlink" Target="https://www.daloopa.com/src/1670534" TargetMode="External"/><Relationship Id="rId15869" Type="http://schemas.openxmlformats.org/officeDocument/2006/relationships/hyperlink" Target="https://www.daloopa.com/src/20862986" TargetMode="External"/><Relationship Id="rId17291" Type="http://schemas.openxmlformats.org/officeDocument/2006/relationships/hyperlink" Target="https://www.daloopa.com/src/48798236" TargetMode="External"/><Relationship Id="rId18342" Type="http://schemas.openxmlformats.org/officeDocument/2006/relationships/hyperlink" Target="https://www.daloopa.com/document/27825" TargetMode="External"/><Relationship Id="rId19740" Type="http://schemas.openxmlformats.org/officeDocument/2006/relationships/hyperlink" Target="https://www.daloopa.com/src/1678476" TargetMode="External"/><Relationship Id="rId13" Type="http://schemas.openxmlformats.org/officeDocument/2006/relationships/hyperlink" Target="https://www.daloopa.com/document/7714" TargetMode="External"/><Relationship Id="rId3479" Type="http://schemas.openxmlformats.org/officeDocument/2006/relationships/hyperlink" Target="https://www.daloopa.com/src/19138820" TargetMode="External"/><Relationship Id="rId7350" Type="http://schemas.openxmlformats.org/officeDocument/2006/relationships/hyperlink" Target="https://www.daloopa.com/src/58652673" TargetMode="External"/><Relationship Id="rId8401" Type="http://schemas.openxmlformats.org/officeDocument/2006/relationships/hyperlink" Target="https://www.daloopa.com/src/1669369" TargetMode="External"/><Relationship Id="rId7003" Type="http://schemas.openxmlformats.org/officeDocument/2006/relationships/hyperlink" Target="https://www.daloopa.com/src/1669557" TargetMode="External"/><Relationship Id="rId10331" Type="http://schemas.openxmlformats.org/officeDocument/2006/relationships/hyperlink" Target="https://www.daloopa.com/src/50179010" TargetMode="External"/><Relationship Id="rId14952" Type="http://schemas.openxmlformats.org/officeDocument/2006/relationships/hyperlink" Target="https://www.daloopa.com/src/19184497" TargetMode="External"/><Relationship Id="rId3960" Type="http://schemas.openxmlformats.org/officeDocument/2006/relationships/hyperlink" Target="https://www.daloopa.com/src/1668275" TargetMode="External"/><Relationship Id="rId9175" Type="http://schemas.openxmlformats.org/officeDocument/2006/relationships/hyperlink" Target="https://www.daloopa.com/src/14718319" TargetMode="External"/><Relationship Id="rId13554" Type="http://schemas.openxmlformats.org/officeDocument/2006/relationships/hyperlink" Target="https://www.daloopa.com/src/53489617" TargetMode="External"/><Relationship Id="rId14605" Type="http://schemas.openxmlformats.org/officeDocument/2006/relationships/hyperlink" Target="https://www.daloopa.com/src/67097386" TargetMode="External"/><Relationship Id="rId881" Type="http://schemas.openxmlformats.org/officeDocument/2006/relationships/hyperlink" Target="https://www.daloopa.com/src/62755503" TargetMode="External"/><Relationship Id="rId2562" Type="http://schemas.openxmlformats.org/officeDocument/2006/relationships/hyperlink" Target="https://www.daloopa.com/src/66331549" TargetMode="External"/><Relationship Id="rId3613" Type="http://schemas.openxmlformats.org/officeDocument/2006/relationships/hyperlink" Target="https://www.daloopa.com/src/19138484" TargetMode="External"/><Relationship Id="rId12156" Type="http://schemas.openxmlformats.org/officeDocument/2006/relationships/hyperlink" Target="https://www.daloopa.com/src/1678308" TargetMode="External"/><Relationship Id="rId13207" Type="http://schemas.openxmlformats.org/officeDocument/2006/relationships/hyperlink" Target="https://www.daloopa.com/src/67440635" TargetMode="External"/><Relationship Id="rId16777" Type="http://schemas.openxmlformats.org/officeDocument/2006/relationships/hyperlink" Target="https://marketplace.daloopa.com/text-fundamental?id=66377573&amp;value=-1878&amp;id=67090489&amp;value=-2462&amp;" TargetMode="External"/><Relationship Id="rId17828" Type="http://schemas.openxmlformats.org/officeDocument/2006/relationships/hyperlink" Target="https://www.daloopa.com/src/67091614" TargetMode="External"/><Relationship Id="rId534" Type="http://schemas.openxmlformats.org/officeDocument/2006/relationships/hyperlink" Target="https://www.daloopa.com/src/18918899" TargetMode="External"/><Relationship Id="rId1164" Type="http://schemas.openxmlformats.org/officeDocument/2006/relationships/hyperlink" Target="https://www.daloopa.com/src/49016186" TargetMode="External"/><Relationship Id="rId2215" Type="http://schemas.openxmlformats.org/officeDocument/2006/relationships/hyperlink" Target="https://www.daloopa.com/src/18859974" TargetMode="External"/><Relationship Id="rId5785" Type="http://schemas.openxmlformats.org/officeDocument/2006/relationships/hyperlink" Target="https://www.daloopa.com/src/53410414" TargetMode="External"/><Relationship Id="rId6836" Type="http://schemas.openxmlformats.org/officeDocument/2006/relationships/hyperlink" Target="https://www.daloopa.com/src/48346642" TargetMode="External"/><Relationship Id="rId15379" Type="http://schemas.openxmlformats.org/officeDocument/2006/relationships/hyperlink" Target="https://www.daloopa.com/src/45303770" TargetMode="External"/><Relationship Id="rId19250" Type="http://schemas.openxmlformats.org/officeDocument/2006/relationships/hyperlink" Target="https://www.daloopa.com/src/49001566" TargetMode="External"/><Relationship Id="rId4387" Type="http://schemas.openxmlformats.org/officeDocument/2006/relationships/hyperlink" Target="https://www.daloopa.com/src/1668467" TargetMode="External"/><Relationship Id="rId5438" Type="http://schemas.openxmlformats.org/officeDocument/2006/relationships/hyperlink" Target="https://www.daloopa.com/src/1669772" TargetMode="External"/><Relationship Id="rId11989" Type="http://schemas.openxmlformats.org/officeDocument/2006/relationships/hyperlink" Target="https://www.daloopa.com/src/1678798" TargetMode="External"/><Relationship Id="rId15860" Type="http://schemas.openxmlformats.org/officeDocument/2006/relationships/hyperlink" Target="https://www.daloopa.com/src/45303797" TargetMode="External"/><Relationship Id="rId16911" Type="http://schemas.openxmlformats.org/officeDocument/2006/relationships/hyperlink" Target="https://marketplace.daloopa.com/text-fundamental?id=48792062&amp;value=555&amp;id=48792032&amp;value=532&amp;id=48791879&amp;value=551&amp;id=48791852&amp;value=534&amp;id=48791843&amp;value=640&amp;id=48791834&amp;value=650&amp;id=48791817&amp;value=648&amp;id=48791791&amp;value=696&amp;id=48791762&amp;value=729&amp;id=48791747&amp;value=737&amp;id=48791711&amp;value=738&amp;id=48791676&amp;value=795&amp;id=48791531&amp;value=799&amp;id=48791515&amp;value=805&amp;id=48791505&amp;value=855&amp;id=48791493&amp;value=463&amp;id=48791481&amp;value=461&amp;id=48791470&amp;value=457&amp;id=48791468&amp;value=548&amp;id=48791430&amp;value=544&amp;id=48791399&amp;value=643&amp;id=48791288&amp;value=701&amp;id=48791282&amp;value=761&amp;id=48791279&amp;value=703&amp;id=48791183&amp;value=703&amp;id=48791172&amp;value=683&amp;id=48791159&amp;value=683&amp;id=48791142&amp;value=703&amp;id=48791055&amp;value=713&amp;id=48791022&amp;value=700&amp;id=48791005&amp;value=700&amp;id=48790965&amp;value=699&amp;id=48790804&amp;value=864&amp;id=48790774&amp;value=861&amp;id=48789240&amp;value=946&amp;id=48789093&amp;value=534&amp;id=53490017&amp;value=418&amp;id=58706463&amp;value=408&amp;id=62997082&amp;value=528&amp;id=67089739&amp;value=527&amp;" TargetMode="External"/><Relationship Id="rId3470" Type="http://schemas.openxmlformats.org/officeDocument/2006/relationships/hyperlink" Target="https://www.daloopa.com/src/19138723" TargetMode="External"/><Relationship Id="rId13064" Type="http://schemas.openxmlformats.org/officeDocument/2006/relationships/hyperlink" Target="https://www.daloopa.com/src/67438875" TargetMode="External"/><Relationship Id="rId14462" Type="http://schemas.openxmlformats.org/officeDocument/2006/relationships/hyperlink" Target="https://www.daloopa.com/src/19177943" TargetMode="External"/><Relationship Id="rId15513" Type="http://schemas.openxmlformats.org/officeDocument/2006/relationships/hyperlink" Target="https://www.daloopa.com/src/19187171" TargetMode="External"/><Relationship Id="rId391" Type="http://schemas.openxmlformats.org/officeDocument/2006/relationships/hyperlink" Target="https://www.daloopa.com/src/1676959" TargetMode="External"/><Relationship Id="rId2072" Type="http://schemas.openxmlformats.org/officeDocument/2006/relationships/hyperlink" Target="https://www.daloopa.com/document/17276180" TargetMode="External"/><Relationship Id="rId3123" Type="http://schemas.openxmlformats.org/officeDocument/2006/relationships/hyperlink" Target="https://marketplace.daloopa.com/text-fundamental?id=67087729&amp;value=-0.08&amp;" TargetMode="External"/><Relationship Id="rId4521" Type="http://schemas.openxmlformats.org/officeDocument/2006/relationships/hyperlink" Target="https://www.daloopa.com/src/1668430" TargetMode="External"/><Relationship Id="rId14115" Type="http://schemas.openxmlformats.org/officeDocument/2006/relationships/hyperlink" Target="https://www.daloopa.com/src/48891069" TargetMode="External"/><Relationship Id="rId17685" Type="http://schemas.openxmlformats.org/officeDocument/2006/relationships/hyperlink" Target="https://www.daloopa.com/src/62705822" TargetMode="External"/><Relationship Id="rId18736" Type="http://schemas.openxmlformats.org/officeDocument/2006/relationships/hyperlink" Target="https://www.daloopa.com/src/48900074" TargetMode="External"/><Relationship Id="rId6693" Type="http://schemas.openxmlformats.org/officeDocument/2006/relationships/hyperlink" Target="https://www.daloopa.com/src/1670475" TargetMode="External"/><Relationship Id="rId7744" Type="http://schemas.openxmlformats.org/officeDocument/2006/relationships/hyperlink" Target="https://www.daloopa.com/document/23463508" TargetMode="External"/><Relationship Id="rId10725" Type="http://schemas.openxmlformats.org/officeDocument/2006/relationships/hyperlink" Target="https://www.daloopa.com/src/50457928" TargetMode="External"/><Relationship Id="rId16287" Type="http://schemas.openxmlformats.org/officeDocument/2006/relationships/hyperlink" Target="https://www.daloopa.com/src/45303826" TargetMode="External"/><Relationship Id="rId17338" Type="http://schemas.openxmlformats.org/officeDocument/2006/relationships/hyperlink" Target="https://www.daloopa.com/src/48799485" TargetMode="External"/><Relationship Id="rId5295" Type="http://schemas.openxmlformats.org/officeDocument/2006/relationships/hyperlink" Target="https://www.daloopa.com/src/1669701" TargetMode="External"/><Relationship Id="rId6346" Type="http://schemas.openxmlformats.org/officeDocument/2006/relationships/hyperlink" Target="https://www.daloopa.com/src/7963209" TargetMode="External"/><Relationship Id="rId12897" Type="http://schemas.openxmlformats.org/officeDocument/2006/relationships/hyperlink" Target="https://www.daloopa.com/src/67436317" TargetMode="External"/><Relationship Id="rId2956" Type="http://schemas.openxmlformats.org/officeDocument/2006/relationships/hyperlink" Target="https://www.daloopa.com/src/38227495" TargetMode="External"/><Relationship Id="rId9569" Type="http://schemas.openxmlformats.org/officeDocument/2006/relationships/hyperlink" Target="https://www.daloopa.com/src/1671277" TargetMode="External"/><Relationship Id="rId11499" Type="http://schemas.openxmlformats.org/officeDocument/2006/relationships/hyperlink" Target="https://www.daloopa.com/src/45304414" TargetMode="External"/><Relationship Id="rId13948" Type="http://schemas.openxmlformats.org/officeDocument/2006/relationships/hyperlink" Target="https://www.daloopa.com/src/48888169" TargetMode="External"/><Relationship Id="rId15370" Type="http://schemas.openxmlformats.org/officeDocument/2006/relationships/hyperlink" Target="https://www.daloopa.com/src/19186441" TargetMode="External"/><Relationship Id="rId16421" Type="http://schemas.openxmlformats.org/officeDocument/2006/relationships/hyperlink" Target="https://www.daloopa.com/src/19196686" TargetMode="External"/><Relationship Id="rId928" Type="http://schemas.openxmlformats.org/officeDocument/2006/relationships/hyperlink" Target="https://www.daloopa.com/src/15998735" TargetMode="External"/><Relationship Id="rId1558" Type="http://schemas.openxmlformats.org/officeDocument/2006/relationships/hyperlink" Target="https://www.daloopa.com/src/7963248" TargetMode="External"/><Relationship Id="rId2609" Type="http://schemas.openxmlformats.org/officeDocument/2006/relationships/hyperlink" Target="https://www.daloopa.com/src/66330935" TargetMode="External"/><Relationship Id="rId15023" Type="http://schemas.openxmlformats.org/officeDocument/2006/relationships/hyperlink" Target="https://www.daloopa.com/src/19184851" TargetMode="External"/><Relationship Id="rId4031" Type="http://schemas.openxmlformats.org/officeDocument/2006/relationships/hyperlink" Target="https://www.daloopa.com/src/14718006" TargetMode="External"/><Relationship Id="rId11980" Type="http://schemas.openxmlformats.org/officeDocument/2006/relationships/hyperlink" Target="https://www.daloopa.com/src/1678794" TargetMode="External"/><Relationship Id="rId17195" Type="http://schemas.openxmlformats.org/officeDocument/2006/relationships/hyperlink" Target="https://www.daloopa.com/src/48799609" TargetMode="External"/><Relationship Id="rId18593" Type="http://schemas.openxmlformats.org/officeDocument/2006/relationships/hyperlink" Target="https://www.daloopa.com/src/50393521" TargetMode="External"/><Relationship Id="rId19644" Type="http://schemas.openxmlformats.org/officeDocument/2006/relationships/hyperlink" Target="https://www.daloopa.com/src/1678596" TargetMode="External"/><Relationship Id="rId7254" Type="http://schemas.openxmlformats.org/officeDocument/2006/relationships/hyperlink" Target="https://www.daloopa.com/src/1669457" TargetMode="External"/><Relationship Id="rId8305" Type="http://schemas.openxmlformats.org/officeDocument/2006/relationships/hyperlink" Target="https://www.daloopa.com/src/47469225" TargetMode="External"/><Relationship Id="rId8652" Type="http://schemas.openxmlformats.org/officeDocument/2006/relationships/hyperlink" Target="https://www.daloopa.com/src/58652810" TargetMode="External"/><Relationship Id="rId9703" Type="http://schemas.openxmlformats.org/officeDocument/2006/relationships/hyperlink" Target="https://www.daloopa.com/src/1671142" TargetMode="External"/><Relationship Id="rId10582" Type="http://schemas.openxmlformats.org/officeDocument/2006/relationships/hyperlink" Target="https://www.daloopa.com/src/50457916" TargetMode="External"/><Relationship Id="rId11633" Type="http://schemas.openxmlformats.org/officeDocument/2006/relationships/hyperlink" Target="https://marketplace.daloopa.com/text-fundamental?id=1682266&amp;value=2736&amp;id=1682619&amp;value=2736&amp;id=1682200&amp;value=5071&amp;id=1677330&amp;value=1697&amp;" TargetMode="External"/><Relationship Id="rId18246" Type="http://schemas.openxmlformats.org/officeDocument/2006/relationships/hyperlink" Target="https://www.daloopa.com/src/19253374" TargetMode="External"/><Relationship Id="rId10235" Type="http://schemas.openxmlformats.org/officeDocument/2006/relationships/hyperlink" Target="https://www.daloopa.com/src/50180120" TargetMode="External"/><Relationship Id="rId14856" Type="http://schemas.openxmlformats.org/officeDocument/2006/relationships/hyperlink" Target="https://www.daloopa.com/src/19184120" TargetMode="External"/><Relationship Id="rId15907" Type="http://schemas.openxmlformats.org/officeDocument/2006/relationships/hyperlink" Target="https://www.daloopa.com/src/19193271" TargetMode="External"/><Relationship Id="rId3864" Type="http://schemas.openxmlformats.org/officeDocument/2006/relationships/hyperlink" Target="https://www.daloopa.com/src/2696806" TargetMode="External"/><Relationship Id="rId4915" Type="http://schemas.openxmlformats.org/officeDocument/2006/relationships/hyperlink" Target="https://www.daloopa.com/src/1677317" TargetMode="External"/><Relationship Id="rId13458" Type="http://schemas.openxmlformats.org/officeDocument/2006/relationships/hyperlink" Target="https://www.daloopa.com/src/19143908" TargetMode="External"/><Relationship Id="rId14509" Type="http://schemas.openxmlformats.org/officeDocument/2006/relationships/hyperlink" Target="https://www.daloopa.com/src/19177159" TargetMode="External"/><Relationship Id="rId785" Type="http://schemas.openxmlformats.org/officeDocument/2006/relationships/hyperlink" Target="https://www.daloopa.com/src/19619071" TargetMode="External"/><Relationship Id="rId2466" Type="http://schemas.openxmlformats.org/officeDocument/2006/relationships/hyperlink" Target="https://www.daloopa.com/src/1679189" TargetMode="External"/><Relationship Id="rId3517" Type="http://schemas.openxmlformats.org/officeDocument/2006/relationships/hyperlink" Target="https://www.daloopa.com/src/49892689" TargetMode="External"/><Relationship Id="rId9079" Type="http://schemas.openxmlformats.org/officeDocument/2006/relationships/hyperlink" Target="https://www.daloopa.com/src/1671549" TargetMode="External"/><Relationship Id="rId438" Type="http://schemas.openxmlformats.org/officeDocument/2006/relationships/hyperlink" Target="https://www.daloopa.com/src/1677148" TargetMode="External"/><Relationship Id="rId1068" Type="http://schemas.openxmlformats.org/officeDocument/2006/relationships/hyperlink" Target="https://www.daloopa.com/document/17276180" TargetMode="External"/><Relationship Id="rId2119" Type="http://schemas.openxmlformats.org/officeDocument/2006/relationships/hyperlink" Target="https://www.daloopa.com/src/18862790" TargetMode="External"/><Relationship Id="rId5689" Type="http://schemas.openxmlformats.org/officeDocument/2006/relationships/hyperlink" Target="https://www.daloopa.com/src/1669845" TargetMode="External"/><Relationship Id="rId9560" Type="http://schemas.openxmlformats.org/officeDocument/2006/relationships/hyperlink" Target="https://www.daloopa.com/src/45304352" TargetMode="External"/><Relationship Id="rId19154" Type="http://schemas.openxmlformats.org/officeDocument/2006/relationships/hyperlink" Target="https://marketplace.daloopa.com/text-fundamental?id=49001020&amp;value=26368&amp;id=49001147&amp;value=7130&amp;id=49001120&amp;value=7485&amp;id=49001092&amp;value=7392&amp;id=49028203&amp;value=8297&amp;id=49001016&amp;value=30304&amp;" TargetMode="External"/><Relationship Id="rId8162" Type="http://schemas.openxmlformats.org/officeDocument/2006/relationships/hyperlink" Target="https://www.daloopa.com/src/1669013" TargetMode="External"/><Relationship Id="rId9213" Type="http://schemas.openxmlformats.org/officeDocument/2006/relationships/hyperlink" Target="https://www.daloopa.com/src/45304306" TargetMode="External"/><Relationship Id="rId10092" Type="http://schemas.openxmlformats.org/officeDocument/2006/relationships/hyperlink" Target="https://www.daloopa.com/src/50179823" TargetMode="External"/><Relationship Id="rId11143" Type="http://schemas.openxmlformats.org/officeDocument/2006/relationships/hyperlink" Target="https://www.daloopa.com/src/50179774" TargetMode="External"/><Relationship Id="rId11490" Type="http://schemas.openxmlformats.org/officeDocument/2006/relationships/hyperlink" Target="https://www.daloopa.com/src/1684173" TargetMode="External"/><Relationship Id="rId12541" Type="http://schemas.openxmlformats.org/officeDocument/2006/relationships/hyperlink" Target="https://www.daloopa.com/src/62711374" TargetMode="External"/><Relationship Id="rId1202" Type="http://schemas.openxmlformats.org/officeDocument/2006/relationships/hyperlink" Target="https://www.daloopa.com/src/1670955" TargetMode="External"/><Relationship Id="rId2600" Type="http://schemas.openxmlformats.org/officeDocument/2006/relationships/hyperlink" Target="https://www.daloopa.com/src/66331439" TargetMode="External"/><Relationship Id="rId15764" Type="http://schemas.openxmlformats.org/officeDocument/2006/relationships/hyperlink" Target="https://www.daloopa.com/src/19182222" TargetMode="External"/><Relationship Id="rId16815" Type="http://schemas.openxmlformats.org/officeDocument/2006/relationships/hyperlink" Target="https://www.daloopa.com/src/50203093" TargetMode="External"/><Relationship Id="rId4772" Type="http://schemas.openxmlformats.org/officeDocument/2006/relationships/hyperlink" Target="https://www.daloopa.com/src/1668125" TargetMode="External"/><Relationship Id="rId5823" Type="http://schemas.openxmlformats.org/officeDocument/2006/relationships/hyperlink" Target="https://www.daloopa.com/document/23463508" TargetMode="External"/><Relationship Id="rId14366" Type="http://schemas.openxmlformats.org/officeDocument/2006/relationships/hyperlink" Target="https://www.daloopa.com/src/19177221" TargetMode="External"/><Relationship Id="rId15417" Type="http://schemas.openxmlformats.org/officeDocument/2006/relationships/hyperlink" Target="https://www.daloopa.com/src/45303774" TargetMode="External"/><Relationship Id="rId18987" Type="http://schemas.openxmlformats.org/officeDocument/2006/relationships/hyperlink" Target="https://www.daloopa.com/src/48898427" TargetMode="External"/><Relationship Id="rId295" Type="http://schemas.openxmlformats.org/officeDocument/2006/relationships/hyperlink" Target="https://www.daloopa.com/src/1676905" TargetMode="External"/><Relationship Id="rId3374" Type="http://schemas.openxmlformats.org/officeDocument/2006/relationships/hyperlink" Target="https://www.daloopa.com/src/49006014" TargetMode="External"/><Relationship Id="rId4425" Type="http://schemas.openxmlformats.org/officeDocument/2006/relationships/hyperlink" Target="https://www.daloopa.com/src/1668385" TargetMode="External"/><Relationship Id="rId7995" Type="http://schemas.openxmlformats.org/officeDocument/2006/relationships/hyperlink" Target="https://www.daloopa.com/src/48615966" TargetMode="External"/><Relationship Id="rId10976" Type="http://schemas.openxmlformats.org/officeDocument/2006/relationships/hyperlink" Target="https://www.daloopa.com/src/50178780" TargetMode="External"/><Relationship Id="rId14019" Type="http://schemas.openxmlformats.org/officeDocument/2006/relationships/hyperlink" Target="https://www.daloopa.com/src/18906898" TargetMode="External"/><Relationship Id="rId17589" Type="http://schemas.openxmlformats.org/officeDocument/2006/relationships/hyperlink" Target="https://www.daloopa.com/src/62762201" TargetMode="External"/><Relationship Id="rId3027" Type="http://schemas.openxmlformats.org/officeDocument/2006/relationships/hyperlink" Target="https://www.daloopa.com/document/7392066" TargetMode="External"/><Relationship Id="rId6597" Type="http://schemas.openxmlformats.org/officeDocument/2006/relationships/hyperlink" Target="https://www.daloopa.com/src/1670180" TargetMode="External"/><Relationship Id="rId7648" Type="http://schemas.openxmlformats.org/officeDocument/2006/relationships/hyperlink" Target="https://www.daloopa.com/src/1668688" TargetMode="External"/><Relationship Id="rId10629" Type="http://schemas.openxmlformats.org/officeDocument/2006/relationships/hyperlink" Target="https://www.daloopa.com/src/50178696" TargetMode="External"/><Relationship Id="rId14500" Type="http://schemas.openxmlformats.org/officeDocument/2006/relationships/hyperlink" Target="https://www.daloopa.com/src/19177392" TargetMode="External"/><Relationship Id="rId5199" Type="http://schemas.openxmlformats.org/officeDocument/2006/relationships/hyperlink" Target="https://www.daloopa.com/src/1669972" TargetMode="External"/><Relationship Id="rId9070" Type="http://schemas.openxmlformats.org/officeDocument/2006/relationships/hyperlink" Target="https://www.daloopa.com/src/1671420" TargetMode="External"/><Relationship Id="rId12051" Type="http://schemas.openxmlformats.org/officeDocument/2006/relationships/hyperlink" Target="https://www.daloopa.com/src/1678335" TargetMode="External"/><Relationship Id="rId13102" Type="http://schemas.openxmlformats.org/officeDocument/2006/relationships/hyperlink" Target="https://www.daloopa.com/src/67439055" TargetMode="External"/><Relationship Id="rId2110" Type="http://schemas.openxmlformats.org/officeDocument/2006/relationships/hyperlink" Target="https://www.daloopa.com/src/45303506" TargetMode="External"/><Relationship Id="rId5680" Type="http://schemas.openxmlformats.org/officeDocument/2006/relationships/hyperlink" Target="https://www.daloopa.com/src/46412902" TargetMode="External"/><Relationship Id="rId15274" Type="http://schemas.openxmlformats.org/officeDocument/2006/relationships/hyperlink" Target="https://www.daloopa.com/src/19186728" TargetMode="External"/><Relationship Id="rId16672" Type="http://schemas.openxmlformats.org/officeDocument/2006/relationships/hyperlink" Target="https://marketplace.daloopa.com/text-fundamental?id=19197224&amp;value=2989&amp;id=19197196&amp;value=1989&amp;id=19197159&amp;value=2238&amp;id=19197375&amp;value=2236&amp;id=19197082&amp;value=3234&amp;id=19197045&amp;value=3232&amp;id=19197025&amp;value=3230&amp;id=19197435&amp;value=3228&amp;id=19196914&amp;value=3226&amp;id=19196878&amp;value=2225&amp;id=19196820&amp;value=1994&amp;id=19196681&amp;value=1995&amp;id=19196296&amp;value=1987&amp;id=19166510&amp;value=1984&amp;id=19165195&amp;value=3938&amp;id=19165112&amp;value=3935&amp;id=19165064&amp;value=3937&amp;id=19165026&amp;value=3955&amp;id=19164982&amp;value=3964&amp;id=19164952&amp;value=3969&amp;id=19164895&amp;value=3973&amp;id=19164860&amp;value=3981&amp;id=19164839&amp;value=3986&amp;id=19164784&amp;value=4012&amp;id=19164750&amp;value=4066&amp;id=19164694&amp;value=4074&amp;id=19164663&amp;value=4082&amp;id=18842713&amp;value=4554&amp;id=18842962&amp;value=5016&amp;id=18843788&amp;value=4018&amp;id=18837799&amp;value=13902&amp;id=18842783&amp;value=13932&amp;id=20857132&amp;value=13887&amp;id=32321281&amp;value=14328&amp;id=38226269&amp;value=14288&amp;id=46503641&amp;value=14817&amp;id=53484694&amp;value=14791&amp;id=58703877&amp;value=14734&amp;id=62996643&amp;value=14653&amp;id=67086671&amp;value=14701&amp;" TargetMode="External"/><Relationship Id="rId17723" Type="http://schemas.openxmlformats.org/officeDocument/2006/relationships/hyperlink" Target="https://www.daloopa.com/src/62762188" TargetMode="External"/><Relationship Id="rId4282" Type="http://schemas.openxmlformats.org/officeDocument/2006/relationships/hyperlink" Target="https://www.daloopa.com/src/1668489" TargetMode="External"/><Relationship Id="rId5333" Type="http://schemas.openxmlformats.org/officeDocument/2006/relationships/hyperlink" Target="https://www.daloopa.com/src/1670192" TargetMode="External"/><Relationship Id="rId6731" Type="http://schemas.openxmlformats.org/officeDocument/2006/relationships/hyperlink" Target="https://www.daloopa.com/src/1670438" TargetMode="External"/><Relationship Id="rId16325" Type="http://schemas.openxmlformats.org/officeDocument/2006/relationships/hyperlink" Target="https://www.daloopa.com/src/19272013" TargetMode="External"/><Relationship Id="rId9954" Type="http://schemas.openxmlformats.org/officeDocument/2006/relationships/hyperlink" Target="https://marketplace.daloopa.com/text-fundamental?id=1671414&amp;value=0.04&amp;id=1671393&amp;value=0.16&amp;id=1671372&amp;value=-0.05&amp;id=1671344&amp;value=0.05&amp;id=1671316&amp;value=0.07&amp;id=1671288&amp;value=0.16&amp;id=1671260&amp;value=-0.04&amp;id=1671232&amp;value=0.05&amp;id=1671204&amp;value=0.03&amp;id=1671176&amp;value=0.16&amp;id=1671148&amp;value=-0.07&amp;id=1671120&amp;value=0.07&amp;id=1671092&amp;value=0.04&amp;id=2697135&amp;value=0.14&amp;id=4681524&amp;value=-0.11&amp;id=7963290&amp;value=-0.07&amp;id=10333154&amp;value=0.21&amp;id=14718315&amp;value=0.23&amp;id=20810579&amp;value=-0.03&amp;id=32273766&amp;value=0.12&amp;id=38123905&amp;value=0.05&amp;id=50174363&amp;value=0.16&amp;id=53410555&amp;value=-0.1&amp;id=58652933&amp;value=0.02&amp;id=62949543&amp;value=-0.01&amp;id=67057768&amp;value=0.1&amp;" TargetMode="External"/><Relationship Id="rId11884" Type="http://schemas.openxmlformats.org/officeDocument/2006/relationships/hyperlink" Target="https://www.daloopa.com/src/1678775" TargetMode="External"/><Relationship Id="rId12935" Type="http://schemas.openxmlformats.org/officeDocument/2006/relationships/hyperlink" Target="https://www.daloopa.com/src/67436444" TargetMode="External"/><Relationship Id="rId18497" Type="http://schemas.openxmlformats.org/officeDocument/2006/relationships/hyperlink" Target="https://www.daloopa.com/document/133032" TargetMode="External"/><Relationship Id="rId19548" Type="http://schemas.openxmlformats.org/officeDocument/2006/relationships/hyperlink" Target="https://www.daloopa.com/document/10375903" TargetMode="External"/><Relationship Id="rId1943" Type="http://schemas.openxmlformats.org/officeDocument/2006/relationships/hyperlink" Target="https://www.daloopa.com/document/7383824" TargetMode="External"/><Relationship Id="rId8556" Type="http://schemas.openxmlformats.org/officeDocument/2006/relationships/hyperlink" Target="https://www.daloopa.com/src/1669262" TargetMode="External"/><Relationship Id="rId9607" Type="http://schemas.openxmlformats.org/officeDocument/2006/relationships/hyperlink" Target="https://www.daloopa.com/document/22810043" TargetMode="External"/><Relationship Id="rId10486" Type="http://schemas.openxmlformats.org/officeDocument/2006/relationships/hyperlink" Target="https://www.daloopa.com/src/50179194" TargetMode="External"/><Relationship Id="rId11537" Type="http://schemas.openxmlformats.org/officeDocument/2006/relationships/hyperlink" Target="https://www.daloopa.com/src/1684180" TargetMode="External"/><Relationship Id="rId17099" Type="http://schemas.openxmlformats.org/officeDocument/2006/relationships/hyperlink" Target="https://www.daloopa.com/src/48792330" TargetMode="External"/><Relationship Id="rId7158" Type="http://schemas.openxmlformats.org/officeDocument/2006/relationships/hyperlink" Target="https://www.daloopa.com/src/1669162" TargetMode="External"/><Relationship Id="rId8209" Type="http://schemas.openxmlformats.org/officeDocument/2006/relationships/hyperlink" Target="https://www.daloopa.com/src/1669511" TargetMode="External"/><Relationship Id="rId10139" Type="http://schemas.openxmlformats.org/officeDocument/2006/relationships/hyperlink" Target="https://www.daloopa.com/src/50179767" TargetMode="External"/><Relationship Id="rId14010" Type="http://schemas.openxmlformats.org/officeDocument/2006/relationships/hyperlink" Target="https://www.daloopa.com/src/18897855" TargetMode="External"/><Relationship Id="rId17580" Type="http://schemas.openxmlformats.org/officeDocument/2006/relationships/hyperlink" Target="https://www.daloopa.com/src/62706321" TargetMode="External"/><Relationship Id="rId18631" Type="http://schemas.openxmlformats.org/officeDocument/2006/relationships/hyperlink" Target="https://www.daloopa.com/src/50393394" TargetMode="External"/><Relationship Id="rId3768" Type="http://schemas.openxmlformats.org/officeDocument/2006/relationships/hyperlink" Target="https://www.daloopa.com/src/19138009" TargetMode="External"/><Relationship Id="rId4819" Type="http://schemas.openxmlformats.org/officeDocument/2006/relationships/hyperlink" Target="https://www.daloopa.com/src/1930190" TargetMode="External"/><Relationship Id="rId16182" Type="http://schemas.openxmlformats.org/officeDocument/2006/relationships/hyperlink" Target="https://www.daloopa.com/src/19193965" TargetMode="External"/><Relationship Id="rId17233" Type="http://schemas.openxmlformats.org/officeDocument/2006/relationships/hyperlink" Target="https://marketplace.daloopa.com/text-fundamental?id=48803293&amp;value=1155&amp;id=48803283&amp;value=819&amp;id=48799610&amp;value=759&amp;id=48799522&amp;value=703&amp;id=48799507&amp;value=357&amp;id=48799483&amp;value=315&amp;id=48799370&amp;value=278&amp;id=48799348&amp;value=242&amp;id=48799273&amp;value=197&amp;id=48799268&amp;value=177&amp;id=48799219&amp;value=165&amp;id=48798647&amp;value=142&amp;id=48798382&amp;value=131&amp;id=48798346&amp;value=119&amp;id=48798235&amp;value=120&amp;id=48798190&amp;value=155&amp;id=48798035&amp;value=140&amp;id=48797991&amp;value=128&amp;id=48797975&amp;value=112&amp;id=48797615&amp;value=96&amp;id=48797594&amp;value=92&amp;id=48797524&amp;value=73&amp;id=48797501&amp;value=56&amp;id=48796983&amp;value=41&amp;id=48796770&amp;value=27&amp;id=48796701&amp;value=24&amp;id=48796638&amp;value=17&amp;id=48796505&amp;value=224&amp;id=48796289&amp;value=217&amp;id=48796272&amp;value=207&amp;id=48796245&amp;value=196&amp;id=48796232&amp;value=217&amp;id=48796163&amp;value=396&amp;id=48796126&amp;value=371&amp;id=48794496&amp;value=365&amp;id=48794381&amp;value=366&amp;id=53490188&amp;value=340&amp;id=58706536&amp;value=328&amp;id=62997153&amp;value=667&amp;id=67089804&amp;value=627&amp;" TargetMode="External"/><Relationship Id="rId689" Type="http://schemas.openxmlformats.org/officeDocument/2006/relationships/hyperlink" Target="https://www.daloopa.com/src/18922689" TargetMode="External"/><Relationship Id="rId5190" Type="http://schemas.openxmlformats.org/officeDocument/2006/relationships/hyperlink" Target="https://www.daloopa.com/src/1670153" TargetMode="External"/><Relationship Id="rId6241" Type="http://schemas.openxmlformats.org/officeDocument/2006/relationships/hyperlink" Target="https://www.daloopa.com/src/4681445" TargetMode="External"/><Relationship Id="rId10620" Type="http://schemas.openxmlformats.org/officeDocument/2006/relationships/hyperlink" Target="https://www.daloopa.com/src/50179165" TargetMode="External"/><Relationship Id="rId9464" Type="http://schemas.openxmlformats.org/officeDocument/2006/relationships/hyperlink" Target="https://www.daloopa.com/src/45304346" TargetMode="External"/><Relationship Id="rId12792" Type="http://schemas.openxmlformats.org/officeDocument/2006/relationships/hyperlink" Target="https://www.daloopa.com/src/67437385" TargetMode="External"/><Relationship Id="rId13843" Type="http://schemas.openxmlformats.org/officeDocument/2006/relationships/hyperlink" Target="https://www.daloopa.com/src/19255212" TargetMode="External"/><Relationship Id="rId19058" Type="http://schemas.openxmlformats.org/officeDocument/2006/relationships/hyperlink" Target="https://www.daloopa.com/src/62997273" TargetMode="External"/><Relationship Id="rId2851" Type="http://schemas.openxmlformats.org/officeDocument/2006/relationships/hyperlink" Target="https://www.daloopa.com/src/19134805" TargetMode="External"/><Relationship Id="rId3902" Type="http://schemas.openxmlformats.org/officeDocument/2006/relationships/hyperlink" Target="https://www.daloopa.com/src/1668416" TargetMode="External"/><Relationship Id="rId8066" Type="http://schemas.openxmlformats.org/officeDocument/2006/relationships/hyperlink" Target="https://www.daloopa.com/src/7963159" TargetMode="External"/><Relationship Id="rId9117" Type="http://schemas.openxmlformats.org/officeDocument/2006/relationships/hyperlink" Target="https://www.daloopa.com/src/1671422" TargetMode="External"/><Relationship Id="rId11394" Type="http://schemas.openxmlformats.org/officeDocument/2006/relationships/hyperlink" Target="https://www.daloopa.com/src/1678978" TargetMode="External"/><Relationship Id="rId12445" Type="http://schemas.openxmlformats.org/officeDocument/2006/relationships/hyperlink" Target="https://www.daloopa.com/src/14823749" TargetMode="External"/><Relationship Id="rId823" Type="http://schemas.openxmlformats.org/officeDocument/2006/relationships/hyperlink" Target="https://www.daloopa.com/src/67092376" TargetMode="External"/><Relationship Id="rId1453" Type="http://schemas.openxmlformats.org/officeDocument/2006/relationships/hyperlink" Target="https://www.daloopa.com/src/1670815" TargetMode="External"/><Relationship Id="rId2504" Type="http://schemas.openxmlformats.org/officeDocument/2006/relationships/hyperlink" Target="https://www.daloopa.com/src/66331525" TargetMode="External"/><Relationship Id="rId11047" Type="http://schemas.openxmlformats.org/officeDocument/2006/relationships/hyperlink" Target="https://www.daloopa.com/src/50178987" TargetMode="External"/><Relationship Id="rId15668" Type="http://schemas.openxmlformats.org/officeDocument/2006/relationships/hyperlink" Target="https://www.daloopa.com/src/46508703" TargetMode="External"/><Relationship Id="rId16719" Type="http://schemas.openxmlformats.org/officeDocument/2006/relationships/hyperlink" Target="https://marketplace.daloopa.com/text-fundamental?id=62705936&amp;value=86&amp;id=62705732&amp;value=146&amp;id=67090201&amp;value=1156&amp;" TargetMode="External"/><Relationship Id="rId1106" Type="http://schemas.openxmlformats.org/officeDocument/2006/relationships/hyperlink" Target="https://www.daloopa.com/src/46413142" TargetMode="External"/><Relationship Id="rId4676" Type="http://schemas.openxmlformats.org/officeDocument/2006/relationships/hyperlink" Target="https://www.daloopa.com/src/46595004" TargetMode="External"/><Relationship Id="rId5727" Type="http://schemas.openxmlformats.org/officeDocument/2006/relationships/hyperlink" Target="https://www.daloopa.com/src/10333015" TargetMode="External"/><Relationship Id="rId17090" Type="http://schemas.openxmlformats.org/officeDocument/2006/relationships/hyperlink" Target="https://www.daloopa.com/src/58706520" TargetMode="External"/><Relationship Id="rId18141" Type="http://schemas.openxmlformats.org/officeDocument/2006/relationships/hyperlink" Target="https://www.daloopa.com/src/62769712" TargetMode="External"/><Relationship Id="rId3278" Type="http://schemas.openxmlformats.org/officeDocument/2006/relationships/hyperlink" Target="https://www.daloopa.com/src/19136312" TargetMode="External"/><Relationship Id="rId4329" Type="http://schemas.openxmlformats.org/officeDocument/2006/relationships/hyperlink" Target="https://marketplace.daloopa.com/text-fundamental?id=1668562&amp;value=287&amp;id=1668538&amp;value=816&amp;id=1668514&amp;value=513&amp;id=1668490&amp;value=666&amp;id=46594004&amp;value=2282&amp;id=1668466&amp;value=822&amp;id=1668445&amp;value=913&amp;id=1668424&amp;value=859&amp;id=1668403&amp;value=737&amp;id=46594109&amp;value=3331&amp;id=1668382&amp;value=1018&amp;id=1668355&amp;value=1025&amp;id=1668328&amp;value=912&amp;id=1668301&amp;value=277&amp;id=46594908&amp;value=3303&amp;id=1668282&amp;value=922&amp;id=1668265&amp;value=1242&amp;id=1668248&amp;value=984&amp;id=1668231&amp;value=1524&amp;id=46594990&amp;value=4672&amp;id=1668218&amp;value=1393&amp;id=1668205&amp;value=853&amp;id=1668191&amp;value=1247&amp;id=1668177&amp;value=11038&amp;id=46595182&amp;value=14531&amp;id=1668163&amp;value=1142&amp;id=1668150&amp;value=1020&amp;id=1668136&amp;value=891&amp;id=1668122&amp;value=1124&amp;id=46595291&amp;value=4177&amp;id=1668108&amp;value=1489&amp;id=1668094&amp;value=2200&amp;id=1668080&amp;value=1560&amp;id=2696816&amp;value=33&amp;id=46595352&amp;value=5282&amp;id=4681367&amp;value=921&amp;id=7963102&amp;value=1318&amp;id=10332899&amp;value=2112&amp;id=14718012&amp;value=3462&amp;id=46595415&amp;value=7813&amp;id=20811569&amp;value=3353&amp;id=32272253&amp;value=3460&amp;id=38123464&amp;value=4128&amp;id=46414802&amp;value=3760&amp;id=46414824&amp;value=14701&amp;id=53410368&amp;value=2498&amp;id=58652625&amp;value=3012&amp;id=62948879&amp;value=2323&amp;id=67044164&amp;value=3523&amp;id=67054334&amp;value=11356&amp;" TargetMode="External"/><Relationship Id="rId7899" Type="http://schemas.openxmlformats.org/officeDocument/2006/relationships/hyperlink" Target="https://www.daloopa.com/src/1668938" TargetMode="External"/><Relationship Id="rId8200" Type="http://schemas.openxmlformats.org/officeDocument/2006/relationships/hyperlink" Target="https://www.daloopa.com/src/48610216" TargetMode="External"/><Relationship Id="rId10130" Type="http://schemas.openxmlformats.org/officeDocument/2006/relationships/hyperlink" Target="https://www.daloopa.com/src/50180231" TargetMode="External"/><Relationship Id="rId199" Type="http://schemas.openxmlformats.org/officeDocument/2006/relationships/hyperlink" Target="https://www.daloopa.com/src/62709932" TargetMode="External"/><Relationship Id="rId13353" Type="http://schemas.openxmlformats.org/officeDocument/2006/relationships/hyperlink" Target="https://www.daloopa.com/src/20861993" TargetMode="External"/><Relationship Id="rId14751" Type="http://schemas.openxmlformats.org/officeDocument/2006/relationships/hyperlink" Target="https://www.daloopa.com/src/19185546" TargetMode="External"/><Relationship Id="rId15802" Type="http://schemas.openxmlformats.org/officeDocument/2006/relationships/hyperlink" Target="https://www.daloopa.com/src/19183442" TargetMode="External"/><Relationship Id="rId680" Type="http://schemas.openxmlformats.org/officeDocument/2006/relationships/hyperlink" Target="https://www.daloopa.com/src/19360028" TargetMode="External"/><Relationship Id="rId2361" Type="http://schemas.openxmlformats.org/officeDocument/2006/relationships/hyperlink" Target="https://www.daloopa.com/src/1679227" TargetMode="External"/><Relationship Id="rId3412" Type="http://schemas.openxmlformats.org/officeDocument/2006/relationships/hyperlink" Target="https://www.daloopa.com/src/58704677" TargetMode="External"/><Relationship Id="rId4810" Type="http://schemas.openxmlformats.org/officeDocument/2006/relationships/hyperlink" Target="https://www.daloopa.com/document/8473" TargetMode="External"/><Relationship Id="rId13006" Type="http://schemas.openxmlformats.org/officeDocument/2006/relationships/hyperlink" Target="https://www.daloopa.com/src/67440586" TargetMode="External"/><Relationship Id="rId14404" Type="http://schemas.openxmlformats.org/officeDocument/2006/relationships/hyperlink" Target="https://www.daloopa.com/src/19181905" TargetMode="External"/><Relationship Id="rId17974" Type="http://schemas.openxmlformats.org/officeDocument/2006/relationships/hyperlink" Target="https://www.daloopa.com/src/62709367" TargetMode="External"/><Relationship Id="rId333" Type="http://schemas.openxmlformats.org/officeDocument/2006/relationships/hyperlink" Target="https://www.daloopa.com/src/1676967" TargetMode="External"/><Relationship Id="rId2014" Type="http://schemas.openxmlformats.org/officeDocument/2006/relationships/hyperlink" Target="https://www.daloopa.com/src/1676875" TargetMode="External"/><Relationship Id="rId6982" Type="http://schemas.openxmlformats.org/officeDocument/2006/relationships/hyperlink" Target="https://www.daloopa.com/src/14718238" TargetMode="External"/><Relationship Id="rId16576" Type="http://schemas.openxmlformats.org/officeDocument/2006/relationships/hyperlink" Target="https://www.daloopa.com/src/19165062" TargetMode="External"/><Relationship Id="rId17627" Type="http://schemas.openxmlformats.org/officeDocument/2006/relationships/hyperlink" Target="https://www.daloopa.com/src/62705745" TargetMode="External"/><Relationship Id="rId4186" Type="http://schemas.openxmlformats.org/officeDocument/2006/relationships/hyperlink" Target="https://www.daloopa.com/src/1668298" TargetMode="External"/><Relationship Id="rId5584" Type="http://schemas.openxmlformats.org/officeDocument/2006/relationships/hyperlink" Target="https://www.daloopa.com/src/1669981" TargetMode="External"/><Relationship Id="rId6635" Type="http://schemas.openxmlformats.org/officeDocument/2006/relationships/hyperlink" Target="https://www.daloopa.com/src/46412947" TargetMode="External"/><Relationship Id="rId15178" Type="http://schemas.openxmlformats.org/officeDocument/2006/relationships/hyperlink" Target="https://www.daloopa.com/src/19180867" TargetMode="External"/><Relationship Id="rId16229" Type="http://schemas.openxmlformats.org/officeDocument/2006/relationships/hyperlink" Target="https://www.daloopa.com/src/19195487" TargetMode="External"/><Relationship Id="rId5237" Type="http://schemas.openxmlformats.org/officeDocument/2006/relationships/hyperlink" Target="https://www.daloopa.com/src/1669801" TargetMode="External"/><Relationship Id="rId9858" Type="http://schemas.openxmlformats.org/officeDocument/2006/relationships/hyperlink" Target="https://www.daloopa.com/document/22810043" TargetMode="External"/><Relationship Id="rId11788" Type="http://schemas.openxmlformats.org/officeDocument/2006/relationships/hyperlink" Target="https://www.daloopa.com/src/45304441" TargetMode="External"/><Relationship Id="rId12839" Type="http://schemas.openxmlformats.org/officeDocument/2006/relationships/hyperlink" Target="https://www.daloopa.com/src/67437123" TargetMode="External"/><Relationship Id="rId16710" Type="http://schemas.openxmlformats.org/officeDocument/2006/relationships/hyperlink" Target="https://www.daloopa.com/src/53484694" TargetMode="External"/><Relationship Id="rId1847" Type="http://schemas.openxmlformats.org/officeDocument/2006/relationships/hyperlink" Target="https://www.daloopa.com/src/1671020" TargetMode="External"/><Relationship Id="rId14261" Type="http://schemas.openxmlformats.org/officeDocument/2006/relationships/hyperlink" Target="https://www.daloopa.com/document/7392066" TargetMode="External"/><Relationship Id="rId15312" Type="http://schemas.openxmlformats.org/officeDocument/2006/relationships/hyperlink" Target="https://www.daloopa.com/document/23465155" TargetMode="External"/><Relationship Id="rId4320" Type="http://schemas.openxmlformats.org/officeDocument/2006/relationships/hyperlink" Target="https://www.daloopa.com/src/46594120" TargetMode="External"/><Relationship Id="rId7890" Type="http://schemas.openxmlformats.org/officeDocument/2006/relationships/hyperlink" Target="https://www.daloopa.com/src/1669321" TargetMode="External"/><Relationship Id="rId17484" Type="http://schemas.openxmlformats.org/officeDocument/2006/relationships/hyperlink" Target="https://www.daloopa.com/src/62706051" TargetMode="External"/><Relationship Id="rId18882" Type="http://schemas.openxmlformats.org/officeDocument/2006/relationships/hyperlink" Target="https://www.daloopa.com/src/50393535" TargetMode="External"/><Relationship Id="rId190" Type="http://schemas.openxmlformats.org/officeDocument/2006/relationships/hyperlink" Target="https://www.daloopa.com/src/62709908" TargetMode="External"/><Relationship Id="rId6492" Type="http://schemas.openxmlformats.org/officeDocument/2006/relationships/hyperlink" Target="https://www.daloopa.com/src/1670108" TargetMode="External"/><Relationship Id="rId7543" Type="http://schemas.openxmlformats.org/officeDocument/2006/relationships/hyperlink" Target="https://www.daloopa.com/src/1668720" TargetMode="External"/><Relationship Id="rId8941" Type="http://schemas.openxmlformats.org/officeDocument/2006/relationships/hyperlink" Target="https://www.daloopa.com/src/1684223" TargetMode="External"/><Relationship Id="rId10871" Type="http://schemas.openxmlformats.org/officeDocument/2006/relationships/hyperlink" Target="https://www.daloopa.com/src/50179497" TargetMode="External"/><Relationship Id="rId11922" Type="http://schemas.openxmlformats.org/officeDocument/2006/relationships/hyperlink" Target="https://marketplace.daloopa.com/text-fundamental?id=1678787&amp;value=-147&amp;id=1678228&amp;value=196&amp;id=1678236&amp;value=250&amp;id=1678242&amp;value=240&amp;id=1678248&amp;value=242&amp;id=1678261&amp;value=238&amp;id=1678269&amp;value=297&amp;id=1678275&amp;value=301&amp;id=45304448&amp;value=1078&amp;" TargetMode="External"/><Relationship Id="rId16086" Type="http://schemas.openxmlformats.org/officeDocument/2006/relationships/hyperlink" Target="https://www.daloopa.com/src/32324375" TargetMode="External"/><Relationship Id="rId17137" Type="http://schemas.openxmlformats.org/officeDocument/2006/relationships/hyperlink" Target="https://www.daloopa.com/src/48794135" TargetMode="External"/><Relationship Id="rId18535" Type="http://schemas.openxmlformats.org/officeDocument/2006/relationships/hyperlink" Target="https://www.daloopa.com/src/62712001" TargetMode="External"/><Relationship Id="rId5094" Type="http://schemas.openxmlformats.org/officeDocument/2006/relationships/hyperlink" Target="https://www.daloopa.com/src/1670187" TargetMode="External"/><Relationship Id="rId6145" Type="http://schemas.openxmlformats.org/officeDocument/2006/relationships/hyperlink" Target="https://www.daloopa.com/src/53410430" TargetMode="External"/><Relationship Id="rId10524" Type="http://schemas.openxmlformats.org/officeDocument/2006/relationships/hyperlink" Target="https://www.daloopa.com/src/50178896" TargetMode="External"/><Relationship Id="rId12696" Type="http://schemas.openxmlformats.org/officeDocument/2006/relationships/hyperlink" Target="https://www.daloopa.com/src/32320300" TargetMode="External"/><Relationship Id="rId13747" Type="http://schemas.openxmlformats.org/officeDocument/2006/relationships/hyperlink" Target="https://www.daloopa.com/src/19148143" TargetMode="External"/><Relationship Id="rId2755" Type="http://schemas.openxmlformats.org/officeDocument/2006/relationships/hyperlink" Target="https://www.daloopa.com/src/1679551" TargetMode="External"/><Relationship Id="rId3806" Type="http://schemas.openxmlformats.org/officeDocument/2006/relationships/hyperlink" Target="https://www.daloopa.com/src/20860915" TargetMode="External"/><Relationship Id="rId9368" Type="http://schemas.openxmlformats.org/officeDocument/2006/relationships/hyperlink" Target="https://www.daloopa.com/src/58652916" TargetMode="External"/><Relationship Id="rId11298" Type="http://schemas.openxmlformats.org/officeDocument/2006/relationships/hyperlink" Target="https://www.daloopa.com/src/1678856" TargetMode="External"/><Relationship Id="rId12349" Type="http://schemas.openxmlformats.org/officeDocument/2006/relationships/hyperlink" Target="https://www.daloopa.com/src/1679362" TargetMode="External"/><Relationship Id="rId16220" Type="http://schemas.openxmlformats.org/officeDocument/2006/relationships/hyperlink" Target="https://www.daloopa.com/src/50458045" TargetMode="External"/><Relationship Id="rId727" Type="http://schemas.openxmlformats.org/officeDocument/2006/relationships/hyperlink" Target="https://www.daloopa.com/src/50430634" TargetMode="External"/><Relationship Id="rId1357" Type="http://schemas.openxmlformats.org/officeDocument/2006/relationships/hyperlink" Target="https://marketplace.daloopa.com/text-fundamental?id=49016315&amp;value=-330&amp;id=49014115&amp;value=-190&amp;id=49016296&amp;value=-573&amp;id=49014110&amp;value=-108&amp;id=49014097&amp;value=-122&amp;id=49014082&amp;value=-118&amp;id=1671056&amp;value=-150&amp;id=48521742&amp;value=-498&amp;id=1671034&amp;value=-128&amp;id=1671004&amp;value=-167&amp;id=1670981&amp;value=-146&amp;id=1670958&amp;value=-156&amp;id=48521084&amp;value=-598&amp;id=1670940&amp;value=-175&amp;id=1670922&amp;value=-2899&amp;id=1670903&amp;value=-150&amp;id=1670885&amp;value=-183&amp;id=48520987&amp;value=-3407&amp;id=1670867&amp;value=-796&amp;id=1670849&amp;value=-5420&amp;id=1670831&amp;value=-453&amp;id=1670813&amp;value=-169&amp;id=48520673&amp;value=-6838&amp;id=1670795&amp;value=-1849&amp;id=1670777&amp;value=-219&amp;id=1670759&amp;value=-747&amp;id=2697063&amp;value=-167&amp;id=48520618&amp;value=-2618&amp;id=4681482&amp;value=-172&amp;id=7963243&amp;value=-73&amp;id=10333111&amp;value=-273&amp;" TargetMode="External"/><Relationship Id="rId2408" Type="http://schemas.openxmlformats.org/officeDocument/2006/relationships/hyperlink" Target="https://marketplace.daloopa.com/text-fundamental?id=1679233&amp;value=1271&amp;id=1679228&amp;value=1413&amp;id=1679223&amp;value=1546&amp;id=45303542&amp;value=1895&amp;id=1679218&amp;value=6125&amp;id=1679208&amp;value=1724&amp;id=1679203&amp;value=1849&amp;id=1679198&amp;value=1835&amp;id=45303543&amp;value=2201&amp;id=1679193&amp;value=7609&amp;id=1679188&amp;value=1904&amp;id=1679183&amp;value=2129&amp;id=1679178&amp;value=2293&amp;id=45303544&amp;value=2660&amp;id=2746479&amp;value=8986&amp;id=4718954&amp;value=2157&amp;id=7998981&amp;value=1839&amp;id=10353868&amp;value=2371&amp;id=45303545&amp;value=3050&amp;id=14824083&amp;value=9417&amp;id=20856100&amp;value=2905&amp;id=32320383&amp;value=3364&amp;id=38224902&amp;value=3688&amp;id=46520552&amp;value=4447&amp;id=46503072&amp;value=14404&amp;id=53483885&amp;value=3842&amp;id=58703333&amp;value=4340&amp;id=62996376&amp;value=4138&amp;id=67097375&amp;value=4656&amp;id=67086427&amp;value=16976&amp;" TargetMode="External"/><Relationship Id="rId5978" Type="http://schemas.openxmlformats.org/officeDocument/2006/relationships/hyperlink" Target="https://marketplace.daloopa.com/text-fundamental?id=1670535&amp;value=2237&amp;id=1670498&amp;value=3211&amp;id=1670461&amp;value=1893&amp;id=1670424&amp;value=1374&amp;id=1670387&amp;value=2153&amp;id=1670349&amp;value=3086&amp;id=1670311&amp;value=3402&amp;id=1670274&amp;value=2778&amp;id=1670239&amp;value=1657&amp;id=1670204&amp;value=2694&amp;id=1670169&amp;value=3266&amp;id=1670134&amp;value=2428&amp;id=1670098&amp;value=2171&amp;id=1670062&amp;value=2065&amp;id=1670026&amp;value=0&amp;id=1669989&amp;value=0&amp;" TargetMode="External"/><Relationship Id="rId18392" Type="http://schemas.openxmlformats.org/officeDocument/2006/relationships/hyperlink" Target="https://marketplace.daloopa.com/text-fundamental?id=62711651&amp;value=394&amp;id=62711765&amp;value=262&amp;id=62711792&amp;value=503&amp;id=62711833&amp;value=631&amp;id=62711863&amp;value=1187&amp;id=62711920&amp;value=1979&amp;id=62711937&amp;value=3264&amp;id=62711974&amp;value=3723&amp;id=62712010&amp;value=5179&amp;id=67090312&amp;value=6002&amp;" TargetMode="External"/><Relationship Id="rId19443" Type="http://schemas.openxmlformats.org/officeDocument/2006/relationships/hyperlink" Target="https://marketplace.daloopa.com/text-fundamental?id=49009438&amp;value=4115&amp;id=49010194&amp;value=4258&amp;id=49010238&amp;value=3724&amp;id=49010250&amp;value=4399&amp;id=49028199&amp;value=16496&amp;id=1678652&amp;value=4447&amp;id=1678640&amp;value=4825&amp;id=1678628&amp;value=4708&amp;id=1678616&amp;value=5380&amp;id=45304215&amp;value=19360&amp;id=1678604&amp;value=5342&amp;id=1678591&amp;value=5968&amp;id=1678579&amp;value=5767&amp;id=1678567&amp;value=6639&amp;id=45304216&amp;value=23716&amp;id=1678558&amp;value=6568&amp;id=1678549&amp;value=4132&amp;id=1678540&amp;value=7782&amp;id=1678531&amp;value=7664&amp;id=45304217&amp;value=26146&amp;id=1678521&amp;value=7001&amp;id=1678511&amp;value=2807&amp;id=1678501&amp;value=8310&amp;id=1678491&amp;value=8203&amp;id=45304218&amp;value=26321&amp;id=1678481&amp;value=6608&amp;id=1678467&amp;value=9180&amp;id=1678457&amp;value=9177&amp;id=2699041&amp;value=9266&amp;id=15985454&amp;value=34231&amp;id=4681600&amp;value=7977&amp;id=7963660&amp;value=6383&amp;id=10333274&amp;value=11213&amp;id=14718175&amp;value=15651&amp;id=15978695&amp;value=41224&amp;id=20810966&amp;value=16437&amp;id=32273569&amp;value=19361&amp;id=38124354&amp;value=21031&amp;id=46414348&amp;value=21885&amp;id=46414397&amp;value=78714&amp;id=53410621&amp;value=20094&amp;id=58653138&amp;value=19453&amp;id=62950081&amp;value=17135&amp;" TargetMode="External"/><Relationship Id="rId63" Type="http://schemas.openxmlformats.org/officeDocument/2006/relationships/hyperlink" Target="https://www.daloopa.com/document/207516" TargetMode="External"/><Relationship Id="rId8451" Type="http://schemas.openxmlformats.org/officeDocument/2006/relationships/hyperlink" Target="https://www.daloopa.com/src/1669444" TargetMode="External"/><Relationship Id="rId9502" Type="http://schemas.openxmlformats.org/officeDocument/2006/relationships/hyperlink" Target="https://www.daloopa.com/src/67057771" TargetMode="External"/><Relationship Id="rId10381" Type="http://schemas.openxmlformats.org/officeDocument/2006/relationships/hyperlink" Target="https://www.daloopa.com/src/50178580" TargetMode="External"/><Relationship Id="rId11432" Type="http://schemas.openxmlformats.org/officeDocument/2006/relationships/hyperlink" Target="https://www.daloopa.com/src/1678921" TargetMode="External"/><Relationship Id="rId12830" Type="http://schemas.openxmlformats.org/officeDocument/2006/relationships/hyperlink" Target="https://www.daloopa.com/src/67437633" TargetMode="External"/><Relationship Id="rId18045" Type="http://schemas.openxmlformats.org/officeDocument/2006/relationships/hyperlink" Target="https://www.daloopa.com/src/67089096" TargetMode="External"/><Relationship Id="rId7053" Type="http://schemas.openxmlformats.org/officeDocument/2006/relationships/hyperlink" Target="https://www.daloopa.com/src/32272401" TargetMode="External"/><Relationship Id="rId8104" Type="http://schemas.openxmlformats.org/officeDocument/2006/relationships/hyperlink" Target="https://www.daloopa.com/src/1668978" TargetMode="External"/><Relationship Id="rId10034" Type="http://schemas.openxmlformats.org/officeDocument/2006/relationships/hyperlink" Target="https://www.daloopa.com/document/6065396" TargetMode="External"/><Relationship Id="rId14655" Type="http://schemas.openxmlformats.org/officeDocument/2006/relationships/hyperlink" Target="https://www.daloopa.com/src/45303720" TargetMode="External"/><Relationship Id="rId15706" Type="http://schemas.openxmlformats.org/officeDocument/2006/relationships/hyperlink" Target="https://www.daloopa.com/src/45303790" TargetMode="External"/><Relationship Id="rId584" Type="http://schemas.openxmlformats.org/officeDocument/2006/relationships/hyperlink" Target="https://www.daloopa.com/src/19357329" TargetMode="External"/><Relationship Id="rId2265" Type="http://schemas.openxmlformats.org/officeDocument/2006/relationships/hyperlink" Target="https://www.daloopa.com/src/32320388" TargetMode="External"/><Relationship Id="rId3663" Type="http://schemas.openxmlformats.org/officeDocument/2006/relationships/hyperlink" Target="https://www.daloopa.com/document/23465155" TargetMode="External"/><Relationship Id="rId4714" Type="http://schemas.openxmlformats.org/officeDocument/2006/relationships/hyperlink" Target="https://www.daloopa.com/src/1668340" TargetMode="External"/><Relationship Id="rId13257" Type="http://schemas.openxmlformats.org/officeDocument/2006/relationships/hyperlink" Target="https://www.daloopa.com/src/67439456" TargetMode="External"/><Relationship Id="rId14308" Type="http://schemas.openxmlformats.org/officeDocument/2006/relationships/hyperlink" Target="https://www.daloopa.com/src/48894468" TargetMode="External"/><Relationship Id="rId17878" Type="http://schemas.openxmlformats.org/officeDocument/2006/relationships/hyperlink" Target="https://www.daloopa.com/src/62762166" TargetMode="External"/><Relationship Id="rId18929" Type="http://schemas.openxmlformats.org/officeDocument/2006/relationships/hyperlink" Target="https://www.daloopa.com/src/48900078" TargetMode="External"/><Relationship Id="rId237" Type="http://schemas.openxmlformats.org/officeDocument/2006/relationships/hyperlink" Target="https://www.daloopa.com/src/48498368" TargetMode="External"/><Relationship Id="rId3316" Type="http://schemas.openxmlformats.org/officeDocument/2006/relationships/hyperlink" Target="https://www.daloopa.com/src/19135994" TargetMode="External"/><Relationship Id="rId6886" Type="http://schemas.openxmlformats.org/officeDocument/2006/relationships/hyperlink" Target="https://www.daloopa.com/src/67044694" TargetMode="External"/><Relationship Id="rId7937" Type="http://schemas.openxmlformats.org/officeDocument/2006/relationships/hyperlink" Target="https://marketplace.daloopa.com/text-fundamental?id=1669541&amp;value=2313&amp;id=1669506&amp;value=174&amp;id=1669471&amp;value=0&amp;id=48346981&amp;value=2525&amp;id=1669399&amp;value=0&amp;id=1669361&amp;value=0&amp;id=1669323&amp;value=386&amp;id=48346626&amp;value=386&amp;id=1669177&amp;value=0&amp;id=48345851&amp;value=0&amp;id=48615968&amp;value=0&amp;" TargetMode="External"/><Relationship Id="rId10918" Type="http://schemas.openxmlformats.org/officeDocument/2006/relationships/hyperlink" Target="https://www.daloopa.com/src/50179099" TargetMode="External"/><Relationship Id="rId5488" Type="http://schemas.openxmlformats.org/officeDocument/2006/relationships/hyperlink" Target="https://www.daloopa.com/src/1669773" TargetMode="External"/><Relationship Id="rId6539" Type="http://schemas.openxmlformats.org/officeDocument/2006/relationships/hyperlink" Target="https://www.daloopa.com/src/1670398" TargetMode="External"/><Relationship Id="rId12340" Type="http://schemas.openxmlformats.org/officeDocument/2006/relationships/hyperlink" Target="https://www.daloopa.com/src/1679434" TargetMode="External"/><Relationship Id="rId9012" Type="http://schemas.openxmlformats.org/officeDocument/2006/relationships/hyperlink" Target="https://www.daloopa.com/src/1671442" TargetMode="External"/><Relationship Id="rId15563" Type="http://schemas.openxmlformats.org/officeDocument/2006/relationships/hyperlink" Target="https://www.daloopa.com/src/19186605" TargetMode="External"/><Relationship Id="rId16961" Type="http://schemas.openxmlformats.org/officeDocument/2006/relationships/hyperlink" Target="https://www.daloopa.com/document/23465155" TargetMode="External"/><Relationship Id="rId1001" Type="http://schemas.openxmlformats.org/officeDocument/2006/relationships/hyperlink" Target="https://www.daloopa.com/src/10333285" TargetMode="External"/><Relationship Id="rId4571" Type="http://schemas.openxmlformats.org/officeDocument/2006/relationships/hyperlink" Target="https://www.daloopa.com/src/1668476" TargetMode="External"/><Relationship Id="rId5622" Type="http://schemas.openxmlformats.org/officeDocument/2006/relationships/hyperlink" Target="https://www.daloopa.com/src/7963196" TargetMode="External"/><Relationship Id="rId14165" Type="http://schemas.openxmlformats.org/officeDocument/2006/relationships/hyperlink" Target="https://www.daloopa.com/src/19151195" TargetMode="External"/><Relationship Id="rId15216" Type="http://schemas.openxmlformats.org/officeDocument/2006/relationships/hyperlink" Target="https://marketplace.daloopa.com/text-fundamental?id=19180089&amp;value=10.13&amp;id=19180076&amp;value=9.71&amp;id=19180039&amp;value=8.9&amp;id=50458000&amp;value=10.079999999999998&amp;id=19182050&amp;value=38.82&amp;id=19180015&amp;value=5.13&amp;id=19180008&amp;value=5.07&amp;id=19179954&amp;value=4.15&amp;id=50458001&amp;value=7.020000000000001&amp;id=19180870&amp;value=21.37&amp;id=19179988&amp;value=5.27&amp;id=19179747&amp;value=4.99&amp;id=19179704&amp;value=5.8&amp;id=50458002&amp;value=7.050000000000001&amp;id=19181025&amp;value=23.11&amp;id=19179575&amp;value=6.12&amp;id=19179495&amp;value=7.11&amp;id=19179478&amp;value=7.36&amp;id=50458003&amp;value=7.73&amp;id=19181080&amp;value=28.32&amp;id=19179444&amp;value=7.85&amp;id=19179398&amp;value=5.09&amp;id=19179359&amp;value=9.71&amp;id=50458004&amp;value=-4.379999999999999&amp;id=19181142&amp;value=18.27&amp;id=19179304&amp;value=13.53&amp;id=19179282&amp;value=4.6&amp;id=19179256&amp;value=13.21&amp;id=50458005&amp;value=12.879999999999999&amp;id=19181182&amp;value=44.22&amp;id=19179097&amp;value=9.58&amp;id=19178997&amp;value=14.33&amp;id=19178980&amp;value=10.2&amp;id=50458006&amp;value=15.480000000000004&amp;id=19181254&amp;value=49.59&amp;id=19178967&amp;value=9.96&amp;id=19178925&amp;value=10.21&amp;id=19178886&amp;value=16.55&amp;id=50458007&amp;value=22.43&amp;id=19181322&amp;value=59.15&amp;id=20862588&amp;value=26.63&amp;id=32324041&amp;value=27.69&amp;id=38229595&amp;value=28.44&amp;id=50458008&amp;value=31.11999999999999&amp;id=46508404&amp;value=113.88&amp;id=53488077&amp;value=24.9&amp;id=58705725&amp;value=1.22&amp;id=62996923&amp;value=1.07&amp;id=67097394&amp;value=-22.599999999999998&amp;id=67088579&amp;value=4.59&amp;" TargetMode="External"/><Relationship Id="rId16614" Type="http://schemas.openxmlformats.org/officeDocument/2006/relationships/hyperlink" Target="https://www.daloopa.com/src/19164953" TargetMode="External"/><Relationship Id="rId3173" Type="http://schemas.openxmlformats.org/officeDocument/2006/relationships/hyperlink" Target="https://www.daloopa.com/src/46520645" TargetMode="External"/><Relationship Id="rId4224" Type="http://schemas.openxmlformats.org/officeDocument/2006/relationships/hyperlink" Target="https://www.daloopa.com/src/67054329" TargetMode="External"/><Relationship Id="rId18786" Type="http://schemas.openxmlformats.org/officeDocument/2006/relationships/hyperlink" Target="https://www.daloopa.com/src/48899829" TargetMode="External"/><Relationship Id="rId6396" Type="http://schemas.openxmlformats.org/officeDocument/2006/relationships/hyperlink" Target="https://www.daloopa.com/src/1670358" TargetMode="External"/><Relationship Id="rId7794" Type="http://schemas.openxmlformats.org/officeDocument/2006/relationships/hyperlink" Target="https://www.daloopa.com/src/67054416" TargetMode="External"/><Relationship Id="rId8845" Type="http://schemas.openxmlformats.org/officeDocument/2006/relationships/hyperlink" Target="https://www.daloopa.com/src/62955920" TargetMode="External"/><Relationship Id="rId10775" Type="http://schemas.openxmlformats.org/officeDocument/2006/relationships/hyperlink" Target="https://marketplace.daloopa.com/text-fundamental?id=50179549&amp;value=924&amp;id=50179514&amp;value=1072&amp;id=50179489&amp;value=1161&amp;id=50179445&amp;value=1442&amp;id=50457937&amp;value=4599&amp;id=50179392&amp;value=1271&amp;id=50179327&amp;value=1409&amp;id=50179267&amp;value=1558&amp;id=50179202&amp;value=1909&amp;id=50457938&amp;value=6147&amp;id=50179176&amp;value=1731&amp;id=50179111&amp;value=1849&amp;id=50179031&amp;value=1827&amp;" TargetMode="External"/><Relationship Id="rId11826" Type="http://schemas.openxmlformats.org/officeDocument/2006/relationships/hyperlink" Target="https://www.daloopa.com/src/1678773" TargetMode="External"/><Relationship Id="rId17388" Type="http://schemas.openxmlformats.org/officeDocument/2006/relationships/hyperlink" Target="https://www.daloopa.com/src/62865847" TargetMode="External"/><Relationship Id="rId18439" Type="http://schemas.openxmlformats.org/officeDocument/2006/relationships/hyperlink" Target="https://www.daloopa.com/src/62711772" TargetMode="External"/><Relationship Id="rId6049" Type="http://schemas.openxmlformats.org/officeDocument/2006/relationships/hyperlink" Target="https://www.daloopa.com/src/14718088" TargetMode="External"/><Relationship Id="rId7447" Type="http://schemas.openxmlformats.org/officeDocument/2006/relationships/hyperlink" Target="https://www.daloopa.com/src/10333068" TargetMode="External"/><Relationship Id="rId10428" Type="http://schemas.openxmlformats.org/officeDocument/2006/relationships/hyperlink" Target="https://www.daloopa.com/src/50179197" TargetMode="External"/><Relationship Id="rId13998" Type="http://schemas.openxmlformats.org/officeDocument/2006/relationships/hyperlink" Target="https://www.daloopa.com/src/18896262" TargetMode="External"/><Relationship Id="rId18920" Type="http://schemas.openxmlformats.org/officeDocument/2006/relationships/hyperlink" Target="https://www.daloopa.com/src/50369693" TargetMode="External"/><Relationship Id="rId16471" Type="http://schemas.openxmlformats.org/officeDocument/2006/relationships/hyperlink" Target="https://www.daloopa.com/document/11887603" TargetMode="External"/><Relationship Id="rId17522" Type="http://schemas.openxmlformats.org/officeDocument/2006/relationships/hyperlink" Target="https://www.daloopa.com/src/62706883" TargetMode="External"/><Relationship Id="rId978" Type="http://schemas.openxmlformats.org/officeDocument/2006/relationships/hyperlink" Target="https://marketplace.daloopa.com/text-fundamental?id=14718347&amp;value=3831&amp;id=48507376&amp;value=13059&amp;id=20811032&amp;value=4047&amp;id=32273601&amp;value=4628&amp;id=38124378&amp;value=4990&amp;id=46414558&amp;value=5541&amp;id=50174697&amp;value=19206&amp;id=53410668&amp;value=5821&amp;id=58653245&amp;value=6276&amp;id=62949266&amp;value=6868&amp;id=67045215&amp;value=7315&amp;id=67092369&amp;value=26280&amp;" TargetMode="External"/><Relationship Id="rId2659" Type="http://schemas.openxmlformats.org/officeDocument/2006/relationships/hyperlink" Target="https://www.daloopa.com/src/1679614" TargetMode="External"/><Relationship Id="rId6530" Type="http://schemas.openxmlformats.org/officeDocument/2006/relationships/hyperlink" Target="https://www.daloopa.com/src/1670472" TargetMode="External"/><Relationship Id="rId15073" Type="http://schemas.openxmlformats.org/officeDocument/2006/relationships/hyperlink" Target="https://www.daloopa.com/src/19181024" TargetMode="External"/><Relationship Id="rId16124" Type="http://schemas.openxmlformats.org/officeDocument/2006/relationships/hyperlink" Target="https://www.daloopa.com/src/19195408" TargetMode="External"/><Relationship Id="rId19694" Type="http://schemas.openxmlformats.org/officeDocument/2006/relationships/hyperlink" Target="https://www.daloopa.com/src/49010242" TargetMode="External"/><Relationship Id="rId4081" Type="http://schemas.openxmlformats.org/officeDocument/2006/relationships/hyperlink" Target="https://www.daloopa.com/src/7963096" TargetMode="External"/><Relationship Id="rId5132" Type="http://schemas.openxmlformats.org/officeDocument/2006/relationships/hyperlink" Target="https://www.daloopa.com/src/14718095" TargetMode="External"/><Relationship Id="rId9753" Type="http://schemas.openxmlformats.org/officeDocument/2006/relationships/hyperlink" Target="https://www.daloopa.com/src/45304268" TargetMode="External"/><Relationship Id="rId18296" Type="http://schemas.openxmlformats.org/officeDocument/2006/relationships/hyperlink" Target="https://www.daloopa.com/src/19234876" TargetMode="External"/><Relationship Id="rId19347" Type="http://schemas.openxmlformats.org/officeDocument/2006/relationships/hyperlink" Target="https://www.daloopa.com/src/49028198" TargetMode="External"/><Relationship Id="rId8355" Type="http://schemas.openxmlformats.org/officeDocument/2006/relationships/hyperlink" Target="https://www.daloopa.com/src/1669082" TargetMode="External"/><Relationship Id="rId9406" Type="http://schemas.openxmlformats.org/officeDocument/2006/relationships/hyperlink" Target="https://www.daloopa.com/src/1671327" TargetMode="External"/><Relationship Id="rId11683" Type="http://schemas.openxmlformats.org/officeDocument/2006/relationships/hyperlink" Target="https://www.daloopa.com/document/599392" TargetMode="External"/><Relationship Id="rId12734" Type="http://schemas.openxmlformats.org/officeDocument/2006/relationships/hyperlink" Target="https://www.daloopa.com/src/7998976" TargetMode="External"/><Relationship Id="rId1742" Type="http://schemas.openxmlformats.org/officeDocument/2006/relationships/hyperlink" Target="https://www.daloopa.com/src/1670858" TargetMode="External"/><Relationship Id="rId8008" Type="http://schemas.openxmlformats.org/officeDocument/2006/relationships/hyperlink" Target="https://www.daloopa.com/src/1668797" TargetMode="External"/><Relationship Id="rId10285" Type="http://schemas.openxmlformats.org/officeDocument/2006/relationships/hyperlink" Target="https://www.daloopa.com/src/50179561" TargetMode="External"/><Relationship Id="rId11336" Type="http://schemas.openxmlformats.org/officeDocument/2006/relationships/hyperlink" Target="https://www.daloopa.com/src/1678971" TargetMode="External"/><Relationship Id="rId15957" Type="http://schemas.openxmlformats.org/officeDocument/2006/relationships/hyperlink" Target="https://www.daloopa.com/src/19192696" TargetMode="External"/><Relationship Id="rId4965" Type="http://schemas.openxmlformats.org/officeDocument/2006/relationships/hyperlink" Target="https://www.daloopa.com/src/53410422" TargetMode="External"/><Relationship Id="rId14559" Type="http://schemas.openxmlformats.org/officeDocument/2006/relationships/hyperlink" Target="https://www.daloopa.com/src/53488228" TargetMode="External"/><Relationship Id="rId18430" Type="http://schemas.openxmlformats.org/officeDocument/2006/relationships/hyperlink" Target="https://www.daloopa.com/document/23465155" TargetMode="External"/><Relationship Id="rId3567" Type="http://schemas.openxmlformats.org/officeDocument/2006/relationships/hyperlink" Target="https://www.daloopa.com/document/8473" TargetMode="External"/><Relationship Id="rId4618" Type="http://schemas.openxmlformats.org/officeDocument/2006/relationships/hyperlink" Target="https://www.daloopa.com/src/67044155" TargetMode="External"/><Relationship Id="rId17032" Type="http://schemas.openxmlformats.org/officeDocument/2006/relationships/hyperlink" Target="https://www.daloopa.com/src/48793384" TargetMode="External"/><Relationship Id="rId488" Type="http://schemas.openxmlformats.org/officeDocument/2006/relationships/hyperlink" Target="https://www.daloopa.com/src/1677129" TargetMode="External"/><Relationship Id="rId2169" Type="http://schemas.openxmlformats.org/officeDocument/2006/relationships/hyperlink" Target="https://www.daloopa.com/src/18861498" TargetMode="External"/><Relationship Id="rId6040" Type="http://schemas.openxmlformats.org/officeDocument/2006/relationships/hyperlink" Target="https://www.daloopa.com/src/62949287" TargetMode="External"/><Relationship Id="rId12591" Type="http://schemas.openxmlformats.org/officeDocument/2006/relationships/hyperlink" Target="https://www.daloopa.com/src/19139948" TargetMode="External"/><Relationship Id="rId13642" Type="http://schemas.openxmlformats.org/officeDocument/2006/relationships/hyperlink" Target="https://www.daloopa.com/src/38229431" TargetMode="External"/><Relationship Id="rId2650" Type="http://schemas.openxmlformats.org/officeDocument/2006/relationships/hyperlink" Target="https://www.daloopa.com/src/66330839" TargetMode="External"/><Relationship Id="rId3701" Type="http://schemas.openxmlformats.org/officeDocument/2006/relationships/hyperlink" Target="https://www.daloopa.com/src/67087924" TargetMode="External"/><Relationship Id="rId9263" Type="http://schemas.openxmlformats.org/officeDocument/2006/relationships/hyperlink" Target="https://www.daloopa.com/src/67054083" TargetMode="External"/><Relationship Id="rId11193" Type="http://schemas.openxmlformats.org/officeDocument/2006/relationships/hyperlink" Target="https://www.daloopa.com/src/1684276" TargetMode="External"/><Relationship Id="rId12244" Type="http://schemas.openxmlformats.org/officeDocument/2006/relationships/hyperlink" Target="https://marketplace.daloopa.com/text-fundamental?id=1679511&amp;value=7785&amp;id=1679503&amp;value=7833&amp;id=1679495&amp;value=8371&amp;id=1679487&amp;value=9094&amp;id=1679479&amp;value=9408&amp;id=1679471&amp;value=9701&amp;id=1679463&amp;value=10177&amp;id=1679455&amp;value=10918&amp;id=1679447&amp;value=11855&amp;id=1679440&amp;value=12992&amp;id=1679432&amp;value=13354&amp;id=1679424&amp;value=13645&amp;id=1679416&amp;value=13858&amp;id=1679408&amp;value=14511&amp;id=1679400&amp;value=15710&amp;id=1679392&amp;value=16084&amp;id=1679384&amp;value=17330&amp;id=1679376&amp;value=18529&amp;id=1679368&amp;value=19454&amp;id=1679360&amp;value=21429&amp;id=1679352&amp;value=23795&amp;id=1679344&amp;value=26148&amp;id=1679336&amp;value=28595&amp;id=1679328&amp;value=30119&amp;id=1679320&amp;value=31551&amp;id=1679312&amp;value=33022&amp;id=1679304&amp;value=34738&amp;id=2746551&amp;value=36840&amp;id=4718972&amp;value=38534&amp;id=7998985&amp;value=40731&amp;id=10353979&amp;value=42883&amp;id=14823751&amp;value=45906&amp;id=20856416&amp;value=47893&amp;id=32320517&amp;value=51188&amp;id=38225422&amp;value=53549&amp;id=46503149&amp;value=55606&amp;id=53484049&amp;value=57628&amp;id=58703448&amp;value=59643&amp;id=62996612&amp;value=61938&amp;id=67086548&amp;value=66267&amp;" TargetMode="External"/><Relationship Id="rId622" Type="http://schemas.openxmlformats.org/officeDocument/2006/relationships/hyperlink" Target="https://www.daloopa.com/src/18919248" TargetMode="External"/><Relationship Id="rId1252" Type="http://schemas.openxmlformats.org/officeDocument/2006/relationships/hyperlink" Target="https://www.daloopa.com/src/1670865" TargetMode="External"/><Relationship Id="rId2303" Type="http://schemas.openxmlformats.org/officeDocument/2006/relationships/hyperlink" Target="https://www.daloopa.com/src/1679236" TargetMode="External"/><Relationship Id="rId16865" Type="http://schemas.openxmlformats.org/officeDocument/2006/relationships/hyperlink" Target="https://www.daloopa.com/src/53490019" TargetMode="External"/><Relationship Id="rId17916" Type="http://schemas.openxmlformats.org/officeDocument/2006/relationships/hyperlink" Target="https://www.daloopa.com/src/62709366" TargetMode="External"/><Relationship Id="rId4475" Type="http://schemas.openxmlformats.org/officeDocument/2006/relationships/hyperlink" Target="https://www.daloopa.com/src/46594916" TargetMode="External"/><Relationship Id="rId5873" Type="http://schemas.openxmlformats.org/officeDocument/2006/relationships/hyperlink" Target="https://www.daloopa.com/src/67044545" TargetMode="External"/><Relationship Id="rId6924" Type="http://schemas.openxmlformats.org/officeDocument/2006/relationships/hyperlink" Target="https://www.daloopa.com/src/1668609" TargetMode="External"/><Relationship Id="rId14069" Type="http://schemas.openxmlformats.org/officeDocument/2006/relationships/hyperlink" Target="https://www.daloopa.com/src/18903925" TargetMode="External"/><Relationship Id="rId15467" Type="http://schemas.openxmlformats.org/officeDocument/2006/relationships/hyperlink" Target="https://www.daloopa.com/src/45303782" TargetMode="External"/><Relationship Id="rId16518" Type="http://schemas.openxmlformats.org/officeDocument/2006/relationships/hyperlink" Target="https://www.daloopa.com/src/18837798" TargetMode="External"/><Relationship Id="rId3077" Type="http://schemas.openxmlformats.org/officeDocument/2006/relationships/hyperlink" Target="https://www.daloopa.com/src/45304516" TargetMode="External"/><Relationship Id="rId4128" Type="http://schemas.openxmlformats.org/officeDocument/2006/relationships/hyperlink" Target="https://www.daloopa.com/src/1668441" TargetMode="External"/><Relationship Id="rId5526" Type="http://schemas.openxmlformats.org/officeDocument/2006/relationships/hyperlink" Target="https://www.daloopa.com/src/14718104" TargetMode="External"/><Relationship Id="rId7698" Type="http://schemas.openxmlformats.org/officeDocument/2006/relationships/hyperlink" Target="https://www.daloopa.com/src/1669394" TargetMode="External"/><Relationship Id="rId8749" Type="http://schemas.openxmlformats.org/officeDocument/2006/relationships/hyperlink" Target="https://www.daloopa.com/src/10333085" TargetMode="External"/><Relationship Id="rId10679" Type="http://schemas.openxmlformats.org/officeDocument/2006/relationships/hyperlink" Target="https://www.daloopa.com/src/50179089" TargetMode="External"/><Relationship Id="rId14550" Type="http://schemas.openxmlformats.org/officeDocument/2006/relationships/hyperlink" Target="https://www.daloopa.com/src/45303708" TargetMode="External"/><Relationship Id="rId15601" Type="http://schemas.openxmlformats.org/officeDocument/2006/relationships/hyperlink" Target="https://www.daloopa.com/src/19186882" TargetMode="External"/><Relationship Id="rId13152" Type="http://schemas.openxmlformats.org/officeDocument/2006/relationships/hyperlink" Target="https://www.daloopa.com/src/67436217" TargetMode="External"/><Relationship Id="rId14203" Type="http://schemas.openxmlformats.org/officeDocument/2006/relationships/hyperlink" Target="https://www.daloopa.com/src/18879553" TargetMode="External"/><Relationship Id="rId17773" Type="http://schemas.openxmlformats.org/officeDocument/2006/relationships/hyperlink" Target="https://www.daloopa.com/src/62762175" TargetMode="External"/><Relationship Id="rId2160" Type="http://schemas.openxmlformats.org/officeDocument/2006/relationships/hyperlink" Target="https://www.daloopa.com/src/18865354" TargetMode="External"/><Relationship Id="rId3211" Type="http://schemas.openxmlformats.org/officeDocument/2006/relationships/hyperlink" Target="https://www.daloopa.com/src/67087802" TargetMode="External"/><Relationship Id="rId6781" Type="http://schemas.openxmlformats.org/officeDocument/2006/relationships/hyperlink" Target="https://www.daloopa.com/src/62949320" TargetMode="External"/><Relationship Id="rId7832" Type="http://schemas.openxmlformats.org/officeDocument/2006/relationships/hyperlink" Target="https://www.daloopa.com/src/46414905" TargetMode="External"/><Relationship Id="rId16375" Type="http://schemas.openxmlformats.org/officeDocument/2006/relationships/hyperlink" Target="https://www.daloopa.com/document/27827" TargetMode="External"/><Relationship Id="rId17426" Type="http://schemas.openxmlformats.org/officeDocument/2006/relationships/hyperlink" Target="https://www.daloopa.com/src/62705637" TargetMode="External"/><Relationship Id="rId18824" Type="http://schemas.openxmlformats.org/officeDocument/2006/relationships/hyperlink" Target="https://www.daloopa.com/src/48900024" TargetMode="External"/><Relationship Id="rId132" Type="http://schemas.openxmlformats.org/officeDocument/2006/relationships/hyperlink" Target="https://www.daloopa.com/document/10232741" TargetMode="External"/><Relationship Id="rId5383" Type="http://schemas.openxmlformats.org/officeDocument/2006/relationships/hyperlink" Target="https://www.daloopa.com/src/1670264" TargetMode="External"/><Relationship Id="rId6434" Type="http://schemas.openxmlformats.org/officeDocument/2006/relationships/hyperlink" Target="https://www.daloopa.com/src/1669997" TargetMode="External"/><Relationship Id="rId10813" Type="http://schemas.openxmlformats.org/officeDocument/2006/relationships/hyperlink" Target="https://www.daloopa.com/src/50179045" TargetMode="External"/><Relationship Id="rId16028" Type="http://schemas.openxmlformats.org/officeDocument/2006/relationships/hyperlink" Target="https://www.daloopa.com/src/19193914" TargetMode="External"/><Relationship Id="rId5036" Type="http://schemas.openxmlformats.org/officeDocument/2006/relationships/hyperlink" Target="https://www.daloopa.com/src/1670405" TargetMode="External"/><Relationship Id="rId12985" Type="http://schemas.openxmlformats.org/officeDocument/2006/relationships/hyperlink" Target="https://www.daloopa.com/src/67438786" TargetMode="External"/><Relationship Id="rId19598" Type="http://schemas.openxmlformats.org/officeDocument/2006/relationships/hyperlink" Target="https://www.daloopa.com/src/1678608" TargetMode="External"/><Relationship Id="rId1993" Type="http://schemas.openxmlformats.org/officeDocument/2006/relationships/hyperlink" Target="https://www.daloopa.com/src/1680698" TargetMode="External"/><Relationship Id="rId8259" Type="http://schemas.openxmlformats.org/officeDocument/2006/relationships/hyperlink" Target="https://www.daloopa.com/src/1669581" TargetMode="External"/><Relationship Id="rId9657" Type="http://schemas.openxmlformats.org/officeDocument/2006/relationships/hyperlink" Target="https://www.daloopa.com/src/7963281" TargetMode="External"/><Relationship Id="rId11587" Type="http://schemas.openxmlformats.org/officeDocument/2006/relationships/hyperlink" Target="https://www.daloopa.com/src/45304426" TargetMode="External"/><Relationship Id="rId12638" Type="http://schemas.openxmlformats.org/officeDocument/2006/relationships/hyperlink" Target="https://www.daloopa.com/src/50461371" TargetMode="External"/><Relationship Id="rId1646" Type="http://schemas.openxmlformats.org/officeDocument/2006/relationships/hyperlink" Target="https://www.daloopa.com/src/1670801" TargetMode="External"/><Relationship Id="rId10189" Type="http://schemas.openxmlformats.org/officeDocument/2006/relationships/hyperlink" Target="https://www.daloopa.com/src/50179995" TargetMode="External"/><Relationship Id="rId14060" Type="http://schemas.openxmlformats.org/officeDocument/2006/relationships/hyperlink" Target="https://www.daloopa.com/src/18905719" TargetMode="External"/><Relationship Id="rId15111" Type="http://schemas.openxmlformats.org/officeDocument/2006/relationships/hyperlink" Target="https://www.daloopa.com/src/46520572" TargetMode="External"/><Relationship Id="rId18681" Type="http://schemas.openxmlformats.org/officeDocument/2006/relationships/hyperlink" Target="https://www.daloopa.com/src/48899138" TargetMode="External"/><Relationship Id="rId19732" Type="http://schemas.openxmlformats.org/officeDocument/2006/relationships/hyperlink" Target="https://www.daloopa.com/src/1678553" TargetMode="External"/><Relationship Id="rId4869" Type="http://schemas.openxmlformats.org/officeDocument/2006/relationships/hyperlink" Target="https://www.daloopa.com/src/1930225" TargetMode="External"/><Relationship Id="rId8740" Type="http://schemas.openxmlformats.org/officeDocument/2006/relationships/hyperlink" Target="https://www.daloopa.com/src/1670568" TargetMode="External"/><Relationship Id="rId10670" Type="http://schemas.openxmlformats.org/officeDocument/2006/relationships/hyperlink" Target="https://www.daloopa.com/src/50179552" TargetMode="External"/><Relationship Id="rId11721" Type="http://schemas.openxmlformats.org/officeDocument/2006/relationships/hyperlink" Target="https://www.daloopa.com/document/207123" TargetMode="External"/><Relationship Id="rId17283" Type="http://schemas.openxmlformats.org/officeDocument/2006/relationships/hyperlink" Target="https://www.daloopa.com/src/48799371" TargetMode="External"/><Relationship Id="rId18334" Type="http://schemas.openxmlformats.org/officeDocument/2006/relationships/hyperlink" Target="https://www.daloopa.com/src/62711795" TargetMode="External"/><Relationship Id="rId6291" Type="http://schemas.openxmlformats.org/officeDocument/2006/relationships/hyperlink" Target="https://www.daloopa.com/src/1669612" TargetMode="External"/><Relationship Id="rId7342" Type="http://schemas.openxmlformats.org/officeDocument/2006/relationships/hyperlink" Target="https://www.daloopa.com/src/7963146" TargetMode="External"/><Relationship Id="rId10323" Type="http://schemas.openxmlformats.org/officeDocument/2006/relationships/hyperlink" Target="https://www.daloopa.com/src/50179441" TargetMode="External"/><Relationship Id="rId12495" Type="http://schemas.openxmlformats.org/officeDocument/2006/relationships/hyperlink" Target="https://www.daloopa.com/src/67086554" TargetMode="External"/><Relationship Id="rId13893" Type="http://schemas.openxmlformats.org/officeDocument/2006/relationships/hyperlink" Target="https://www.daloopa.com/src/19256749" TargetMode="External"/><Relationship Id="rId14944" Type="http://schemas.openxmlformats.org/officeDocument/2006/relationships/hyperlink" Target="https://www.daloopa.com/src/19185030" TargetMode="External"/><Relationship Id="rId873" Type="http://schemas.openxmlformats.org/officeDocument/2006/relationships/hyperlink" Target="https://www.daloopa.com/src/32273593" TargetMode="External"/><Relationship Id="rId2554" Type="http://schemas.openxmlformats.org/officeDocument/2006/relationships/hyperlink" Target="https://www.daloopa.com/src/66332525" TargetMode="External"/><Relationship Id="rId3952" Type="http://schemas.openxmlformats.org/officeDocument/2006/relationships/hyperlink" Target="https://www.daloopa.com/src/1668459" TargetMode="External"/><Relationship Id="rId9167" Type="http://schemas.openxmlformats.org/officeDocument/2006/relationships/hyperlink" Target="https://www.daloopa.com/src/1671150" TargetMode="External"/><Relationship Id="rId11097" Type="http://schemas.openxmlformats.org/officeDocument/2006/relationships/hyperlink" Target="https://www.daloopa.com/src/50178589" TargetMode="External"/><Relationship Id="rId12148" Type="http://schemas.openxmlformats.org/officeDocument/2006/relationships/hyperlink" Target="https://www.daloopa.com/src/45304470" TargetMode="External"/><Relationship Id="rId13546" Type="http://schemas.openxmlformats.org/officeDocument/2006/relationships/hyperlink" Target="https://www.daloopa.com/src/53489619" TargetMode="External"/><Relationship Id="rId526" Type="http://schemas.openxmlformats.org/officeDocument/2006/relationships/hyperlink" Target="https://marketplace.daloopa.com/text-fundamental?id=50432877&amp;value=37422&amp;id=50430835&amp;value=11252&amp;id=50432756&amp;value=45085&amp;id=19162996&amp;value=13087&amp;id=18919325&amp;value=52357&amp;id=18919245&amp;value=14328&amp;id=18919210&amp;value=15400&amp;id=18919052&amp;value=16089&amp;id=45303307&amp;value=17968&amp;id=18919016&amp;value=63785&amp;id=18918899&amp;value=17403&amp;id=18918777&amp;value=18425&amp;id=18918696&amp;value=19723&amp;id=45303308&amp;value=22237&amp;id=18918517&amp;value=77788&amp;id=18918330&amp;value=21998&amp;id=18918271&amp;value=23262&amp;id=18918203&amp;value=24054&amp;id=45303309&amp;value=27022&amp;id=18918123&amp;value=96336&amp;id=19355344&amp;value=25682&amp;id=19355327&amp;value=27335&amp;id=19355319&amp;value=28647&amp;" TargetMode="External"/><Relationship Id="rId1156" Type="http://schemas.openxmlformats.org/officeDocument/2006/relationships/hyperlink" Target="https://www.daloopa.com/src/32273446" TargetMode="External"/><Relationship Id="rId2207" Type="http://schemas.openxmlformats.org/officeDocument/2006/relationships/hyperlink" Target="https://www.daloopa.com/src/18862788" TargetMode="External"/><Relationship Id="rId3605" Type="http://schemas.openxmlformats.org/officeDocument/2006/relationships/hyperlink" Target="https://www.daloopa.com/src/32322889" TargetMode="External"/><Relationship Id="rId16769" Type="http://schemas.openxmlformats.org/officeDocument/2006/relationships/hyperlink" Target="https://marketplace.daloopa.com/text-fundamental?id=66377572&amp;value=4948&amp;id=67090496&amp;value=5882&amp;" TargetMode="External"/><Relationship Id="rId5777" Type="http://schemas.openxmlformats.org/officeDocument/2006/relationships/hyperlink" Target="https://www.daloopa.com/src/4681437" TargetMode="External"/><Relationship Id="rId6828" Type="http://schemas.openxmlformats.org/officeDocument/2006/relationships/hyperlink" Target="https://www.daloopa.com/src/32272399" TargetMode="External"/><Relationship Id="rId18191" Type="http://schemas.openxmlformats.org/officeDocument/2006/relationships/hyperlink" Target="https://www.daloopa.com/src/19253373" TargetMode="External"/><Relationship Id="rId19242" Type="http://schemas.openxmlformats.org/officeDocument/2006/relationships/hyperlink" Target="https://www.daloopa.com/src/49001572" TargetMode="External"/><Relationship Id="rId4379" Type="http://schemas.openxmlformats.org/officeDocument/2006/relationships/hyperlink" Target="https://www.daloopa.com/src/46414824" TargetMode="External"/><Relationship Id="rId8250" Type="http://schemas.openxmlformats.org/officeDocument/2006/relationships/hyperlink" Target="https://www.daloopa.com/src/48615970" TargetMode="External"/><Relationship Id="rId9301" Type="http://schemas.openxmlformats.org/officeDocument/2006/relationships/hyperlink" Target="https://www.daloopa.com/src/1671099" TargetMode="External"/><Relationship Id="rId10180" Type="http://schemas.openxmlformats.org/officeDocument/2006/relationships/hyperlink" Target="https://www.daloopa.com/document/206991" TargetMode="External"/><Relationship Id="rId11231" Type="http://schemas.openxmlformats.org/officeDocument/2006/relationships/hyperlink" Target="https://www.daloopa.com/src/45304376" TargetMode="External"/><Relationship Id="rId15852" Type="http://schemas.openxmlformats.org/officeDocument/2006/relationships/hyperlink" Target="https://www.daloopa.com/src/45303795" TargetMode="External"/><Relationship Id="rId4860" Type="http://schemas.openxmlformats.org/officeDocument/2006/relationships/hyperlink" Target="https://www.daloopa.com/src/1930077" TargetMode="External"/><Relationship Id="rId5911" Type="http://schemas.openxmlformats.org/officeDocument/2006/relationships/hyperlink" Target="https://www.daloopa.com/src/46412952" TargetMode="External"/><Relationship Id="rId14454" Type="http://schemas.openxmlformats.org/officeDocument/2006/relationships/hyperlink" Target="https://www.daloopa.com/src/19178364" TargetMode="External"/><Relationship Id="rId15505" Type="http://schemas.openxmlformats.org/officeDocument/2006/relationships/hyperlink" Target="https://www.daloopa.com/src/19186318" TargetMode="External"/><Relationship Id="rId16903" Type="http://schemas.openxmlformats.org/officeDocument/2006/relationships/hyperlink" Target="https://www.daloopa.com/src/48790803" TargetMode="External"/><Relationship Id="rId3462" Type="http://schemas.openxmlformats.org/officeDocument/2006/relationships/hyperlink" Target="https://www.daloopa.com/src/19138839" TargetMode="External"/><Relationship Id="rId4513" Type="http://schemas.openxmlformats.org/officeDocument/2006/relationships/hyperlink" Target="https://marketplace.daloopa.com/text-fundamental?id=1668568&amp;value=10.13&amp;id=1668544&amp;value=9.71&amp;id=1668520&amp;value=8.9&amp;id=1668496&amp;value=10.08&amp;id=46593989&amp;value=38.82&amp;id=1668472&amp;value=5.13&amp;id=1668451&amp;value=5.07&amp;id=1668430&amp;value=4.15&amp;id=1668409&amp;value=7.01&amp;id=46594112&amp;value=21.37&amp;id=1668388&amp;value=5.27&amp;" TargetMode="External"/><Relationship Id="rId13056" Type="http://schemas.openxmlformats.org/officeDocument/2006/relationships/hyperlink" Target="https://www.daloopa.com/src/67439235" TargetMode="External"/><Relationship Id="rId14107" Type="http://schemas.openxmlformats.org/officeDocument/2006/relationships/hyperlink" Target="https://www.daloopa.com/src/48891542" TargetMode="External"/><Relationship Id="rId383" Type="http://schemas.openxmlformats.org/officeDocument/2006/relationships/hyperlink" Target="https://www.daloopa.com/src/50420449" TargetMode="External"/><Relationship Id="rId2064" Type="http://schemas.openxmlformats.org/officeDocument/2006/relationships/hyperlink" Target="https://www.daloopa.com/src/1680766" TargetMode="External"/><Relationship Id="rId3115" Type="http://schemas.openxmlformats.org/officeDocument/2006/relationships/hyperlink" Target="https://www.daloopa.com/src/58704673" TargetMode="External"/><Relationship Id="rId6685" Type="http://schemas.openxmlformats.org/officeDocument/2006/relationships/hyperlink" Target="https://www.daloopa.com/src/2696986" TargetMode="External"/><Relationship Id="rId16279" Type="http://schemas.openxmlformats.org/officeDocument/2006/relationships/hyperlink" Target="https://www.daloopa.com/document/23465155" TargetMode="External"/><Relationship Id="rId17677" Type="http://schemas.openxmlformats.org/officeDocument/2006/relationships/hyperlink" Target="https://www.daloopa.com/src/62706003" TargetMode="External"/><Relationship Id="rId18728" Type="http://schemas.openxmlformats.org/officeDocument/2006/relationships/hyperlink" Target="https://marketplace.daloopa.com/text-fundamental?id=48900277&amp;value=2113&amp;id=48900242&amp;value=2777&amp;id=48900196&amp;value=2332&amp;id=50393531&amp;value=4575&amp;id=48900144&amp;value=5675&amp;id=48900121&amp;value=5413&amp;id=48900074&amp;value=4245&amp;id=48900021&amp;value=1584&amp;id=48900002&amp;value=1987&amp;id=48899987&amp;value=1757&amp;id=48899959&amp;value=1237&amp;id=48899939&amp;value=1366&amp;id=48899875&amp;value=2162&amp;id=48899823&amp;value=3116&amp;id=48899785&amp;value=2778&amp;id=48899693&amp;value=1515&amp;id=48899611&amp;value=1375&amp;id=48899550&amp;value=1735&amp;id=48899354&amp;value=2815&amp;id=50369692&amp;value=3684&amp;" TargetMode="External"/><Relationship Id="rId5287" Type="http://schemas.openxmlformats.org/officeDocument/2006/relationships/hyperlink" Target="https://www.daloopa.com/src/1669975" TargetMode="External"/><Relationship Id="rId6338" Type="http://schemas.openxmlformats.org/officeDocument/2006/relationships/hyperlink" Target="https://www.daloopa.com/src/1669788" TargetMode="External"/><Relationship Id="rId7736" Type="http://schemas.openxmlformats.org/officeDocument/2006/relationships/hyperlink" Target="https://www.daloopa.com/src/48615975" TargetMode="External"/><Relationship Id="rId10717" Type="http://schemas.openxmlformats.org/officeDocument/2006/relationships/hyperlink" Target="https://www.daloopa.com/src/50178799" TargetMode="External"/><Relationship Id="rId12889" Type="http://schemas.openxmlformats.org/officeDocument/2006/relationships/hyperlink" Target="https://www.daloopa.com/src/67436590" TargetMode="External"/><Relationship Id="rId16760" Type="http://schemas.openxmlformats.org/officeDocument/2006/relationships/hyperlink" Target="https://www.daloopa.com/src/67090493" TargetMode="External"/><Relationship Id="rId17811" Type="http://schemas.openxmlformats.org/officeDocument/2006/relationships/hyperlink" Target="https://www.daloopa.com/src/62705849" TargetMode="External"/><Relationship Id="rId1897" Type="http://schemas.openxmlformats.org/officeDocument/2006/relationships/hyperlink" Target="https://www.daloopa.com/src/1680761" TargetMode="External"/><Relationship Id="rId2948" Type="http://schemas.openxmlformats.org/officeDocument/2006/relationships/hyperlink" Target="https://www.daloopa.com/src/19134836" TargetMode="External"/><Relationship Id="rId15362" Type="http://schemas.openxmlformats.org/officeDocument/2006/relationships/hyperlink" Target="https://www.daloopa.com/src/19186838" TargetMode="External"/><Relationship Id="rId16413" Type="http://schemas.openxmlformats.org/officeDocument/2006/relationships/hyperlink" Target="https://www.daloopa.com/src/19197372" TargetMode="External"/><Relationship Id="rId4370" Type="http://schemas.openxmlformats.org/officeDocument/2006/relationships/hyperlink" Target="https://www.daloopa.com/src/67044164" TargetMode="External"/><Relationship Id="rId5421" Type="http://schemas.openxmlformats.org/officeDocument/2006/relationships/hyperlink" Target="https://www.daloopa.com/src/1669703" TargetMode="External"/><Relationship Id="rId8991" Type="http://schemas.openxmlformats.org/officeDocument/2006/relationships/hyperlink" Target="https://www.daloopa.com/src/1671441" TargetMode="External"/><Relationship Id="rId15015" Type="http://schemas.openxmlformats.org/officeDocument/2006/relationships/hyperlink" Target="https://www.daloopa.com/src/19185174" TargetMode="External"/><Relationship Id="rId18585" Type="http://schemas.openxmlformats.org/officeDocument/2006/relationships/hyperlink" Target="https://www.daloopa.com/src/62707461" TargetMode="External"/><Relationship Id="rId19636" Type="http://schemas.openxmlformats.org/officeDocument/2006/relationships/hyperlink" Target="https://www.daloopa.com/src/49010198" TargetMode="External"/><Relationship Id="rId4023" Type="http://schemas.openxmlformats.org/officeDocument/2006/relationships/hyperlink" Target="https://www.daloopa.com/src/1668115" TargetMode="External"/><Relationship Id="rId7593" Type="http://schemas.openxmlformats.org/officeDocument/2006/relationships/hyperlink" Target="https://www.daloopa.com/src/1668789" TargetMode="External"/><Relationship Id="rId8644" Type="http://schemas.openxmlformats.org/officeDocument/2006/relationships/hyperlink" Target="https://www.daloopa.com/src/7963229" TargetMode="External"/><Relationship Id="rId11972" Type="http://schemas.openxmlformats.org/officeDocument/2006/relationships/hyperlink" Target="https://marketplace.daloopa.com/text-fundamental?id=1678792&amp;value=839&amp;" TargetMode="External"/><Relationship Id="rId17187" Type="http://schemas.openxmlformats.org/officeDocument/2006/relationships/hyperlink" Target="https://www.daloopa.com/src/53490091" TargetMode="External"/><Relationship Id="rId18238" Type="http://schemas.openxmlformats.org/officeDocument/2006/relationships/hyperlink" Target="https://www.daloopa.com/src/46509080" TargetMode="External"/><Relationship Id="rId6195" Type="http://schemas.openxmlformats.org/officeDocument/2006/relationships/hyperlink" Target="https://www.daloopa.com/src/38123581" TargetMode="External"/><Relationship Id="rId7246" Type="http://schemas.openxmlformats.org/officeDocument/2006/relationships/hyperlink" Target="https://www.daloopa.com/src/47468712" TargetMode="External"/><Relationship Id="rId10227" Type="http://schemas.openxmlformats.org/officeDocument/2006/relationships/hyperlink" Target="https://marketplace.daloopa.com/text-fundamental?id=50180232&amp;value=0&amp;" TargetMode="External"/><Relationship Id="rId10574" Type="http://schemas.openxmlformats.org/officeDocument/2006/relationships/hyperlink" Target="https://www.daloopa.com/src/53412512" TargetMode="External"/><Relationship Id="rId11625" Type="http://schemas.openxmlformats.org/officeDocument/2006/relationships/hyperlink" Target="https://www.daloopa.com/src/1684193" TargetMode="External"/><Relationship Id="rId13797" Type="http://schemas.openxmlformats.org/officeDocument/2006/relationships/hyperlink" Target="https://www.daloopa.com/src/19258030" TargetMode="External"/><Relationship Id="rId14848" Type="http://schemas.openxmlformats.org/officeDocument/2006/relationships/hyperlink" Target="https://www.daloopa.com/src/19184748" TargetMode="External"/><Relationship Id="rId3856" Type="http://schemas.openxmlformats.org/officeDocument/2006/relationships/hyperlink" Target="https://www.daloopa.com/src/1668167" TargetMode="External"/><Relationship Id="rId4907" Type="http://schemas.openxmlformats.org/officeDocument/2006/relationships/hyperlink" Target="https://www.daloopa.com/src/1677311" TargetMode="External"/><Relationship Id="rId12399" Type="http://schemas.openxmlformats.org/officeDocument/2006/relationships/hyperlink" Target="https://www.daloopa.com/src/2746554" TargetMode="External"/><Relationship Id="rId16270" Type="http://schemas.openxmlformats.org/officeDocument/2006/relationships/hyperlink" Target="https://www.daloopa.com/src/19141333" TargetMode="External"/><Relationship Id="rId17321" Type="http://schemas.openxmlformats.org/officeDocument/2006/relationships/hyperlink" Target="https://www.daloopa.com/src/58706535" TargetMode="External"/><Relationship Id="rId777" Type="http://schemas.openxmlformats.org/officeDocument/2006/relationships/hyperlink" Target="https://www.daloopa.com/src/18922204" TargetMode="External"/><Relationship Id="rId2458" Type="http://schemas.openxmlformats.org/officeDocument/2006/relationships/hyperlink" Target="https://www.daloopa.com/src/1679234" TargetMode="External"/><Relationship Id="rId3509" Type="http://schemas.openxmlformats.org/officeDocument/2006/relationships/hyperlink" Target="https://www.daloopa.com/src/19138677" TargetMode="External"/><Relationship Id="rId12880" Type="http://schemas.openxmlformats.org/officeDocument/2006/relationships/hyperlink" Target="https://www.daloopa.com/src/67437049" TargetMode="External"/><Relationship Id="rId13931" Type="http://schemas.openxmlformats.org/officeDocument/2006/relationships/hyperlink" Target="https://www.daloopa.com/src/48886757" TargetMode="External"/><Relationship Id="rId19493" Type="http://schemas.openxmlformats.org/officeDocument/2006/relationships/hyperlink" Target="https://www.daloopa.com/src/49010257" TargetMode="External"/><Relationship Id="rId9552" Type="http://schemas.openxmlformats.org/officeDocument/2006/relationships/hyperlink" Target="https://www.daloopa.com/src/38123899" TargetMode="External"/><Relationship Id="rId11482" Type="http://schemas.openxmlformats.org/officeDocument/2006/relationships/hyperlink" Target="https://www.daloopa.com/document/6065100" TargetMode="External"/><Relationship Id="rId12533" Type="http://schemas.openxmlformats.org/officeDocument/2006/relationships/hyperlink" Target="https://www.daloopa.com/src/46503148" TargetMode="External"/><Relationship Id="rId18095" Type="http://schemas.openxmlformats.org/officeDocument/2006/relationships/hyperlink" Target="https://www.daloopa.com/src/19237955" TargetMode="External"/><Relationship Id="rId19146" Type="http://schemas.openxmlformats.org/officeDocument/2006/relationships/hyperlink" Target="https://www.daloopa.com/src/49000130" TargetMode="External"/><Relationship Id="rId911" Type="http://schemas.openxmlformats.org/officeDocument/2006/relationships/hyperlink" Target="https://www.daloopa.com/src/50174703" TargetMode="External"/><Relationship Id="rId1541" Type="http://schemas.openxmlformats.org/officeDocument/2006/relationships/hyperlink" Target="https://www.daloopa.com/src/1671031" TargetMode="External"/><Relationship Id="rId8154" Type="http://schemas.openxmlformats.org/officeDocument/2006/relationships/hyperlink" Target="https://www.daloopa.com/src/48346653" TargetMode="External"/><Relationship Id="rId9205" Type="http://schemas.openxmlformats.org/officeDocument/2006/relationships/hyperlink" Target="https://www.daloopa.com/src/7963267" TargetMode="External"/><Relationship Id="rId10084" Type="http://schemas.openxmlformats.org/officeDocument/2006/relationships/hyperlink" Target="https://www.daloopa.com/src/50180172" TargetMode="External"/><Relationship Id="rId11135" Type="http://schemas.openxmlformats.org/officeDocument/2006/relationships/hyperlink" Target="https://www.daloopa.com/src/50457957" TargetMode="External"/><Relationship Id="rId4764" Type="http://schemas.openxmlformats.org/officeDocument/2006/relationships/hyperlink" Target="https://www.daloopa.com/src/1668285" TargetMode="External"/><Relationship Id="rId14358" Type="http://schemas.openxmlformats.org/officeDocument/2006/relationships/hyperlink" Target="https://www.daloopa.com/src/19177391" TargetMode="External"/><Relationship Id="rId15756" Type="http://schemas.openxmlformats.org/officeDocument/2006/relationships/hyperlink" Target="https://www.daloopa.com/src/19182515" TargetMode="External"/><Relationship Id="rId16807" Type="http://schemas.openxmlformats.org/officeDocument/2006/relationships/hyperlink" Target="https://www.daloopa.com/src/50324040" TargetMode="External"/><Relationship Id="rId3366" Type="http://schemas.openxmlformats.org/officeDocument/2006/relationships/hyperlink" Target="https://www.daloopa.com/src/32322803" TargetMode="External"/><Relationship Id="rId4417" Type="http://schemas.openxmlformats.org/officeDocument/2006/relationships/hyperlink" Target="https://www.daloopa.com/src/1668565" TargetMode="External"/><Relationship Id="rId5815" Type="http://schemas.openxmlformats.org/officeDocument/2006/relationships/hyperlink" Target="https://www.daloopa.com/src/1670022" TargetMode="External"/><Relationship Id="rId15409" Type="http://schemas.openxmlformats.org/officeDocument/2006/relationships/hyperlink" Target="https://www.daloopa.com/src/19187165" TargetMode="External"/><Relationship Id="rId18979" Type="http://schemas.openxmlformats.org/officeDocument/2006/relationships/hyperlink" Target="https://www.daloopa.com/src/48899005" TargetMode="External"/><Relationship Id="rId287" Type="http://schemas.openxmlformats.org/officeDocument/2006/relationships/hyperlink" Target="https://www.daloopa.com/src/1676958" TargetMode="External"/><Relationship Id="rId3019" Type="http://schemas.openxmlformats.org/officeDocument/2006/relationships/hyperlink" Target="https://www.daloopa.com/src/19136694" TargetMode="External"/><Relationship Id="rId7987" Type="http://schemas.openxmlformats.org/officeDocument/2006/relationships/hyperlink" Target="https://www.daloopa.com/src/46414902" TargetMode="External"/><Relationship Id="rId10968" Type="http://schemas.openxmlformats.org/officeDocument/2006/relationships/hyperlink" Target="https://www.daloopa.com/src/50179214" TargetMode="External"/><Relationship Id="rId6589" Type="http://schemas.openxmlformats.org/officeDocument/2006/relationships/hyperlink" Target="https://www.daloopa.com/src/1670473" TargetMode="External"/><Relationship Id="rId9062" Type="http://schemas.openxmlformats.org/officeDocument/2006/relationships/hyperlink" Target="https://www.daloopa.com/src/1671507" TargetMode="External"/><Relationship Id="rId12390" Type="http://schemas.openxmlformats.org/officeDocument/2006/relationships/hyperlink" Target="https://www.daloopa.com/src/1679371" TargetMode="External"/><Relationship Id="rId13441" Type="http://schemas.openxmlformats.org/officeDocument/2006/relationships/hyperlink" Target="https://www.daloopa.com/src/53487272" TargetMode="External"/><Relationship Id="rId3500" Type="http://schemas.openxmlformats.org/officeDocument/2006/relationships/hyperlink" Target="https://www.daloopa.com/src/19138657" TargetMode="External"/><Relationship Id="rId12043" Type="http://schemas.openxmlformats.org/officeDocument/2006/relationships/hyperlink" Target="https://www.daloopa.com/src/1678301" TargetMode="External"/><Relationship Id="rId16664" Type="http://schemas.openxmlformats.org/officeDocument/2006/relationships/hyperlink" Target="https://www.daloopa.com/src/20857131" TargetMode="External"/><Relationship Id="rId17715" Type="http://schemas.openxmlformats.org/officeDocument/2006/relationships/hyperlink" Target="https://www.daloopa.com/src/62705815" TargetMode="External"/><Relationship Id="rId421" Type="http://schemas.openxmlformats.org/officeDocument/2006/relationships/hyperlink" Target="https://www.daloopa.com/src/1677199" TargetMode="External"/><Relationship Id="rId1051" Type="http://schemas.openxmlformats.org/officeDocument/2006/relationships/hyperlink" Target="https://www.daloopa.com/src/14718349" TargetMode="External"/><Relationship Id="rId2102" Type="http://schemas.openxmlformats.org/officeDocument/2006/relationships/hyperlink" Target="https://www.daloopa.com/src/1680783" TargetMode="External"/><Relationship Id="rId5672" Type="http://schemas.openxmlformats.org/officeDocument/2006/relationships/hyperlink" Target="https://www.daloopa.com/src/2696967" TargetMode="External"/><Relationship Id="rId6723" Type="http://schemas.openxmlformats.org/officeDocument/2006/relationships/hyperlink" Target="https://www.daloopa.com/src/20809890" TargetMode="External"/><Relationship Id="rId15266" Type="http://schemas.openxmlformats.org/officeDocument/2006/relationships/hyperlink" Target="https://www.daloopa.com/src/46508404" TargetMode="External"/><Relationship Id="rId16317" Type="http://schemas.openxmlformats.org/officeDocument/2006/relationships/hyperlink" Target="https://www.daloopa.com/src/19141270" TargetMode="External"/><Relationship Id="rId4274" Type="http://schemas.openxmlformats.org/officeDocument/2006/relationships/hyperlink" Target="https://www.daloopa.com/src/46595414" TargetMode="External"/><Relationship Id="rId5325" Type="http://schemas.openxmlformats.org/officeDocument/2006/relationships/hyperlink" Target="https://www.daloopa.com/src/1670486" TargetMode="External"/><Relationship Id="rId8895" Type="http://schemas.openxmlformats.org/officeDocument/2006/relationships/hyperlink" Target="https://www.daloopa.com/src/1684233" TargetMode="External"/><Relationship Id="rId18489" Type="http://schemas.openxmlformats.org/officeDocument/2006/relationships/hyperlink" Target="https://www.daloopa.com/src/62711840" TargetMode="External"/><Relationship Id="rId7497" Type="http://schemas.openxmlformats.org/officeDocument/2006/relationships/hyperlink" Target="https://www.daloopa.com/src/4681389" TargetMode="External"/><Relationship Id="rId8548" Type="http://schemas.openxmlformats.org/officeDocument/2006/relationships/hyperlink" Target="https://www.daloopa.com/src/67054420" TargetMode="External"/><Relationship Id="rId9946" Type="http://schemas.openxmlformats.org/officeDocument/2006/relationships/hyperlink" Target="https://www.daloopa.com/src/32273771" TargetMode="External"/><Relationship Id="rId11876" Type="http://schemas.openxmlformats.org/officeDocument/2006/relationships/hyperlink" Target="https://www.daloopa.com/src/1678712" TargetMode="External"/><Relationship Id="rId12927" Type="http://schemas.openxmlformats.org/officeDocument/2006/relationships/hyperlink" Target="https://www.daloopa.com/src/67436806" TargetMode="External"/><Relationship Id="rId1935" Type="http://schemas.openxmlformats.org/officeDocument/2006/relationships/hyperlink" Target="https://www.daloopa.com/src/1680786" TargetMode="External"/><Relationship Id="rId6099" Type="http://schemas.openxmlformats.org/officeDocument/2006/relationships/hyperlink" Target="https://www.daloopa.com/src/2696974" TargetMode="External"/><Relationship Id="rId10478" Type="http://schemas.openxmlformats.org/officeDocument/2006/relationships/hyperlink" Target="https://www.daloopa.com/document/23463508" TargetMode="External"/><Relationship Id="rId11529" Type="http://schemas.openxmlformats.org/officeDocument/2006/relationships/hyperlink" Target="https://www.daloopa.com/document/6065396" TargetMode="External"/><Relationship Id="rId15400" Type="http://schemas.openxmlformats.org/officeDocument/2006/relationships/hyperlink" Target="https://www.daloopa.com/src/45303771" TargetMode="External"/><Relationship Id="rId18970" Type="http://schemas.openxmlformats.org/officeDocument/2006/relationships/hyperlink" Target="https://www.daloopa.com/src/50393404" TargetMode="External"/><Relationship Id="rId3010" Type="http://schemas.openxmlformats.org/officeDocument/2006/relationships/hyperlink" Target="https://www.daloopa.com/src/19135435" TargetMode="External"/><Relationship Id="rId14002" Type="http://schemas.openxmlformats.org/officeDocument/2006/relationships/hyperlink" Target="https://www.daloopa.com/src/58704141" TargetMode="External"/><Relationship Id="rId17572" Type="http://schemas.openxmlformats.org/officeDocument/2006/relationships/hyperlink" Target="https://www.daloopa.com/src/62706906" TargetMode="External"/><Relationship Id="rId18623" Type="http://schemas.openxmlformats.org/officeDocument/2006/relationships/hyperlink" Target="https://www.daloopa.com/src/50393485" TargetMode="External"/><Relationship Id="rId6580" Type="http://schemas.openxmlformats.org/officeDocument/2006/relationships/hyperlink" Target="https://www.daloopa.com/src/1669724" TargetMode="External"/><Relationship Id="rId7631" Type="http://schemas.openxmlformats.org/officeDocument/2006/relationships/hyperlink" Target="https://www.daloopa.com/src/1669355" TargetMode="External"/><Relationship Id="rId10612" Type="http://schemas.openxmlformats.org/officeDocument/2006/relationships/hyperlink" Target="https://www.daloopa.com/src/50179532" TargetMode="External"/><Relationship Id="rId16174" Type="http://schemas.openxmlformats.org/officeDocument/2006/relationships/hyperlink" Target="https://www.daloopa.com/src/19193753" TargetMode="External"/><Relationship Id="rId17225" Type="http://schemas.openxmlformats.org/officeDocument/2006/relationships/hyperlink" Target="https://www.daloopa.com/src/48796164" TargetMode="External"/><Relationship Id="rId5182" Type="http://schemas.openxmlformats.org/officeDocument/2006/relationships/hyperlink" Target="https://www.daloopa.com/src/1670445" TargetMode="External"/><Relationship Id="rId6233" Type="http://schemas.openxmlformats.org/officeDocument/2006/relationships/hyperlink" Target="https://www.daloopa.com/src/1669821" TargetMode="External"/><Relationship Id="rId19397" Type="http://schemas.openxmlformats.org/officeDocument/2006/relationships/hyperlink" Target="https://www.daloopa.com/src/15978689" TargetMode="External"/><Relationship Id="rId1792" Type="http://schemas.openxmlformats.org/officeDocument/2006/relationships/hyperlink" Target="https://marketplace.daloopa.com/text-fundamental?id=49016436&amp;value=24&amp;id=49014237&amp;value=51&amp;id=49016425&amp;value=148&amp;id=49014228&amp;value=40&amp;id=49014184&amp;value=45&amp;id=49014174&amp;value=48&amp;id=1671063&amp;value=70&amp;id=48530006&amp;value=203&amp;id=1671041&amp;value=54&amp;id=1671019&amp;value=81&amp;id=1670996&amp;value=104&amp;id=1670973&amp;value=101&amp;id=48529941&amp;value=340&amp;id=1670951&amp;value=107&amp;id=1670933&amp;value=82&amp;id=1670914&amp;value=94&amp;id=1670896&amp;value=112&amp;id=48529910&amp;value=395&amp;id=1670878&amp;value=85&amp;id=1670860&amp;value=83&amp;id=1670842&amp;value=78&amp;id=1670824&amp;value=81&amp;id=48529880&amp;value=327&amp;id=1670806&amp;value=84&amp;id=1670788&amp;value=79&amp;id=1670770&amp;value=83&amp;id=2697074&amp;value=320&amp;id=48529780&amp;value=566&amp;id=4681493&amp;value=92&amp;id=7963254&amp;value=94&amp;id=10333115&amp;value=95&amp;" TargetMode="External"/><Relationship Id="rId2843" Type="http://schemas.openxmlformats.org/officeDocument/2006/relationships/hyperlink" Target="https://www.daloopa.com/src/19134985" TargetMode="External"/><Relationship Id="rId9456" Type="http://schemas.openxmlformats.org/officeDocument/2006/relationships/hyperlink" Target="https://www.daloopa.com/src/1671273" TargetMode="External"/><Relationship Id="rId11386" Type="http://schemas.openxmlformats.org/officeDocument/2006/relationships/hyperlink" Target="https://www.daloopa.com/document/6065396" TargetMode="External"/><Relationship Id="rId12437" Type="http://schemas.openxmlformats.org/officeDocument/2006/relationships/hyperlink" Target="https://www.daloopa.com/src/1679332" TargetMode="External"/><Relationship Id="rId12784" Type="http://schemas.openxmlformats.org/officeDocument/2006/relationships/hyperlink" Target="https://www.daloopa.com/document/23465155" TargetMode="External"/><Relationship Id="rId13835" Type="http://schemas.openxmlformats.org/officeDocument/2006/relationships/hyperlink" Target="https://www.daloopa.com/src/19256212" TargetMode="External"/><Relationship Id="rId815" Type="http://schemas.openxmlformats.org/officeDocument/2006/relationships/hyperlink" Target="https://www.daloopa.com/src/46414552" TargetMode="External"/><Relationship Id="rId1445" Type="http://schemas.openxmlformats.org/officeDocument/2006/relationships/hyperlink" Target="https://www.daloopa.com/src/1670960" TargetMode="External"/><Relationship Id="rId8058" Type="http://schemas.openxmlformats.org/officeDocument/2006/relationships/hyperlink" Target="https://www.daloopa.com/src/1668764" TargetMode="External"/><Relationship Id="rId9109" Type="http://schemas.openxmlformats.org/officeDocument/2006/relationships/hyperlink" Target="https://www.daloopa.com/src/1671509" TargetMode="External"/><Relationship Id="rId11039" Type="http://schemas.openxmlformats.org/officeDocument/2006/relationships/hyperlink" Target="https://www.daloopa.com/src/50179448" TargetMode="External"/><Relationship Id="rId18480" Type="http://schemas.openxmlformats.org/officeDocument/2006/relationships/hyperlink" Target="https://www.daloopa.com/src/62711944" TargetMode="External"/><Relationship Id="rId19531" Type="http://schemas.openxmlformats.org/officeDocument/2006/relationships/hyperlink" Target="https://www.daloopa.com/src/49010196" TargetMode="External"/><Relationship Id="rId4668" Type="http://schemas.openxmlformats.org/officeDocument/2006/relationships/hyperlink" Target="https://www.daloopa.com/src/1668366" TargetMode="External"/><Relationship Id="rId5719" Type="http://schemas.openxmlformats.org/officeDocument/2006/relationships/hyperlink" Target="https://www.daloopa.com/src/1669743" TargetMode="External"/><Relationship Id="rId6090" Type="http://schemas.openxmlformats.org/officeDocument/2006/relationships/hyperlink" Target="https://www.daloopa.com/src/53410426" TargetMode="External"/><Relationship Id="rId7141" Type="http://schemas.openxmlformats.org/officeDocument/2006/relationships/hyperlink" Target="https://www.daloopa.com/src/47469253" TargetMode="External"/><Relationship Id="rId11520" Type="http://schemas.openxmlformats.org/officeDocument/2006/relationships/hyperlink" Target="https://www.daloopa.com/src/45304417" TargetMode="External"/><Relationship Id="rId17082" Type="http://schemas.openxmlformats.org/officeDocument/2006/relationships/hyperlink" Target="https://www.daloopa.com/src/48793783" TargetMode="External"/><Relationship Id="rId18133" Type="http://schemas.openxmlformats.org/officeDocument/2006/relationships/hyperlink" Target="https://www.daloopa.com/src/62769780" TargetMode="External"/><Relationship Id="rId10122" Type="http://schemas.openxmlformats.org/officeDocument/2006/relationships/hyperlink" Target="https://www.daloopa.com/src/50457853" TargetMode="External"/><Relationship Id="rId13692" Type="http://schemas.openxmlformats.org/officeDocument/2006/relationships/hyperlink" Target="https://www.daloopa.com/src/19145503" TargetMode="External"/><Relationship Id="rId14743" Type="http://schemas.openxmlformats.org/officeDocument/2006/relationships/hyperlink" Target="https://www.daloopa.com/src/19185105" TargetMode="External"/><Relationship Id="rId3751" Type="http://schemas.openxmlformats.org/officeDocument/2006/relationships/hyperlink" Target="https://marketplace.daloopa.com/text-fundamental?id=49006012&amp;value=0.19&amp;id=19138246&amp;value=0.11&amp;id=19138233&amp;value=0.13&amp;id=19138344&amp;value=0.14&amp;id=19138203&amp;value=0.17&amp;id=19138184&amp;value=0.21&amp;id=19138157&amp;value=0.2&amp;id=19138351&amp;value=0.2&amp;id=19138153&amp;value=0.22&amp;id=19138139&amp;value=0.21&amp;id=19138128&amp;value=0.24&amp;id=19138383&amp;value=0.23&amp;id=19138114&amp;value=0.26&amp;id=19138108&amp;value=0.26&amp;id=19138085&amp;value=0.21&amp;id=19138392&amp;value=0.23&amp;id=19138072&amp;value=0.17&amp;id=19138046&amp;value=0.19&amp;id=19138034&amp;value=0.2&amp;id=19138412&amp;value=0.18&amp;id=19138026&amp;value=0.13&amp;id=19138009&amp;value=-0.02&amp;id=19137990&amp;value=0.14&amp;id=19138482&amp;value=0.13&amp;id=20860914&amp;value=0.34&amp;id=32322893&amp;value=0.62&amp;id=38227636&amp;value=0.41&amp;id=46541972&amp;value=0.41&amp;id=53486193&amp;value=0.23&amp;id=58704678&amp;value=0.13&amp;id=62996734&amp;value=0.06&amp;id=67087581&amp;value=0.09&amp;" TargetMode="External"/><Relationship Id="rId4802" Type="http://schemas.openxmlformats.org/officeDocument/2006/relationships/hyperlink" Target="https://marketplace.daloopa.com/text-fundamental?id=1677307&amp;value=5&amp;id=1677301&amp;value=5&amp;id=1677295&amp;value=4&amp;id=45303670&amp;value=4&amp;id=1930255&amp;value=18&amp;" TargetMode="External"/><Relationship Id="rId12294" Type="http://schemas.openxmlformats.org/officeDocument/2006/relationships/hyperlink" Target="https://www.daloopa.com/src/1679465" TargetMode="External"/><Relationship Id="rId13345" Type="http://schemas.openxmlformats.org/officeDocument/2006/relationships/hyperlink" Target="https://www.daloopa.com/src/19143071" TargetMode="External"/><Relationship Id="rId672" Type="http://schemas.openxmlformats.org/officeDocument/2006/relationships/hyperlink" Target="https://www.daloopa.com/src/50432532" TargetMode="External"/><Relationship Id="rId2353" Type="http://schemas.openxmlformats.org/officeDocument/2006/relationships/hyperlink" Target="https://www.daloopa.com/src/1679191" TargetMode="External"/><Relationship Id="rId3404" Type="http://schemas.openxmlformats.org/officeDocument/2006/relationships/hyperlink" Target="https://www.daloopa.com/src/19136852" TargetMode="External"/><Relationship Id="rId6974" Type="http://schemas.openxmlformats.org/officeDocument/2006/relationships/hyperlink" Target="https://www.daloopa.com/src/1668676" TargetMode="External"/><Relationship Id="rId16568" Type="http://schemas.openxmlformats.org/officeDocument/2006/relationships/hyperlink" Target="https://www.daloopa.com/src/19196911" TargetMode="External"/><Relationship Id="rId17966" Type="http://schemas.openxmlformats.org/officeDocument/2006/relationships/hyperlink" Target="https://www.daloopa.com/src/62708686" TargetMode="External"/><Relationship Id="rId325" Type="http://schemas.openxmlformats.org/officeDocument/2006/relationships/hyperlink" Target="https://www.daloopa.com/src/50420359" TargetMode="External"/><Relationship Id="rId2006" Type="http://schemas.openxmlformats.org/officeDocument/2006/relationships/hyperlink" Target="https://www.daloopa.com/src/48540605" TargetMode="External"/><Relationship Id="rId5576" Type="http://schemas.openxmlformats.org/officeDocument/2006/relationships/hyperlink" Target="https://www.daloopa.com/src/46412916" TargetMode="External"/><Relationship Id="rId6627" Type="http://schemas.openxmlformats.org/officeDocument/2006/relationships/hyperlink" Target="https://www.daloopa.com/src/1670436" TargetMode="External"/><Relationship Id="rId17619" Type="http://schemas.openxmlformats.org/officeDocument/2006/relationships/hyperlink" Target="https://www.daloopa.com/src/62705931" TargetMode="External"/><Relationship Id="rId19041" Type="http://schemas.openxmlformats.org/officeDocument/2006/relationships/hyperlink" Target="https://www.daloopa.com/src/48905031" TargetMode="External"/><Relationship Id="rId4178" Type="http://schemas.openxmlformats.org/officeDocument/2006/relationships/hyperlink" Target="https://www.daloopa.com/src/1668487" TargetMode="External"/><Relationship Id="rId5229" Type="http://schemas.openxmlformats.org/officeDocument/2006/relationships/hyperlink" Target="https://www.daloopa.com/src/1670083" TargetMode="External"/><Relationship Id="rId9100" Type="http://schemas.openxmlformats.org/officeDocument/2006/relationships/hyperlink" Target="https://www.daloopa.com/src/45304258" TargetMode="External"/><Relationship Id="rId8799" Type="http://schemas.openxmlformats.org/officeDocument/2006/relationships/hyperlink" Target="https://www.daloopa.com/src/45304184" TargetMode="External"/><Relationship Id="rId11030" Type="http://schemas.openxmlformats.org/officeDocument/2006/relationships/hyperlink" Target="https://www.daloopa.com/src/67050020" TargetMode="External"/><Relationship Id="rId15651" Type="http://schemas.openxmlformats.org/officeDocument/2006/relationships/hyperlink" Target="https://www.daloopa.com/src/50458021" TargetMode="External"/><Relationship Id="rId16702" Type="http://schemas.openxmlformats.org/officeDocument/2006/relationships/hyperlink" Target="https://www.daloopa.com/src/18842962" TargetMode="External"/><Relationship Id="rId1839" Type="http://schemas.openxmlformats.org/officeDocument/2006/relationships/hyperlink" Target="https://marketplace.daloopa.com/text-fundamental?id=49016434&amp;value=3939&amp;id=49014239&amp;value=1267&amp;id=49016426&amp;value=4979&amp;id=49014229&amp;value=1177&amp;id=49014185&amp;value=1234&amp;id=49014175&amp;value=1248&amp;id=1671065&amp;value=1404&amp;id=48530008&amp;value=5063&amp;id=1671042&amp;value=1371&amp;id=1671020&amp;value=1490&amp;id=1670998&amp;value=1596&amp;id=1670975&amp;value=1687&amp;id=48529940&amp;value=6144&amp;id=1670952&amp;value=1503&amp;id=1670934&amp;value=1625&amp;id=1670916&amp;value=1761&amp;id=1670897&amp;value=2026&amp;id=48529911&amp;value=6915&amp;id=1670879&amp;value=1986&amp;id=1670861&amp;value=2114&amp;id=1670843&amp;value=2355&amp;id=1670825&amp;value=2580&amp;id=48529878&amp;value=9035&amp;id=1670807&amp;value=2613&amp;id=1670789&amp;value=2835&amp;id=1670771&amp;value=2920&amp;id=2697076&amp;value=3413&amp;id=48529782&amp;value=11781&amp;id=4681495&amp;value=3108&amp;id=7963255&amp;value=3386&amp;id=10333113&amp;value=3478&amp;" TargetMode="External"/><Relationship Id="rId5710" Type="http://schemas.openxmlformats.org/officeDocument/2006/relationships/hyperlink" Target="https://www.daloopa.com/src/1670056" TargetMode="External"/><Relationship Id="rId14253" Type="http://schemas.openxmlformats.org/officeDocument/2006/relationships/hyperlink" Target="https://marketplace.daloopa.com/text-fundamental?id=19150981&amp;value=226&amp;id=19150915&amp;value=96&amp;" TargetMode="External"/><Relationship Id="rId15304" Type="http://schemas.openxmlformats.org/officeDocument/2006/relationships/hyperlink" Target="https://www.daloopa.com/src/67088786" TargetMode="External"/><Relationship Id="rId18874" Type="http://schemas.openxmlformats.org/officeDocument/2006/relationships/hyperlink" Target="https://www.daloopa.com/src/53490853" TargetMode="External"/><Relationship Id="rId182" Type="http://schemas.openxmlformats.org/officeDocument/2006/relationships/hyperlink" Target="https://www.daloopa.com/src/59874644" TargetMode="External"/><Relationship Id="rId3261" Type="http://schemas.openxmlformats.org/officeDocument/2006/relationships/hyperlink" Target="https://www.daloopa.com/src/19136025" TargetMode="External"/><Relationship Id="rId4312" Type="http://schemas.openxmlformats.org/officeDocument/2006/relationships/hyperlink" Target="https://www.daloopa.com/src/32272255" TargetMode="External"/><Relationship Id="rId7882" Type="http://schemas.openxmlformats.org/officeDocument/2006/relationships/hyperlink" Target="https://www.daloopa.com/document/133032" TargetMode="External"/><Relationship Id="rId8933" Type="http://schemas.openxmlformats.org/officeDocument/2006/relationships/hyperlink" Target="https://www.daloopa.com/document/6065396" TargetMode="External"/><Relationship Id="rId17476" Type="http://schemas.openxmlformats.org/officeDocument/2006/relationships/hyperlink" Target="https://www.daloopa.com/src/62706319" TargetMode="External"/><Relationship Id="rId18527" Type="http://schemas.openxmlformats.org/officeDocument/2006/relationships/hyperlink" Target="https://www.daloopa.com/src/62711855" TargetMode="External"/><Relationship Id="rId6484" Type="http://schemas.openxmlformats.org/officeDocument/2006/relationships/hyperlink" Target="https://www.daloopa.com/src/1670397" TargetMode="External"/><Relationship Id="rId7535" Type="http://schemas.openxmlformats.org/officeDocument/2006/relationships/hyperlink" Target="https://www.daloopa.com/src/1669001" TargetMode="External"/><Relationship Id="rId10516" Type="http://schemas.openxmlformats.org/officeDocument/2006/relationships/hyperlink" Target="https://www.daloopa.com/src/50179343" TargetMode="External"/><Relationship Id="rId10863" Type="http://schemas.openxmlformats.org/officeDocument/2006/relationships/hyperlink" Target="https://www.daloopa.com/src/50179771" TargetMode="External"/><Relationship Id="rId11914" Type="http://schemas.openxmlformats.org/officeDocument/2006/relationships/hyperlink" Target="https://www.daloopa.com/src/1678227" TargetMode="External"/><Relationship Id="rId16078" Type="http://schemas.openxmlformats.org/officeDocument/2006/relationships/hyperlink" Target="https://www.daloopa.com/src/19193532" TargetMode="External"/><Relationship Id="rId17129" Type="http://schemas.openxmlformats.org/officeDocument/2006/relationships/hyperlink" Target="https://www.daloopa.com/src/48794064" TargetMode="External"/><Relationship Id="rId5086" Type="http://schemas.openxmlformats.org/officeDocument/2006/relationships/hyperlink" Target="https://www.daloopa.com/src/1670480" TargetMode="External"/><Relationship Id="rId6137" Type="http://schemas.openxmlformats.org/officeDocument/2006/relationships/hyperlink" Target="https://www.daloopa.com/src/4681443" TargetMode="External"/><Relationship Id="rId1696" Type="http://schemas.openxmlformats.org/officeDocument/2006/relationships/hyperlink" Target="https://www.daloopa.com/src/49014139" TargetMode="External"/><Relationship Id="rId12688" Type="http://schemas.openxmlformats.org/officeDocument/2006/relationships/hyperlink" Target="https://www.daloopa.com/src/1679101" TargetMode="External"/><Relationship Id="rId13739" Type="http://schemas.openxmlformats.org/officeDocument/2006/relationships/hyperlink" Target="https://www.daloopa.com/src/19147990" TargetMode="External"/><Relationship Id="rId17610" Type="http://schemas.openxmlformats.org/officeDocument/2006/relationships/hyperlink" Target="https://www.daloopa.com/src/62706197" TargetMode="External"/><Relationship Id="rId1349" Type="http://schemas.openxmlformats.org/officeDocument/2006/relationships/hyperlink" Target="https://www.daloopa.com/src/46413188" TargetMode="External"/><Relationship Id="rId2747" Type="http://schemas.openxmlformats.org/officeDocument/2006/relationships/hyperlink" Target="https://www.daloopa.com/src/1679581" TargetMode="External"/><Relationship Id="rId5220" Type="http://schemas.openxmlformats.org/officeDocument/2006/relationships/hyperlink" Target="https://www.daloopa.com/src/1670410" TargetMode="External"/><Relationship Id="rId15161" Type="http://schemas.openxmlformats.org/officeDocument/2006/relationships/hyperlink" Target="https://www.daloopa.com/src/19179358" TargetMode="External"/><Relationship Id="rId16212" Type="http://schemas.openxmlformats.org/officeDocument/2006/relationships/hyperlink" Target="https://www.daloopa.com/src/50458043" TargetMode="External"/><Relationship Id="rId719" Type="http://schemas.openxmlformats.org/officeDocument/2006/relationships/hyperlink" Target="https://www.daloopa.com/src/19360131" TargetMode="External"/><Relationship Id="rId8790" Type="http://schemas.openxmlformats.org/officeDocument/2006/relationships/hyperlink" Target="https://www.daloopa.com/src/14824387" TargetMode="External"/><Relationship Id="rId9841" Type="http://schemas.openxmlformats.org/officeDocument/2006/relationships/hyperlink" Target="https://www.daloopa.com/src/67049646" TargetMode="External"/><Relationship Id="rId11771" Type="http://schemas.openxmlformats.org/officeDocument/2006/relationships/hyperlink" Target="https://www.daloopa.com/src/1678772" TargetMode="External"/><Relationship Id="rId12822" Type="http://schemas.openxmlformats.org/officeDocument/2006/relationships/hyperlink" Target="https://www.daloopa.com/src/67436285" TargetMode="External"/><Relationship Id="rId18384" Type="http://schemas.openxmlformats.org/officeDocument/2006/relationships/hyperlink" Target="https://www.daloopa.com/src/62711766" TargetMode="External"/><Relationship Id="rId19435" Type="http://schemas.openxmlformats.org/officeDocument/2006/relationships/hyperlink" Target="https://www.daloopa.com/src/58653145" TargetMode="External"/><Relationship Id="rId55" Type="http://schemas.openxmlformats.org/officeDocument/2006/relationships/hyperlink" Target="https://www.daloopa.com/document/207272" TargetMode="External"/><Relationship Id="rId1830" Type="http://schemas.openxmlformats.org/officeDocument/2006/relationships/hyperlink" Target="https://www.daloopa.com/src/1670974" TargetMode="External"/><Relationship Id="rId7392" Type="http://schemas.openxmlformats.org/officeDocument/2006/relationships/hyperlink" Target="https://www.daloopa.com/src/2696848" TargetMode="External"/><Relationship Id="rId8443" Type="http://schemas.openxmlformats.org/officeDocument/2006/relationships/hyperlink" Target="https://www.daloopa.com/src/46420407" TargetMode="External"/><Relationship Id="rId10373" Type="http://schemas.openxmlformats.org/officeDocument/2006/relationships/hyperlink" Target="https://www.daloopa.com/src/50179047" TargetMode="External"/><Relationship Id="rId11424" Type="http://schemas.openxmlformats.org/officeDocument/2006/relationships/hyperlink" Target="https://www.daloopa.com/src/1687089" TargetMode="External"/><Relationship Id="rId14994" Type="http://schemas.openxmlformats.org/officeDocument/2006/relationships/hyperlink" Target="https://www.daloopa.com/src/19185557" TargetMode="External"/><Relationship Id="rId18037" Type="http://schemas.openxmlformats.org/officeDocument/2006/relationships/hyperlink" Target="https://www.daloopa.com/src/19238001" TargetMode="External"/><Relationship Id="rId7045" Type="http://schemas.openxmlformats.org/officeDocument/2006/relationships/hyperlink" Target="https://www.daloopa.com/src/1668611" TargetMode="External"/><Relationship Id="rId10026" Type="http://schemas.openxmlformats.org/officeDocument/2006/relationships/hyperlink" Target="https://marketplace.daloopa.com/text-fundamental?id=50180236&amp;value=5&amp;id=50180182&amp;value=48&amp;id=50180149&amp;value=19&amp;id=50180133&amp;value=-5&amp;id=50457841&amp;value=67&amp;" TargetMode="External"/><Relationship Id="rId13596" Type="http://schemas.openxmlformats.org/officeDocument/2006/relationships/hyperlink" Target="https://www.daloopa.com/src/67089923" TargetMode="External"/><Relationship Id="rId14647" Type="http://schemas.openxmlformats.org/officeDocument/2006/relationships/hyperlink" Target="https://www.daloopa.com/src/19186094" TargetMode="External"/><Relationship Id="rId3655" Type="http://schemas.openxmlformats.org/officeDocument/2006/relationships/hyperlink" Target="https://www.daloopa.com/src/19138352" TargetMode="External"/><Relationship Id="rId4706" Type="http://schemas.openxmlformats.org/officeDocument/2006/relationships/hyperlink" Target="https://www.daloopa.com/src/46595354" TargetMode="External"/><Relationship Id="rId12198" Type="http://schemas.openxmlformats.org/officeDocument/2006/relationships/hyperlink" Target="https://www.daloopa.com/src/1678321" TargetMode="External"/><Relationship Id="rId13249" Type="http://schemas.openxmlformats.org/officeDocument/2006/relationships/hyperlink" Target="https://www.daloopa.com/src/67440636" TargetMode="External"/><Relationship Id="rId17120" Type="http://schemas.openxmlformats.org/officeDocument/2006/relationships/hyperlink" Target="https://www.daloopa.com/src/48793554" TargetMode="External"/><Relationship Id="rId576" Type="http://schemas.openxmlformats.org/officeDocument/2006/relationships/hyperlink" Target="https://www.daloopa.com/document/27842" TargetMode="External"/><Relationship Id="rId2257" Type="http://schemas.openxmlformats.org/officeDocument/2006/relationships/hyperlink" Target="https://www.daloopa.com/src/1679180" TargetMode="External"/><Relationship Id="rId3308" Type="http://schemas.openxmlformats.org/officeDocument/2006/relationships/hyperlink" Target="https://marketplace.daloopa.com/text-fundamental?id=67087806&amp;value=-0.03&amp;" TargetMode="External"/><Relationship Id="rId19292" Type="http://schemas.openxmlformats.org/officeDocument/2006/relationships/hyperlink" Target="https://www.daloopa.com/src/49002555" TargetMode="External"/><Relationship Id="rId229" Type="http://schemas.openxmlformats.org/officeDocument/2006/relationships/hyperlink" Target="https://www.daloopa.com/src/1676901" TargetMode="External"/><Relationship Id="rId6878" Type="http://schemas.openxmlformats.org/officeDocument/2006/relationships/hyperlink" Target="https://www.daloopa.com/src/14718231" TargetMode="External"/><Relationship Id="rId7929" Type="http://schemas.openxmlformats.org/officeDocument/2006/relationships/hyperlink" Target="https://www.daloopa.com/src/1668867" TargetMode="External"/><Relationship Id="rId9351" Type="http://schemas.openxmlformats.org/officeDocument/2006/relationships/hyperlink" Target="https://www.daloopa.com/src/1671241" TargetMode="External"/><Relationship Id="rId13730" Type="http://schemas.openxmlformats.org/officeDocument/2006/relationships/hyperlink" Target="https://www.daloopa.com/src/62996059" TargetMode="External"/><Relationship Id="rId9004" Type="http://schemas.openxmlformats.org/officeDocument/2006/relationships/hyperlink" Target="https://www.daloopa.com/src/1671529" TargetMode="External"/><Relationship Id="rId11281" Type="http://schemas.openxmlformats.org/officeDocument/2006/relationships/hyperlink" Target="https://marketplace.daloopa.com/text-fundamental?id=1678835&amp;value=1279&amp;id=1678854&amp;value=1365&amp;id=1684268&amp;value=1385&amp;id=1684290&amp;value=1467&amp;id=45304384&amp;value=5496&amp;" TargetMode="External"/><Relationship Id="rId12332" Type="http://schemas.openxmlformats.org/officeDocument/2006/relationships/hyperlink" Target="https://www.daloopa.com/src/1679498" TargetMode="External"/><Relationship Id="rId16953" Type="http://schemas.openxmlformats.org/officeDocument/2006/relationships/hyperlink" Target="https://marketplace.daloopa.com/text-fundamental?id=48789094&amp;value=5826&amp;id=53490016&amp;value=5537&amp;id=58706466&amp;value=1891&amp;id=62997080&amp;value=2783&amp;id=67089738&amp;value=2553&amp;" TargetMode="External"/><Relationship Id="rId710" Type="http://schemas.openxmlformats.org/officeDocument/2006/relationships/hyperlink" Target="https://www.daloopa.com/src/19359681" TargetMode="External"/><Relationship Id="rId1340" Type="http://schemas.openxmlformats.org/officeDocument/2006/relationships/hyperlink" Target="https://www.daloopa.com/src/48520577" TargetMode="External"/><Relationship Id="rId5961" Type="http://schemas.openxmlformats.org/officeDocument/2006/relationships/hyperlink" Target="https://www.daloopa.com/src/32272336" TargetMode="External"/><Relationship Id="rId15555" Type="http://schemas.openxmlformats.org/officeDocument/2006/relationships/hyperlink" Target="https://www.daloopa.com/src/19186928" TargetMode="External"/><Relationship Id="rId16606" Type="http://schemas.openxmlformats.org/officeDocument/2006/relationships/hyperlink" Target="https://www.daloopa.com/src/19197028" TargetMode="External"/><Relationship Id="rId4563" Type="http://schemas.openxmlformats.org/officeDocument/2006/relationships/hyperlink" Target="https://www.daloopa.com/src/46593988" TargetMode="External"/><Relationship Id="rId5614" Type="http://schemas.openxmlformats.org/officeDocument/2006/relationships/hyperlink" Target="https://www.daloopa.com/src/1669775" TargetMode="External"/><Relationship Id="rId14157" Type="http://schemas.openxmlformats.org/officeDocument/2006/relationships/hyperlink" Target="https://www.daloopa.com/src/66433354" TargetMode="External"/><Relationship Id="rId15208" Type="http://schemas.openxmlformats.org/officeDocument/2006/relationships/hyperlink" Target="https://www.daloopa.com/src/19180045" TargetMode="External"/><Relationship Id="rId18778" Type="http://schemas.openxmlformats.org/officeDocument/2006/relationships/hyperlink" Target="https://www.daloopa.com/src/48900115" TargetMode="External"/><Relationship Id="rId3165" Type="http://schemas.openxmlformats.org/officeDocument/2006/relationships/hyperlink" Target="https://www.daloopa.com/src/45304522" TargetMode="External"/><Relationship Id="rId4216" Type="http://schemas.openxmlformats.org/officeDocument/2006/relationships/hyperlink" Target="https://www.daloopa.com/src/46594106" TargetMode="External"/><Relationship Id="rId7786" Type="http://schemas.openxmlformats.org/officeDocument/2006/relationships/hyperlink" Target="https://www.daloopa.com/src/48346649" TargetMode="External"/><Relationship Id="rId8837" Type="http://schemas.openxmlformats.org/officeDocument/2006/relationships/hyperlink" Target="https://www.daloopa.com/document/27840" TargetMode="External"/><Relationship Id="rId6388" Type="http://schemas.openxmlformats.org/officeDocument/2006/relationships/hyperlink" Target="https://www.daloopa.com/src/67044549" TargetMode="External"/><Relationship Id="rId7439" Type="http://schemas.openxmlformats.org/officeDocument/2006/relationships/hyperlink" Target="https://www.daloopa.com/src/1668718" TargetMode="External"/><Relationship Id="rId10767" Type="http://schemas.openxmlformats.org/officeDocument/2006/relationships/hyperlink" Target="https://www.daloopa.com/src/62950999" TargetMode="External"/><Relationship Id="rId11818" Type="http://schemas.openxmlformats.org/officeDocument/2006/relationships/hyperlink" Target="https://www.daloopa.com/src/1678763" TargetMode="External"/><Relationship Id="rId13240" Type="http://schemas.openxmlformats.org/officeDocument/2006/relationships/hyperlink" Target="https://www.daloopa.com/src/67441172" TargetMode="External"/><Relationship Id="rId17861" Type="http://schemas.openxmlformats.org/officeDocument/2006/relationships/hyperlink" Target="https://www.daloopa.com/src/62705887" TargetMode="External"/><Relationship Id="rId18912" Type="http://schemas.openxmlformats.org/officeDocument/2006/relationships/hyperlink" Target="https://www.daloopa.com/src/48899942" TargetMode="External"/><Relationship Id="rId220" Type="http://schemas.openxmlformats.org/officeDocument/2006/relationships/hyperlink" Target="https://www.daloopa.com/src/1676960" TargetMode="External"/><Relationship Id="rId2998" Type="http://schemas.openxmlformats.org/officeDocument/2006/relationships/hyperlink" Target="https://marketplace.daloopa.com/text-fundamental?id=19135591&amp;value=-63&amp;id=19135576&amp;value=-24&amp;id=19135543&amp;value=54&amp;id=45304506&amp;value=59&amp;id=19136694&amp;value=26&amp;id=19135504&amp;value=-198&amp;id=19135499&amp;value=-91&amp;id=19135480&amp;value=94&amp;id=45304507&amp;value=146&amp;id=19136681&amp;value=-49&amp;id=19135455&amp;value=199&amp;id=19135446&amp;value=217&amp;id=19135435&amp;value=17&amp;id=45304508&amp;value=-45&amp;id=19136625&amp;value=388&amp;id=19135421&amp;value=61&amp;id=19135412&amp;value=105&amp;id=19135397&amp;value=1&amp;id=45304509&amp;value=-156&amp;id=19136620&amp;value=11&amp;id=20860670&amp;value=-363&amp;id=32322696&amp;value=-350&amp;id=38227517&amp;value=-8&amp;" TargetMode="External"/><Relationship Id="rId7920" Type="http://schemas.openxmlformats.org/officeDocument/2006/relationships/hyperlink" Target="https://www.daloopa.com/src/1669250" TargetMode="External"/><Relationship Id="rId10901" Type="http://schemas.openxmlformats.org/officeDocument/2006/relationships/hyperlink" Target="https://marketplace.daloopa.com/text-fundamental?id=67050015&amp;value=36982&amp;id=67054987&amp;value=134814&amp;" TargetMode="External"/><Relationship Id="rId16463" Type="http://schemas.openxmlformats.org/officeDocument/2006/relationships/hyperlink" Target="https://www.daloopa.com/src/19164836" TargetMode="External"/><Relationship Id="rId17514" Type="http://schemas.openxmlformats.org/officeDocument/2006/relationships/hyperlink" Target="https://www.daloopa.com/src/62761327" TargetMode="External"/><Relationship Id="rId4073" Type="http://schemas.openxmlformats.org/officeDocument/2006/relationships/hyperlink" Target="https://www.daloopa.com/src/1668144" TargetMode="External"/><Relationship Id="rId5471" Type="http://schemas.openxmlformats.org/officeDocument/2006/relationships/hyperlink" Target="https://www.daloopa.com/src/1670378" TargetMode="External"/><Relationship Id="rId6522" Type="http://schemas.openxmlformats.org/officeDocument/2006/relationships/hyperlink" Target="https://www.daloopa.com/src/1669723" TargetMode="External"/><Relationship Id="rId15065" Type="http://schemas.openxmlformats.org/officeDocument/2006/relationships/hyperlink" Target="https://www.daloopa.com/src/19179952" TargetMode="External"/><Relationship Id="rId16116" Type="http://schemas.openxmlformats.org/officeDocument/2006/relationships/hyperlink" Target="https://www.daloopa.com/src/32324379" TargetMode="External"/><Relationship Id="rId19686" Type="http://schemas.openxmlformats.org/officeDocument/2006/relationships/hyperlink" Target="https://www.daloopa.com/src/1678597" TargetMode="External"/><Relationship Id="rId5124" Type="http://schemas.openxmlformats.org/officeDocument/2006/relationships/hyperlink" Target="https://www.daloopa.com/src/67044565" TargetMode="External"/><Relationship Id="rId8694" Type="http://schemas.openxmlformats.org/officeDocument/2006/relationships/hyperlink" Target="https://www.daloopa.com/src/2697021" TargetMode="External"/><Relationship Id="rId9745" Type="http://schemas.openxmlformats.org/officeDocument/2006/relationships/hyperlink" Target="https://www.daloopa.com/src/20810594" TargetMode="External"/><Relationship Id="rId11675" Type="http://schemas.openxmlformats.org/officeDocument/2006/relationships/hyperlink" Target="https://www.daloopa.com/document/206943" TargetMode="External"/><Relationship Id="rId12726" Type="http://schemas.openxmlformats.org/officeDocument/2006/relationships/hyperlink" Target="https://www.daloopa.com/src/1679114" TargetMode="External"/><Relationship Id="rId18288" Type="http://schemas.openxmlformats.org/officeDocument/2006/relationships/hyperlink" Target="https://www.daloopa.com/src/46509079" TargetMode="External"/><Relationship Id="rId19339" Type="http://schemas.openxmlformats.org/officeDocument/2006/relationships/hyperlink" Target="https://www.daloopa.com/src/14718177" TargetMode="External"/><Relationship Id="rId1734" Type="http://schemas.openxmlformats.org/officeDocument/2006/relationships/hyperlink" Target="https://www.daloopa.com/src/1671017" TargetMode="External"/><Relationship Id="rId7296" Type="http://schemas.openxmlformats.org/officeDocument/2006/relationships/hyperlink" Target="https://www.daloopa.com/src/48610217" TargetMode="External"/><Relationship Id="rId8347" Type="http://schemas.openxmlformats.org/officeDocument/2006/relationships/hyperlink" Target="https://www.daloopa.com/src/1669442" TargetMode="External"/><Relationship Id="rId10277" Type="http://schemas.openxmlformats.org/officeDocument/2006/relationships/hyperlink" Target="https://www.daloopa.com/src/50179565" TargetMode="External"/><Relationship Id="rId11328" Type="http://schemas.openxmlformats.org/officeDocument/2006/relationships/hyperlink" Target="https://www.daloopa.com/document/6065396" TargetMode="External"/><Relationship Id="rId14898" Type="http://schemas.openxmlformats.org/officeDocument/2006/relationships/hyperlink" Target="https://www.daloopa.com/src/19185270" TargetMode="External"/><Relationship Id="rId15949" Type="http://schemas.openxmlformats.org/officeDocument/2006/relationships/hyperlink" Target="https://www.daloopa.com/src/19193005" TargetMode="External"/><Relationship Id="rId3559" Type="http://schemas.openxmlformats.org/officeDocument/2006/relationships/hyperlink" Target="https://www.daloopa.com/src/19138888" TargetMode="External"/><Relationship Id="rId4957" Type="http://schemas.openxmlformats.org/officeDocument/2006/relationships/hyperlink" Target="https://www.daloopa.com/src/4681421" TargetMode="External"/><Relationship Id="rId7430" Type="http://schemas.openxmlformats.org/officeDocument/2006/relationships/hyperlink" Target="https://www.daloopa.com/src/1669033" TargetMode="External"/><Relationship Id="rId17024" Type="http://schemas.openxmlformats.org/officeDocument/2006/relationships/hyperlink" Target="https://www.daloopa.com/src/48792773" TargetMode="External"/><Relationship Id="rId17371" Type="http://schemas.openxmlformats.org/officeDocument/2006/relationships/hyperlink" Target="https://www.daloopa.com/src/62997157" TargetMode="External"/><Relationship Id="rId18422" Type="http://schemas.openxmlformats.org/officeDocument/2006/relationships/hyperlink" Target="https://www.daloopa.com/src/62711941" TargetMode="External"/><Relationship Id="rId6032" Type="http://schemas.openxmlformats.org/officeDocument/2006/relationships/hyperlink" Target="https://www.daloopa.com/src/10332981" TargetMode="External"/><Relationship Id="rId10411" Type="http://schemas.openxmlformats.org/officeDocument/2006/relationships/hyperlink" Target="https://www.daloopa.com/src/50178946" TargetMode="External"/><Relationship Id="rId13981" Type="http://schemas.openxmlformats.org/officeDocument/2006/relationships/hyperlink" Target="https://www.daloopa.com/src/18895779" TargetMode="External"/><Relationship Id="rId12583" Type="http://schemas.openxmlformats.org/officeDocument/2006/relationships/hyperlink" Target="https://www.daloopa.com/src/19140080" TargetMode="External"/><Relationship Id="rId13634" Type="http://schemas.openxmlformats.org/officeDocument/2006/relationships/hyperlink" Target="https://www.daloopa.com/src/19145498" TargetMode="External"/><Relationship Id="rId19196" Type="http://schemas.openxmlformats.org/officeDocument/2006/relationships/hyperlink" Target="https://www.daloopa.com/src/49001153" TargetMode="External"/><Relationship Id="rId961" Type="http://schemas.openxmlformats.org/officeDocument/2006/relationships/hyperlink" Target="https://www.daloopa.com/src/48507383" TargetMode="External"/><Relationship Id="rId1591" Type="http://schemas.openxmlformats.org/officeDocument/2006/relationships/hyperlink" Target="https://www.daloopa.com/src/1670988" TargetMode="External"/><Relationship Id="rId2642" Type="http://schemas.openxmlformats.org/officeDocument/2006/relationships/hyperlink" Target="https://www.daloopa.com/src/66331379" TargetMode="External"/><Relationship Id="rId9255" Type="http://schemas.openxmlformats.org/officeDocument/2006/relationships/hyperlink" Target="https://www.daloopa.com/src/58652915" TargetMode="External"/><Relationship Id="rId11185" Type="http://schemas.openxmlformats.org/officeDocument/2006/relationships/hyperlink" Target="https://www.daloopa.com/src/1684253" TargetMode="External"/><Relationship Id="rId12236" Type="http://schemas.openxmlformats.org/officeDocument/2006/relationships/hyperlink" Target="https://www.daloopa.com/src/20856419" TargetMode="External"/><Relationship Id="rId16857" Type="http://schemas.openxmlformats.org/officeDocument/2006/relationships/hyperlink" Target="https://www.daloopa.com/src/48791057" TargetMode="External"/><Relationship Id="rId614" Type="http://schemas.openxmlformats.org/officeDocument/2006/relationships/hyperlink" Target="https://www.daloopa.com/src/18919607" TargetMode="External"/><Relationship Id="rId1244" Type="http://schemas.openxmlformats.org/officeDocument/2006/relationships/hyperlink" Target="https://www.daloopa.com/src/1671032" TargetMode="External"/><Relationship Id="rId5865" Type="http://schemas.openxmlformats.org/officeDocument/2006/relationships/hyperlink" Target="https://www.daloopa.com/src/1670271" TargetMode="External"/><Relationship Id="rId6916" Type="http://schemas.openxmlformats.org/officeDocument/2006/relationships/hyperlink" Target="https://www.daloopa.com/src/1668883" TargetMode="External"/><Relationship Id="rId15459" Type="http://schemas.openxmlformats.org/officeDocument/2006/relationships/hyperlink" Target="https://www.daloopa.com/src/19187187" TargetMode="External"/><Relationship Id="rId17908" Type="http://schemas.openxmlformats.org/officeDocument/2006/relationships/hyperlink" Target="https://www.daloopa.com/src/62708770" TargetMode="External"/><Relationship Id="rId19330" Type="http://schemas.openxmlformats.org/officeDocument/2006/relationships/hyperlink" Target="https://www.daloopa.com/src/1678498" TargetMode="External"/><Relationship Id="rId4467" Type="http://schemas.openxmlformats.org/officeDocument/2006/relationships/hyperlink" Target="https://marketplace.daloopa.com/text-fundamental?id=1668359&amp;value=522&amp;id=1668332&amp;value=0&amp;id=1668305&amp;value=0&amp;id=46594916&amp;value=522&amp;id=1668267&amp;value=0&amp;id=1668250&amp;value=0&amp;id=1668233&amp;value=0&amp;id=46595001&amp;value=0&amp;" TargetMode="External"/><Relationship Id="rId5518" Type="http://schemas.openxmlformats.org/officeDocument/2006/relationships/hyperlink" Target="https://www.daloopa.com/document/23463508" TargetMode="External"/><Relationship Id="rId3069" Type="http://schemas.openxmlformats.org/officeDocument/2006/relationships/hyperlink" Target="https://www.daloopa.com/src/19136624" TargetMode="External"/><Relationship Id="rId15940" Type="http://schemas.openxmlformats.org/officeDocument/2006/relationships/hyperlink" Target="https://www.daloopa.com/src/19193430" TargetMode="External"/><Relationship Id="rId13491" Type="http://schemas.openxmlformats.org/officeDocument/2006/relationships/hyperlink" Target="https://www.daloopa.com/src/19143842" TargetMode="External"/><Relationship Id="rId14542" Type="http://schemas.openxmlformats.org/officeDocument/2006/relationships/hyperlink" Target="https://www.daloopa.com/src/45303706" TargetMode="External"/><Relationship Id="rId471" Type="http://schemas.openxmlformats.org/officeDocument/2006/relationships/hyperlink" Target="https://www.daloopa.com/src/1677196" TargetMode="External"/><Relationship Id="rId2152" Type="http://schemas.openxmlformats.org/officeDocument/2006/relationships/hyperlink" Target="https://www.daloopa.com/src/46503571" TargetMode="External"/><Relationship Id="rId3550" Type="http://schemas.openxmlformats.org/officeDocument/2006/relationships/hyperlink" Target="https://www.daloopa.com/src/49892694" TargetMode="External"/><Relationship Id="rId4601" Type="http://schemas.openxmlformats.org/officeDocument/2006/relationships/hyperlink" Target="https://www.daloopa.com/src/1668477" TargetMode="External"/><Relationship Id="rId12093" Type="http://schemas.openxmlformats.org/officeDocument/2006/relationships/hyperlink" Target="https://www.daloopa.com/src/45304466" TargetMode="External"/><Relationship Id="rId13144" Type="http://schemas.openxmlformats.org/officeDocument/2006/relationships/hyperlink" Target="https://www.daloopa.com/src/67439035" TargetMode="External"/><Relationship Id="rId17765" Type="http://schemas.openxmlformats.org/officeDocument/2006/relationships/hyperlink" Target="https://www.daloopa.com/src/62705821" TargetMode="External"/><Relationship Id="rId18816" Type="http://schemas.openxmlformats.org/officeDocument/2006/relationships/hyperlink" Target="https://www.daloopa.com/document/23219921" TargetMode="External"/><Relationship Id="rId124" Type="http://schemas.openxmlformats.org/officeDocument/2006/relationships/hyperlink" Target="https://www.daloopa.com/document/10232765" TargetMode="External"/><Relationship Id="rId3203" Type="http://schemas.openxmlformats.org/officeDocument/2006/relationships/hyperlink" Target="https://www.daloopa.com/src/32322751" TargetMode="External"/><Relationship Id="rId6773" Type="http://schemas.openxmlformats.org/officeDocument/2006/relationships/hyperlink" Target="https://www.daloopa.com/src/10332980" TargetMode="External"/><Relationship Id="rId7824" Type="http://schemas.openxmlformats.org/officeDocument/2006/relationships/hyperlink" Target="https://www.daloopa.com/src/2696856" TargetMode="External"/><Relationship Id="rId10805" Type="http://schemas.openxmlformats.org/officeDocument/2006/relationships/hyperlink" Target="https://www.daloopa.com/src/50179496" TargetMode="External"/><Relationship Id="rId16367" Type="http://schemas.openxmlformats.org/officeDocument/2006/relationships/hyperlink" Target="https://www.daloopa.com/src/19141325" TargetMode="External"/><Relationship Id="rId17418" Type="http://schemas.openxmlformats.org/officeDocument/2006/relationships/hyperlink" Target="https://www.daloopa.com/document/23465155" TargetMode="External"/><Relationship Id="rId5375" Type="http://schemas.openxmlformats.org/officeDocument/2006/relationships/hyperlink" Target="https://www.daloopa.com/document/23463508" TargetMode="External"/><Relationship Id="rId6426" Type="http://schemas.openxmlformats.org/officeDocument/2006/relationships/hyperlink" Target="https://www.daloopa.com/src/46412942" TargetMode="External"/><Relationship Id="rId9996" Type="http://schemas.openxmlformats.org/officeDocument/2006/relationships/hyperlink" Target="https://www.daloopa.com/src/1671345" TargetMode="External"/><Relationship Id="rId1985" Type="http://schemas.openxmlformats.org/officeDocument/2006/relationships/hyperlink" Target="https://www.daloopa.com/src/1676834" TargetMode="External"/><Relationship Id="rId5028" Type="http://schemas.openxmlformats.org/officeDocument/2006/relationships/hyperlink" Target="https://www.daloopa.com/src/14718098" TargetMode="External"/><Relationship Id="rId8598" Type="http://schemas.openxmlformats.org/officeDocument/2006/relationships/hyperlink" Target="https://www.daloopa.com/src/46414898" TargetMode="External"/><Relationship Id="rId9649" Type="http://schemas.openxmlformats.org/officeDocument/2006/relationships/hyperlink" Target="https://www.daloopa.com/src/1671112" TargetMode="External"/><Relationship Id="rId11579" Type="http://schemas.openxmlformats.org/officeDocument/2006/relationships/hyperlink" Target="https://www.daloopa.com/src/1684207" TargetMode="External"/><Relationship Id="rId12977" Type="http://schemas.openxmlformats.org/officeDocument/2006/relationships/hyperlink" Target="https://www.daloopa.com/src/67439118" TargetMode="External"/><Relationship Id="rId1638" Type="http://schemas.openxmlformats.org/officeDocument/2006/relationships/hyperlink" Target="https://www.daloopa.com/src/1670946" TargetMode="External"/><Relationship Id="rId14052" Type="http://schemas.openxmlformats.org/officeDocument/2006/relationships/hyperlink" Target="https://www.daloopa.com/src/19157499" TargetMode="External"/><Relationship Id="rId15103" Type="http://schemas.openxmlformats.org/officeDocument/2006/relationships/hyperlink" Target="https://www.daloopa.com/src/45303751" TargetMode="External"/><Relationship Id="rId15450" Type="http://schemas.openxmlformats.org/officeDocument/2006/relationships/hyperlink" Target="https://www.daloopa.com/src/19187109" TargetMode="External"/><Relationship Id="rId16501" Type="http://schemas.openxmlformats.org/officeDocument/2006/relationships/hyperlink" Target="https://www.daloopa.com/src/19165110" TargetMode="External"/><Relationship Id="rId3060" Type="http://schemas.openxmlformats.org/officeDocument/2006/relationships/hyperlink" Target="https://www.daloopa.com/src/38227516" TargetMode="External"/><Relationship Id="rId4111" Type="http://schemas.openxmlformats.org/officeDocument/2006/relationships/hyperlink" Target="https://www.daloopa.com/src/1668089" TargetMode="External"/><Relationship Id="rId18673" Type="http://schemas.openxmlformats.org/officeDocument/2006/relationships/hyperlink" Target="https://www.daloopa.com/src/48899694" TargetMode="External"/><Relationship Id="rId19724" Type="http://schemas.openxmlformats.org/officeDocument/2006/relationships/hyperlink" Target="https://www.daloopa.com/src/1678660" TargetMode="External"/><Relationship Id="rId6283" Type="http://schemas.openxmlformats.org/officeDocument/2006/relationships/hyperlink" Target="https://www.daloopa.com/src/1669890" TargetMode="External"/><Relationship Id="rId7681" Type="http://schemas.openxmlformats.org/officeDocument/2006/relationships/hyperlink" Target="https://www.daloopa.com/src/1668861" TargetMode="External"/><Relationship Id="rId8732" Type="http://schemas.openxmlformats.org/officeDocument/2006/relationships/hyperlink" Target="https://www.daloopa.com/src/1670592" TargetMode="External"/><Relationship Id="rId10662" Type="http://schemas.openxmlformats.org/officeDocument/2006/relationships/hyperlink" Target="https://www.daloopa.com/src/50174946" TargetMode="External"/><Relationship Id="rId11713" Type="http://schemas.openxmlformats.org/officeDocument/2006/relationships/hyperlink" Target="https://www.daloopa.com/src/1678714" TargetMode="External"/><Relationship Id="rId17275" Type="http://schemas.openxmlformats.org/officeDocument/2006/relationships/hyperlink" Target="https://marketplace.daloopa.com/text-fundamental?id=48803291&amp;value=247&amp;id=48803285&amp;value=213&amp;id=48799608&amp;value=214&amp;id=48799521&amp;value=183&amp;id=48799506&amp;value=293&amp;id=48799482&amp;value=289&amp;id=48799371&amp;value=288&amp;id=48799349&amp;value=331&amp;id=48799272&amp;value=370&amp;id=48799271&amp;value=317&amp;id=48799218&amp;value=300&amp;id=48798648&amp;value=326&amp;id=48798383&amp;value=317&amp;id=48798349&amp;value=304&amp;id=48798236&amp;value=347&amp;id=48798191&amp;value=320&amp;id=48798036&amp;value=308&amp;id=48797988&amp;value=293&amp;id=48797976&amp;value=390&amp;id=48797617&amp;value=376&amp;id=48797593&amp;value=468&amp;id=48797525&amp;value=510&amp;id=48797502&amp;value=516&amp;id=48796984&amp;value=448&amp;id=48796769&amp;value=434&amp;id=48796703&amp;value=388&amp;id=48796637&amp;value=359&amp;id=48796506&amp;value=353&amp;id=48796290&amp;value=333&amp;id=48796274&amp;value=289&amp;id=48796246&amp;value=264&amp;id=48796233&amp;value=238&amp;id=48796162&amp;value=390&amp;id=48796127&amp;value=358&amp;id=48794495&amp;value=411&amp;id=48794380&amp;value=239&amp;id=53490191&amp;value=309&amp;id=58706538&amp;value=311&amp;id=62997154&amp;value=418&amp;id=67089801&amp;value=407&amp;" TargetMode="External"/><Relationship Id="rId18326" Type="http://schemas.openxmlformats.org/officeDocument/2006/relationships/hyperlink" Target="https://www.daloopa.com/src/62711861" TargetMode="External"/><Relationship Id="rId7334" Type="http://schemas.openxmlformats.org/officeDocument/2006/relationships/hyperlink" Target="https://www.daloopa.com/src/1668750" TargetMode="External"/><Relationship Id="rId10315" Type="http://schemas.openxmlformats.org/officeDocument/2006/relationships/hyperlink" Target="https://www.daloopa.com/src/50457883" TargetMode="External"/><Relationship Id="rId13885" Type="http://schemas.openxmlformats.org/officeDocument/2006/relationships/hyperlink" Target="https://www.daloopa.com/src/19256474" TargetMode="External"/><Relationship Id="rId14936" Type="http://schemas.openxmlformats.org/officeDocument/2006/relationships/hyperlink" Target="https://www.daloopa.com/src/19185543" TargetMode="External"/><Relationship Id="rId2893" Type="http://schemas.openxmlformats.org/officeDocument/2006/relationships/hyperlink" Target="https://www.daloopa.com/src/19134927" TargetMode="External"/><Relationship Id="rId3944" Type="http://schemas.openxmlformats.org/officeDocument/2006/relationships/hyperlink" Target="https://www.daloopa.com/src/46414827" TargetMode="External"/><Relationship Id="rId12487" Type="http://schemas.openxmlformats.org/officeDocument/2006/relationships/hyperlink" Target="https://www.daloopa.com/src/14823748" TargetMode="External"/><Relationship Id="rId13538" Type="http://schemas.openxmlformats.org/officeDocument/2006/relationships/hyperlink" Target="https://www.daloopa.com/src/19144119" TargetMode="External"/><Relationship Id="rId865" Type="http://schemas.openxmlformats.org/officeDocument/2006/relationships/hyperlink" Target="https://www.daloopa.com/src/15998734" TargetMode="External"/><Relationship Id="rId1495" Type="http://schemas.openxmlformats.org/officeDocument/2006/relationships/hyperlink" Target="https://www.daloopa.com/src/49016280" TargetMode="External"/><Relationship Id="rId2546" Type="http://schemas.openxmlformats.org/officeDocument/2006/relationships/hyperlink" Target="https://www.daloopa.com/src/66331524" TargetMode="External"/><Relationship Id="rId9159" Type="http://schemas.openxmlformats.org/officeDocument/2006/relationships/hyperlink" Target="https://www.daloopa.com/document/22810043" TargetMode="External"/><Relationship Id="rId11089" Type="http://schemas.openxmlformats.org/officeDocument/2006/relationships/hyperlink" Target="https://www.daloopa.com/src/50179033" TargetMode="External"/><Relationship Id="rId16011" Type="http://schemas.openxmlformats.org/officeDocument/2006/relationships/hyperlink" Target="https://www.daloopa.com/src/19195126" TargetMode="External"/><Relationship Id="rId518" Type="http://schemas.openxmlformats.org/officeDocument/2006/relationships/hyperlink" Target="https://www.daloopa.com/document/7383824" TargetMode="External"/><Relationship Id="rId1148" Type="http://schemas.openxmlformats.org/officeDocument/2006/relationships/hyperlink" Target="https://www.daloopa.com/src/1670773" TargetMode="External"/><Relationship Id="rId5769" Type="http://schemas.openxmlformats.org/officeDocument/2006/relationships/hyperlink" Target="https://www.daloopa.com/src/1669812" TargetMode="External"/><Relationship Id="rId9640" Type="http://schemas.openxmlformats.org/officeDocument/2006/relationships/hyperlink" Target="https://www.daloopa.com/src/1671364" TargetMode="External"/><Relationship Id="rId18183" Type="http://schemas.openxmlformats.org/officeDocument/2006/relationships/hyperlink" Target="https://www.daloopa.com/src/19253368" TargetMode="External"/><Relationship Id="rId19234" Type="http://schemas.openxmlformats.org/officeDocument/2006/relationships/hyperlink" Target="https://www.daloopa.com/src/49001571" TargetMode="External"/><Relationship Id="rId19581" Type="http://schemas.openxmlformats.org/officeDocument/2006/relationships/hyperlink" Target="https://www.daloopa.com/src/53410620" TargetMode="External"/><Relationship Id="rId7191" Type="http://schemas.openxmlformats.org/officeDocument/2006/relationships/hyperlink" Target="https://www.daloopa.com/src/48400751" TargetMode="External"/><Relationship Id="rId8242" Type="http://schemas.openxmlformats.org/officeDocument/2006/relationships/hyperlink" Target="https://www.daloopa.com/src/46414891" TargetMode="External"/><Relationship Id="rId11570" Type="http://schemas.openxmlformats.org/officeDocument/2006/relationships/hyperlink" Target="https://www.daloopa.com/src/1684165" TargetMode="External"/><Relationship Id="rId12621" Type="http://schemas.openxmlformats.org/officeDocument/2006/relationships/hyperlink" Target="https://www.daloopa.com/src/50460748" TargetMode="External"/><Relationship Id="rId10172" Type="http://schemas.openxmlformats.org/officeDocument/2006/relationships/hyperlink" Target="https://www.daloopa.com/document/206991" TargetMode="External"/><Relationship Id="rId11223" Type="http://schemas.openxmlformats.org/officeDocument/2006/relationships/hyperlink" Target="https://marketplace.daloopa.com/text-fundamental?id=1684259&amp;value=0.273&amp;id=1684281&amp;value=0.282&amp;" TargetMode="External"/><Relationship Id="rId14793" Type="http://schemas.openxmlformats.org/officeDocument/2006/relationships/hyperlink" Target="https://www.daloopa.com/src/19185531" TargetMode="External"/><Relationship Id="rId15844" Type="http://schemas.openxmlformats.org/officeDocument/2006/relationships/hyperlink" Target="https://www.daloopa.com/src/19183927" TargetMode="External"/><Relationship Id="rId4852" Type="http://schemas.openxmlformats.org/officeDocument/2006/relationships/hyperlink" Target="https://www.daloopa.com/src/1677297" TargetMode="External"/><Relationship Id="rId5903" Type="http://schemas.openxmlformats.org/officeDocument/2006/relationships/hyperlink" Target="https://www.daloopa.com/src/2696971" TargetMode="External"/><Relationship Id="rId13395" Type="http://schemas.openxmlformats.org/officeDocument/2006/relationships/hyperlink" Target="https://www.daloopa.com/src/19145251" TargetMode="External"/><Relationship Id="rId14446" Type="http://schemas.openxmlformats.org/officeDocument/2006/relationships/hyperlink" Target="https://www.daloopa.com/src/19181702" TargetMode="External"/><Relationship Id="rId3454" Type="http://schemas.openxmlformats.org/officeDocument/2006/relationships/hyperlink" Target="https://www.daloopa.com/src/45304545" TargetMode="External"/><Relationship Id="rId4505" Type="http://schemas.openxmlformats.org/officeDocument/2006/relationships/hyperlink" Target="https://www.daloopa.com/src/1668495" TargetMode="External"/><Relationship Id="rId13048" Type="http://schemas.openxmlformats.org/officeDocument/2006/relationships/hyperlink" Target="https://www.daloopa.com/src/67439750" TargetMode="External"/><Relationship Id="rId17669" Type="http://schemas.openxmlformats.org/officeDocument/2006/relationships/hyperlink" Target="https://www.daloopa.com/src/62762236" TargetMode="External"/><Relationship Id="rId375" Type="http://schemas.openxmlformats.org/officeDocument/2006/relationships/hyperlink" Target="https://www.daloopa.com/src/48498099" TargetMode="External"/><Relationship Id="rId2056" Type="http://schemas.openxmlformats.org/officeDocument/2006/relationships/hyperlink" Target="https://www.daloopa.com/document/599392" TargetMode="External"/><Relationship Id="rId3107" Type="http://schemas.openxmlformats.org/officeDocument/2006/relationships/hyperlink" Target="https://www.daloopa.com/src/19135436" TargetMode="External"/><Relationship Id="rId6677" Type="http://schemas.openxmlformats.org/officeDocument/2006/relationships/hyperlink" Target="https://www.daloopa.com/src/62949318" TargetMode="External"/><Relationship Id="rId7728" Type="http://schemas.openxmlformats.org/officeDocument/2006/relationships/hyperlink" Target="https://www.daloopa.com/src/46414883" TargetMode="External"/><Relationship Id="rId19091" Type="http://schemas.openxmlformats.org/officeDocument/2006/relationships/hyperlink" Target="https://www.daloopa.com/src/48905034" TargetMode="External"/><Relationship Id="rId5279" Type="http://schemas.openxmlformats.org/officeDocument/2006/relationships/hyperlink" Target="https://www.daloopa.com/src/1670261" TargetMode="External"/><Relationship Id="rId9150" Type="http://schemas.openxmlformats.org/officeDocument/2006/relationships/hyperlink" Target="https://marketplace.daloopa.com/text-fundamental?id=1671407&amp;value=0.04&amp;id=1671386&amp;value=0.14&amp;" TargetMode="External"/><Relationship Id="rId10709" Type="http://schemas.openxmlformats.org/officeDocument/2006/relationships/hyperlink" Target="https://www.daloopa.com/src/50179208" TargetMode="External"/><Relationship Id="rId11080" Type="http://schemas.openxmlformats.org/officeDocument/2006/relationships/hyperlink" Target="https://www.daloopa.com/src/50179522" TargetMode="External"/><Relationship Id="rId12131" Type="http://schemas.openxmlformats.org/officeDocument/2006/relationships/hyperlink" Target="https://www.daloopa.com/src/1678810" TargetMode="External"/><Relationship Id="rId16752" Type="http://schemas.openxmlformats.org/officeDocument/2006/relationships/hyperlink" Target="https://www.daloopa.com/src/67090491" TargetMode="External"/><Relationship Id="rId17803" Type="http://schemas.openxmlformats.org/officeDocument/2006/relationships/hyperlink" Target="https://www.daloopa.com/src/62706015" TargetMode="External"/><Relationship Id="rId1889" Type="http://schemas.openxmlformats.org/officeDocument/2006/relationships/hyperlink" Target="https://www.daloopa.com/src/1680700" TargetMode="External"/><Relationship Id="rId4362" Type="http://schemas.openxmlformats.org/officeDocument/2006/relationships/hyperlink" Target="https://www.daloopa.com/src/14718012" TargetMode="External"/><Relationship Id="rId5760" Type="http://schemas.openxmlformats.org/officeDocument/2006/relationships/hyperlink" Target="https://www.daloopa.com/src/1670129" TargetMode="External"/><Relationship Id="rId6811" Type="http://schemas.openxmlformats.org/officeDocument/2006/relationships/hyperlink" Target="https://www.daloopa.com/src/1668917" TargetMode="External"/><Relationship Id="rId15354" Type="http://schemas.openxmlformats.org/officeDocument/2006/relationships/hyperlink" Target="https://www.daloopa.com/src/19187668" TargetMode="External"/><Relationship Id="rId16405" Type="http://schemas.openxmlformats.org/officeDocument/2006/relationships/hyperlink" Target="https://www.daloopa.com/src/19172017" TargetMode="External"/><Relationship Id="rId4015" Type="http://schemas.openxmlformats.org/officeDocument/2006/relationships/hyperlink" Target="https://www.daloopa.com/src/1668225" TargetMode="External"/><Relationship Id="rId5413" Type="http://schemas.openxmlformats.org/officeDocument/2006/relationships/hyperlink" Target="https://www.daloopa.com/src/58652748" TargetMode="External"/><Relationship Id="rId8983" Type="http://schemas.openxmlformats.org/officeDocument/2006/relationships/hyperlink" Target="https://www.daloopa.com/src/1671520" TargetMode="External"/><Relationship Id="rId11964" Type="http://schemas.openxmlformats.org/officeDocument/2006/relationships/hyperlink" Target="https://www.daloopa.com/src/1678277" TargetMode="External"/><Relationship Id="rId15007" Type="http://schemas.openxmlformats.org/officeDocument/2006/relationships/hyperlink" Target="https://www.daloopa.com/src/19185559" TargetMode="External"/><Relationship Id="rId18577" Type="http://schemas.openxmlformats.org/officeDocument/2006/relationships/hyperlink" Target="https://www.daloopa.com/src/62712011" TargetMode="External"/><Relationship Id="rId19628" Type="http://schemas.openxmlformats.org/officeDocument/2006/relationships/hyperlink" Target="https://www.daloopa.com/src/45304224" TargetMode="External"/><Relationship Id="rId7585" Type="http://schemas.openxmlformats.org/officeDocument/2006/relationships/hyperlink" Target="https://www.daloopa.com/src/1669069" TargetMode="External"/><Relationship Id="rId8636" Type="http://schemas.openxmlformats.org/officeDocument/2006/relationships/hyperlink" Target="https://www.daloopa.com/src/1670566" TargetMode="External"/><Relationship Id="rId10566" Type="http://schemas.openxmlformats.org/officeDocument/2006/relationships/hyperlink" Target="https://www.daloopa.com/src/50178945" TargetMode="External"/><Relationship Id="rId11617" Type="http://schemas.openxmlformats.org/officeDocument/2006/relationships/hyperlink" Target="https://www.daloopa.com/document/6065396" TargetMode="External"/><Relationship Id="rId17179" Type="http://schemas.openxmlformats.org/officeDocument/2006/relationships/hyperlink" Target="https://www.daloopa.com/src/48793711" TargetMode="External"/><Relationship Id="rId6187" Type="http://schemas.openxmlformats.org/officeDocument/2006/relationships/hyperlink" Target="https://www.daloopa.com/src/1669610" TargetMode="External"/><Relationship Id="rId7238" Type="http://schemas.openxmlformats.org/officeDocument/2006/relationships/hyperlink" Target="https://www.daloopa.com/src/67044671" TargetMode="External"/><Relationship Id="rId10219" Type="http://schemas.openxmlformats.org/officeDocument/2006/relationships/hyperlink" Target="https://www.daloopa.com/src/50179716" TargetMode="External"/><Relationship Id="rId13789" Type="http://schemas.openxmlformats.org/officeDocument/2006/relationships/hyperlink" Target="https://www.daloopa.com/src/19259902" TargetMode="External"/><Relationship Id="rId2797" Type="http://schemas.openxmlformats.org/officeDocument/2006/relationships/hyperlink" Target="https://www.daloopa.com/src/20860462" TargetMode="External"/><Relationship Id="rId3848" Type="http://schemas.openxmlformats.org/officeDocument/2006/relationships/hyperlink" Target="https://www.daloopa.com/src/1668292" TargetMode="External"/><Relationship Id="rId16262" Type="http://schemas.openxmlformats.org/officeDocument/2006/relationships/hyperlink" Target="https://www.daloopa.com/src/38227726" TargetMode="External"/><Relationship Id="rId17313" Type="http://schemas.openxmlformats.org/officeDocument/2006/relationships/hyperlink" Target="https://www.daloopa.com/src/53490191" TargetMode="External"/><Relationship Id="rId17660" Type="http://schemas.openxmlformats.org/officeDocument/2006/relationships/hyperlink" Target="https://www.daloopa.com/src/62762237" TargetMode="External"/><Relationship Id="rId18711" Type="http://schemas.openxmlformats.org/officeDocument/2006/relationships/hyperlink" Target="https://www.daloopa.com/src/48899689" TargetMode="External"/><Relationship Id="rId769" Type="http://schemas.openxmlformats.org/officeDocument/2006/relationships/hyperlink" Target="https://www.daloopa.com/src/18920663" TargetMode="External"/><Relationship Id="rId1399" Type="http://schemas.openxmlformats.org/officeDocument/2006/relationships/hyperlink" Target="https://www.daloopa.com/src/1670982" TargetMode="External"/><Relationship Id="rId5270" Type="http://schemas.openxmlformats.org/officeDocument/2006/relationships/hyperlink" Target="https://marketplace.daloopa.com/text-fundamental?id=1670522&amp;value=2375&amp;id=1670485&amp;value=2776&amp;id=1670448&amp;value=2354&amp;id=1670411&amp;value=2827&amp;id=1670373&amp;value=2138&amp;id=1670335&amp;value=2043&amp;id=1670297&amp;value=2700&amp;id=1670261&amp;value=3412&amp;id=1670226&amp;value=3720&amp;id=1670191&amp;value=3049&amp;id=1670156&amp;value=2688&amp;id=1670120&amp;value=3139&amp;id=1670084&amp;value=2719&amp;id=1670048&amp;value=3016&amp;id=1670012&amp;value=2536&amp;id=1669975&amp;value=4575&amp;id=1669940&amp;value=3106&amp;id=1669906&amp;value=2398&amp;id=1669872&amp;value=2860&amp;id=1669838&amp;value=2983&amp;id=1669803&amp;value=3426&amp;id=1669769&amp;value=3961&amp;id=1669735&amp;value=4007&amp;id=1669701&amp;value=4236&amp;id=1669665&amp;value=4406&amp;id=1669629&amp;value=4100&amp;id=1669593&amp;value=4699&amp;id=2696959&amp;value=4412&amp;id=4681427&amp;value=5165&amp;id=7963189&amp;value=5579&amp;id=10333002&amp;value=5425&amp;id=14718096&amp;value=5490&amp;id=20809871&amp;value=7646&amp;id=32272348&amp;value=6076&amp;id=38123599&amp;value=6029&amp;id=46412912&amp;value=7054&amp;id=53410423&amp;value=6892&amp;id=58652754&amp;value=8321&amp;id=62949307&amp;value=10518&amp;id=67044533&amp;value=8105&amp;" TargetMode="External"/><Relationship Id="rId6321" Type="http://schemas.openxmlformats.org/officeDocument/2006/relationships/hyperlink" Target="https://www.daloopa.com/src/1670395" TargetMode="External"/><Relationship Id="rId10700" Type="http://schemas.openxmlformats.org/officeDocument/2006/relationships/hyperlink" Target="https://marketplace.daloopa.com/text-fundamental?id=50179550&amp;value=-77&amp;id=50179502&amp;value=-8&amp;id=50179474&amp;value=-26&amp;id=50179436&amp;value=-37&amp;id=50457925&amp;value=-148&amp;id=50179393&amp;value=-19&amp;id=50179338&amp;value=44&amp;id=50179263&amp;value=168&amp;id=50179208&amp;value=211&amp;id=50457926&amp;value=404&amp;id=50179157&amp;value=192&amp;id=50179091&amp;value=184&amp;id=50179044&amp;value=66&amp;id=50178998&amp;value=99&amp;id=50457927&amp;value=541&amp;id=50178957&amp;value=96&amp;id=50178891&amp;value=240&amp;id=50178837&amp;value=304&amp;id=50178799&amp;value=324&amp;id=50457928&amp;value=964&amp;id=50178750&amp;value=191&amp;id=50178689&amp;value=-112&amp;id=50178593&amp;value=-117&amp;id=67051811&amp;value=214&amp;id=67055899&amp;value=430&amp;" TargetMode="External"/><Relationship Id="rId8493" Type="http://schemas.openxmlformats.org/officeDocument/2006/relationships/hyperlink" Target="https://www.daloopa.com/src/47469229" TargetMode="External"/><Relationship Id="rId9891" Type="http://schemas.openxmlformats.org/officeDocument/2006/relationships/hyperlink" Target="https://www.daloopa.com/src/1671425" TargetMode="External"/><Relationship Id="rId12872" Type="http://schemas.openxmlformats.org/officeDocument/2006/relationships/hyperlink" Target="https://www.daloopa.com/src/67437387" TargetMode="External"/><Relationship Id="rId13923" Type="http://schemas.openxmlformats.org/officeDocument/2006/relationships/hyperlink" Target="https://www.daloopa.com/src/46509315" TargetMode="External"/><Relationship Id="rId18087" Type="http://schemas.openxmlformats.org/officeDocument/2006/relationships/hyperlink" Target="https://www.daloopa.com/src/46508976" TargetMode="External"/><Relationship Id="rId19485" Type="http://schemas.openxmlformats.org/officeDocument/2006/relationships/hyperlink" Target="https://www.daloopa.com/src/15985454" TargetMode="External"/><Relationship Id="rId1880" Type="http://schemas.openxmlformats.org/officeDocument/2006/relationships/hyperlink" Target="https://www.daloopa.com/src/1676831" TargetMode="External"/><Relationship Id="rId2931" Type="http://schemas.openxmlformats.org/officeDocument/2006/relationships/hyperlink" Target="https://www.daloopa.com/src/19136444" TargetMode="External"/><Relationship Id="rId7095" Type="http://schemas.openxmlformats.org/officeDocument/2006/relationships/hyperlink" Target="https://www.daloopa.com/src/1669342" TargetMode="External"/><Relationship Id="rId8146" Type="http://schemas.openxmlformats.org/officeDocument/2006/relationships/hyperlink" Target="https://www.daloopa.com/src/1669403" TargetMode="External"/><Relationship Id="rId9544" Type="http://schemas.openxmlformats.org/officeDocument/2006/relationships/hyperlink" Target="https://www.daloopa.com/src/1671080" TargetMode="External"/><Relationship Id="rId11474" Type="http://schemas.openxmlformats.org/officeDocument/2006/relationships/hyperlink" Target="https://www.daloopa.com/src/1679071" TargetMode="External"/><Relationship Id="rId12525" Type="http://schemas.openxmlformats.org/officeDocument/2006/relationships/hyperlink" Target="https://www.daloopa.com/src/2746557" TargetMode="External"/><Relationship Id="rId19138" Type="http://schemas.openxmlformats.org/officeDocument/2006/relationships/hyperlink" Target="https://www.daloopa.com/src/62997276" TargetMode="External"/><Relationship Id="rId903" Type="http://schemas.openxmlformats.org/officeDocument/2006/relationships/hyperlink" Target="https://www.daloopa.com/src/58653239" TargetMode="External"/><Relationship Id="rId1533" Type="http://schemas.openxmlformats.org/officeDocument/2006/relationships/hyperlink" Target="https://www.daloopa.com/src/48522784" TargetMode="External"/><Relationship Id="rId10076" Type="http://schemas.openxmlformats.org/officeDocument/2006/relationships/hyperlink" Target="https://www.daloopa.com/src/50180239" TargetMode="External"/><Relationship Id="rId11127" Type="http://schemas.openxmlformats.org/officeDocument/2006/relationships/hyperlink" Target="https://www.daloopa.com/src/50178886" TargetMode="External"/><Relationship Id="rId14697" Type="http://schemas.openxmlformats.org/officeDocument/2006/relationships/hyperlink" Target="https://www.daloopa.com/src/19185170" TargetMode="External"/><Relationship Id="rId15748" Type="http://schemas.openxmlformats.org/officeDocument/2006/relationships/hyperlink" Target="https://www.daloopa.com/src/19183356" TargetMode="External"/><Relationship Id="rId4756" Type="http://schemas.openxmlformats.org/officeDocument/2006/relationships/hyperlink" Target="https://www.daloopa.com/src/66433305" TargetMode="External"/><Relationship Id="rId5807" Type="http://schemas.openxmlformats.org/officeDocument/2006/relationships/hyperlink" Target="https://www.daloopa.com/src/1670307" TargetMode="External"/><Relationship Id="rId13299" Type="http://schemas.openxmlformats.org/officeDocument/2006/relationships/hyperlink" Target="https://www.daloopa.com/src/1677417" TargetMode="External"/><Relationship Id="rId17170" Type="http://schemas.openxmlformats.org/officeDocument/2006/relationships/hyperlink" Target="https://www.daloopa.com/src/48793138" TargetMode="External"/><Relationship Id="rId18221" Type="http://schemas.openxmlformats.org/officeDocument/2006/relationships/hyperlink" Target="https://www.daloopa.com/src/46509077" TargetMode="External"/><Relationship Id="rId3358" Type="http://schemas.openxmlformats.org/officeDocument/2006/relationships/hyperlink" Target="https://www.daloopa.com/src/19136866" TargetMode="External"/><Relationship Id="rId4409" Type="http://schemas.openxmlformats.org/officeDocument/2006/relationships/hyperlink" Target="https://www.daloopa.com/src/1668357" TargetMode="External"/><Relationship Id="rId7979" Type="http://schemas.openxmlformats.org/officeDocument/2006/relationships/hyperlink" Target="https://www.daloopa.com/src/2696858" TargetMode="External"/><Relationship Id="rId10210" Type="http://schemas.openxmlformats.org/officeDocument/2006/relationships/hyperlink" Target="https://www.daloopa.com/src/50180126" TargetMode="External"/><Relationship Id="rId279" Type="http://schemas.openxmlformats.org/officeDocument/2006/relationships/hyperlink" Target="https://www.daloopa.com/src/50420451" TargetMode="External"/><Relationship Id="rId13780" Type="http://schemas.openxmlformats.org/officeDocument/2006/relationships/hyperlink" Target="https://www.daloopa.com/src/32323724" TargetMode="External"/><Relationship Id="rId14831" Type="http://schemas.openxmlformats.org/officeDocument/2006/relationships/hyperlink" Target="https://www.daloopa.com/src/67088705" TargetMode="External"/><Relationship Id="rId760" Type="http://schemas.openxmlformats.org/officeDocument/2006/relationships/hyperlink" Target="https://marketplace.daloopa.com/text-fundamental?id=18922688&amp;value=0.18&amp;id=18922581&amp;value=0.14&amp;id=18922331&amp;value=0.11&amp;id=18922204&amp;value=0.12&amp;id=18922065&amp;value=0.01&amp;id=18921927&amp;value=-0.01&amp;id=18921249&amp;value=-0.03&amp;id=18920854&amp;value=0.01&amp;id=18920720&amp;value=-0.07&amp;id=18920663&amp;value=-0.23&amp;id=18920562&amp;value=-0.07&amp;id=19358812&amp;value=-0.08&amp;id=20859830&amp;value=0.19&amp;id=32322024&amp;value=0.63&amp;id=38227235&amp;value=0.39&amp;id=46503972&amp;value=0.35&amp;id=53485640&amp;value=0.17&amp;id=58704500&amp;value=0.02&amp;id=62996044&amp;value=-0.05&amp;id=67084949&amp;value=0.01&amp;" TargetMode="External"/><Relationship Id="rId1390" Type="http://schemas.openxmlformats.org/officeDocument/2006/relationships/hyperlink" Target="https://marketplace.daloopa.com/text-fundamental?id=49016318&amp;value=15403&amp;id=49014112&amp;value=4399&amp;id=49016297&amp;value=16496&amp;id=49014111&amp;value=4447&amp;id=49014098&amp;value=4825&amp;id=49014084&amp;value=4708&amp;id=1671057&amp;value=5380&amp;id=48521745&amp;value=19360&amp;id=1671035&amp;value=5342&amp;id=1671005&amp;value=5968&amp;id=1670982&amp;value=5767&amp;id=1670959&amp;value=6639&amp;id=48521085&amp;value=23716&amp;id=1670941&amp;value=6568&amp;id=1670923&amp;value=4132&amp;id=1670904&amp;value=7782&amp;id=1670886&amp;value=7664&amp;id=48520988&amp;value=26146&amp;id=1670868&amp;value=7001&amp;id=1670850&amp;value=2807&amp;id=1670832&amp;value=8310&amp;id=1670814&amp;value=8203&amp;id=48520674&amp;value=26321&amp;id=1670796&amp;value=6608&amp;id=1670778&amp;value=9180&amp;id=1670760&amp;value=9177&amp;id=2697064&amp;value=9266&amp;id=48520620&amp;value=34231&amp;id=4681483&amp;value=7977&amp;id=7963244&amp;value=6383&amp;id=10333102&amp;value=11213&amp;id=14718388&amp;value=15651&amp;id=48520578&amp;value=41224&amp;id=20810500&amp;value=16437&amp;id=32273455&amp;value=19361&amp;id=38123790&amp;value=21031&amp;id=46413189&amp;value=21885&amp;id=50192802&amp;value=78714&amp;id=53410454&amp;value=20094&amp;id=58652859&amp;value=19453&amp;id=62949196&amp;value=17135&amp;id=67045074&amp;value=18160&amp;id=67085586&amp;value=74842&amp;" TargetMode="External"/><Relationship Id="rId2441" Type="http://schemas.openxmlformats.org/officeDocument/2006/relationships/hyperlink" Target="https://www.daloopa.com/document/23465155" TargetMode="External"/><Relationship Id="rId9054" Type="http://schemas.openxmlformats.org/officeDocument/2006/relationships/hyperlink" Target="https://www.daloopa.com/src/1671380" TargetMode="External"/><Relationship Id="rId12382" Type="http://schemas.openxmlformats.org/officeDocument/2006/relationships/hyperlink" Target="https://www.daloopa.com/src/1679435" TargetMode="External"/><Relationship Id="rId13433" Type="http://schemas.openxmlformats.org/officeDocument/2006/relationships/hyperlink" Target="https://www.daloopa.com/src/19143005" TargetMode="External"/><Relationship Id="rId413" Type="http://schemas.openxmlformats.org/officeDocument/2006/relationships/hyperlink" Target="https://www.daloopa.com/src/1677252" TargetMode="External"/><Relationship Id="rId1043" Type="http://schemas.openxmlformats.org/officeDocument/2006/relationships/hyperlink" Target="https://www.daloopa.com/src/15999013" TargetMode="External"/><Relationship Id="rId12035" Type="http://schemas.openxmlformats.org/officeDocument/2006/relationships/hyperlink" Target="https://www.daloopa.com/src/45304459" TargetMode="External"/><Relationship Id="rId16656" Type="http://schemas.openxmlformats.org/officeDocument/2006/relationships/hyperlink" Target="https://www.daloopa.com/src/18842779" TargetMode="External"/><Relationship Id="rId17707" Type="http://schemas.openxmlformats.org/officeDocument/2006/relationships/hyperlink" Target="https://www.daloopa.com/src/62705999" TargetMode="External"/><Relationship Id="rId5664" Type="http://schemas.openxmlformats.org/officeDocument/2006/relationships/hyperlink" Target="https://www.daloopa.com/src/1669845" TargetMode="External"/><Relationship Id="rId6715" Type="http://schemas.openxmlformats.org/officeDocument/2006/relationships/hyperlink" Target="https://www.daloopa.com/src/1669693" TargetMode="External"/><Relationship Id="rId15258" Type="http://schemas.openxmlformats.org/officeDocument/2006/relationships/hyperlink" Target="https://www.daloopa.com/src/19182050" TargetMode="External"/><Relationship Id="rId16309" Type="http://schemas.openxmlformats.org/officeDocument/2006/relationships/hyperlink" Target="https://www.daloopa.com/src/58705055" TargetMode="External"/><Relationship Id="rId4266" Type="http://schemas.openxmlformats.org/officeDocument/2006/relationships/hyperlink" Target="https://www.daloopa.com/src/67044166" TargetMode="External"/><Relationship Id="rId5317" Type="http://schemas.openxmlformats.org/officeDocument/2006/relationships/hyperlink" Target="https://www.daloopa.com/src/1669701" TargetMode="External"/><Relationship Id="rId8887" Type="http://schemas.openxmlformats.org/officeDocument/2006/relationships/hyperlink" Target="https://www.daloopa.com/src/62955934" TargetMode="External"/><Relationship Id="rId9938" Type="http://schemas.openxmlformats.org/officeDocument/2006/relationships/hyperlink" Target="https://www.daloopa.com/src/1671119" TargetMode="External"/><Relationship Id="rId11868" Type="http://schemas.openxmlformats.org/officeDocument/2006/relationships/hyperlink" Target="https://www.daloopa.com/src/1678746" TargetMode="External"/><Relationship Id="rId1927" Type="http://schemas.openxmlformats.org/officeDocument/2006/relationships/hyperlink" Target="https://www.daloopa.com/src/1680722" TargetMode="External"/><Relationship Id="rId7489" Type="http://schemas.openxmlformats.org/officeDocument/2006/relationships/hyperlink" Target="https://www.daloopa.com/src/1668787" TargetMode="External"/><Relationship Id="rId12919" Type="http://schemas.openxmlformats.org/officeDocument/2006/relationships/hyperlink" Target="https://www.daloopa.com/src/67437121" TargetMode="External"/><Relationship Id="rId13290" Type="http://schemas.openxmlformats.org/officeDocument/2006/relationships/hyperlink" Target="https://www.daloopa.com/src/1677410" TargetMode="External"/><Relationship Id="rId14341" Type="http://schemas.openxmlformats.org/officeDocument/2006/relationships/hyperlink" Target="https://www.daloopa.com/src/19178359" TargetMode="External"/><Relationship Id="rId4400" Type="http://schemas.openxmlformats.org/officeDocument/2006/relationships/hyperlink" Target="https://www.daloopa.com/src/1668564" TargetMode="External"/><Relationship Id="rId18962" Type="http://schemas.openxmlformats.org/officeDocument/2006/relationships/hyperlink" Target="https://www.daloopa.com/src/50393473" TargetMode="External"/><Relationship Id="rId270" Type="http://schemas.openxmlformats.org/officeDocument/2006/relationships/hyperlink" Target="https://marketplace.daloopa.com/text-fundamental?id=50422675&amp;value=2960&amp;id=50422195&amp;value=3010&amp;id=50422179&amp;value=2970&amp;id=50422113&amp;value=3310&amp;id=50420515&amp;value=12258&amp;id=50420180&amp;value=3232&amp;id=50420363&amp;value=3293&amp;id=50420389&amp;value=3348&amp;id=50420451&amp;value=3624&amp;id=50420485&amp;value=13497&amp;id=1677008&amp;value=3345&amp;id=1677002&amp;value=3377&amp;id=1676996&amp;value=3566&amp;id=1676982&amp;value=4055&amp;id=48497845&amp;value=14343&amp;id=1676976&amp;value=3788&amp;id=1676970&amp;value=3975&amp;id=1676964&amp;value=4182&amp;id=1676958&amp;value=4848&amp;id=48498100&amp;value=16793&amp;id=1676952&amp;value=4629&amp;id=1676946&amp;value=5091&amp;id=1676940&amp;value=5502&amp;id=1676934&amp;value=6450&amp;id=48498367&amp;value=21672&amp;id=1676923&amp;value=6288&amp;id=1676917&amp;value=6420&amp;id=1676911&amp;value=6582&amp;id=1676905&amp;value=7436&amp;id=48498642&amp;value=26726&amp;id=1676899&amp;value=6860&amp;id=1676888&amp;value=7238&amp;id=1676882&amp;value=7490&amp;id=2700544&amp;value=8501&amp;id=48499404&amp;value=30100&amp;id=4681562&amp;value=7452&amp;id=7963319&amp;value=6694&amp;id=10333176&amp;value=8166&amp;id=14718333&amp;value=10466&amp;id=48499512&amp;value=32800&amp;id=20810762&amp;value=9712&amp;id=32272121&amp;value=10929&amp;id=38123966&amp;value=11498&amp;id=46413995&amp;value=13427&amp;id=46418448&amp;value=45566&amp;id=53410582&amp;value=11990&amp;id=58653037&amp;value=12214&amp;id=62949893&amp;value=11826&amp;id=67044383&amp;value=12925&amp;id=67097370&amp;value=48955&amp;" TargetMode="External"/><Relationship Id="rId3002" Type="http://schemas.openxmlformats.org/officeDocument/2006/relationships/hyperlink" Target="https://www.daloopa.com/src/19135543" TargetMode="External"/><Relationship Id="rId6572" Type="http://schemas.openxmlformats.org/officeDocument/2006/relationships/hyperlink" Target="https://www.daloopa.com/src/58652768" TargetMode="External"/><Relationship Id="rId7970" Type="http://schemas.openxmlformats.org/officeDocument/2006/relationships/hyperlink" Target="https://www.daloopa.com/src/1668868" TargetMode="External"/><Relationship Id="rId10951" Type="http://schemas.openxmlformats.org/officeDocument/2006/relationships/hyperlink" Target="https://www.daloopa.com/src/62951001" TargetMode="External"/><Relationship Id="rId16166" Type="http://schemas.openxmlformats.org/officeDocument/2006/relationships/hyperlink" Target="https://www.daloopa.com/src/46508803" TargetMode="External"/><Relationship Id="rId17564" Type="http://schemas.openxmlformats.org/officeDocument/2006/relationships/hyperlink" Target="https://www.daloopa.com/document/7678" TargetMode="External"/><Relationship Id="rId18615" Type="http://schemas.openxmlformats.org/officeDocument/2006/relationships/hyperlink" Target="https://www.daloopa.com/src/50393520" TargetMode="External"/><Relationship Id="rId5174" Type="http://schemas.openxmlformats.org/officeDocument/2006/relationships/hyperlink" Target="https://www.daloopa.com/src/2696958" TargetMode="External"/><Relationship Id="rId6225" Type="http://schemas.openxmlformats.org/officeDocument/2006/relationships/hyperlink" Target="https://www.daloopa.com/src/1670103" TargetMode="External"/><Relationship Id="rId7623" Type="http://schemas.openxmlformats.org/officeDocument/2006/relationships/hyperlink" Target="https://marketplace.daloopa.com/text-fundamental?id=1669570&amp;value=-1203&amp;id=1669535&amp;value=-1611&amp;id=1669500&amp;value=-2289&amp;id=1669465&amp;value=-2255&amp;id=48346973&amp;value=-7358&amp;id=1669430&amp;value=-2345&amp;id=1669393&amp;value=-2646&amp;id=1669355&amp;value=-2417&amp;id=1669317&amp;value=-3551&amp;id=48346647&amp;value=-10959&amp;id=1669281&amp;value=-2927&amp;id=1669245&amp;value=-2515&amp;id=1669209&amp;value=-2373&amp;id=1669171&amp;value=-2100&amp;id=48345869&amp;value=-9915&amp;id=1669070&amp;value=-2428&amp;id=1669037&amp;value=-2123&amp;id=1669003&amp;value=-2554&amp;id=1668968&amp;value=-3078&amp;id=48615974&amp;value=-10212&amp;id=1668932&amp;value=-2508&amp;id=1668896&amp;value=-2831&amp;id=1668860&amp;value=-3538&amp;id=1668824&amp;value=-4307&amp;id=48400728&amp;value=-13184&amp;id=1668790&amp;value=-7299&amp;id=1668756&amp;value=-5477&amp;id=1668722&amp;value=-5282&amp;id=1668688&amp;value=-7081&amp;id=48610238&amp;value=-25139&amp;id=1668655&amp;value=-4638&amp;id=1668622&amp;value=-6126&amp;id=1668589&amp;value=-6732&amp;id=2696853&amp;value=-6052&amp;id=47469237&amp;value=-23548&amp;id=4681392&amp;value=-6005&amp;id=7963152&amp;value=-5391&amp;id=10333042&amp;value=-5406&amp;id=14718243&amp;value=-5479&amp;id=47468689&amp;value=-22281&amp;id=20811512&amp;value=-5942&amp;id=32272376&amp;value=-5496&amp;id=38123480&amp;value=-6819&amp;id=46414896&amp;value=-6383&amp;id=46420401&amp;value=-24640&amp;id=53410405&amp;value=-9786&amp;id=58652689&amp;value=-6828&amp;id=62949117&amp;value=-7276&amp;id=67044679&amp;value=-7595&amp;id=67054415&amp;value=-31485&amp;" TargetMode="External"/><Relationship Id="rId10604" Type="http://schemas.openxmlformats.org/officeDocument/2006/relationships/hyperlink" Target="https://www.daloopa.com/src/50178832" TargetMode="External"/><Relationship Id="rId17217" Type="http://schemas.openxmlformats.org/officeDocument/2006/relationships/hyperlink" Target="https://www.daloopa.com/src/48796772" TargetMode="External"/><Relationship Id="rId9795" Type="http://schemas.openxmlformats.org/officeDocument/2006/relationships/hyperlink" Target="https://marketplace.daloopa.com/text-fundamental?id=2697131&amp;value=91&amp;id=45304274&amp;value=91&amp;id=4681520&amp;value=49&amp;id=7963286&amp;value=151&amp;id=10333152&amp;value=-22&amp;id=14718311&amp;value=-2&amp;id=45304275&amp;value=176&amp;id=20810580&amp;value=-109&amp;id=32273765&amp;value=-7&amp;id=38123909&amp;value=62&amp;id=50174322&amp;value=203&amp;id=50457838&amp;value=149&amp;id=53410543&amp;value=278&amp;id=58652921&amp;value=375&amp;id=62949531&amp;value=638&amp;id=67049645&amp;value=669&amp;id=67065393&amp;value=1960&amp;" TargetMode="External"/><Relationship Id="rId12776" Type="http://schemas.openxmlformats.org/officeDocument/2006/relationships/hyperlink" Target="https://www.daloopa.com/src/32320302" TargetMode="External"/><Relationship Id="rId13827" Type="http://schemas.openxmlformats.org/officeDocument/2006/relationships/hyperlink" Target="https://www.daloopa.com/src/19256473" TargetMode="External"/><Relationship Id="rId19389" Type="http://schemas.openxmlformats.org/officeDocument/2006/relationships/hyperlink" Target="https://www.daloopa.com/src/53410623" TargetMode="External"/><Relationship Id="rId1784" Type="http://schemas.openxmlformats.org/officeDocument/2006/relationships/hyperlink" Target="https://www.daloopa.com/src/10333108" TargetMode="External"/><Relationship Id="rId2835" Type="http://schemas.openxmlformats.org/officeDocument/2006/relationships/hyperlink" Target="https://www.daloopa.com/src/19136565" TargetMode="External"/><Relationship Id="rId8397" Type="http://schemas.openxmlformats.org/officeDocument/2006/relationships/hyperlink" Target="https://www.daloopa.com/src/1669514" TargetMode="External"/><Relationship Id="rId9448" Type="http://schemas.openxmlformats.org/officeDocument/2006/relationships/hyperlink" Target="https://www.daloopa.com/src/45304345" TargetMode="External"/><Relationship Id="rId11378" Type="http://schemas.openxmlformats.org/officeDocument/2006/relationships/hyperlink" Target="https://marketplace.daloopa.com/text-fundamental?id=1678976&amp;value=10&amp;id=1678957&amp;value=36&amp;id=1687083&amp;value=-4&amp;id=1678914&amp;value=-42&amp;id=45304397&amp;value=0&amp;" TargetMode="External"/><Relationship Id="rId12429" Type="http://schemas.openxmlformats.org/officeDocument/2006/relationships/hyperlink" Target="https://www.daloopa.com/src/1679396" TargetMode="External"/><Relationship Id="rId15999" Type="http://schemas.openxmlformats.org/officeDocument/2006/relationships/hyperlink" Target="https://www.daloopa.com/src/19195122" TargetMode="External"/><Relationship Id="rId16300" Type="http://schemas.openxmlformats.org/officeDocument/2006/relationships/hyperlink" Target="https://www.daloopa.com/src/19139958" TargetMode="External"/><Relationship Id="rId807" Type="http://schemas.openxmlformats.org/officeDocument/2006/relationships/hyperlink" Target="https://www.daloopa.com/src/2700699" TargetMode="External"/><Relationship Id="rId1437" Type="http://schemas.openxmlformats.org/officeDocument/2006/relationships/hyperlink" Target="https://www.daloopa.com/src/49014054" TargetMode="External"/><Relationship Id="rId18472" Type="http://schemas.openxmlformats.org/officeDocument/2006/relationships/hyperlink" Target="https://marketplace.daloopa.com/text-fundamental?id=62711657&amp;value=2067&amp;id=62711776&amp;value=2063&amp;id=62711811&amp;value=6138&amp;id=62711844&amp;value=7230&amp;id=62711850&amp;value=1955&amp;id=62711910&amp;value=2964&amp;id=62711944&amp;value=4730&amp;id=62711977&amp;value=6740&amp;id=62712003&amp;value=7667&amp;id=67090317&amp;value=17298&amp;" TargetMode="External"/><Relationship Id="rId19523" Type="http://schemas.openxmlformats.org/officeDocument/2006/relationships/hyperlink" Target="https://www.daloopa.com/src/58653144" TargetMode="External"/><Relationship Id="rId7480" Type="http://schemas.openxmlformats.org/officeDocument/2006/relationships/hyperlink" Target="https://www.daloopa.com/src/1669168" TargetMode="External"/><Relationship Id="rId8531" Type="http://schemas.openxmlformats.org/officeDocument/2006/relationships/hyperlink" Target="https://www.daloopa.com/src/20811514" TargetMode="External"/><Relationship Id="rId12910" Type="http://schemas.openxmlformats.org/officeDocument/2006/relationships/hyperlink" Target="https://www.daloopa.com/src/67437635" TargetMode="External"/><Relationship Id="rId17074" Type="http://schemas.openxmlformats.org/officeDocument/2006/relationships/hyperlink" Target="https://www.daloopa.com/src/48793383" TargetMode="External"/><Relationship Id="rId18125" Type="http://schemas.openxmlformats.org/officeDocument/2006/relationships/hyperlink" Target="https://www.daloopa.com/src/62769822" TargetMode="External"/><Relationship Id="rId6082" Type="http://schemas.openxmlformats.org/officeDocument/2006/relationships/hyperlink" Target="https://www.daloopa.com/src/4681442" TargetMode="External"/><Relationship Id="rId7133" Type="http://schemas.openxmlformats.org/officeDocument/2006/relationships/hyperlink" Target="https://www.daloopa.com/src/32272402" TargetMode="External"/><Relationship Id="rId10461" Type="http://schemas.openxmlformats.org/officeDocument/2006/relationships/hyperlink" Target="https://www.daloopa.com/src/50179103" TargetMode="External"/><Relationship Id="rId11512" Type="http://schemas.openxmlformats.org/officeDocument/2006/relationships/hyperlink" Target="https://www.daloopa.com/src/1684197" TargetMode="External"/><Relationship Id="rId10114" Type="http://schemas.openxmlformats.org/officeDocument/2006/relationships/hyperlink" Target="https://www.daloopa.com/src/50179824" TargetMode="External"/><Relationship Id="rId13684" Type="http://schemas.openxmlformats.org/officeDocument/2006/relationships/hyperlink" Target="https://www.daloopa.com/src/19145374" TargetMode="External"/><Relationship Id="rId14735" Type="http://schemas.openxmlformats.org/officeDocument/2006/relationships/hyperlink" Target="https://www.daloopa.com/src/19185537" TargetMode="External"/><Relationship Id="rId1294" Type="http://schemas.openxmlformats.org/officeDocument/2006/relationships/hyperlink" Target="https://www.daloopa.com/src/67045081" TargetMode="External"/><Relationship Id="rId2692" Type="http://schemas.openxmlformats.org/officeDocument/2006/relationships/hyperlink" Target="https://www.daloopa.com/src/58703631" TargetMode="External"/><Relationship Id="rId3743" Type="http://schemas.openxmlformats.org/officeDocument/2006/relationships/hyperlink" Target="https://www.daloopa.com/src/19138395" TargetMode="External"/><Relationship Id="rId12286" Type="http://schemas.openxmlformats.org/officeDocument/2006/relationships/hyperlink" Target="https://marketplace.daloopa.com/text-fundamental?id=1679513&amp;value=2554&amp;id=1679505&amp;value=3524&amp;id=1679497&amp;value=5257&amp;id=1679489&amp;value=5602&amp;id=1679481&amp;value=5878&amp;id=1679473&amp;value=5890&amp;id=1679465&amp;value=5743&amp;id=1679457&amp;value=6555&amp;id=1679449&amp;value=7415&amp;id=1679441&amp;value=7260&amp;id=1679433&amp;value=7799&amp;id=1679425&amp;value=7324&amp;id=1679417&amp;value=7198&amp;id=1679409&amp;value=7601&amp;id=1679401&amp;value=7790&amp;id=1679393&amp;value=8166&amp;id=1679385&amp;value=8614&amp;id=1679377&amp;value=9221&amp;id=1679369&amp;value=10280&amp;id=1679361&amp;value=10491&amp;id=1679353&amp;value=12357&amp;id=1679345&amp;value=13669&amp;id=1679337&amp;value=15120&amp;id=1679329&amp;value=16838&amp;id=1679321&amp;value=17203&amp;id=1679313&amp;value=19787&amp;id=1679305&amp;value=21716&amp;id=2746552&amp;value=21036&amp;id=4718973&amp;value=22834&amp;id=7998986&amp;value=21948&amp;id=10353980&amp;value=23115&amp;id=14823752&amp;value=23111&amp;id=20856415&amp;value=22556&amp;id=32320516&amp;value=21825&amp;id=38225425&amp;value=22494&amp;id=46503152&amp;value=23171&amp;id=53484054&amp;value=25555&amp;id=58703445&amp;value=25341&amp;id=62996614&amp;value=26899&amp;id=67086549&amp;value=27657&amp;" TargetMode="External"/><Relationship Id="rId13337" Type="http://schemas.openxmlformats.org/officeDocument/2006/relationships/hyperlink" Target="https://www.daloopa.com/src/67045976" TargetMode="External"/><Relationship Id="rId17958" Type="http://schemas.openxmlformats.org/officeDocument/2006/relationships/hyperlink" Target="https://www.daloopa.com/src/62708941" TargetMode="External"/><Relationship Id="rId664" Type="http://schemas.openxmlformats.org/officeDocument/2006/relationships/hyperlink" Target="https://www.daloopa.com/src/18922691" TargetMode="External"/><Relationship Id="rId2345" Type="http://schemas.openxmlformats.org/officeDocument/2006/relationships/hyperlink" Target="https://www.daloopa.com/src/32320387" TargetMode="External"/><Relationship Id="rId6966" Type="http://schemas.openxmlformats.org/officeDocument/2006/relationships/hyperlink" Target="https://www.daloopa.com/src/1668956" TargetMode="External"/><Relationship Id="rId19380" Type="http://schemas.openxmlformats.org/officeDocument/2006/relationships/hyperlink" Target="https://www.daloopa.com/src/2699039" TargetMode="External"/><Relationship Id="rId317" Type="http://schemas.openxmlformats.org/officeDocument/2006/relationships/hyperlink" Target="https://www.daloopa.com/src/48498642" TargetMode="External"/><Relationship Id="rId5568" Type="http://schemas.openxmlformats.org/officeDocument/2006/relationships/hyperlink" Target="https://www.daloopa.com/src/2696965" TargetMode="External"/><Relationship Id="rId6619" Type="http://schemas.openxmlformats.org/officeDocument/2006/relationships/hyperlink" Target="https://www.daloopa.com/src/20809878" TargetMode="External"/><Relationship Id="rId12420" Type="http://schemas.openxmlformats.org/officeDocument/2006/relationships/hyperlink" Target="https://www.daloopa.com/src/1679468" TargetMode="External"/><Relationship Id="rId19033" Type="http://schemas.openxmlformats.org/officeDocument/2006/relationships/hyperlink" Target="https://www.daloopa.com/src/48903187" TargetMode="External"/><Relationship Id="rId8041" Type="http://schemas.openxmlformats.org/officeDocument/2006/relationships/hyperlink" Target="https://www.daloopa.com/src/1669437" TargetMode="External"/><Relationship Id="rId11022" Type="http://schemas.openxmlformats.org/officeDocument/2006/relationships/hyperlink" Target="https://www.daloopa.com/src/67059482" TargetMode="External"/><Relationship Id="rId15990" Type="http://schemas.openxmlformats.org/officeDocument/2006/relationships/hyperlink" Target="https://marketplace.daloopa.com/text-fundamental?id=19193908&amp;value=3&amp;id=19193865&amp;value=3&amp;id=45303812&amp;value=14&amp;id=19195122&amp;value=20&amp;id=19193749&amp;value=8&amp;id=19193660&amp;value=7&amp;id=19193591&amp;value=10&amp;id=45303813&amp;value=14&amp;id=19195213&amp;value=39&amp;" TargetMode="External"/><Relationship Id="rId4651" Type="http://schemas.openxmlformats.org/officeDocument/2006/relationships/hyperlink" Target="https://marketplace.daloopa.com/text-fundamental?id=66433294&amp;value=5.16&amp;id=1668364&amp;value=6.51&amp;id=1668337&amp;value=5.8&amp;id=1668310&amp;value=7.16&amp;id=46594926&amp;value=24.63&amp;" TargetMode="External"/><Relationship Id="rId13194" Type="http://schemas.openxmlformats.org/officeDocument/2006/relationships/hyperlink" Target="https://www.daloopa.com/src/67436219" TargetMode="External"/><Relationship Id="rId14592" Type="http://schemas.openxmlformats.org/officeDocument/2006/relationships/hyperlink" Target="https://www.daloopa.com/src/19184191" TargetMode="External"/><Relationship Id="rId15643" Type="http://schemas.openxmlformats.org/officeDocument/2006/relationships/hyperlink" Target="https://www.daloopa.com/src/50458019" TargetMode="External"/><Relationship Id="rId3253" Type="http://schemas.openxmlformats.org/officeDocument/2006/relationships/hyperlink" Target="https://www.daloopa.com/src/19136259" TargetMode="External"/><Relationship Id="rId4304" Type="http://schemas.openxmlformats.org/officeDocument/2006/relationships/hyperlink" Target="https://www.daloopa.com/src/1668093" TargetMode="External"/><Relationship Id="rId5702" Type="http://schemas.openxmlformats.org/officeDocument/2006/relationships/hyperlink" Target="https://www.daloopa.com/src/1670343" TargetMode="External"/><Relationship Id="rId14245" Type="http://schemas.openxmlformats.org/officeDocument/2006/relationships/hyperlink" Target="https://www.daloopa.com/src/18882143" TargetMode="External"/><Relationship Id="rId18866" Type="http://schemas.openxmlformats.org/officeDocument/2006/relationships/hyperlink" Target="https://www.daloopa.com/src/48898848" TargetMode="External"/><Relationship Id="rId174" Type="http://schemas.openxmlformats.org/officeDocument/2006/relationships/hyperlink" Target="https://www.daloopa.com/src/59874750" TargetMode="External"/><Relationship Id="rId7874" Type="http://schemas.openxmlformats.org/officeDocument/2006/relationships/hyperlink" Target="https://www.daloopa.com/src/48615948" TargetMode="External"/><Relationship Id="rId8925" Type="http://schemas.openxmlformats.org/officeDocument/2006/relationships/hyperlink" Target="https://www.daloopa.com/src/1684229" TargetMode="External"/><Relationship Id="rId10855" Type="http://schemas.openxmlformats.org/officeDocument/2006/relationships/hyperlink" Target="https://www.daloopa.com/src/58653398" TargetMode="External"/><Relationship Id="rId11906" Type="http://schemas.openxmlformats.org/officeDocument/2006/relationships/hyperlink" Target="https://www.daloopa.com/src/1678246" TargetMode="External"/><Relationship Id="rId17468" Type="http://schemas.openxmlformats.org/officeDocument/2006/relationships/hyperlink" Target="https://www.daloopa.com/src/62706904" TargetMode="External"/><Relationship Id="rId18519" Type="http://schemas.openxmlformats.org/officeDocument/2006/relationships/hyperlink" Target="https://www.daloopa.com/src/62711854" TargetMode="External"/><Relationship Id="rId5078" Type="http://schemas.openxmlformats.org/officeDocument/2006/relationships/hyperlink" Target="https://www.daloopa.com/src/1669697" TargetMode="External"/><Relationship Id="rId6476" Type="http://schemas.openxmlformats.org/officeDocument/2006/relationships/hyperlink" Target="https://www.daloopa.com/src/46412944" TargetMode="External"/><Relationship Id="rId7527" Type="http://schemas.openxmlformats.org/officeDocument/2006/relationships/hyperlink" Target="https://www.daloopa.com/src/1669353" TargetMode="External"/><Relationship Id="rId10508" Type="http://schemas.openxmlformats.org/officeDocument/2006/relationships/hyperlink" Target="https://www.daloopa.com/src/67054982" TargetMode="External"/><Relationship Id="rId6129" Type="http://schemas.openxmlformats.org/officeDocument/2006/relationships/hyperlink" Target="https://www.daloopa.com/src/1669819" TargetMode="External"/><Relationship Id="rId9699" Type="http://schemas.openxmlformats.org/officeDocument/2006/relationships/hyperlink" Target="https://www.daloopa.com/src/1671254" TargetMode="External"/><Relationship Id="rId16551" Type="http://schemas.openxmlformats.org/officeDocument/2006/relationships/hyperlink" Target="https://www.daloopa.com/src/32321280" TargetMode="External"/><Relationship Id="rId17602" Type="http://schemas.openxmlformats.org/officeDocument/2006/relationships/hyperlink" Target="https://www.daloopa.com/src/62706857" TargetMode="External"/><Relationship Id="rId1688" Type="http://schemas.openxmlformats.org/officeDocument/2006/relationships/hyperlink" Target="https://www.daloopa.com/src/48526072" TargetMode="External"/><Relationship Id="rId2739" Type="http://schemas.openxmlformats.org/officeDocument/2006/relationships/hyperlink" Target="https://www.daloopa.com/src/1679648" TargetMode="External"/><Relationship Id="rId6610" Type="http://schemas.openxmlformats.org/officeDocument/2006/relationships/hyperlink" Target="https://www.daloopa.com/src/1669725" TargetMode="External"/><Relationship Id="rId15153" Type="http://schemas.openxmlformats.org/officeDocument/2006/relationships/hyperlink" Target="https://www.daloopa.com/src/19179986" TargetMode="External"/><Relationship Id="rId16204" Type="http://schemas.openxmlformats.org/officeDocument/2006/relationships/hyperlink" Target="https://www.daloopa.com/src/50458041" TargetMode="External"/><Relationship Id="rId4161" Type="http://schemas.openxmlformats.org/officeDocument/2006/relationships/hyperlink" Target="https://www.daloopa.com/src/62948873" TargetMode="External"/><Relationship Id="rId5212" Type="http://schemas.openxmlformats.org/officeDocument/2006/relationships/hyperlink" Target="https://www.daloopa.com/src/1670154" TargetMode="External"/><Relationship Id="rId8782" Type="http://schemas.openxmlformats.org/officeDocument/2006/relationships/hyperlink" Target="https://www.daloopa.com/src/1679806" TargetMode="External"/><Relationship Id="rId18376" Type="http://schemas.openxmlformats.org/officeDocument/2006/relationships/hyperlink" Target="https://www.daloopa.com/src/62712012" TargetMode="External"/><Relationship Id="rId7384" Type="http://schemas.openxmlformats.org/officeDocument/2006/relationships/hyperlink" Target="https://www.daloopa.com/src/1668819" TargetMode="External"/><Relationship Id="rId8435" Type="http://schemas.openxmlformats.org/officeDocument/2006/relationships/hyperlink" Target="https://www.daloopa.com/src/48347098" TargetMode="External"/><Relationship Id="rId9833" Type="http://schemas.openxmlformats.org/officeDocument/2006/relationships/hyperlink" Target="https://www.daloopa.com/src/14718312" TargetMode="External"/><Relationship Id="rId11763" Type="http://schemas.openxmlformats.org/officeDocument/2006/relationships/hyperlink" Target="https://www.daloopa.com/src/45304437" TargetMode="External"/><Relationship Id="rId12814" Type="http://schemas.openxmlformats.org/officeDocument/2006/relationships/hyperlink" Target="https://www.daloopa.com/src/67436422" TargetMode="External"/><Relationship Id="rId18029" Type="http://schemas.openxmlformats.org/officeDocument/2006/relationships/hyperlink" Target="https://www.daloopa.com/src/19238110" TargetMode="External"/><Relationship Id="rId19427" Type="http://schemas.openxmlformats.org/officeDocument/2006/relationships/hyperlink" Target="https://www.daloopa.com/src/4681599" TargetMode="External"/><Relationship Id="rId47" Type="http://schemas.openxmlformats.org/officeDocument/2006/relationships/hyperlink" Target="https://www.daloopa.com/document/6065424" TargetMode="External"/><Relationship Id="rId1822" Type="http://schemas.openxmlformats.org/officeDocument/2006/relationships/hyperlink" Target="https://www.daloopa.com/src/48529910" TargetMode="External"/><Relationship Id="rId7037" Type="http://schemas.openxmlformats.org/officeDocument/2006/relationships/hyperlink" Target="https://www.daloopa.com/src/1668885" TargetMode="External"/><Relationship Id="rId10365" Type="http://schemas.openxmlformats.org/officeDocument/2006/relationships/hyperlink" Target="https://www.daloopa.com/src/50179481" TargetMode="External"/><Relationship Id="rId11416" Type="http://schemas.openxmlformats.org/officeDocument/2006/relationships/hyperlink" Target="https://www.daloopa.com/src/1678962" TargetMode="External"/><Relationship Id="rId14986" Type="http://schemas.openxmlformats.org/officeDocument/2006/relationships/hyperlink" Target="https://www.daloopa.com/src/19185108" TargetMode="External"/><Relationship Id="rId3994" Type="http://schemas.openxmlformats.org/officeDocument/2006/relationships/hyperlink" Target="https://www.daloopa.com/src/46595345" TargetMode="External"/><Relationship Id="rId10018" Type="http://schemas.openxmlformats.org/officeDocument/2006/relationships/hyperlink" Target="https://www.daloopa.com/src/67057856" TargetMode="External"/><Relationship Id="rId13588" Type="http://schemas.openxmlformats.org/officeDocument/2006/relationships/hyperlink" Target="https://www.daloopa.com/src/67089925" TargetMode="External"/><Relationship Id="rId14639" Type="http://schemas.openxmlformats.org/officeDocument/2006/relationships/hyperlink" Target="https://www.daloopa.com/src/53488234" TargetMode="External"/><Relationship Id="rId18510" Type="http://schemas.openxmlformats.org/officeDocument/2006/relationships/hyperlink" Target="https://marketplace.daloopa.com/text-fundamental?id=62711760&amp;value=-273&amp;id=62711796&amp;value=-93&amp;" TargetMode="External"/><Relationship Id="rId2596" Type="http://schemas.openxmlformats.org/officeDocument/2006/relationships/hyperlink" Target="https://marketplace.daloopa.com/text-fundamental?id=66331445&amp;value=0.14&amp;id=66331444&amp;value=0.14&amp;id=66331439&amp;value=0.15&amp;id=66331381&amp;value=0.15&amp;id=66331202&amp;value=0.15&amp;id=66331180&amp;value=0.15&amp;id=66331145&amp;value=0.16&amp;id=66331143&amp;value=0.15&amp;id=66331080&amp;value=0.17&amp;id=66330963&amp;value=0.17&amp;id=66330956&amp;value=0.17&amp;id=66330950&amp;value=0.17&amp;id=66330948&amp;value=0.18&amp;id=66330939&amp;value=0.18&amp;id=66330935&amp;value=0.18&amp;id=66330931&amp;value=0.18&amp;id=66330916&amp;value=0.19&amp;id=66330863&amp;value=0.18&amp;id=66330858&amp;value=0.18&amp;id=66330849&amp;value=0.18&amp;id=66330842&amp;value=0.17&amp;id=66330835&amp;value=0.17&amp;id=66330828&amp;value=0.17&amp;id=67090462&amp;value=0.16&amp;" TargetMode="External"/><Relationship Id="rId3647" Type="http://schemas.openxmlformats.org/officeDocument/2006/relationships/hyperlink" Target="https://www.daloopa.com/src/46520649" TargetMode="External"/><Relationship Id="rId16061" Type="http://schemas.openxmlformats.org/officeDocument/2006/relationships/hyperlink" Target="https://www.daloopa.com/src/19195133" TargetMode="External"/><Relationship Id="rId17112" Type="http://schemas.openxmlformats.org/officeDocument/2006/relationships/hyperlink" Target="https://www.daloopa.com/src/48793064" TargetMode="External"/><Relationship Id="rId568" Type="http://schemas.openxmlformats.org/officeDocument/2006/relationships/hyperlink" Target="https://www.daloopa.com/src/19355318" TargetMode="External"/><Relationship Id="rId1198" Type="http://schemas.openxmlformats.org/officeDocument/2006/relationships/hyperlink" Target="https://www.daloopa.com/src/1671045" TargetMode="External"/><Relationship Id="rId2249" Type="http://schemas.openxmlformats.org/officeDocument/2006/relationships/hyperlink" Target="https://www.daloopa.com/src/1679225" TargetMode="External"/><Relationship Id="rId6120" Type="http://schemas.openxmlformats.org/officeDocument/2006/relationships/hyperlink" Target="https://www.daloopa.com/src/1670137" TargetMode="External"/><Relationship Id="rId9690" Type="http://schemas.openxmlformats.org/officeDocument/2006/relationships/hyperlink" Target="https://marketplace.daloopa.com/text-fundamental?id=67057799&amp;value=-0.03&amp;" TargetMode="External"/><Relationship Id="rId19284" Type="http://schemas.openxmlformats.org/officeDocument/2006/relationships/hyperlink" Target="https://www.daloopa.com/src/49002552" TargetMode="External"/><Relationship Id="rId2730" Type="http://schemas.openxmlformats.org/officeDocument/2006/relationships/hyperlink" Target="https://www.daloopa.com/src/32320936" TargetMode="External"/><Relationship Id="rId8292" Type="http://schemas.openxmlformats.org/officeDocument/2006/relationships/hyperlink" Target="https://www.daloopa.com/src/32272381" TargetMode="External"/><Relationship Id="rId9343" Type="http://schemas.openxmlformats.org/officeDocument/2006/relationships/hyperlink" Target="https://www.daloopa.com/src/62949537" TargetMode="External"/><Relationship Id="rId11273" Type="http://schemas.openxmlformats.org/officeDocument/2006/relationships/hyperlink" Target="https://www.daloopa.com/src/45304382" TargetMode="External"/><Relationship Id="rId12671" Type="http://schemas.openxmlformats.org/officeDocument/2006/relationships/hyperlink" Target="https://www.daloopa.com/src/1679152" TargetMode="External"/><Relationship Id="rId13722" Type="http://schemas.openxmlformats.org/officeDocument/2006/relationships/hyperlink" Target="https://www.daloopa.com/src/19147185" TargetMode="External"/><Relationship Id="rId702" Type="http://schemas.openxmlformats.org/officeDocument/2006/relationships/hyperlink" Target="https://www.daloopa.com/document/7678" TargetMode="External"/><Relationship Id="rId1332" Type="http://schemas.openxmlformats.org/officeDocument/2006/relationships/hyperlink" Target="https://www.daloopa.com/src/67045082" TargetMode="External"/><Relationship Id="rId12324" Type="http://schemas.openxmlformats.org/officeDocument/2006/relationships/hyperlink" Target="https://www.daloopa.com/src/53484054" TargetMode="External"/><Relationship Id="rId15894" Type="http://schemas.openxmlformats.org/officeDocument/2006/relationships/hyperlink" Target="https://www.daloopa.com/src/38229755" TargetMode="External"/><Relationship Id="rId16945" Type="http://schemas.openxmlformats.org/officeDocument/2006/relationships/hyperlink" Target="https://www.daloopa.com/src/48790804" TargetMode="External"/><Relationship Id="rId5953" Type="http://schemas.openxmlformats.org/officeDocument/2006/relationships/hyperlink" Target="https://www.daloopa.com/src/1669642" TargetMode="External"/><Relationship Id="rId14496" Type="http://schemas.openxmlformats.org/officeDocument/2006/relationships/hyperlink" Target="https://www.daloopa.com/src/19177512" TargetMode="External"/><Relationship Id="rId15547" Type="http://schemas.openxmlformats.org/officeDocument/2006/relationships/hyperlink" Target="https://marketplace.daloopa.com/text-fundamental?id=19187118&amp;value=61699&amp;id=19187093&amp;value=60067&amp;id=19187046&amp;value=58380&amp;id=19187175&amp;value=59332&amp;id=19187004&amp;value=56091&amp;id=19186982&amp;value=55300&amp;id=19186957&amp;value=54623&amp;id=19187189&amp;value=54928&amp;id=19186928&amp;value=52846&amp;id=19186896&amp;value=52114&amp;id=19186881&amp;value=51369&amp;id=19187254&amp;value=51745&amp;id=19186875&amp;value=49915&amp;id=19186867&amp;value=49228&amp;id=19186841&amp;value=48513&amp;id=19187503&amp;value=48859&amp;id=19186733&amp;value=47301&amp;id=19186695&amp;value=47133&amp;id=19186605&amp;value=47078&amp;id=19187622&amp;value=47146&amp;id=19186582&amp;value=46956&amp;id=19186521&amp;value=46915&amp;id=19186445&amp;value=46885&amp;id=19187645&amp;value=46864&amp;id=19186434&amp;value=46582&amp;id=19186396&amp;value=46525&amp;id=19186360&amp;value=46515&amp;id=19187664&amp;value=46527&amp;id=19186341&amp;value=46424&amp;id=19186320&amp;value=46355&amp;id=19186247&amp;value=46108&amp;id=19187718&amp;value=46182&amp;id=20862885&amp;value=45840&amp;id=32324326&amp;value=45692&amp;id=38229710&amp;value=45404&amp;id=46508711&amp;value=45430&amp;id=53488339&amp;value=44535&amp;id=58705784&amp;value=887000&amp;id=62996958&amp;value=885000&amp;id=67088789&amp;value=887000&amp;" TargetMode="External"/><Relationship Id="rId3157" Type="http://schemas.openxmlformats.org/officeDocument/2006/relationships/hyperlink" Target="https://www.daloopa.com/src/45304520" TargetMode="External"/><Relationship Id="rId4555" Type="http://schemas.openxmlformats.org/officeDocument/2006/relationships/hyperlink" Target="https://www.daloopa.com/src/1668547" TargetMode="External"/><Relationship Id="rId5606" Type="http://schemas.openxmlformats.org/officeDocument/2006/relationships/hyperlink" Target="https://www.daloopa.com/src/1670055" TargetMode="External"/><Relationship Id="rId13098" Type="http://schemas.openxmlformats.org/officeDocument/2006/relationships/hyperlink" Target="https://www.daloopa.com/src/67439234" TargetMode="External"/><Relationship Id="rId14149" Type="http://schemas.openxmlformats.org/officeDocument/2006/relationships/hyperlink" Target="https://www.daloopa.com/src/66433352" TargetMode="External"/><Relationship Id="rId18020" Type="http://schemas.openxmlformats.org/officeDocument/2006/relationships/hyperlink" Target="https://www.daloopa.com/src/62708737" TargetMode="External"/><Relationship Id="rId4208" Type="http://schemas.openxmlformats.org/officeDocument/2006/relationships/hyperlink" Target="https://www.daloopa.com/src/32272259" TargetMode="External"/><Relationship Id="rId7778" Type="http://schemas.openxmlformats.org/officeDocument/2006/relationships/hyperlink" Target="https://www.daloopa.com/src/32272377" TargetMode="External"/><Relationship Id="rId8829" Type="http://schemas.openxmlformats.org/officeDocument/2006/relationships/hyperlink" Target="https://marketplace.daloopa.com/text-fundamental?id=62955914&amp;value=0&amp;id=62955915&amp;value=0&amp;id=62955916&amp;value=0&amp;id=1679819&amp;value=1314&amp;id=45304203&amp;value=1314&amp;" TargetMode="External"/><Relationship Id="rId10759" Type="http://schemas.openxmlformats.org/officeDocument/2006/relationships/hyperlink" Target="https://www.daloopa.com/src/50178833" TargetMode="External"/><Relationship Id="rId14630" Type="http://schemas.openxmlformats.org/officeDocument/2006/relationships/hyperlink" Target="https://www.daloopa.com/src/45303718" TargetMode="External"/><Relationship Id="rId12181" Type="http://schemas.openxmlformats.org/officeDocument/2006/relationships/hyperlink" Target="https://www.daloopa.com/src/1678330" TargetMode="External"/><Relationship Id="rId13232" Type="http://schemas.openxmlformats.org/officeDocument/2006/relationships/hyperlink" Target="https://www.daloopa.com/src/67436216" TargetMode="External"/><Relationship Id="rId2240" Type="http://schemas.openxmlformats.org/officeDocument/2006/relationships/hyperlink" Target="https://www.daloopa.com/src/1679267" TargetMode="External"/><Relationship Id="rId6861" Type="http://schemas.openxmlformats.org/officeDocument/2006/relationships/hyperlink" Target="https://www.daloopa.com/src/1668989" TargetMode="External"/><Relationship Id="rId16455" Type="http://schemas.openxmlformats.org/officeDocument/2006/relationships/hyperlink" Target="https://www.daloopa.com/src/19165193" TargetMode="External"/><Relationship Id="rId17853" Type="http://schemas.openxmlformats.org/officeDocument/2006/relationships/hyperlink" Target="https://www.daloopa.com/src/62706059" TargetMode="External"/><Relationship Id="rId18904" Type="http://schemas.openxmlformats.org/officeDocument/2006/relationships/hyperlink" Target="https://www.daloopa.com/src/50393536" TargetMode="External"/><Relationship Id="rId212" Type="http://schemas.openxmlformats.org/officeDocument/2006/relationships/hyperlink" Target="https://www.daloopa.com/src/50420390" TargetMode="External"/><Relationship Id="rId5463" Type="http://schemas.openxmlformats.org/officeDocument/2006/relationships/hyperlink" Target="https://www.daloopa.com/src/46412911" TargetMode="External"/><Relationship Id="rId6514" Type="http://schemas.openxmlformats.org/officeDocument/2006/relationships/hyperlink" Target="https://www.daloopa.com/src/38123586" TargetMode="External"/><Relationship Id="rId7912" Type="http://schemas.openxmlformats.org/officeDocument/2006/relationships/hyperlink" Target="https://www.daloopa.com/src/1669540" TargetMode="External"/><Relationship Id="rId15057" Type="http://schemas.openxmlformats.org/officeDocument/2006/relationships/hyperlink" Target="https://marketplace.daloopa.com/text-fundamental?id=19180085&amp;value=621&amp;id=19180077&amp;value=461&amp;id=19180043&amp;value=517&amp;id=45303743&amp;value=578&amp;id=19182052&amp;value=2177&amp;id=19180013&amp;value=304&amp;id=19180003&amp;value=286&amp;id=19179952&amp;value=242&amp;id=45303744&amp;value=300&amp;id=19180868&amp;value=1132&amp;id=19179990&amp;value=278&amp;id=19179748&amp;value=260&amp;id=19179703&amp;value=298&amp;id=45303745&amp;value=360&amp;id=19181024&amp;value=1196&amp;" TargetMode="External"/><Relationship Id="rId16108" Type="http://schemas.openxmlformats.org/officeDocument/2006/relationships/hyperlink" Target="https://www.daloopa.com/src/19193004" TargetMode="External"/><Relationship Id="rId17506" Type="http://schemas.openxmlformats.org/officeDocument/2006/relationships/hyperlink" Target="https://www.daloopa.com/src/62762187" TargetMode="External"/><Relationship Id="rId4065" Type="http://schemas.openxmlformats.org/officeDocument/2006/relationships/hyperlink" Target="https://www.daloopa.com/src/1668260" TargetMode="External"/><Relationship Id="rId5116" Type="http://schemas.openxmlformats.org/officeDocument/2006/relationships/hyperlink" Target="https://www.daloopa.com/src/14718095" TargetMode="External"/><Relationship Id="rId19678" Type="http://schemas.openxmlformats.org/officeDocument/2006/relationships/hyperlink" Target="https://www.daloopa.com/src/62950083" TargetMode="External"/><Relationship Id="rId7288" Type="http://schemas.openxmlformats.org/officeDocument/2006/relationships/hyperlink" Target="https://www.daloopa.com/src/58652680" TargetMode="External"/><Relationship Id="rId8686" Type="http://schemas.openxmlformats.org/officeDocument/2006/relationships/hyperlink" Target="https://www.daloopa.com/src/1670573" TargetMode="External"/><Relationship Id="rId9737" Type="http://schemas.openxmlformats.org/officeDocument/2006/relationships/hyperlink" Target="https://www.daloopa.com/src/1671143" TargetMode="External"/><Relationship Id="rId11667" Type="http://schemas.openxmlformats.org/officeDocument/2006/relationships/hyperlink" Target="https://www.daloopa.com/src/1682530" TargetMode="External"/><Relationship Id="rId12718" Type="http://schemas.openxmlformats.org/officeDocument/2006/relationships/hyperlink" Target="https://www.daloopa.com/src/1679138" TargetMode="External"/><Relationship Id="rId1726" Type="http://schemas.openxmlformats.org/officeDocument/2006/relationships/hyperlink" Target="https://marketplace.daloopa.com/text-fundamental?id=49016409&amp;value=7358&amp;id=49014144&amp;value=3551&amp;id=49016395&amp;value=10959&amp;id=49014138&amp;value=2927&amp;id=49014127&amp;value=2515&amp;id=49014126&amp;value=2373&amp;id=1671061&amp;value=2100&amp;id=48526070&amp;value=9915&amp;id=1671039&amp;value=2428&amp;id=1671017&amp;value=2123&amp;id=1670994&amp;value=2554&amp;id=1670971&amp;value=3078&amp;id=48527857&amp;value=10212&amp;id=1670949&amp;value=2508&amp;id=1670931&amp;value=2831&amp;id=1670912&amp;value=3538&amp;id=1670894&amp;value=4307&amp;id=48527982&amp;value=13184&amp;id=1670876&amp;value=7299&amp;id=1670858&amp;value=5477&amp;id=1670840&amp;value=5282&amp;id=1670822&amp;value=7081&amp;id=48529414&amp;value=25139&amp;id=1670804&amp;value=4638&amp;id=1670786&amp;value=6126&amp;id=1670768&amp;value=6732&amp;id=2697072&amp;value=6052&amp;id=48529518&amp;value=23548&amp;id=4681491&amp;value=6005&amp;id=7963252&amp;value=5391&amp;id=10333107&amp;value=5406&amp;" TargetMode="External"/><Relationship Id="rId8339" Type="http://schemas.openxmlformats.org/officeDocument/2006/relationships/hyperlink" Target="https://www.daloopa.com/src/46420405" TargetMode="External"/><Relationship Id="rId10269" Type="http://schemas.openxmlformats.org/officeDocument/2006/relationships/hyperlink" Target="https://www.daloopa.com/src/50179566" TargetMode="External"/><Relationship Id="rId14140" Type="http://schemas.openxmlformats.org/officeDocument/2006/relationships/hyperlink" Target="https://www.daloopa.com/src/67089838" TargetMode="External"/><Relationship Id="rId18761" Type="http://schemas.openxmlformats.org/officeDocument/2006/relationships/hyperlink" Target="https://www.daloopa.com/src/48898800" TargetMode="External"/><Relationship Id="rId3898" Type="http://schemas.openxmlformats.org/officeDocument/2006/relationships/hyperlink" Target="https://www.daloopa.com/src/1668505" TargetMode="External"/><Relationship Id="rId4949" Type="http://schemas.openxmlformats.org/officeDocument/2006/relationships/hyperlink" Target="https://www.daloopa.com/src/1669797" TargetMode="External"/><Relationship Id="rId8820" Type="http://schemas.openxmlformats.org/officeDocument/2006/relationships/hyperlink" Target="https://www.daloopa.com/src/1679796" TargetMode="External"/><Relationship Id="rId17363" Type="http://schemas.openxmlformats.org/officeDocument/2006/relationships/hyperlink" Target="https://www.daloopa.com/src/48796243" TargetMode="External"/><Relationship Id="rId18414" Type="http://schemas.openxmlformats.org/officeDocument/2006/relationships/hyperlink" Target="https://www.daloopa.com/document/27825" TargetMode="External"/><Relationship Id="rId6371" Type="http://schemas.openxmlformats.org/officeDocument/2006/relationships/hyperlink" Target="https://www.daloopa.com/src/1669614" TargetMode="External"/><Relationship Id="rId7422" Type="http://schemas.openxmlformats.org/officeDocument/2006/relationships/hyperlink" Target="https://www.daloopa.com/src/1669389" TargetMode="External"/><Relationship Id="rId10750" Type="http://schemas.openxmlformats.org/officeDocument/2006/relationships/hyperlink" Target="https://www.daloopa.com/src/50179329" TargetMode="External"/><Relationship Id="rId11801" Type="http://schemas.openxmlformats.org/officeDocument/2006/relationships/hyperlink" Target="https://www.daloopa.com/src/1678720" TargetMode="External"/><Relationship Id="rId17016" Type="http://schemas.openxmlformats.org/officeDocument/2006/relationships/hyperlink" Target="https://www.daloopa.com/src/48792354" TargetMode="External"/><Relationship Id="rId6024" Type="http://schemas.openxmlformats.org/officeDocument/2006/relationships/hyperlink" Target="https://www.daloopa.com/src/1669748" TargetMode="External"/><Relationship Id="rId9594" Type="http://schemas.openxmlformats.org/officeDocument/2006/relationships/hyperlink" Target="https://www.daloopa.com/src/1671306" TargetMode="External"/><Relationship Id="rId10403" Type="http://schemas.openxmlformats.org/officeDocument/2006/relationships/hyperlink" Target="https://www.daloopa.com/src/50179181" TargetMode="External"/><Relationship Id="rId13973" Type="http://schemas.openxmlformats.org/officeDocument/2006/relationships/hyperlink" Target="https://www.daloopa.com/src/19157410" TargetMode="External"/><Relationship Id="rId19188" Type="http://schemas.openxmlformats.org/officeDocument/2006/relationships/hyperlink" Target="https://www.daloopa.com/src/49001148" TargetMode="External"/><Relationship Id="rId1583" Type="http://schemas.openxmlformats.org/officeDocument/2006/relationships/hyperlink" Target="https://www.daloopa.com/document/207123" TargetMode="External"/><Relationship Id="rId2981" Type="http://schemas.openxmlformats.org/officeDocument/2006/relationships/hyperlink" Target="https://www.daloopa.com/src/19135411" TargetMode="External"/><Relationship Id="rId8196" Type="http://schemas.openxmlformats.org/officeDocument/2006/relationships/hyperlink" Target="https://www.daloopa.com/src/67044685" TargetMode="External"/><Relationship Id="rId9247" Type="http://schemas.openxmlformats.org/officeDocument/2006/relationships/hyperlink" Target="https://www.daloopa.com/src/7963268" TargetMode="External"/><Relationship Id="rId12575" Type="http://schemas.openxmlformats.org/officeDocument/2006/relationships/hyperlink" Target="https://www.daloopa.com/src/19140251" TargetMode="External"/><Relationship Id="rId13626" Type="http://schemas.openxmlformats.org/officeDocument/2006/relationships/hyperlink" Target="https://www.daloopa.com/src/19145367" TargetMode="External"/><Relationship Id="rId953" Type="http://schemas.openxmlformats.org/officeDocument/2006/relationships/hyperlink" Target="https://www.daloopa.com/src/20811028" TargetMode="External"/><Relationship Id="rId1236" Type="http://schemas.openxmlformats.org/officeDocument/2006/relationships/hyperlink" Target="https://www.daloopa.com/src/67085582" TargetMode="External"/><Relationship Id="rId2634" Type="http://schemas.openxmlformats.org/officeDocument/2006/relationships/hyperlink" Target="https://www.daloopa.com/src/66330938" TargetMode="External"/><Relationship Id="rId11177" Type="http://schemas.openxmlformats.org/officeDocument/2006/relationships/hyperlink" Target="https://www.daloopa.com/src/1678840" TargetMode="External"/><Relationship Id="rId12228" Type="http://schemas.openxmlformats.org/officeDocument/2006/relationships/hyperlink" Target="https://www.daloopa.com/src/1679319" TargetMode="External"/><Relationship Id="rId15798" Type="http://schemas.openxmlformats.org/officeDocument/2006/relationships/hyperlink" Target="https://www.daloopa.com/src/50458025" TargetMode="External"/><Relationship Id="rId16849" Type="http://schemas.openxmlformats.org/officeDocument/2006/relationships/hyperlink" Target="https://www.daloopa.com/src/48791401" TargetMode="External"/><Relationship Id="rId606" Type="http://schemas.openxmlformats.org/officeDocument/2006/relationships/hyperlink" Target="https://www.daloopa.com/src/62996040" TargetMode="External"/><Relationship Id="rId5857" Type="http://schemas.openxmlformats.org/officeDocument/2006/relationships/hyperlink" Target="https://www.daloopa.com/src/32272323" TargetMode="External"/><Relationship Id="rId6908" Type="http://schemas.openxmlformats.org/officeDocument/2006/relationships/hyperlink" Target="https://www.daloopa.com/src/1669230" TargetMode="External"/><Relationship Id="rId18271" Type="http://schemas.openxmlformats.org/officeDocument/2006/relationships/hyperlink" Target="https://www.daloopa.com/src/62769703" TargetMode="External"/><Relationship Id="rId19322" Type="http://schemas.openxmlformats.org/officeDocument/2006/relationships/hyperlink" Target="https://www.daloopa.com/src/1678576" TargetMode="External"/><Relationship Id="rId4459" Type="http://schemas.openxmlformats.org/officeDocument/2006/relationships/hyperlink" Target="https://www.daloopa.com/src/46594915" TargetMode="External"/><Relationship Id="rId8330" Type="http://schemas.openxmlformats.org/officeDocument/2006/relationships/hyperlink" Target="https://www.daloopa.com/src/46414911" TargetMode="External"/><Relationship Id="rId10260" Type="http://schemas.openxmlformats.org/officeDocument/2006/relationships/hyperlink" Target="https://www.daloopa.com/src/50179951" TargetMode="External"/><Relationship Id="rId11311" Type="http://schemas.openxmlformats.org/officeDocument/2006/relationships/hyperlink" Target="https://www.daloopa.com/src/1678839" TargetMode="External"/><Relationship Id="rId4940" Type="http://schemas.openxmlformats.org/officeDocument/2006/relationships/hyperlink" Target="https://www.daloopa.com/src/1670114" TargetMode="External"/><Relationship Id="rId13483" Type="http://schemas.openxmlformats.org/officeDocument/2006/relationships/hyperlink" Target="https://www.daloopa.com/src/19144045" TargetMode="External"/><Relationship Id="rId14881" Type="http://schemas.openxmlformats.org/officeDocument/2006/relationships/hyperlink" Target="https://www.daloopa.com/src/19185269" TargetMode="External"/><Relationship Id="rId15932" Type="http://schemas.openxmlformats.org/officeDocument/2006/relationships/hyperlink" Target="https://www.daloopa.com/src/19195484" TargetMode="External"/><Relationship Id="rId2491" Type="http://schemas.openxmlformats.org/officeDocument/2006/relationships/hyperlink" Target="https://www.daloopa.com/src/67086423" TargetMode="External"/><Relationship Id="rId3542" Type="http://schemas.openxmlformats.org/officeDocument/2006/relationships/hyperlink" Target="https://www.daloopa.com/src/19138880" TargetMode="External"/><Relationship Id="rId12085" Type="http://schemas.openxmlformats.org/officeDocument/2006/relationships/hyperlink" Target="https://www.daloopa.com/src/1678327" TargetMode="External"/><Relationship Id="rId13136" Type="http://schemas.openxmlformats.org/officeDocument/2006/relationships/hyperlink" Target="https://www.daloopa.com/src/67439317" TargetMode="External"/><Relationship Id="rId14534" Type="http://schemas.openxmlformats.org/officeDocument/2006/relationships/hyperlink" Target="https://www.daloopa.com/document/23465155" TargetMode="External"/><Relationship Id="rId463" Type="http://schemas.openxmlformats.org/officeDocument/2006/relationships/hyperlink" Target="https://www.daloopa.com/src/1677249" TargetMode="External"/><Relationship Id="rId1093" Type="http://schemas.openxmlformats.org/officeDocument/2006/relationships/hyperlink" Target="https://www.daloopa.com/src/49016196" TargetMode="External"/><Relationship Id="rId2144" Type="http://schemas.openxmlformats.org/officeDocument/2006/relationships/hyperlink" Target="https://www.daloopa.com/src/62996221" TargetMode="External"/><Relationship Id="rId17757" Type="http://schemas.openxmlformats.org/officeDocument/2006/relationships/hyperlink" Target="https://www.daloopa.com/src/62706001" TargetMode="External"/><Relationship Id="rId18808" Type="http://schemas.openxmlformats.org/officeDocument/2006/relationships/hyperlink" Target="https://www.daloopa.com/src/48899825" TargetMode="External"/><Relationship Id="rId116" Type="http://schemas.openxmlformats.org/officeDocument/2006/relationships/hyperlink" Target="https://www.daloopa.com/document/10232739" TargetMode="External"/><Relationship Id="rId5367" Type="http://schemas.openxmlformats.org/officeDocument/2006/relationships/hyperlink" Target="https://www.daloopa.com/src/1669976" TargetMode="External"/><Relationship Id="rId6765" Type="http://schemas.openxmlformats.org/officeDocument/2006/relationships/hyperlink" Target="https://www.daloopa.com/src/1669762" TargetMode="External"/><Relationship Id="rId7816" Type="http://schemas.openxmlformats.org/officeDocument/2006/relationships/hyperlink" Target="https://www.daloopa.com/src/1668828" TargetMode="External"/><Relationship Id="rId16359" Type="http://schemas.openxmlformats.org/officeDocument/2006/relationships/hyperlink" Target="https://www.daloopa.com/src/46520586" TargetMode="External"/><Relationship Id="rId6418" Type="http://schemas.openxmlformats.org/officeDocument/2006/relationships/hyperlink" Target="https://www.daloopa.com/src/2696981" TargetMode="External"/><Relationship Id="rId9988" Type="http://schemas.openxmlformats.org/officeDocument/2006/relationships/hyperlink" Target="https://www.daloopa.com/src/1671475" TargetMode="External"/><Relationship Id="rId12969" Type="http://schemas.openxmlformats.org/officeDocument/2006/relationships/hyperlink" Target="https://www.daloopa.com/src/67439581" TargetMode="External"/><Relationship Id="rId16840" Type="http://schemas.openxmlformats.org/officeDocument/2006/relationships/hyperlink" Target="https://www.daloopa.com/src/48791679" TargetMode="External"/><Relationship Id="rId1977" Type="http://schemas.openxmlformats.org/officeDocument/2006/relationships/hyperlink" Target="https://marketplace.daloopa.com/text-fundamental?id=1676874&amp;value=1049&amp;id=1676864&amp;value=1046&amp;id=1676859&amp;value=1230&amp;id=1676854&amp;value=1647&amp;id=48540605&amp;value=4972&amp;id=1676849&amp;value=1554&amp;id=1676839&amp;value=1596&amp;id=1676834&amp;value=1841&amp;id=1676829&amp;value=1954&amp;id=48540634&amp;value=6945&amp;id=1676824&amp;value=1750&amp;id=1676819&amp;value=1704&amp;id=1676814&amp;value=1894&amp;id=1680683&amp;value=2100&amp;id=45303488&amp;value=7448&amp;id=1680688&amp;value=2071&amp;id=1680693&amp;value=2172&amp;id=1680698&amp;value=2433&amp;id=1680703&amp;value=3403&amp;id=45303489&amp;value=10079&amp;id=1680708&amp;value=3095&amp;id=1680716&amp;value=3090&amp;id=1680724&amp;value=3405&amp;id=1680732&amp;value=4687&amp;id=45303490&amp;value=14277&amp;id=1680740&amp;value=4354&amp;id=1680748&amp;value=4425&amp;id=1680756&amp;value=4640&amp;id=1680764&amp;value=6487&amp;id=45303491&amp;value=19906&amp;id=1680772&amp;value=5449&amp;id=1680780&amp;value=6181&amp;id=1680788&amp;value=6428&amp;" TargetMode="External"/><Relationship Id="rId14391" Type="http://schemas.openxmlformats.org/officeDocument/2006/relationships/hyperlink" Target="https://www.daloopa.com/src/19178244" TargetMode="External"/><Relationship Id="rId15442" Type="http://schemas.openxmlformats.org/officeDocument/2006/relationships/hyperlink" Target="https://www.daloopa.com/src/19186893" TargetMode="External"/><Relationship Id="rId4450" Type="http://schemas.openxmlformats.org/officeDocument/2006/relationships/hyperlink" Target="https://www.daloopa.com/src/32272260" TargetMode="External"/><Relationship Id="rId5501" Type="http://schemas.openxmlformats.org/officeDocument/2006/relationships/hyperlink" Target="https://www.daloopa.com/src/38123605" TargetMode="External"/><Relationship Id="rId14044" Type="http://schemas.openxmlformats.org/officeDocument/2006/relationships/hyperlink" Target="https://www.daloopa.com/src/18896480" TargetMode="External"/><Relationship Id="rId18665" Type="http://schemas.openxmlformats.org/officeDocument/2006/relationships/hyperlink" Target="https://www.daloopa.com/src/48900029" TargetMode="External"/><Relationship Id="rId3052" Type="http://schemas.openxmlformats.org/officeDocument/2006/relationships/hyperlink" Target="https://www.daloopa.com/src/19135438" TargetMode="External"/><Relationship Id="rId4103" Type="http://schemas.openxmlformats.org/officeDocument/2006/relationships/hyperlink" Target="https://www.daloopa.com/document/18378291" TargetMode="External"/><Relationship Id="rId7673" Type="http://schemas.openxmlformats.org/officeDocument/2006/relationships/hyperlink" Target="https://www.daloopa.com/src/46420401" TargetMode="External"/><Relationship Id="rId8724" Type="http://schemas.openxmlformats.org/officeDocument/2006/relationships/hyperlink" Target="https://www.daloopa.com/src/1670616" TargetMode="External"/><Relationship Id="rId17267" Type="http://schemas.openxmlformats.org/officeDocument/2006/relationships/hyperlink" Target="https://www.daloopa.com/src/48796163" TargetMode="External"/><Relationship Id="rId18318" Type="http://schemas.openxmlformats.org/officeDocument/2006/relationships/hyperlink" Target="https://www.daloopa.com/src/46508912" TargetMode="External"/><Relationship Id="rId19716" Type="http://schemas.openxmlformats.org/officeDocument/2006/relationships/hyperlink" Target="https://www.daloopa.com/src/1678599" TargetMode="External"/><Relationship Id="rId6275" Type="http://schemas.openxmlformats.org/officeDocument/2006/relationships/hyperlink" Target="https://www.daloopa.com/src/1670175" TargetMode="External"/><Relationship Id="rId7326" Type="http://schemas.openxmlformats.org/officeDocument/2006/relationships/hyperlink" Target="https://www.daloopa.com/src/1669031" TargetMode="External"/><Relationship Id="rId10654" Type="http://schemas.openxmlformats.org/officeDocument/2006/relationships/hyperlink" Target="https://www.daloopa.com/src/50179000" TargetMode="External"/><Relationship Id="rId11705" Type="http://schemas.openxmlformats.org/officeDocument/2006/relationships/hyperlink" Target="https://www.daloopa.com/src/1677339" TargetMode="External"/><Relationship Id="rId9498" Type="http://schemas.openxmlformats.org/officeDocument/2006/relationships/hyperlink" Target="https://www.daloopa.com/src/50174358" TargetMode="External"/><Relationship Id="rId10307" Type="http://schemas.openxmlformats.org/officeDocument/2006/relationships/hyperlink" Target="https://www.daloopa.com/src/50174931" TargetMode="External"/><Relationship Id="rId13877" Type="http://schemas.openxmlformats.org/officeDocument/2006/relationships/hyperlink" Target="https://www.daloopa.com/src/19257590" TargetMode="External"/><Relationship Id="rId14928" Type="http://schemas.openxmlformats.org/officeDocument/2006/relationships/hyperlink" Target="https://www.daloopa.com/src/19186022" TargetMode="External"/><Relationship Id="rId2885" Type="http://schemas.openxmlformats.org/officeDocument/2006/relationships/hyperlink" Target="https://www.daloopa.com/src/67087449" TargetMode="External"/><Relationship Id="rId3936" Type="http://schemas.openxmlformats.org/officeDocument/2006/relationships/hyperlink" Target="https://www.daloopa.com/src/46593994" TargetMode="External"/><Relationship Id="rId12479" Type="http://schemas.openxmlformats.org/officeDocument/2006/relationships/hyperlink" Target="https://www.daloopa.com/src/1679333" TargetMode="External"/><Relationship Id="rId16350" Type="http://schemas.openxmlformats.org/officeDocument/2006/relationships/hyperlink" Target="https://www.daloopa.com/src/19139996" TargetMode="External"/><Relationship Id="rId17401" Type="http://schemas.openxmlformats.org/officeDocument/2006/relationships/hyperlink" Target="https://www.daloopa.com/src/62865871" TargetMode="External"/><Relationship Id="rId857" Type="http://schemas.openxmlformats.org/officeDocument/2006/relationships/hyperlink" Target="https://www.daloopa.com/src/62755495" TargetMode="External"/><Relationship Id="rId1487" Type="http://schemas.openxmlformats.org/officeDocument/2006/relationships/hyperlink" Target="https://www.daloopa.com/src/1670798" TargetMode="External"/><Relationship Id="rId2538" Type="http://schemas.openxmlformats.org/officeDocument/2006/relationships/hyperlink" Target="https://www.daloopa.com/src/66332510" TargetMode="External"/><Relationship Id="rId16003" Type="http://schemas.openxmlformats.org/officeDocument/2006/relationships/hyperlink" Target="https://www.daloopa.com/src/19193963" TargetMode="External"/><Relationship Id="rId19573" Type="http://schemas.openxmlformats.org/officeDocument/2006/relationships/hyperlink" Target="https://www.daloopa.com/src/4681604" TargetMode="External"/><Relationship Id="rId5011" Type="http://schemas.openxmlformats.org/officeDocument/2006/relationships/hyperlink" Target="https://www.daloopa.com/src/10332994" TargetMode="External"/><Relationship Id="rId8581" Type="http://schemas.openxmlformats.org/officeDocument/2006/relationships/hyperlink" Target="https://www.daloopa.com/src/1668880" TargetMode="External"/><Relationship Id="rId9632" Type="http://schemas.openxmlformats.org/officeDocument/2006/relationships/hyperlink" Target="https://www.daloopa.com/src/45304361" TargetMode="External"/><Relationship Id="rId11562" Type="http://schemas.openxmlformats.org/officeDocument/2006/relationships/hyperlink" Target="https://www.daloopa.com/src/1678998" TargetMode="External"/><Relationship Id="rId12960" Type="http://schemas.openxmlformats.org/officeDocument/2006/relationships/hyperlink" Target="https://www.daloopa.com/src/67440887" TargetMode="External"/><Relationship Id="rId18175" Type="http://schemas.openxmlformats.org/officeDocument/2006/relationships/hyperlink" Target="https://www.daloopa.com/src/67089121" TargetMode="External"/><Relationship Id="rId19226" Type="http://schemas.openxmlformats.org/officeDocument/2006/relationships/hyperlink" Target="https://www.daloopa.com/src/49001568" TargetMode="External"/><Relationship Id="rId1621" Type="http://schemas.openxmlformats.org/officeDocument/2006/relationships/hyperlink" Target="https://www.daloopa.com/src/1670990" TargetMode="External"/><Relationship Id="rId7183" Type="http://schemas.openxmlformats.org/officeDocument/2006/relationships/hyperlink" Target="https://www.daloopa.com/src/53410390" TargetMode="External"/><Relationship Id="rId8234" Type="http://schemas.openxmlformats.org/officeDocument/2006/relationships/hyperlink" Target="https://www.daloopa.com/src/2696863" TargetMode="External"/><Relationship Id="rId10164" Type="http://schemas.openxmlformats.org/officeDocument/2006/relationships/hyperlink" Target="https://www.daloopa.com/src/50179694" TargetMode="External"/><Relationship Id="rId11215" Type="http://schemas.openxmlformats.org/officeDocument/2006/relationships/hyperlink" Target="https://www.daloopa.com/src/45304374" TargetMode="External"/><Relationship Id="rId12613" Type="http://schemas.openxmlformats.org/officeDocument/2006/relationships/hyperlink" Target="https://www.daloopa.com/src/50460927" TargetMode="External"/><Relationship Id="rId3793" Type="http://schemas.openxmlformats.org/officeDocument/2006/relationships/hyperlink" Target="https://www.daloopa.com/src/19138185" TargetMode="External"/><Relationship Id="rId14785" Type="http://schemas.openxmlformats.org/officeDocument/2006/relationships/hyperlink" Target="https://www.daloopa.com/src/19185385" TargetMode="External"/><Relationship Id="rId15836" Type="http://schemas.openxmlformats.org/officeDocument/2006/relationships/hyperlink" Target="https://www.daloopa.com/src/62996927" TargetMode="External"/><Relationship Id="rId2395" Type="http://schemas.openxmlformats.org/officeDocument/2006/relationships/hyperlink" Target="https://www.daloopa.com/src/45303541" TargetMode="External"/><Relationship Id="rId3446" Type="http://schemas.openxmlformats.org/officeDocument/2006/relationships/hyperlink" Target="https://www.daloopa.com/src/19138842" TargetMode="External"/><Relationship Id="rId4844" Type="http://schemas.openxmlformats.org/officeDocument/2006/relationships/hyperlink" Target="https://www.daloopa.com/src/1930256" TargetMode="External"/><Relationship Id="rId13387" Type="http://schemas.openxmlformats.org/officeDocument/2006/relationships/hyperlink" Target="https://www.daloopa.com/src/62996133" TargetMode="External"/><Relationship Id="rId14438" Type="http://schemas.openxmlformats.org/officeDocument/2006/relationships/hyperlink" Target="https://www.daloopa.com/src/38229593" TargetMode="External"/><Relationship Id="rId367" Type="http://schemas.openxmlformats.org/officeDocument/2006/relationships/hyperlink" Target="https://www.daloopa.com/src/1676933" TargetMode="External"/><Relationship Id="rId2048" Type="http://schemas.openxmlformats.org/officeDocument/2006/relationships/hyperlink" Target="https://www.daloopa.com/document/6065419" TargetMode="External"/><Relationship Id="rId6669" Type="http://schemas.openxmlformats.org/officeDocument/2006/relationships/hyperlink" Target="https://www.daloopa.com/src/10333012" TargetMode="External"/><Relationship Id="rId8091" Type="http://schemas.openxmlformats.org/officeDocument/2006/relationships/hyperlink" Target="https://www.daloopa.com/src/1669509" TargetMode="External"/><Relationship Id="rId12470" Type="http://schemas.openxmlformats.org/officeDocument/2006/relationships/hyperlink" Target="https://www.daloopa.com/src/1679405" TargetMode="External"/><Relationship Id="rId13521" Type="http://schemas.openxmlformats.org/officeDocument/2006/relationships/hyperlink" Target="https://www.daloopa.com/src/20862053" TargetMode="External"/><Relationship Id="rId19083" Type="http://schemas.openxmlformats.org/officeDocument/2006/relationships/hyperlink" Target="https://www.daloopa.com/src/48906400" TargetMode="External"/><Relationship Id="rId9142" Type="http://schemas.openxmlformats.org/officeDocument/2006/relationships/hyperlink" Target="https://www.daloopa.com/src/45304264" TargetMode="External"/><Relationship Id="rId11072" Type="http://schemas.openxmlformats.org/officeDocument/2006/relationships/hyperlink" Target="https://www.daloopa.com/src/50179818" TargetMode="External"/><Relationship Id="rId12123" Type="http://schemas.openxmlformats.org/officeDocument/2006/relationships/hyperlink" Target="https://www.daloopa.com/src/1678381" TargetMode="External"/><Relationship Id="rId15693" Type="http://schemas.openxmlformats.org/officeDocument/2006/relationships/hyperlink" Target="https://marketplace.daloopa.com/text-fundamental?id=19182810&amp;value=2107&amp;id=19182882&amp;value=2441&amp;id=19182721&amp;value=2533&amp;id=45303788&amp;value=2681&amp;id=19183770&amp;value=9762&amp;id=19182684&amp;value=2724&amp;id=19182669&amp;value=1770&amp;id=19182513&amp;value=3384&amp;id=45303789&amp;value=-1516&amp;id=19183800&amp;value=6362&amp;id=19182477&amp;value=4727&amp;id=19182464&amp;value=1608&amp;id=19182437&amp;value=4626&amp;id=45303790&amp;value=4503&amp;id=19183830&amp;value=15464&amp;id=19182347&amp;value=3346&amp;id=19182371&amp;value=4994&amp;id=19182268&amp;value=3534&amp;id=45303791&amp;value=5316&amp;id=19183864&amp;value=17190&amp;id=19182261&amp;value=3384&amp;id=19182221&amp;value=3431&amp;id=19182160&amp;value=5511&amp;id=45303792&amp;value=7478&amp;id=19183926&amp;value=19804&amp;id=20862737&amp;value=8698&amp;id=32324081&amp;value=8939&amp;id=38229602&amp;value=9097&amp;id=46520580&amp;value=9925&amp;id=46508468&amp;value=36659&amp;id=53488183&amp;value=7846&amp;id=58705736&amp;value=7592&amp;id=62996926&amp;value=6571&amp;id=67097399&amp;value=6373&amp;id=67088650&amp;value=28382&amp;" TargetMode="External"/><Relationship Id="rId16744" Type="http://schemas.openxmlformats.org/officeDocument/2006/relationships/hyperlink" Target="https://marketplace.daloopa.com/text-fundamental?id=62705941&amp;value=15319&amp;id=62705737&amp;value=15440&amp;id=67090206&amp;value=15312&amp;" TargetMode="External"/><Relationship Id="rId501" Type="http://schemas.openxmlformats.org/officeDocument/2006/relationships/hyperlink" Target="https://www.daloopa.com/src/1677233" TargetMode="External"/><Relationship Id="rId1131" Type="http://schemas.openxmlformats.org/officeDocument/2006/relationships/hyperlink" Target="https://www.daloopa.com/src/49013843" TargetMode="External"/><Relationship Id="rId5752" Type="http://schemas.openxmlformats.org/officeDocument/2006/relationships/hyperlink" Target="https://www.daloopa.com/src/1670419" TargetMode="External"/><Relationship Id="rId6803" Type="http://schemas.openxmlformats.org/officeDocument/2006/relationships/hyperlink" Target="https://www.daloopa.com/src/1669264" TargetMode="External"/><Relationship Id="rId14295" Type="http://schemas.openxmlformats.org/officeDocument/2006/relationships/hyperlink" Target="https://www.daloopa.com/src/48892741" TargetMode="External"/><Relationship Id="rId15346" Type="http://schemas.openxmlformats.org/officeDocument/2006/relationships/hyperlink" Target="https://www.daloopa.com/src/46520575" TargetMode="External"/><Relationship Id="rId4354" Type="http://schemas.openxmlformats.org/officeDocument/2006/relationships/hyperlink" Target="https://www.daloopa.com/src/1668122" TargetMode="External"/><Relationship Id="rId5405" Type="http://schemas.openxmlformats.org/officeDocument/2006/relationships/hyperlink" Target="https://www.daloopa.com/src/7963191" TargetMode="External"/><Relationship Id="rId4007" Type="http://schemas.openxmlformats.org/officeDocument/2006/relationships/hyperlink" Target="https://www.daloopa.com/src/1668397" TargetMode="External"/><Relationship Id="rId7577" Type="http://schemas.openxmlformats.org/officeDocument/2006/relationships/hyperlink" Target="https://www.daloopa.com/src/1669429" TargetMode="External"/><Relationship Id="rId8975" Type="http://schemas.openxmlformats.org/officeDocument/2006/relationships/hyperlink" Target="https://marketplace.daloopa.com/text-fundamental?id=1671544&amp;value=0&amp;" TargetMode="External"/><Relationship Id="rId11956" Type="http://schemas.openxmlformats.org/officeDocument/2006/relationships/hyperlink" Target="https://www.daloopa.com/src/1678222" TargetMode="External"/><Relationship Id="rId18569" Type="http://schemas.openxmlformats.org/officeDocument/2006/relationships/hyperlink" Target="https://www.daloopa.com/src/62711663" TargetMode="External"/><Relationship Id="rId6179" Type="http://schemas.openxmlformats.org/officeDocument/2006/relationships/hyperlink" Target="https://www.daloopa.com/src/1669888" TargetMode="External"/><Relationship Id="rId8628" Type="http://schemas.openxmlformats.org/officeDocument/2006/relationships/hyperlink" Target="https://www.daloopa.com/src/1670590" TargetMode="External"/><Relationship Id="rId10558" Type="http://schemas.openxmlformats.org/officeDocument/2006/relationships/hyperlink" Target="https://www.daloopa.com/src/50179374" TargetMode="External"/><Relationship Id="rId11609" Type="http://schemas.openxmlformats.org/officeDocument/2006/relationships/hyperlink" Target="https://marketplace.daloopa.com/text-fundamental?id=1679005&amp;value=9745&amp;id=1684171&amp;value=10115&amp;id=1684191&amp;value=10551&amp;id=1684212&amp;value=12019&amp;id=45304431&amp;value=42430&amp;" TargetMode="External"/><Relationship Id="rId13031" Type="http://schemas.openxmlformats.org/officeDocument/2006/relationships/hyperlink" Target="https://marketplace.daloopa.com/text-fundamental?id=67441197&amp;value=3000.0&amp;id=67441160&amp;value=3000.0&amp;id=67441130&amp;value=3000.0&amp;id=67441058&amp;value=3000.0&amp;id=67441021&amp;value=3000.0&amp;id=67440957&amp;value=3000.0&amp;id=67440943&amp;value=3000.0&amp;id=67440886&amp;value=3000.0&amp;id=67440711&amp;value=3000.0&amp;id=67440707&amp;value=3000.0&amp;id=67440634&amp;value=3000.0&amp;id=67440587&amp;value=3000.0&amp;id=67440463&amp;value=3000.0&amp;id=67440437&amp;value=3000.0&amp;id=67439816&amp;value=3000.0&amp;id=67439750&amp;value=3000.0&amp;id=67439584&amp;value=3000.0&amp;id=67439532&amp;value=3000.0&amp;id=67439413&amp;value=3000.0&amp;id=67439368&amp;value=3000.0&amp;id=67439281&amp;value=3000.0&amp;id=67439270&amp;value=3000.0&amp;id=67439248&amp;value=3000.0&amp;id=67439235&amp;value=3000.0&amp;id=67439120&amp;value=3000.0&amp;id=67439115&amp;value=3000.0&amp;id=67439073&amp;value=3000.0&amp;id=67439056&amp;value=3000.0&amp;id=67439003&amp;value=3000.0&amp;id=67438989&amp;value=3000.0&amp;id=67438936&amp;value=3000.0&amp;id=67438875&amp;value=3000.0&amp;id=67438785&amp;value=3000.0&amp;id=67438751&amp;value=60000&amp;id=67438631&amp;value=60000&amp;id=67436005&amp;value=60000&amp;" TargetMode="External"/><Relationship Id="rId17652" Type="http://schemas.openxmlformats.org/officeDocument/2006/relationships/hyperlink" Target="https://www.daloopa.com/src/62706385" TargetMode="External"/><Relationship Id="rId18703" Type="http://schemas.openxmlformats.org/officeDocument/2006/relationships/hyperlink" Target="https://www.daloopa.com/src/48899999" TargetMode="External"/><Relationship Id="rId2789" Type="http://schemas.openxmlformats.org/officeDocument/2006/relationships/hyperlink" Target="https://www.daloopa.com/src/19134838" TargetMode="External"/><Relationship Id="rId6660" Type="http://schemas.openxmlformats.org/officeDocument/2006/relationships/hyperlink" Target="https://www.daloopa.com/src/1669794" TargetMode="External"/><Relationship Id="rId7711" Type="http://schemas.openxmlformats.org/officeDocument/2006/relationships/hyperlink" Target="https://www.daloopa.com/src/1668862" TargetMode="External"/><Relationship Id="rId16254" Type="http://schemas.openxmlformats.org/officeDocument/2006/relationships/hyperlink" Target="https://www.daloopa.com/src/19139997" TargetMode="External"/><Relationship Id="rId17305" Type="http://schemas.openxmlformats.org/officeDocument/2006/relationships/hyperlink" Target="https://www.daloopa.com/src/48796290" TargetMode="External"/><Relationship Id="rId5262" Type="http://schemas.openxmlformats.org/officeDocument/2006/relationships/hyperlink" Target="https://www.daloopa.com/src/2696957" TargetMode="External"/><Relationship Id="rId6313" Type="http://schemas.openxmlformats.org/officeDocument/2006/relationships/hyperlink" Target="https://www.daloopa.com/src/46412940" TargetMode="External"/><Relationship Id="rId9883" Type="http://schemas.openxmlformats.org/officeDocument/2006/relationships/hyperlink" Target="https://www.daloopa.com/src/67049652" TargetMode="External"/><Relationship Id="rId19477" Type="http://schemas.openxmlformats.org/officeDocument/2006/relationships/hyperlink" Target="https://www.daloopa.com/src/53410621" TargetMode="External"/><Relationship Id="rId97" Type="http://schemas.openxmlformats.org/officeDocument/2006/relationships/hyperlink" Target="https://www.daloopa.com/document/10232728" TargetMode="External"/><Relationship Id="rId1872" Type="http://schemas.openxmlformats.org/officeDocument/2006/relationships/hyperlink" Target="https://marketplace.daloopa.com/text-fundamental?id=1676871&amp;value=8640&amp;id=1676861&amp;value=8868&amp;id=1676856&amp;value=9394&amp;id=1676851&amp;value=10551&amp;id=48540603&amp;value=37453&amp;id=1676846&amp;value=10469&amp;id=1676836&amp;value=10935&amp;id=1676831&amp;value=11252&amp;id=1676826&amp;value=12429&amp;id=48540633&amp;value=45085&amp;id=1676821&amp;value=11932&amp;id=1676816&amp;value=12402&amp;id=1676811&amp;value=13087&amp;id=1680680&amp;value=14936&amp;id=45303470&amp;value=52357&amp;id=1680685&amp;value=14328&amp;id=1680690&amp;value=15400&amp;id=1680695&amp;value=16089&amp;id=1680700&amp;value=17968&amp;id=45303471&amp;value=63785&amp;id=1680705&amp;value=17403&amp;id=1680713&amp;value=18425&amp;id=1680721&amp;value=19723&amp;id=1680729&amp;value=22237&amp;id=45303472&amp;value=77788&amp;id=1680737&amp;value=21998&amp;id=1680745&amp;value=23262&amp;id=1680753&amp;value=24054&amp;id=1680761&amp;value=27022&amp;id=45303473&amp;value=96336&amp;id=1680769&amp;value=25682&amp;id=1680777&amp;value=27335&amp;id=1680785&amp;value=28647&amp;" TargetMode="External"/><Relationship Id="rId8485" Type="http://schemas.openxmlformats.org/officeDocument/2006/relationships/hyperlink" Target="https://www.daloopa.com/src/62949134" TargetMode="External"/><Relationship Id="rId9536" Type="http://schemas.openxmlformats.org/officeDocument/2006/relationships/hyperlink" Target="https://www.daloopa.com/src/1671304" TargetMode="External"/><Relationship Id="rId12864" Type="http://schemas.openxmlformats.org/officeDocument/2006/relationships/hyperlink" Target="https://www.daloopa.com/src/67436286" TargetMode="External"/><Relationship Id="rId13915" Type="http://schemas.openxmlformats.org/officeDocument/2006/relationships/hyperlink" Target="https://www.daloopa.com/src/19256917" TargetMode="External"/><Relationship Id="rId18079" Type="http://schemas.openxmlformats.org/officeDocument/2006/relationships/hyperlink" Target="https://www.daloopa.com/src/19238109" TargetMode="External"/><Relationship Id="rId1525" Type="http://schemas.openxmlformats.org/officeDocument/2006/relationships/hyperlink" Target="https://www.daloopa.com/src/7963247" TargetMode="External"/><Relationship Id="rId2923" Type="http://schemas.openxmlformats.org/officeDocument/2006/relationships/hyperlink" Target="https://www.daloopa.com/src/19134677" TargetMode="External"/><Relationship Id="rId7087" Type="http://schemas.openxmlformats.org/officeDocument/2006/relationships/hyperlink" Target="https://www.daloopa.com/src/1669271" TargetMode="External"/><Relationship Id="rId8138" Type="http://schemas.openxmlformats.org/officeDocument/2006/relationships/hyperlink" Target="https://www.daloopa.com/src/67054426" TargetMode="External"/><Relationship Id="rId10068" Type="http://schemas.openxmlformats.org/officeDocument/2006/relationships/hyperlink" Target="https://www.daloopa.com/document/6065396" TargetMode="External"/><Relationship Id="rId11466" Type="http://schemas.openxmlformats.org/officeDocument/2006/relationships/hyperlink" Target="https://marketplace.daloopa.com/text-fundamental?id=1679074&amp;value=-63&amp;id=1679070&amp;value=-105&amp;id=45304409&amp;value=-168&amp;" TargetMode="External"/><Relationship Id="rId12517" Type="http://schemas.openxmlformats.org/officeDocument/2006/relationships/hyperlink" Target="https://www.daloopa.com/src/1679366" TargetMode="External"/><Relationship Id="rId11119" Type="http://schemas.openxmlformats.org/officeDocument/2006/relationships/hyperlink" Target="https://www.daloopa.com/src/50179352" TargetMode="External"/><Relationship Id="rId14689" Type="http://schemas.openxmlformats.org/officeDocument/2006/relationships/hyperlink" Target="https://www.daloopa.com/src/19185555" TargetMode="External"/><Relationship Id="rId18560" Type="http://schemas.openxmlformats.org/officeDocument/2006/relationships/hyperlink" Target="https://www.daloopa.com/src/62711835" TargetMode="External"/><Relationship Id="rId19611" Type="http://schemas.openxmlformats.org/officeDocument/2006/relationships/hyperlink" Target="https://www.daloopa.com/src/1678472" TargetMode="External"/><Relationship Id="rId2299" Type="http://schemas.openxmlformats.org/officeDocument/2006/relationships/hyperlink" Target="https://www.daloopa.com/src/45303518" TargetMode="External"/><Relationship Id="rId3697" Type="http://schemas.openxmlformats.org/officeDocument/2006/relationships/hyperlink" Target="https://www.daloopa.com/src/58704911" TargetMode="External"/><Relationship Id="rId4748" Type="http://schemas.openxmlformats.org/officeDocument/2006/relationships/hyperlink" Target="https://www.daloopa.com/src/1668317" TargetMode="External"/><Relationship Id="rId11600" Type="http://schemas.openxmlformats.org/officeDocument/2006/relationships/hyperlink" Target="https://www.daloopa.com/src/1684210" TargetMode="External"/><Relationship Id="rId17162" Type="http://schemas.openxmlformats.org/officeDocument/2006/relationships/hyperlink" Target="https://www.daloopa.com/src/48792652" TargetMode="External"/><Relationship Id="rId18213" Type="http://schemas.openxmlformats.org/officeDocument/2006/relationships/hyperlink" Target="https://www.daloopa.com/document/23465155" TargetMode="External"/><Relationship Id="rId6170" Type="http://schemas.openxmlformats.org/officeDocument/2006/relationships/hyperlink" Target="https://www.daloopa.com/src/1670208" TargetMode="External"/><Relationship Id="rId7221" Type="http://schemas.openxmlformats.org/officeDocument/2006/relationships/hyperlink" Target="https://www.daloopa.com/src/1668714" TargetMode="External"/><Relationship Id="rId10202" Type="http://schemas.openxmlformats.org/officeDocument/2006/relationships/hyperlink" Target="https://www.daloopa.com/src/50457865" TargetMode="External"/><Relationship Id="rId13772" Type="http://schemas.openxmlformats.org/officeDocument/2006/relationships/hyperlink" Target="https://www.daloopa.com/src/19147438" TargetMode="External"/><Relationship Id="rId2780" Type="http://schemas.openxmlformats.org/officeDocument/2006/relationships/hyperlink" Target="https://www.daloopa.com/document/23465155" TargetMode="External"/><Relationship Id="rId3831" Type="http://schemas.openxmlformats.org/officeDocument/2006/relationships/hyperlink" Target="https://www.daloopa.com/src/1668527" TargetMode="External"/><Relationship Id="rId9393" Type="http://schemas.openxmlformats.org/officeDocument/2006/relationships/hyperlink" Target="https://www.daloopa.com/src/10333151" TargetMode="External"/><Relationship Id="rId12374" Type="http://schemas.openxmlformats.org/officeDocument/2006/relationships/hyperlink" Target="https://www.daloopa.com/src/1679499" TargetMode="External"/><Relationship Id="rId13425" Type="http://schemas.openxmlformats.org/officeDocument/2006/relationships/hyperlink" Target="https://www.daloopa.com/src/19143137" TargetMode="External"/><Relationship Id="rId14823" Type="http://schemas.openxmlformats.org/officeDocument/2006/relationships/hyperlink" Target="https://www.daloopa.com/src/19185878" TargetMode="External"/><Relationship Id="rId752" Type="http://schemas.openxmlformats.org/officeDocument/2006/relationships/hyperlink" Target="https://www.daloopa.com/src/53485639" TargetMode="External"/><Relationship Id="rId1382" Type="http://schemas.openxmlformats.org/officeDocument/2006/relationships/hyperlink" Target="https://www.daloopa.com/src/10333111" TargetMode="External"/><Relationship Id="rId2433" Type="http://schemas.openxmlformats.org/officeDocument/2006/relationships/hyperlink" Target="https://www.daloopa.com/src/67097375" TargetMode="External"/><Relationship Id="rId9046" Type="http://schemas.openxmlformats.org/officeDocument/2006/relationships/hyperlink" Target="https://www.daloopa.com/src/1671378" TargetMode="External"/><Relationship Id="rId12027" Type="http://schemas.openxmlformats.org/officeDocument/2006/relationships/hyperlink" Target="https://www.daloopa.com/src/1678371" TargetMode="External"/><Relationship Id="rId16995" Type="http://schemas.openxmlformats.org/officeDocument/2006/relationships/hyperlink" Target="https://www.daloopa.com/src/48791158" TargetMode="External"/><Relationship Id="rId405" Type="http://schemas.openxmlformats.org/officeDocument/2006/relationships/hyperlink" Target="https://www.daloopa.com/src/48497844" TargetMode="External"/><Relationship Id="rId1035" Type="http://schemas.openxmlformats.org/officeDocument/2006/relationships/hyperlink" Target="https://www.daloopa.com/src/62949262" TargetMode="External"/><Relationship Id="rId5656" Type="http://schemas.openxmlformats.org/officeDocument/2006/relationships/hyperlink" Target="https://www.daloopa.com/src/1670122" TargetMode="External"/><Relationship Id="rId14199" Type="http://schemas.openxmlformats.org/officeDocument/2006/relationships/hyperlink" Target="https://www.daloopa.com/src/18881836" TargetMode="External"/><Relationship Id="rId15597" Type="http://schemas.openxmlformats.org/officeDocument/2006/relationships/hyperlink" Target="https://www.daloopa.com/src/19186958" TargetMode="External"/><Relationship Id="rId16648" Type="http://schemas.openxmlformats.org/officeDocument/2006/relationships/hyperlink" Target="https://marketplace.daloopa.com/text-fundamental?id=18842707&amp;value=-89&amp;id=18842959&amp;value=-98&amp;id=18843790&amp;value=-116&amp;" TargetMode="External"/><Relationship Id="rId18070" Type="http://schemas.openxmlformats.org/officeDocument/2006/relationships/hyperlink" Target="https://marketplace.daloopa.com/text-fundamental?id=19238165&amp;value=-439&amp;id=19238107&amp;value=29&amp;id=19238072&amp;value=-198&amp;id=19237997&amp;value=-70&amp;" TargetMode="External"/><Relationship Id="rId4258" Type="http://schemas.openxmlformats.org/officeDocument/2006/relationships/hyperlink" Target="https://www.daloopa.com/src/14718013" TargetMode="External"/><Relationship Id="rId5309" Type="http://schemas.openxmlformats.org/officeDocument/2006/relationships/hyperlink" Target="https://www.daloopa.com/src/58652754" TargetMode="External"/><Relationship Id="rId6707" Type="http://schemas.openxmlformats.org/officeDocument/2006/relationships/hyperlink" Target="https://www.daloopa.com/src/1669966" TargetMode="External"/><Relationship Id="rId19121" Type="http://schemas.openxmlformats.org/officeDocument/2006/relationships/hyperlink" Target="https://www.daloopa.com/src/53492405" TargetMode="External"/><Relationship Id="rId8879" Type="http://schemas.openxmlformats.org/officeDocument/2006/relationships/hyperlink" Target="https://www.daloopa.com/document/27840" TargetMode="External"/><Relationship Id="rId11110" Type="http://schemas.openxmlformats.org/officeDocument/2006/relationships/hyperlink" Target="https://www.daloopa.com/src/50179719" TargetMode="External"/><Relationship Id="rId14680" Type="http://schemas.openxmlformats.org/officeDocument/2006/relationships/hyperlink" Target="https://www.daloopa.com/src/19185951" TargetMode="External"/><Relationship Id="rId15731" Type="http://schemas.openxmlformats.org/officeDocument/2006/relationships/hyperlink" Target="https://www.daloopa.com/document/7715" TargetMode="External"/><Relationship Id="rId1919" Type="http://schemas.openxmlformats.org/officeDocument/2006/relationships/hyperlink" Target="https://www.daloopa.com/src/1676812" TargetMode="External"/><Relationship Id="rId13282" Type="http://schemas.openxmlformats.org/officeDocument/2006/relationships/hyperlink" Target="https://www.daloopa.com/src/1677406" TargetMode="External"/><Relationship Id="rId14333" Type="http://schemas.openxmlformats.org/officeDocument/2006/relationships/hyperlink" Target="https://www.daloopa.com/src/19177857" TargetMode="External"/><Relationship Id="rId18954" Type="http://schemas.openxmlformats.org/officeDocument/2006/relationships/hyperlink" Target="https://www.daloopa.com/document/23219921" TargetMode="External"/><Relationship Id="rId2290" Type="http://schemas.openxmlformats.org/officeDocument/2006/relationships/hyperlink" Target="https://www.daloopa.com/src/1679276" TargetMode="External"/><Relationship Id="rId3341" Type="http://schemas.openxmlformats.org/officeDocument/2006/relationships/hyperlink" Target="https://www.daloopa.com/src/49005813" TargetMode="External"/><Relationship Id="rId7962" Type="http://schemas.openxmlformats.org/officeDocument/2006/relationships/hyperlink" Target="https://www.daloopa.com/src/1669215" TargetMode="External"/><Relationship Id="rId17556" Type="http://schemas.openxmlformats.org/officeDocument/2006/relationships/hyperlink" Target="https://www.daloopa.com/src/62762213" TargetMode="External"/><Relationship Id="rId18607" Type="http://schemas.openxmlformats.org/officeDocument/2006/relationships/hyperlink" Target="https://www.daloopa.com/src/50393403" TargetMode="External"/><Relationship Id="rId262" Type="http://schemas.openxmlformats.org/officeDocument/2006/relationships/hyperlink" Target="https://www.daloopa.com/src/1676886" TargetMode="External"/><Relationship Id="rId6564" Type="http://schemas.openxmlformats.org/officeDocument/2006/relationships/hyperlink" Target="https://www.daloopa.com/src/7963214" TargetMode="External"/><Relationship Id="rId7615" Type="http://schemas.openxmlformats.org/officeDocument/2006/relationships/hyperlink" Target="https://www.daloopa.com/src/48345870" TargetMode="External"/><Relationship Id="rId10943" Type="http://schemas.openxmlformats.org/officeDocument/2006/relationships/hyperlink" Target="https://www.daloopa.com/src/50178835" TargetMode="External"/><Relationship Id="rId16158" Type="http://schemas.openxmlformats.org/officeDocument/2006/relationships/hyperlink" Target="https://www.daloopa.com/src/62996991" TargetMode="External"/><Relationship Id="rId17209" Type="http://schemas.openxmlformats.org/officeDocument/2006/relationships/hyperlink" Target="https://www.daloopa.com/src/48798038" TargetMode="External"/><Relationship Id="rId5166" Type="http://schemas.openxmlformats.org/officeDocument/2006/relationships/hyperlink" Target="https://www.daloopa.com/src/53410425" TargetMode="External"/><Relationship Id="rId6217" Type="http://schemas.openxmlformats.org/officeDocument/2006/relationships/hyperlink" Target="https://www.daloopa.com/src/1670393" TargetMode="External"/><Relationship Id="rId9787" Type="http://schemas.openxmlformats.org/officeDocument/2006/relationships/hyperlink" Target="https://www.daloopa.com/src/50174362" TargetMode="External"/><Relationship Id="rId8389" Type="http://schemas.openxmlformats.org/officeDocument/2006/relationships/hyperlink" Target="https://www.daloopa.com/src/47469227" TargetMode="External"/><Relationship Id="rId12768" Type="http://schemas.openxmlformats.org/officeDocument/2006/relationships/hyperlink" Target="https://www.daloopa.com/src/1679103" TargetMode="External"/><Relationship Id="rId13819" Type="http://schemas.openxmlformats.org/officeDocument/2006/relationships/hyperlink" Target="https://www.daloopa.com/src/66433329" TargetMode="External"/><Relationship Id="rId1776" Type="http://schemas.openxmlformats.org/officeDocument/2006/relationships/hyperlink" Target="https://www.daloopa.com/src/1670841" TargetMode="External"/><Relationship Id="rId2827" Type="http://schemas.openxmlformats.org/officeDocument/2006/relationships/hyperlink" Target="https://www.daloopa.com/src/19134567" TargetMode="External"/><Relationship Id="rId14190" Type="http://schemas.openxmlformats.org/officeDocument/2006/relationships/hyperlink" Target="https://www.daloopa.com/src/62997364" TargetMode="External"/><Relationship Id="rId15241" Type="http://schemas.openxmlformats.org/officeDocument/2006/relationships/hyperlink" Target="https://www.daloopa.com/src/50458005" TargetMode="External"/><Relationship Id="rId1429" Type="http://schemas.openxmlformats.org/officeDocument/2006/relationships/hyperlink" Target="https://www.daloopa.com/src/48520988" TargetMode="External"/><Relationship Id="rId4999" Type="http://schemas.openxmlformats.org/officeDocument/2006/relationships/hyperlink" Target="https://www.daloopa.com/src/1669867" TargetMode="External"/><Relationship Id="rId5300" Type="http://schemas.openxmlformats.org/officeDocument/2006/relationships/hyperlink" Target="https://www.daloopa.com/src/4681427" TargetMode="External"/><Relationship Id="rId8870" Type="http://schemas.openxmlformats.org/officeDocument/2006/relationships/hyperlink" Target="https://www.daloopa.com/src/62955927" TargetMode="External"/><Relationship Id="rId9921" Type="http://schemas.openxmlformats.org/officeDocument/2006/relationships/hyperlink" Target="https://www.daloopa.com/src/1671486" TargetMode="External"/><Relationship Id="rId11851" Type="http://schemas.openxmlformats.org/officeDocument/2006/relationships/hyperlink" Target="https://www.daloopa.com/src/1678690" TargetMode="External"/><Relationship Id="rId18464" Type="http://schemas.openxmlformats.org/officeDocument/2006/relationships/hyperlink" Target="https://www.daloopa.com/src/62711807" TargetMode="External"/><Relationship Id="rId19515" Type="http://schemas.openxmlformats.org/officeDocument/2006/relationships/hyperlink" Target="https://www.daloopa.com/src/7963661" TargetMode="External"/><Relationship Id="rId1910" Type="http://schemas.openxmlformats.org/officeDocument/2006/relationships/hyperlink" Target="https://www.daloopa.com/src/1676862" TargetMode="External"/><Relationship Id="rId7472" Type="http://schemas.openxmlformats.org/officeDocument/2006/relationships/hyperlink" Target="https://www.daloopa.com/src/1669462" TargetMode="External"/><Relationship Id="rId8523" Type="http://schemas.openxmlformats.org/officeDocument/2006/relationships/hyperlink" Target="https://www.daloopa.com/src/1668671" TargetMode="External"/><Relationship Id="rId10453" Type="http://schemas.openxmlformats.org/officeDocument/2006/relationships/hyperlink" Target="https://www.daloopa.com/src/50179505" TargetMode="External"/><Relationship Id="rId11504" Type="http://schemas.openxmlformats.org/officeDocument/2006/relationships/hyperlink" Target="https://www.daloopa.com/src/1684175" TargetMode="External"/><Relationship Id="rId12902" Type="http://schemas.openxmlformats.org/officeDocument/2006/relationships/hyperlink" Target="https://www.daloopa.com/src/67436287" TargetMode="External"/><Relationship Id="rId17066" Type="http://schemas.openxmlformats.org/officeDocument/2006/relationships/hyperlink" Target="https://www.daloopa.com/src/48792774" TargetMode="External"/><Relationship Id="rId18117" Type="http://schemas.openxmlformats.org/officeDocument/2006/relationships/hyperlink" Target="https://www.daloopa.com/src/62769921" TargetMode="External"/><Relationship Id="rId6074" Type="http://schemas.openxmlformats.org/officeDocument/2006/relationships/hyperlink" Target="https://www.daloopa.com/src/1669818" TargetMode="External"/><Relationship Id="rId7125" Type="http://schemas.openxmlformats.org/officeDocument/2006/relationships/hyperlink" Target="https://www.daloopa.com/src/1668612" TargetMode="External"/><Relationship Id="rId10106" Type="http://schemas.openxmlformats.org/officeDocument/2006/relationships/hyperlink" Target="https://www.daloopa.com/src/50180173" TargetMode="External"/><Relationship Id="rId2684" Type="http://schemas.openxmlformats.org/officeDocument/2006/relationships/hyperlink" Target="https://www.daloopa.com/src/7998992" TargetMode="External"/><Relationship Id="rId3735" Type="http://schemas.openxmlformats.org/officeDocument/2006/relationships/hyperlink" Target="https://www.daloopa.com/src/58704910" TargetMode="External"/><Relationship Id="rId9297" Type="http://schemas.openxmlformats.org/officeDocument/2006/relationships/hyperlink" Target="https://www.daloopa.com/src/1671211" TargetMode="External"/><Relationship Id="rId12278" Type="http://schemas.openxmlformats.org/officeDocument/2006/relationships/hyperlink" Target="https://www.daloopa.com/src/20856416" TargetMode="External"/><Relationship Id="rId13329" Type="http://schemas.openxmlformats.org/officeDocument/2006/relationships/hyperlink" Target="https://www.daloopa.com/src/14718153" TargetMode="External"/><Relationship Id="rId13676" Type="http://schemas.openxmlformats.org/officeDocument/2006/relationships/hyperlink" Target="https://marketplace.daloopa.com/text-fundamental?id=19144626&amp;value=2391&amp;id=19145352&amp;value=3188&amp;id=19145335&amp;value=1973&amp;id=19145361&amp;value=1464&amp;id=19145370&amp;value=1661&amp;id=19144575&amp;value=2037&amp;id=19145374&amp;value=1982&amp;id=19145380&amp;value=1908&amp;id=19145386&amp;value=1842&amp;id=19144534&amp;value=2470&amp;id=19145429&amp;value=2686&amp;id=19145489&amp;value=3135&amp;id=19145500&amp;value=4760&amp;id=19144530&amp;value=4760&amp;id=19145503&amp;value=6488&amp;id=19145512&amp;value=5148&amp;id=19145562&amp;value=5160&amp;id=19144478&amp;value=4714&amp;id=20862182&amp;value=5697&amp;id=32323609&amp;value=5376&amp;id=38229429&amp;value=4581&amp;id=46507667&amp;value=4672&amp;id=53487573&amp;value=4913&amp;id=58705489&amp;value=132818&amp;id=62996054&amp;value=137764&amp;id=67088211&amp;value=161322&amp;" TargetMode="External"/><Relationship Id="rId14727" Type="http://schemas.openxmlformats.org/officeDocument/2006/relationships/hyperlink" Target="https://www.daloopa.com/src/19185103" TargetMode="External"/><Relationship Id="rId656" Type="http://schemas.openxmlformats.org/officeDocument/2006/relationships/hyperlink" Target="https://www.daloopa.com/src/19359984" TargetMode="External"/><Relationship Id="rId1286" Type="http://schemas.openxmlformats.org/officeDocument/2006/relationships/hyperlink" Target="https://www.daloopa.com/src/14718386" TargetMode="External"/><Relationship Id="rId2337" Type="http://schemas.openxmlformats.org/officeDocument/2006/relationships/hyperlink" Target="https://www.daloopa.com/src/1679181" TargetMode="External"/><Relationship Id="rId16899" Type="http://schemas.openxmlformats.org/officeDocument/2006/relationships/hyperlink" Target="https://www.daloopa.com/src/48791056" TargetMode="External"/><Relationship Id="rId17200" Type="http://schemas.openxmlformats.org/officeDocument/2006/relationships/hyperlink" Target="https://www.daloopa.com/src/48799347" TargetMode="External"/><Relationship Id="rId309" Type="http://schemas.openxmlformats.org/officeDocument/2006/relationships/hyperlink" Target="https://www.daloopa.com/src/58653037" TargetMode="External"/><Relationship Id="rId6958" Type="http://schemas.openxmlformats.org/officeDocument/2006/relationships/hyperlink" Target="https://www.daloopa.com/src/1669302" TargetMode="External"/><Relationship Id="rId8380" Type="http://schemas.openxmlformats.org/officeDocument/2006/relationships/hyperlink" Target="https://www.daloopa.com/src/58652695" TargetMode="External"/><Relationship Id="rId13810" Type="http://schemas.openxmlformats.org/officeDocument/2006/relationships/hyperlink" Target="https://marketplace.daloopa.com/text-fundamental?id=19259903&amp;value=101&amp;id=19259506&amp;value=147&amp;id=19259496&amp;value=158&amp;id=66433328&amp;value=190&amp;id=19259375&amp;value=596&amp;id=19259288&amp;value=243&amp;id=19259172&amp;value=274&amp;id=19258029&amp;value=357&amp;id=66433329&amp;value=415&amp;id=19257966&amp;value=1289&amp;id=19257762&amp;value=320&amp;id=19257588&amp;value=278&amp;id=19257725&amp;value=425&amp;id=66433330&amp;value=479&amp;id=19257524&amp;value=1502&amp;id=19257282&amp;value=342&amp;id=19257096&amp;value=218&amp;id=19256748&amp;value=326&amp;id=19256522&amp;value=497&amp;id=19256473&amp;value=605&amp;id=19256392&amp;value=363&amp;" TargetMode="External"/><Relationship Id="rId19372" Type="http://schemas.openxmlformats.org/officeDocument/2006/relationships/hyperlink" Target="https://www.daloopa.com/src/1678529" TargetMode="External"/><Relationship Id="rId8033" Type="http://schemas.openxmlformats.org/officeDocument/2006/relationships/hyperlink" Target="https://www.daloopa.com/src/46420416" TargetMode="External"/><Relationship Id="rId9431" Type="http://schemas.openxmlformats.org/officeDocument/2006/relationships/hyperlink" Target="https://www.daloopa.com/src/1671076" TargetMode="External"/><Relationship Id="rId11361" Type="http://schemas.openxmlformats.org/officeDocument/2006/relationships/hyperlink" Target="https://www.daloopa.com/src/45304394" TargetMode="External"/><Relationship Id="rId12412" Type="http://schemas.openxmlformats.org/officeDocument/2006/relationships/hyperlink" Target="https://marketplace.daloopa.com/text-fundamental?id=1679516&amp;value=18260&amp;id=1679508&amp;value=19255&amp;id=1679500&amp;value=21722&amp;id=1679492&amp;value=23837&amp;id=1679484&amp;value=25719&amp;id=1679476&amp;value=27574&amp;id=1679468&amp;value=29292&amp;id=1679460&amp;value=32746&amp;id=1679452&amp;value=34843&amp;id=1679444&amp;value=37112&amp;id=1679436&amp;value=38908&amp;id=1679428&amp;value=40146&amp;id=1679420&amp;value=41995&amp;id=1679412&amp;value=43904&amp;id=1679404&amp;value=46094&amp;id=1679396&amp;value=47527&amp;id=1679388&amp;value=50321&amp;id=1679380&amp;value=53341&amp;id=1679372&amp;value=56358&amp;id=1679364&amp;value=59647&amp;id=1679356&amp;value=67801&amp;id=1679348&amp;value=71876&amp;id=1679340&amp;value=77128&amp;id=1679332&amp;value=82507&amp;id=1679324&amp;value=85258&amp;id=1679316&amp;value=91430&amp;id=1679308&amp;value=97405&amp;id=2746555&amp;value=104207&amp;id=4718976&amp;value=109684&amp;id=7998989&amp;value=114292&amp;id=10353978&amp;value=120287&amp;id=14823749&amp;value=126462&amp;id=20856418&amp;value=130958&amp;id=32320522&amp;value=137075&amp;id=38225421&amp;value=141904&amp;id=46503151&amp;value=147012&amp;id=53484053&amp;value=156177&amp;id=58703449&amp;value=160258&amp;id=62996618&amp;value=163875&amp;id=67086552&amp;value=171710&amp;" TargetMode="External"/><Relationship Id="rId15982" Type="http://schemas.openxmlformats.org/officeDocument/2006/relationships/hyperlink" Target="https://www.daloopa.com/src/19193862" TargetMode="External"/><Relationship Id="rId19025" Type="http://schemas.openxmlformats.org/officeDocument/2006/relationships/hyperlink" Target="https://www.daloopa.com/document/23219921" TargetMode="External"/><Relationship Id="rId1420" Type="http://schemas.openxmlformats.org/officeDocument/2006/relationships/hyperlink" Target="https://www.daloopa.com/src/46413189" TargetMode="External"/><Relationship Id="rId4990" Type="http://schemas.openxmlformats.org/officeDocument/2006/relationships/hyperlink" Target="https://www.daloopa.com/src/1670185" TargetMode="External"/><Relationship Id="rId11014" Type="http://schemas.openxmlformats.org/officeDocument/2006/relationships/hyperlink" Target="https://www.daloopa.com/src/67050019" TargetMode="External"/><Relationship Id="rId14584" Type="http://schemas.openxmlformats.org/officeDocument/2006/relationships/hyperlink" Target="https://www.daloopa.com/src/19184751" TargetMode="External"/><Relationship Id="rId15635" Type="http://schemas.openxmlformats.org/officeDocument/2006/relationships/hyperlink" Target="https://www.daloopa.com/src/50458017" TargetMode="External"/><Relationship Id="rId3592" Type="http://schemas.openxmlformats.org/officeDocument/2006/relationships/hyperlink" Target="https://www.daloopa.com/src/19138917" TargetMode="External"/><Relationship Id="rId4643" Type="http://schemas.openxmlformats.org/officeDocument/2006/relationships/hyperlink" Target="https://www.daloopa.com/src/1668336" TargetMode="External"/><Relationship Id="rId13186" Type="http://schemas.openxmlformats.org/officeDocument/2006/relationships/hyperlink" Target="https://www.daloopa.com/src/67439033" TargetMode="External"/><Relationship Id="rId14237" Type="http://schemas.openxmlformats.org/officeDocument/2006/relationships/hyperlink" Target="https://www.daloopa.com/document/23465155" TargetMode="External"/><Relationship Id="rId2194" Type="http://schemas.openxmlformats.org/officeDocument/2006/relationships/hyperlink" Target="https://www.daloopa.com/src/19161543" TargetMode="External"/><Relationship Id="rId3245" Type="http://schemas.openxmlformats.org/officeDocument/2006/relationships/hyperlink" Target="https://www.daloopa.com/src/38227596" TargetMode="External"/><Relationship Id="rId7866" Type="http://schemas.openxmlformats.org/officeDocument/2006/relationships/hyperlink" Target="https://www.daloopa.com/src/20811522" TargetMode="External"/><Relationship Id="rId18858" Type="http://schemas.openxmlformats.org/officeDocument/2006/relationships/hyperlink" Target="https://www.daloopa.com/src/48899260" TargetMode="External"/><Relationship Id="rId166" Type="http://schemas.openxmlformats.org/officeDocument/2006/relationships/hyperlink" Target="https://www.daloopa.com/src/62997590" TargetMode="External"/><Relationship Id="rId6468" Type="http://schemas.openxmlformats.org/officeDocument/2006/relationships/hyperlink" Target="https://www.daloopa.com/src/58652769" TargetMode="External"/><Relationship Id="rId7519" Type="http://schemas.openxmlformats.org/officeDocument/2006/relationships/hyperlink" Target="https://marketplace.daloopa.com/text-fundamental?id=1669568&amp;value=-33&amp;id=1669533&amp;value=17&amp;id=1669498&amp;value=92&amp;id=1669463&amp;value=157&amp;id=48346976&amp;value=233&amp;id=1669428&amp;value=23&amp;id=1669391&amp;value=-23&amp;id=1669353&amp;value=0&amp;id=1669315&amp;value=-175&amp;id=48346635&amp;value=-175&amp;id=1669279&amp;value=-59&amp;id=1669243&amp;value=25&amp;id=1669207&amp;value=-21&amp;id=1669169&amp;value=98&amp;id=48345875&amp;value=43&amp;id=1669068&amp;value=18&amp;id=1669035&amp;value=-15&amp;id=1669001&amp;value=39&amp;id=1668966&amp;value=181&amp;id=48615953&amp;value=223&amp;id=1668930&amp;value=111&amp;id=1668894&amp;value=84&amp;id=1668858&amp;value=33&amp;id=1668822&amp;value=162&amp;id=48400737&amp;value=390&amp;id=1668788&amp;value=130&amp;id=1668754&amp;value=165&amp;id=1668720&amp;value=-23&amp;id=1668686&amp;value=99&amp;id=48610228&amp;value=371&amp;id=1668653&amp;value=-81&amp;id=1668620&amp;value=-9&amp;id=1668587&amp;value=-59&amp;id=2696851&amp;value=186&amp;id=47469234&amp;value=37&amp;id=4681390&amp;value=37&amp;id=7963150&amp;value=111&amp;id=10333040&amp;value=280&amp;id=14718232&amp;value=207&amp;id=47468681&amp;value=635&amp;id=20811526&amp;value=137&amp;id=32272389&amp;value=-3&amp;id=38123488&amp;value=272&amp;id=46414908&amp;value=368&amp;id=46420400&amp;value=774&amp;id=53410388&amp;value=-94&amp;id=58652670&amp;value=86&amp;id=62949116&amp;value=112&amp;id=67044672&amp;value=263&amp;id=67054412&amp;value=367&amp;" TargetMode="External"/><Relationship Id="rId8917" Type="http://schemas.openxmlformats.org/officeDocument/2006/relationships/hyperlink" Target="https://www.daloopa.com/src/1684219" TargetMode="External"/><Relationship Id="rId10847" Type="http://schemas.openxmlformats.org/officeDocument/2006/relationships/hyperlink" Target="https://www.daloopa.com/src/50178893" TargetMode="External"/><Relationship Id="rId13320" Type="http://schemas.openxmlformats.org/officeDocument/2006/relationships/hyperlink" Target="https://www.daloopa.com/src/1677343" TargetMode="External"/><Relationship Id="rId16890" Type="http://schemas.openxmlformats.org/officeDocument/2006/relationships/hyperlink" Target="https://www.daloopa.com/src/48791429" TargetMode="External"/><Relationship Id="rId17941" Type="http://schemas.openxmlformats.org/officeDocument/2006/relationships/hyperlink" Target="https://www.daloopa.com/document/23465155" TargetMode="External"/><Relationship Id="rId300" Type="http://schemas.openxmlformats.org/officeDocument/2006/relationships/hyperlink" Target="https://www.daloopa.com/src/4681562" TargetMode="External"/><Relationship Id="rId15492" Type="http://schemas.openxmlformats.org/officeDocument/2006/relationships/hyperlink" Target="https://www.daloopa.com/src/19186873" TargetMode="External"/><Relationship Id="rId16543" Type="http://schemas.openxmlformats.org/officeDocument/2006/relationships/hyperlink" Target="https://www.daloopa.com/src/58703874" TargetMode="External"/><Relationship Id="rId5551" Type="http://schemas.openxmlformats.org/officeDocument/2006/relationships/hyperlink" Target="https://www.daloopa.com/src/1670161" TargetMode="External"/><Relationship Id="rId6602" Type="http://schemas.openxmlformats.org/officeDocument/2006/relationships/hyperlink" Target="https://www.daloopa.com/src/1670001" TargetMode="External"/><Relationship Id="rId14094" Type="http://schemas.openxmlformats.org/officeDocument/2006/relationships/hyperlink" Target="https://www.daloopa.com/src/18895778" TargetMode="External"/><Relationship Id="rId15145" Type="http://schemas.openxmlformats.org/officeDocument/2006/relationships/hyperlink" Target="https://marketplace.daloopa.com/text-fundamental?id=19180090&amp;value=61687&amp;id=19180073&amp;value=60063&amp;id=19180040&amp;value=58379&amp;id=19182051&amp;value=59328&amp;id=19180019&amp;value=56091&amp;id=19180005&amp;value=55300&amp;id=19179950&amp;value=54623&amp;id=19180867&amp;value=54928&amp;id=19179986&amp;value=52846&amp;id=19179746&amp;value=52114&amp;id=19179702&amp;value=51369&amp;id=19181028&amp;value=51745&amp;id=19179574&amp;value=49915&amp;id=19179496&amp;value=49228&amp;id=19179477&amp;value=48513&amp;id=19181081&amp;value=48859&amp;id=19179443&amp;value=47301&amp;id=19179399&amp;value=47133&amp;id=19179358&amp;value=47078&amp;id=19181141&amp;value=47146&amp;id=19179303&amp;value=46956&amp;id=19179283&amp;value=46915&amp;id=19179257&amp;value=46885&amp;id=19181183&amp;value=46864&amp;id=19179096&amp;value=46582&amp;id=19178995&amp;value=46525&amp;id=19178981&amp;value=46515&amp;id=19181253&amp;value=46527&amp;id=19178965&amp;value=46424&amp;id=19178924&amp;value=46355&amp;id=19178885&amp;value=46108&amp;id=19181323&amp;value=46182&amp;id=20862589&amp;value=45840&amp;id=32324039&amp;value=45692&amp;id=38229597&amp;value=45404&amp;id=46508403&amp;value=45430&amp;id=53488079&amp;value=44535&amp;id=58705726&amp;value=887000&amp;id=62996925&amp;value=885000&amp;id=67088580&amp;value=887000&amp;" TargetMode="External"/><Relationship Id="rId4153" Type="http://schemas.openxmlformats.org/officeDocument/2006/relationships/hyperlink" Target="https://www.daloopa.com/src/10332895" TargetMode="External"/><Relationship Id="rId5204" Type="http://schemas.openxmlformats.org/officeDocument/2006/relationships/hyperlink" Target="https://www.daloopa.com/src/1670446" TargetMode="External"/><Relationship Id="rId8774" Type="http://schemas.openxmlformats.org/officeDocument/2006/relationships/hyperlink" Target="https://www.daloopa.com/src/1679833" TargetMode="External"/><Relationship Id="rId9825" Type="http://schemas.openxmlformats.org/officeDocument/2006/relationships/hyperlink" Target="https://www.daloopa.com/src/1671173" TargetMode="External"/><Relationship Id="rId18368" Type="http://schemas.openxmlformats.org/officeDocument/2006/relationships/hyperlink" Target="https://www.daloopa.com/src/62711648" TargetMode="External"/><Relationship Id="rId19419" Type="http://schemas.openxmlformats.org/officeDocument/2006/relationships/hyperlink" Target="https://www.daloopa.com/src/1678520" TargetMode="External"/><Relationship Id="rId39" Type="http://schemas.openxmlformats.org/officeDocument/2006/relationships/hyperlink" Target="https://www.daloopa.com/document/23219921" TargetMode="External"/><Relationship Id="rId1814" Type="http://schemas.openxmlformats.org/officeDocument/2006/relationships/hyperlink" Target="https://www.daloopa.com/src/2697074" TargetMode="External"/><Relationship Id="rId7376" Type="http://schemas.openxmlformats.org/officeDocument/2006/relationships/hyperlink" Target="https://www.daloopa.com/src/1669166" TargetMode="External"/><Relationship Id="rId8427" Type="http://schemas.openxmlformats.org/officeDocument/2006/relationships/hyperlink" Target="https://www.daloopa.com/src/20811518" TargetMode="External"/><Relationship Id="rId10357" Type="http://schemas.openxmlformats.org/officeDocument/2006/relationships/hyperlink" Target="https://www.daloopa.com/src/50179041" TargetMode="External"/><Relationship Id="rId11755" Type="http://schemas.openxmlformats.org/officeDocument/2006/relationships/hyperlink" Target="https://www.daloopa.com/src/1678756" TargetMode="External"/><Relationship Id="rId12806" Type="http://schemas.openxmlformats.org/officeDocument/2006/relationships/hyperlink" Target="https://www.daloopa.com/src/67436780" TargetMode="External"/><Relationship Id="rId7029" Type="http://schemas.openxmlformats.org/officeDocument/2006/relationships/hyperlink" Target="https://www.daloopa.com/src/1669233" TargetMode="External"/><Relationship Id="rId11408" Type="http://schemas.openxmlformats.org/officeDocument/2006/relationships/hyperlink" Target="https://www.daloopa.com/src/1678980" TargetMode="External"/><Relationship Id="rId14978" Type="http://schemas.openxmlformats.org/officeDocument/2006/relationships/hyperlink" Target="https://www.daloopa.com/src/19185542" TargetMode="External"/><Relationship Id="rId2588" Type="http://schemas.openxmlformats.org/officeDocument/2006/relationships/hyperlink" Target="https://www.daloopa.com/src/66330837" TargetMode="External"/><Relationship Id="rId3986" Type="http://schemas.openxmlformats.org/officeDocument/2006/relationships/hyperlink" Target="https://www.daloopa.com/src/62948882" TargetMode="External"/><Relationship Id="rId17451" Type="http://schemas.openxmlformats.org/officeDocument/2006/relationships/hyperlink" Target="https://www.daloopa.com/src/67089955" TargetMode="External"/><Relationship Id="rId18502" Type="http://schemas.openxmlformats.org/officeDocument/2006/relationships/hyperlink" Target="https://www.daloopa.com/src/62711853" TargetMode="External"/><Relationship Id="rId3639" Type="http://schemas.openxmlformats.org/officeDocument/2006/relationships/hyperlink" Target="https://www.daloopa.com/src/45304578" TargetMode="External"/><Relationship Id="rId5061" Type="http://schemas.openxmlformats.org/officeDocument/2006/relationships/hyperlink" Target="https://www.daloopa.com/src/4681423" TargetMode="External"/><Relationship Id="rId6112" Type="http://schemas.openxmlformats.org/officeDocument/2006/relationships/hyperlink" Target="https://www.daloopa.com/src/1670427" TargetMode="External"/><Relationship Id="rId7510" Type="http://schemas.openxmlformats.org/officeDocument/2006/relationships/hyperlink" Target="https://www.daloopa.com/src/48346629" TargetMode="External"/><Relationship Id="rId16053" Type="http://schemas.openxmlformats.org/officeDocument/2006/relationships/hyperlink" Target="https://www.daloopa.com/src/19192727" TargetMode="External"/><Relationship Id="rId17104" Type="http://schemas.openxmlformats.org/officeDocument/2006/relationships/hyperlink" Target="https://www.daloopa.com/src/48792504" TargetMode="External"/><Relationship Id="rId9682" Type="http://schemas.openxmlformats.org/officeDocument/2006/relationships/hyperlink" Target="https://www.daloopa.com/src/20810585" TargetMode="External"/><Relationship Id="rId12663" Type="http://schemas.openxmlformats.org/officeDocument/2006/relationships/hyperlink" Target="https://www.daloopa.com/src/1679173" TargetMode="External"/><Relationship Id="rId13714" Type="http://schemas.openxmlformats.org/officeDocument/2006/relationships/hyperlink" Target="https://www.daloopa.com/src/19147490" TargetMode="External"/><Relationship Id="rId19276" Type="http://schemas.openxmlformats.org/officeDocument/2006/relationships/hyperlink" Target="https://www.daloopa.com/src/49002557" TargetMode="External"/><Relationship Id="rId1671" Type="http://schemas.openxmlformats.org/officeDocument/2006/relationships/hyperlink" Target="https://www.daloopa.com/src/1670947" TargetMode="External"/><Relationship Id="rId2722" Type="http://schemas.openxmlformats.org/officeDocument/2006/relationships/hyperlink" Target="https://www.daloopa.com/src/1679523" TargetMode="External"/><Relationship Id="rId8284" Type="http://schemas.openxmlformats.org/officeDocument/2006/relationships/hyperlink" Target="https://www.daloopa.com/src/1668633" TargetMode="External"/><Relationship Id="rId9335" Type="http://schemas.openxmlformats.org/officeDocument/2006/relationships/hyperlink" Target="https://www.daloopa.com/src/10333160" TargetMode="External"/><Relationship Id="rId11265" Type="http://schemas.openxmlformats.org/officeDocument/2006/relationships/hyperlink" Target="https://www.daloopa.com/src/1684287" TargetMode="External"/><Relationship Id="rId12316" Type="http://schemas.openxmlformats.org/officeDocument/2006/relationships/hyperlink" Target="https://www.daloopa.com/src/4718973" TargetMode="External"/><Relationship Id="rId1324" Type="http://schemas.openxmlformats.org/officeDocument/2006/relationships/hyperlink" Target="https://www.daloopa.com/src/14718390" TargetMode="External"/><Relationship Id="rId4894" Type="http://schemas.openxmlformats.org/officeDocument/2006/relationships/hyperlink" Target="https://www.daloopa.com/src/1677286" TargetMode="External"/><Relationship Id="rId5945" Type="http://schemas.openxmlformats.org/officeDocument/2006/relationships/hyperlink" Target="https://www.daloopa.com/src/1669918" TargetMode="External"/><Relationship Id="rId14488" Type="http://schemas.openxmlformats.org/officeDocument/2006/relationships/hyperlink" Target="https://www.daloopa.com/src/19178080" TargetMode="External"/><Relationship Id="rId15539" Type="http://schemas.openxmlformats.org/officeDocument/2006/relationships/hyperlink" Target="https://www.daloopa.com/document/23465155" TargetMode="External"/><Relationship Id="rId15886" Type="http://schemas.openxmlformats.org/officeDocument/2006/relationships/hyperlink" Target="https://www.daloopa.com/src/19195287" TargetMode="External"/><Relationship Id="rId16937" Type="http://schemas.openxmlformats.org/officeDocument/2006/relationships/hyperlink" Target="https://www.daloopa.com/src/48791183" TargetMode="External"/><Relationship Id="rId30" Type="http://schemas.openxmlformats.org/officeDocument/2006/relationships/hyperlink" Target="https://www.daloopa.com/document/11887603" TargetMode="External"/><Relationship Id="rId3496" Type="http://schemas.openxmlformats.org/officeDocument/2006/relationships/hyperlink" Target="https://www.daloopa.com/document/8473" TargetMode="External"/><Relationship Id="rId4547" Type="http://schemas.openxmlformats.org/officeDocument/2006/relationships/hyperlink" Target="https://www.daloopa.com/src/1668432" TargetMode="External"/><Relationship Id="rId18012" Type="http://schemas.openxmlformats.org/officeDocument/2006/relationships/hyperlink" Target="https://www.daloopa.com/src/62709093" TargetMode="External"/><Relationship Id="rId19410" Type="http://schemas.openxmlformats.org/officeDocument/2006/relationships/hyperlink" Target="https://www.daloopa.com/src/1678615" TargetMode="External"/><Relationship Id="rId2098" Type="http://schemas.openxmlformats.org/officeDocument/2006/relationships/hyperlink" Target="https://www.daloopa.com/src/1680751" TargetMode="External"/><Relationship Id="rId3149" Type="http://schemas.openxmlformats.org/officeDocument/2006/relationships/hyperlink" Target="https://www.daloopa.com/src/19136621" TargetMode="External"/><Relationship Id="rId7020" Type="http://schemas.openxmlformats.org/officeDocument/2006/relationships/hyperlink" Target="https://www.daloopa.com/src/1669558" TargetMode="External"/><Relationship Id="rId9192" Type="http://schemas.openxmlformats.org/officeDocument/2006/relationships/hyperlink" Target="https://www.daloopa.com/src/1671347" TargetMode="External"/><Relationship Id="rId10001" Type="http://schemas.openxmlformats.org/officeDocument/2006/relationships/hyperlink" Target="https://www.daloopa.com/src/1671205" TargetMode="External"/><Relationship Id="rId13571" Type="http://schemas.openxmlformats.org/officeDocument/2006/relationships/hyperlink" Target="https://www.daloopa.com/src/58705349" TargetMode="External"/><Relationship Id="rId14622" Type="http://schemas.openxmlformats.org/officeDocument/2006/relationships/hyperlink" Target="https://www.daloopa.com/src/45303716" TargetMode="External"/><Relationship Id="rId3630" Type="http://schemas.openxmlformats.org/officeDocument/2006/relationships/hyperlink" Target="https://www.daloopa.com/src/19138130" TargetMode="External"/><Relationship Id="rId12173" Type="http://schemas.openxmlformats.org/officeDocument/2006/relationships/hyperlink" Target="https://www.daloopa.com/src/1678309" TargetMode="External"/><Relationship Id="rId13224" Type="http://schemas.openxmlformats.org/officeDocument/2006/relationships/hyperlink" Target="https://www.daloopa.com/src/67439034" TargetMode="External"/><Relationship Id="rId16794" Type="http://schemas.openxmlformats.org/officeDocument/2006/relationships/hyperlink" Target="https://www.daloopa.com/src/50458047" TargetMode="External"/><Relationship Id="rId17845" Type="http://schemas.openxmlformats.org/officeDocument/2006/relationships/hyperlink" Target="https://www.daloopa.com/src/62706341" TargetMode="External"/><Relationship Id="rId551" Type="http://schemas.openxmlformats.org/officeDocument/2006/relationships/hyperlink" Target="https://marketplace.daloopa.com/text-fundamental?id=50430834&amp;value=0.759&amp;id=19162994&amp;value=0.78&amp;" TargetMode="External"/><Relationship Id="rId1181" Type="http://schemas.openxmlformats.org/officeDocument/2006/relationships/hyperlink" Target="https://www.daloopa.com/src/32273447" TargetMode="External"/><Relationship Id="rId2232" Type="http://schemas.openxmlformats.org/officeDocument/2006/relationships/hyperlink" Target="https://www.daloopa.com/src/1679299" TargetMode="External"/><Relationship Id="rId6853" Type="http://schemas.openxmlformats.org/officeDocument/2006/relationships/hyperlink" Target="https://www.daloopa.com/src/1669337" TargetMode="External"/><Relationship Id="rId7904" Type="http://schemas.openxmlformats.org/officeDocument/2006/relationships/hyperlink" Target="https://www.daloopa.com/src/48346651" TargetMode="External"/><Relationship Id="rId15396" Type="http://schemas.openxmlformats.org/officeDocument/2006/relationships/hyperlink" Target="https://www.daloopa.com/document/7696" TargetMode="External"/><Relationship Id="rId16447" Type="http://schemas.openxmlformats.org/officeDocument/2006/relationships/hyperlink" Target="https://www.daloopa.com/src/19197026" TargetMode="External"/><Relationship Id="rId204" Type="http://schemas.openxmlformats.org/officeDocument/2006/relationships/hyperlink" Target="https://www.daloopa.com/src/62997633" TargetMode="External"/><Relationship Id="rId5455" Type="http://schemas.openxmlformats.org/officeDocument/2006/relationships/hyperlink" Target="https://www.daloopa.com/src/62949308" TargetMode="External"/><Relationship Id="rId6506" Type="http://schemas.openxmlformats.org/officeDocument/2006/relationships/hyperlink" Target="https://www.daloopa.com/src/1669617" TargetMode="External"/><Relationship Id="rId15049" Type="http://schemas.openxmlformats.org/officeDocument/2006/relationships/hyperlink" Target="https://www.daloopa.com/src/19185917" TargetMode="External"/><Relationship Id="rId4057" Type="http://schemas.openxmlformats.org/officeDocument/2006/relationships/hyperlink" Target="https://www.daloopa.com/src/1668440" TargetMode="External"/><Relationship Id="rId5108" Type="http://schemas.openxmlformats.org/officeDocument/2006/relationships/hyperlink" Target="https://www.daloopa.com/src/1669698" TargetMode="External"/><Relationship Id="rId8678" Type="http://schemas.openxmlformats.org/officeDocument/2006/relationships/hyperlink" Target="https://www.daloopa.com/src/1670597" TargetMode="External"/><Relationship Id="rId9729" Type="http://schemas.openxmlformats.org/officeDocument/2006/relationships/hyperlink" Target="https://www.daloopa.com/src/1671367" TargetMode="External"/><Relationship Id="rId11659" Type="http://schemas.openxmlformats.org/officeDocument/2006/relationships/hyperlink" Target="https://marketplace.daloopa.com/text-fundamental?id=1682528&amp;value=1181&amp;" TargetMode="External"/><Relationship Id="rId13081" Type="http://schemas.openxmlformats.org/officeDocument/2006/relationships/hyperlink" Target="https://www.daloopa.com/src/67440946" TargetMode="External"/><Relationship Id="rId15530" Type="http://schemas.openxmlformats.org/officeDocument/2006/relationships/hyperlink" Target="https://www.daloopa.com/document/23465155" TargetMode="External"/><Relationship Id="rId1718" Type="http://schemas.openxmlformats.org/officeDocument/2006/relationships/hyperlink" Target="https://www.daloopa.com/src/10333112" TargetMode="External"/><Relationship Id="rId3140" Type="http://schemas.openxmlformats.org/officeDocument/2006/relationships/hyperlink" Target="https://www.daloopa.com/src/20860672" TargetMode="External"/><Relationship Id="rId14132" Type="http://schemas.openxmlformats.org/officeDocument/2006/relationships/hyperlink" Target="https://www.daloopa.com/src/48889275" TargetMode="External"/><Relationship Id="rId18753" Type="http://schemas.openxmlformats.org/officeDocument/2006/relationships/hyperlink" Target="https://www.daloopa.com/src/48899215" TargetMode="External"/><Relationship Id="rId7761" Type="http://schemas.openxmlformats.org/officeDocument/2006/relationships/hyperlink" Target="https://www.daloopa.com/src/1668935" TargetMode="External"/><Relationship Id="rId8812" Type="http://schemas.openxmlformats.org/officeDocument/2006/relationships/hyperlink" Target="https://www.daloopa.com/src/1679818" TargetMode="External"/><Relationship Id="rId10742" Type="http://schemas.openxmlformats.org/officeDocument/2006/relationships/hyperlink" Target="https://www.daloopa.com/src/50457931" TargetMode="External"/><Relationship Id="rId17355" Type="http://schemas.openxmlformats.org/officeDocument/2006/relationships/hyperlink" Target="https://www.daloopa.com/src/48797503" TargetMode="External"/><Relationship Id="rId18406" Type="http://schemas.openxmlformats.org/officeDocument/2006/relationships/hyperlink" Target="https://www.daloopa.com/src/62711652" TargetMode="External"/><Relationship Id="rId6363" Type="http://schemas.openxmlformats.org/officeDocument/2006/relationships/hyperlink" Target="https://www.daloopa.com/src/2696979" TargetMode="External"/><Relationship Id="rId7414" Type="http://schemas.openxmlformats.org/officeDocument/2006/relationships/hyperlink" Target="https://www.daloopa.com/src/67054404" TargetMode="External"/><Relationship Id="rId17008" Type="http://schemas.openxmlformats.org/officeDocument/2006/relationships/hyperlink" Target="https://www.daloopa.com/src/67089736" TargetMode="External"/><Relationship Id="rId2973" Type="http://schemas.openxmlformats.org/officeDocument/2006/relationships/hyperlink" Target="https://www.daloopa.com/src/19135497" TargetMode="External"/><Relationship Id="rId6016" Type="http://schemas.openxmlformats.org/officeDocument/2006/relationships/hyperlink" Target="https://www.daloopa.com/src/1670027" TargetMode="External"/><Relationship Id="rId9586" Type="http://schemas.openxmlformats.org/officeDocument/2006/relationships/hyperlink" Target="https://www.daloopa.com/src/45304354" TargetMode="External"/><Relationship Id="rId12567" Type="http://schemas.openxmlformats.org/officeDocument/2006/relationships/hyperlink" Target="https://marketplace.daloopa.com/text-fundamental?id=19272114&amp;value=0.397&amp;id=19272012&amp;value=0.396&amp;id=19271929&amp;value=0.39299999999999996&amp;id=19271862&amp;value=0.396&amp;id=19140445&amp;value=0.387&amp;id=19140436&amp;value=0.38299999999999995&amp;id=19140430&amp;value=0.405&amp;id=19141029&amp;value=0.389&amp;id=19140251&amp;value=0.368&amp;id=19140217&amp;value=0.371&amp;id=19140212&amp;value=0.377&amp;id=19141332&amp;value=0.376&amp;id=19140190&amp;value=0.37799999999999995&amp;id=19140163&amp;value=0.37799999999999995&amp;id=19140155&amp;value=0.387&amp;id=19141322&amp;value=0.389&amp;id=19140109&amp;value=0.396&amp;id=19140106&amp;value=0.39899999999999997&amp;id=19140080&amp;value=0.401&amp;id=19141293&amp;value=0.41100000000000003&amp;id=19140077&amp;value=0.43200000000000005&amp;id=19140052&amp;value=0.425&amp;id=19140037&amp;value=0.423&amp;id=19141272&amp;value=0.435&amp;id=19140008&amp;value=0.441&amp;id=19139998&amp;value=0.444&amp;id=19139994&amp;value=0.434&amp;id=19141232&amp;value=0.444&amp;id=19139957&amp;value=0.461&amp;id=19139948&amp;value=0.484&amp;id=19139914&amp;value=0.457&amp;id=19141214&amp;value=0.46399999999999997&amp;id=20861894&amp;value=0.436&amp;id=32323306&amp;value=0.424&amp;id=38227727&amp;value=0.424&amp;id=46504700&amp;value=0.431&amp;id=53486783&amp;value=0.435&amp;id=58705057&amp;value=0.43200000000000005&amp;id=62996858&amp;value=0.451&amp;id=67096973&amp;value=0.45&amp;" TargetMode="External"/><Relationship Id="rId13618" Type="http://schemas.openxmlformats.org/officeDocument/2006/relationships/hyperlink" Target="https://www.daloopa.com/src/62996053" TargetMode="External"/><Relationship Id="rId13965" Type="http://schemas.openxmlformats.org/officeDocument/2006/relationships/hyperlink" Target="https://www.daloopa.com/src/67089832" TargetMode="External"/><Relationship Id="rId945" Type="http://schemas.openxmlformats.org/officeDocument/2006/relationships/hyperlink" Target="https://www.daloopa.com/src/48505909" TargetMode="External"/><Relationship Id="rId1575" Type="http://schemas.openxmlformats.org/officeDocument/2006/relationships/hyperlink" Target="https://www.daloopa.com/src/1671010" TargetMode="External"/><Relationship Id="rId2626" Type="http://schemas.openxmlformats.org/officeDocument/2006/relationships/hyperlink" Target="https://www.daloopa.com/src/66331440" TargetMode="External"/><Relationship Id="rId8188" Type="http://schemas.openxmlformats.org/officeDocument/2006/relationships/hyperlink" Target="https://www.daloopa.com/src/14718247" TargetMode="External"/><Relationship Id="rId9239" Type="http://schemas.openxmlformats.org/officeDocument/2006/relationships/hyperlink" Target="https://www.daloopa.com/src/1671209" TargetMode="External"/><Relationship Id="rId11169" Type="http://schemas.openxmlformats.org/officeDocument/2006/relationships/hyperlink" Target="https://www.daloopa.com/src/50457962" TargetMode="External"/><Relationship Id="rId15040" Type="http://schemas.openxmlformats.org/officeDocument/2006/relationships/hyperlink" Target="https://www.daloopa.com/src/32324262" TargetMode="External"/><Relationship Id="rId1228" Type="http://schemas.openxmlformats.org/officeDocument/2006/relationships/hyperlink" Target="https://www.daloopa.com/src/49016187" TargetMode="External"/><Relationship Id="rId4798" Type="http://schemas.openxmlformats.org/officeDocument/2006/relationships/hyperlink" Target="https://www.daloopa.com/src/1677300" TargetMode="External"/><Relationship Id="rId19661" Type="http://schemas.openxmlformats.org/officeDocument/2006/relationships/hyperlink" Target="https://www.daloopa.com/src/1678515" TargetMode="External"/><Relationship Id="rId5849" Type="http://schemas.openxmlformats.org/officeDocument/2006/relationships/hyperlink" Target="https://www.daloopa.com/src/1669640" TargetMode="External"/><Relationship Id="rId7271" Type="http://schemas.openxmlformats.org/officeDocument/2006/relationships/hyperlink" Target="https://www.daloopa.com/src/1668783" TargetMode="External"/><Relationship Id="rId8322" Type="http://schemas.openxmlformats.org/officeDocument/2006/relationships/hyperlink" Target="https://www.daloopa.com/src/2696865" TargetMode="External"/><Relationship Id="rId9720" Type="http://schemas.openxmlformats.org/officeDocument/2006/relationships/hyperlink" Target="https://www.daloopa.com/document/22810043" TargetMode="External"/><Relationship Id="rId11650" Type="http://schemas.openxmlformats.org/officeDocument/2006/relationships/hyperlink" Target="https://www.daloopa.com/document/599392" TargetMode="External"/><Relationship Id="rId12701" Type="http://schemas.openxmlformats.org/officeDocument/2006/relationships/hyperlink" Target="https://www.daloopa.com/src/62997319" TargetMode="External"/><Relationship Id="rId18263" Type="http://schemas.openxmlformats.org/officeDocument/2006/relationships/hyperlink" Target="https://www.daloopa.com/src/62769783" TargetMode="External"/><Relationship Id="rId19314" Type="http://schemas.openxmlformats.org/officeDocument/2006/relationships/hyperlink" Target="https://www.daloopa.com/src/49010235" TargetMode="External"/><Relationship Id="rId10252" Type="http://schemas.openxmlformats.org/officeDocument/2006/relationships/hyperlink" Target="https://marketplace.daloopa.com/text-fundamental?id=50180227&amp;value=6351&amp;id=50180170&amp;value=6581&amp;id=50180141&amp;value=6974&amp;id=50180119&amp;value=8094&amp;id=50457876&amp;value=28000&amp;id=50179993&amp;value=7407&amp;id=50179968&amp;value=7707&amp;id=50179951&amp;value=7926&amp;id=50179872&amp;value=9027&amp;id=50457877&amp;value=32067&amp;id=50179828&amp;value=8894&amp;id=50179815&amp;value=8991&amp;id=50179765&amp;value=9301&amp;id=50179747&amp;value=10044&amp;id=50457878&amp;value=37230&amp;id=50179714&amp;value=9461&amp;id=50179693&amp;value=9552&amp;id=50179640&amp;value=9810&amp;id=50179566&amp;value=11086&amp;id=50457879&amp;value=39909&amp;" TargetMode="External"/><Relationship Id="rId11303" Type="http://schemas.openxmlformats.org/officeDocument/2006/relationships/hyperlink" Target="https://www.daloopa.com/document/6065396" TargetMode="External"/><Relationship Id="rId14873" Type="http://schemas.openxmlformats.org/officeDocument/2006/relationships/hyperlink" Target="https://www.daloopa.com/src/67088707" TargetMode="External"/><Relationship Id="rId15924" Type="http://schemas.openxmlformats.org/officeDocument/2006/relationships/hyperlink" Target="https://www.daloopa.com/src/38229753" TargetMode="External"/><Relationship Id="rId3881" Type="http://schemas.openxmlformats.org/officeDocument/2006/relationships/hyperlink" Target="https://www.daloopa.com/src/46595191" TargetMode="External"/><Relationship Id="rId4932" Type="http://schemas.openxmlformats.org/officeDocument/2006/relationships/hyperlink" Target="https://www.daloopa.com/src/1670403" TargetMode="External"/><Relationship Id="rId9096" Type="http://schemas.openxmlformats.org/officeDocument/2006/relationships/hyperlink" Target="https://www.daloopa.com/src/1671403" TargetMode="External"/><Relationship Id="rId13475" Type="http://schemas.openxmlformats.org/officeDocument/2006/relationships/hyperlink" Target="https://www.daloopa.com/src/19145704" TargetMode="External"/><Relationship Id="rId14526" Type="http://schemas.openxmlformats.org/officeDocument/2006/relationships/hyperlink" Target="https://www.daloopa.com/src/19181735" TargetMode="External"/><Relationship Id="rId2483" Type="http://schemas.openxmlformats.org/officeDocument/2006/relationships/hyperlink" Target="https://www.daloopa.com/src/1679274" TargetMode="External"/><Relationship Id="rId3534" Type="http://schemas.openxmlformats.org/officeDocument/2006/relationships/hyperlink" Target="https://www.daloopa.com/document/8473" TargetMode="External"/><Relationship Id="rId12077" Type="http://schemas.openxmlformats.org/officeDocument/2006/relationships/hyperlink" Target="https://www.daloopa.com/src/1678805" TargetMode="External"/><Relationship Id="rId13128" Type="http://schemas.openxmlformats.org/officeDocument/2006/relationships/hyperlink" Target="https://www.daloopa.com/src/67440549" TargetMode="External"/><Relationship Id="rId16698" Type="http://schemas.openxmlformats.org/officeDocument/2006/relationships/hyperlink" Target="https://www.daloopa.com/src/19164750" TargetMode="External"/><Relationship Id="rId17749" Type="http://schemas.openxmlformats.org/officeDocument/2006/relationships/hyperlink" Target="https://www.daloopa.com/src/67091607" TargetMode="External"/><Relationship Id="rId455" Type="http://schemas.openxmlformats.org/officeDocument/2006/relationships/hyperlink" Target="https://www.daloopa.com/src/1677210" TargetMode="External"/><Relationship Id="rId1085" Type="http://schemas.openxmlformats.org/officeDocument/2006/relationships/hyperlink" Target="https://www.daloopa.com/src/1670808" TargetMode="External"/><Relationship Id="rId2136" Type="http://schemas.openxmlformats.org/officeDocument/2006/relationships/hyperlink" Target="https://www.daloopa.com/document/23465155" TargetMode="External"/><Relationship Id="rId6757" Type="http://schemas.openxmlformats.org/officeDocument/2006/relationships/hyperlink" Target="https://www.daloopa.com/src/1670041" TargetMode="External"/><Relationship Id="rId7808" Type="http://schemas.openxmlformats.org/officeDocument/2006/relationships/hyperlink" Target="https://www.daloopa.com/src/1669174" TargetMode="External"/><Relationship Id="rId19171" Type="http://schemas.openxmlformats.org/officeDocument/2006/relationships/hyperlink" Target="https://www.daloopa.com/document/7678" TargetMode="External"/><Relationship Id="rId108" Type="http://schemas.openxmlformats.org/officeDocument/2006/relationships/hyperlink" Target="https://www.daloopa.com/document/10232742" TargetMode="External"/><Relationship Id="rId5359" Type="http://schemas.openxmlformats.org/officeDocument/2006/relationships/hyperlink" Target="https://www.daloopa.com/src/46412908" TargetMode="External"/><Relationship Id="rId9230" Type="http://schemas.openxmlformats.org/officeDocument/2006/relationships/hyperlink" Target="https://www.daloopa.com/src/45304310" TargetMode="External"/><Relationship Id="rId11160" Type="http://schemas.openxmlformats.org/officeDocument/2006/relationships/hyperlink" Target="https://www.daloopa.com/src/50178988" TargetMode="External"/><Relationship Id="rId12211" Type="http://schemas.openxmlformats.org/officeDocument/2006/relationships/hyperlink" Target="https://www.daloopa.com/src/1679456" TargetMode="External"/><Relationship Id="rId15781" Type="http://schemas.openxmlformats.org/officeDocument/2006/relationships/hyperlink" Target="https://marketplace.daloopa.com/text-fundamental?id=19183441&amp;value=5.42&amp;id=19183408&amp;value=5.17&amp;id=19183201&amp;value=4.42&amp;id=50458023&amp;value=5.6&amp;id=19183549&amp;value=20.61&amp;id=19183353&amp;value=5.27&amp;id=19183092&amp;value=6.51&amp;id=19182951&amp;value=5.8&amp;id=50458024&amp;value=7.050000000000001&amp;id=19183622&amp;value=24.63&amp;" TargetMode="External"/><Relationship Id="rId16832" Type="http://schemas.openxmlformats.org/officeDocument/2006/relationships/hyperlink" Target="https://www.daloopa.com/src/48791853" TargetMode="External"/><Relationship Id="rId1969" Type="http://schemas.openxmlformats.org/officeDocument/2006/relationships/hyperlink" Target="https://www.daloopa.com/src/1680779" TargetMode="External"/><Relationship Id="rId5840" Type="http://schemas.openxmlformats.org/officeDocument/2006/relationships/hyperlink" Target="https://www.daloopa.com/src/1669950" TargetMode="External"/><Relationship Id="rId14383" Type="http://schemas.openxmlformats.org/officeDocument/2006/relationships/hyperlink" Target="https://www.daloopa.com/src/19181660" TargetMode="External"/><Relationship Id="rId15434" Type="http://schemas.openxmlformats.org/officeDocument/2006/relationships/hyperlink" Target="https://www.daloopa.com/src/19187087" TargetMode="External"/><Relationship Id="rId3391" Type="http://schemas.openxmlformats.org/officeDocument/2006/relationships/hyperlink" Target="https://www.daloopa.com/src/19137099" TargetMode="External"/><Relationship Id="rId4442" Type="http://schemas.openxmlformats.org/officeDocument/2006/relationships/hyperlink" Target="https://www.daloopa.com/src/1668095" TargetMode="External"/><Relationship Id="rId10993" Type="http://schemas.openxmlformats.org/officeDocument/2006/relationships/hyperlink" Target="https://www.daloopa.com/src/50174940" TargetMode="External"/><Relationship Id="rId14036" Type="http://schemas.openxmlformats.org/officeDocument/2006/relationships/hyperlink" Target="https://www.daloopa.com/src/18898228" TargetMode="External"/><Relationship Id="rId18657" Type="http://schemas.openxmlformats.org/officeDocument/2006/relationships/hyperlink" Target="https://www.daloopa.com/document/23219921" TargetMode="External"/><Relationship Id="rId19708" Type="http://schemas.openxmlformats.org/officeDocument/2006/relationships/hyperlink" Target="https://www.daloopa.com/document/206991" TargetMode="External"/><Relationship Id="rId3044" Type="http://schemas.openxmlformats.org/officeDocument/2006/relationships/hyperlink" Target="https://www.daloopa.com/src/19135548" TargetMode="External"/><Relationship Id="rId7665" Type="http://schemas.openxmlformats.org/officeDocument/2006/relationships/hyperlink" Target="https://www.daloopa.com/src/48346973" TargetMode="External"/><Relationship Id="rId8716" Type="http://schemas.openxmlformats.org/officeDocument/2006/relationships/hyperlink" Target="https://www.daloopa.com/src/67054080" TargetMode="External"/><Relationship Id="rId10646" Type="http://schemas.openxmlformats.org/officeDocument/2006/relationships/hyperlink" Target="https://www.daloopa.com/src/50179432" TargetMode="External"/><Relationship Id="rId17259" Type="http://schemas.openxmlformats.org/officeDocument/2006/relationships/hyperlink" Target="https://www.daloopa.com/src/48796770" TargetMode="External"/><Relationship Id="rId6267" Type="http://schemas.openxmlformats.org/officeDocument/2006/relationships/hyperlink" Target="https://www.daloopa.com/src/1670467" TargetMode="External"/><Relationship Id="rId7318" Type="http://schemas.openxmlformats.org/officeDocument/2006/relationships/hyperlink" Target="https://www.daloopa.com/src/1669387" TargetMode="External"/><Relationship Id="rId2877" Type="http://schemas.openxmlformats.org/officeDocument/2006/relationships/hyperlink" Target="https://www.daloopa.com/src/58704670" TargetMode="External"/><Relationship Id="rId13869" Type="http://schemas.openxmlformats.org/officeDocument/2006/relationships/hyperlink" Target="https://marketplace.daloopa.com/text-fundamental?id=19259508&amp;value=65&amp;id=19259290&amp;value=79&amp;id=19259174&amp;value=57&amp;id=19258031&amp;value=122&amp;id=66433333&amp;value=167&amp;id=19257968&amp;value=425&amp;id=19257764&amp;value=84&amp;id=19257590&amp;value=74&amp;id=19257727&amp;value=37&amp;id=66433334&amp;value=53&amp;id=19257526&amp;value=248&amp;id=19257284&amp;value=73&amp;id=19257098&amp;value=127&amp;id=19256918&amp;value=74&amp;id=66433335&amp;value=114&amp;id=19256749&amp;value=388&amp;id=19256523&amp;value=27&amp;id=19256474&amp;value=125&amp;id=19256393&amp;value=206&amp;id=66433336&amp;value=211&amp;id=19256355&amp;value=569&amp;id=19256213&amp;value=287&amp;id=19256154&amp;value=142&amp;id=19256075&amp;value=180&amp;" TargetMode="External"/><Relationship Id="rId15291" Type="http://schemas.openxmlformats.org/officeDocument/2006/relationships/hyperlink" Target="https://www.daloopa.com/src/32324322" TargetMode="External"/><Relationship Id="rId17740" Type="http://schemas.openxmlformats.org/officeDocument/2006/relationships/hyperlink" Target="https://www.daloopa.com/src/62705805" TargetMode="External"/><Relationship Id="rId849" Type="http://schemas.openxmlformats.org/officeDocument/2006/relationships/hyperlink" Target="https://www.daloopa.com/src/15999015" TargetMode="External"/><Relationship Id="rId1479" Type="http://schemas.openxmlformats.org/officeDocument/2006/relationships/hyperlink" Target="https://www.daloopa.com/src/1670943" TargetMode="External"/><Relationship Id="rId3928" Type="http://schemas.openxmlformats.org/officeDocument/2006/relationships/hyperlink" Target="https://www.daloopa.com/src/20811561" TargetMode="External"/><Relationship Id="rId5350" Type="http://schemas.openxmlformats.org/officeDocument/2006/relationships/hyperlink" Target="https://www.daloopa.com/src/1669594" TargetMode="External"/><Relationship Id="rId6401" Type="http://schemas.openxmlformats.org/officeDocument/2006/relationships/hyperlink" Target="https://www.daloopa.com/src/1670177" TargetMode="External"/><Relationship Id="rId16342" Type="http://schemas.openxmlformats.org/officeDocument/2006/relationships/hyperlink" Target="https://www.daloopa.com/src/19140083" TargetMode="External"/><Relationship Id="rId5003" Type="http://schemas.openxmlformats.org/officeDocument/2006/relationships/hyperlink" Target="https://www.daloopa.com/src/1669730" TargetMode="External"/><Relationship Id="rId9971" Type="http://schemas.openxmlformats.org/officeDocument/2006/relationships/hyperlink" Target="https://www.daloopa.com/src/7963290" TargetMode="External"/><Relationship Id="rId12952" Type="http://schemas.openxmlformats.org/officeDocument/2006/relationships/hyperlink" Target="https://www.daloopa.com/src/67441322" TargetMode="External"/><Relationship Id="rId19565" Type="http://schemas.openxmlformats.org/officeDocument/2006/relationships/hyperlink" Target="https://www.daloopa.com/src/1678523" TargetMode="External"/><Relationship Id="rId1960" Type="http://schemas.openxmlformats.org/officeDocument/2006/relationships/hyperlink" Target="https://www.daloopa.com/src/1680707" TargetMode="External"/><Relationship Id="rId7175" Type="http://schemas.openxmlformats.org/officeDocument/2006/relationships/hyperlink" Target="https://www.daloopa.com/src/4681383" TargetMode="External"/><Relationship Id="rId8573" Type="http://schemas.openxmlformats.org/officeDocument/2006/relationships/hyperlink" Target="https://www.daloopa.com/src/1669227" TargetMode="External"/><Relationship Id="rId9624" Type="http://schemas.openxmlformats.org/officeDocument/2006/relationships/hyperlink" Target="https://www.daloopa.com/src/20810601" TargetMode="External"/><Relationship Id="rId11554" Type="http://schemas.openxmlformats.org/officeDocument/2006/relationships/hyperlink" Target="https://www.daloopa.com/document/6065396" TargetMode="External"/><Relationship Id="rId12605" Type="http://schemas.openxmlformats.org/officeDocument/2006/relationships/hyperlink" Target="https://www.daloopa.com/src/19141232" TargetMode="External"/><Relationship Id="rId18167" Type="http://schemas.openxmlformats.org/officeDocument/2006/relationships/hyperlink" Target="https://www.daloopa.com/src/19275717" TargetMode="External"/><Relationship Id="rId19218" Type="http://schemas.openxmlformats.org/officeDocument/2006/relationships/hyperlink" Target="https://www.daloopa.com/src/49001570" TargetMode="External"/><Relationship Id="rId1613" Type="http://schemas.openxmlformats.org/officeDocument/2006/relationships/hyperlink" Target="https://www.daloopa.com/document/207123" TargetMode="External"/><Relationship Id="rId8226" Type="http://schemas.openxmlformats.org/officeDocument/2006/relationships/hyperlink" Target="https://www.daloopa.com/src/1668837" TargetMode="External"/><Relationship Id="rId10156" Type="http://schemas.openxmlformats.org/officeDocument/2006/relationships/hyperlink" Target="https://www.daloopa.com/src/50179972" TargetMode="External"/><Relationship Id="rId11207" Type="http://schemas.openxmlformats.org/officeDocument/2006/relationships/hyperlink" Target="https://www.daloopa.com/src/1684278" TargetMode="External"/><Relationship Id="rId14777" Type="http://schemas.openxmlformats.org/officeDocument/2006/relationships/hyperlink" Target="https://www.daloopa.com/src/19185867" TargetMode="External"/><Relationship Id="rId15828" Type="http://schemas.openxmlformats.org/officeDocument/2006/relationships/hyperlink" Target="https://www.daloopa.com/src/19182162" TargetMode="External"/><Relationship Id="rId3785" Type="http://schemas.openxmlformats.org/officeDocument/2006/relationships/hyperlink" Target="https://marketplace.daloopa.com/text-fundamental?id=67087927&amp;value=-0.05&amp;" TargetMode="External"/><Relationship Id="rId4836" Type="http://schemas.openxmlformats.org/officeDocument/2006/relationships/hyperlink" Target="https://www.daloopa.com/src/1677313" TargetMode="External"/><Relationship Id="rId13379" Type="http://schemas.openxmlformats.org/officeDocument/2006/relationships/hyperlink" Target="https://www.daloopa.com/src/19142936" TargetMode="External"/><Relationship Id="rId17250" Type="http://schemas.openxmlformats.org/officeDocument/2006/relationships/hyperlink" Target="https://www.daloopa.com/src/48798190" TargetMode="External"/><Relationship Id="rId18301" Type="http://schemas.openxmlformats.org/officeDocument/2006/relationships/hyperlink" Target="https://www.daloopa.com/src/67089041" TargetMode="External"/><Relationship Id="rId2387" Type="http://schemas.openxmlformats.org/officeDocument/2006/relationships/hyperlink" Target="https://www.daloopa.com/src/14824082" TargetMode="External"/><Relationship Id="rId3438" Type="http://schemas.openxmlformats.org/officeDocument/2006/relationships/hyperlink" Target="https://www.daloopa.com/src/45304543" TargetMode="External"/><Relationship Id="rId359" Type="http://schemas.openxmlformats.org/officeDocument/2006/relationships/hyperlink" Target="https://www.daloopa.com/src/1676981" TargetMode="External"/><Relationship Id="rId9481" Type="http://schemas.openxmlformats.org/officeDocument/2006/relationships/hyperlink" Target="https://www.daloopa.com/src/1671302" TargetMode="External"/><Relationship Id="rId13860" Type="http://schemas.openxmlformats.org/officeDocument/2006/relationships/hyperlink" Target="https://www.daloopa.com/src/46509314" TargetMode="External"/><Relationship Id="rId14911" Type="http://schemas.openxmlformats.org/officeDocument/2006/relationships/hyperlink" Target="https://www.daloopa.com/src/19184864" TargetMode="External"/><Relationship Id="rId19075" Type="http://schemas.openxmlformats.org/officeDocument/2006/relationships/hyperlink" Target="https://marketplace.daloopa.com/text-fundamental?id=48905818&amp;value=3056&amp;id=48905949&amp;value=2006&amp;id=48905997&amp;value=2106&amp;id=48906043&amp;value=3304&amp;id=48906077&amp;value=4277&amp;id=48906325&amp;value=8795&amp;id=48906400&amp;value=8730&amp;id=48906431&amp;value=9194&amp;id=48906555&amp;value=12436&amp;id=53491557&amp;value=12882&amp;id=58707008&amp;value=13595&amp;id=62997274&amp;value=13104&amp;" TargetMode="External"/><Relationship Id="rId8083" Type="http://schemas.openxmlformats.org/officeDocument/2006/relationships/hyperlink" Target="https://www.daloopa.com/src/47469244" TargetMode="External"/><Relationship Id="rId9134" Type="http://schemas.openxmlformats.org/officeDocument/2006/relationships/hyperlink" Target="https://www.daloopa.com/src/1671483" TargetMode="External"/><Relationship Id="rId12462" Type="http://schemas.openxmlformats.org/officeDocument/2006/relationships/hyperlink" Target="https://www.daloopa.com/src/1679469" TargetMode="External"/><Relationship Id="rId13513" Type="http://schemas.openxmlformats.org/officeDocument/2006/relationships/hyperlink" Target="https://www.daloopa.com/src/19144002" TargetMode="External"/><Relationship Id="rId840" Type="http://schemas.openxmlformats.org/officeDocument/2006/relationships/hyperlink" Target="https://www.daloopa.com/src/58653242" TargetMode="External"/><Relationship Id="rId1470" Type="http://schemas.openxmlformats.org/officeDocument/2006/relationships/hyperlink" Target="https://www.daloopa.com/src/49014052" TargetMode="External"/><Relationship Id="rId2521" Type="http://schemas.openxmlformats.org/officeDocument/2006/relationships/hyperlink" Target="https://www.daloopa.com/src/66330841" TargetMode="External"/><Relationship Id="rId11064" Type="http://schemas.openxmlformats.org/officeDocument/2006/relationships/hyperlink" Target="https://www.daloopa.com/src/67059244" TargetMode="External"/><Relationship Id="rId12115" Type="http://schemas.openxmlformats.org/officeDocument/2006/relationships/hyperlink" Target="https://marketplace.daloopa.com/text-fundamental?id=1678379&amp;value=5311&amp;" TargetMode="External"/><Relationship Id="rId15685" Type="http://schemas.openxmlformats.org/officeDocument/2006/relationships/hyperlink" Target="https://www.daloopa.com/src/19183620" TargetMode="External"/><Relationship Id="rId16736" Type="http://schemas.openxmlformats.org/officeDocument/2006/relationships/hyperlink" Target="https://www.daloopa.com/src/62705939" TargetMode="External"/><Relationship Id="rId1123" Type="http://schemas.openxmlformats.org/officeDocument/2006/relationships/hyperlink" Target="https://www.daloopa.com/src/62949195" TargetMode="External"/><Relationship Id="rId4693" Type="http://schemas.openxmlformats.org/officeDocument/2006/relationships/hyperlink" Target="https://www.daloopa.com/src/7963104" TargetMode="External"/><Relationship Id="rId5744" Type="http://schemas.openxmlformats.org/officeDocument/2006/relationships/hyperlink" Target="https://www.daloopa.com/src/14718071" TargetMode="External"/><Relationship Id="rId14287" Type="http://schemas.openxmlformats.org/officeDocument/2006/relationships/hyperlink" Target="https://marketplace.daloopa.com/text-fundamental?id=48892142&amp;value=0.11&amp;id=48892438&amp;value=0.13&amp;id=48892496&amp;value=0.16&amp;id=48892629&amp;value=0.15&amp;id=48892678&amp;value=0.22&amp;id=48892712&amp;value=0.25&amp;id=48892741&amp;value=0.25&amp;id=48892868&amp;value=0.24&amp;id=48892906&amp;value=0.17&amp;id=48892946&amp;value=0.17&amp;id=48892972&amp;value=0.14&amp;id=48893109&amp;value=0.15&amp;id=48893212&amp;value=0.16&amp;id=48893260&amp;value=0.13&amp;id=48893354&amp;value=0.16&amp;id=48893454&amp;value=0.15&amp;id=48893550&amp;value=0.15&amp;id=48893656&amp;value=0.14&amp;id=48893799&amp;value=0.09&amp;id=48894468&amp;value=0.09&amp;id=48894581&amp;value=0.2&amp;id=48895245&amp;value=0.21&amp;id=48895602&amp;value=0.19&amp;id=48897438&amp;value=0.18&amp;id=48897476&amp;value=0.17&amp;id=48897553&amp;value=0.15&amp;id=48897590&amp;value=0.16&amp;id=38226796&amp;value=0.13&amp;id=48897989&amp;value=0.14&amp;id=53490503&amp;value=0.19&amp;id=58706634&amp;value=0.23&amp;id=62997484&amp;value=0.23&amp;id=67089845&amp;value=0.21&amp;" TargetMode="External"/><Relationship Id="rId15338" Type="http://schemas.openxmlformats.org/officeDocument/2006/relationships/hyperlink" Target="https://www.daloopa.com/src/45303764" TargetMode="External"/><Relationship Id="rId3295" Type="http://schemas.openxmlformats.org/officeDocument/2006/relationships/hyperlink" Target="https://www.daloopa.com/src/19135741" TargetMode="External"/><Relationship Id="rId4346" Type="http://schemas.openxmlformats.org/officeDocument/2006/relationships/hyperlink" Target="https://www.daloopa.com/src/1668231" TargetMode="External"/><Relationship Id="rId8967" Type="http://schemas.openxmlformats.org/officeDocument/2006/relationships/hyperlink" Target="https://www.daloopa.com/src/1671428" TargetMode="External"/><Relationship Id="rId7569" Type="http://schemas.openxmlformats.org/officeDocument/2006/relationships/hyperlink" Target="https://www.daloopa.com/src/46420400" TargetMode="External"/><Relationship Id="rId10897" Type="http://schemas.openxmlformats.org/officeDocument/2006/relationships/hyperlink" Target="https://www.daloopa.com/src/50457944" TargetMode="External"/><Relationship Id="rId11948" Type="http://schemas.openxmlformats.org/officeDocument/2006/relationships/hyperlink" Target="https://www.daloopa.com/document/207123" TargetMode="External"/><Relationship Id="rId13370" Type="http://schemas.openxmlformats.org/officeDocument/2006/relationships/hyperlink" Target="https://www.daloopa.com/src/19143110" TargetMode="External"/><Relationship Id="rId13023" Type="http://schemas.openxmlformats.org/officeDocument/2006/relationships/hyperlink" Target="https://www.daloopa.com/src/67439000" TargetMode="External"/><Relationship Id="rId14421" Type="http://schemas.openxmlformats.org/officeDocument/2006/relationships/hyperlink" Target="https://www.daloopa.com/src/19177586" TargetMode="External"/><Relationship Id="rId17991" Type="http://schemas.openxmlformats.org/officeDocument/2006/relationships/hyperlink" Target="https://www.daloopa.com/src/62708744" TargetMode="External"/><Relationship Id="rId350" Type="http://schemas.openxmlformats.org/officeDocument/2006/relationships/hyperlink" Target="https://marketplace.daloopa.com/text-fundamental?id=50420185&amp;value=0.08&amp;id=50420360&amp;value=0.08&amp;id=50420388&amp;value=0.08&amp;id=50420447&amp;value=0.08&amp;id=1677010&amp;value=0.08&amp;id=1677004&amp;value=0.08&amp;id=1676998&amp;value=0.08&amp;id=1676981&amp;value=0.08&amp;id=1676975&amp;value=0.08&amp;id=1676969&amp;value=0.09&amp;id=1676963&amp;value=0.1&amp;id=1676957&amp;value=0.1&amp;id=48498099&amp;value=0.092&amp;id=1676951&amp;value=0.1&amp;id=1676945&amp;value=0.11&amp;id=1676939&amp;value=0.12&amp;id=1676933&amp;value=0.12&amp;id=48498363&amp;value=0.11599999999999999&amp;id=1676922&amp;value=0.13&amp;id=1676916&amp;value=0.13&amp;id=1676910&amp;value=0.13&amp;id=1676904&amp;value=0.13&amp;id=48498641&amp;value=0.131&amp;id=1676898&amp;value=0.13&amp;id=1676887&amp;value=0.13&amp;id=1676881&amp;value=0.13&amp;" TargetMode="External"/><Relationship Id="rId2031" Type="http://schemas.openxmlformats.org/officeDocument/2006/relationships/hyperlink" Target="https://www.daloopa.com/src/1680717" TargetMode="External"/><Relationship Id="rId16593" Type="http://schemas.openxmlformats.org/officeDocument/2006/relationships/hyperlink" Target="https://www.daloopa.com/src/32321279" TargetMode="External"/><Relationship Id="rId17644" Type="http://schemas.openxmlformats.org/officeDocument/2006/relationships/hyperlink" Target="https://www.daloopa.com/src/62761300" TargetMode="External"/><Relationship Id="rId5254" Type="http://schemas.openxmlformats.org/officeDocument/2006/relationships/hyperlink" Target="https://www.daloopa.com/src/58652751" TargetMode="External"/><Relationship Id="rId6652" Type="http://schemas.openxmlformats.org/officeDocument/2006/relationships/hyperlink" Target="https://www.daloopa.com/src/1670075" TargetMode="External"/><Relationship Id="rId7703" Type="http://schemas.openxmlformats.org/officeDocument/2006/relationships/hyperlink" Target="https://www.daloopa.com/src/1669210" TargetMode="External"/><Relationship Id="rId15195" Type="http://schemas.openxmlformats.org/officeDocument/2006/relationships/hyperlink" Target="https://www.daloopa.com/src/19179956" TargetMode="External"/><Relationship Id="rId16246" Type="http://schemas.openxmlformats.org/officeDocument/2006/relationships/hyperlink" Target="https://www.daloopa.com/src/19140081" TargetMode="External"/><Relationship Id="rId6305" Type="http://schemas.openxmlformats.org/officeDocument/2006/relationships/hyperlink" Target="https://www.daloopa.com/src/1670430" TargetMode="External"/><Relationship Id="rId9875" Type="http://schemas.openxmlformats.org/officeDocument/2006/relationships/hyperlink" Target="https://www.daloopa.com/src/50174313" TargetMode="External"/><Relationship Id="rId12856" Type="http://schemas.openxmlformats.org/officeDocument/2006/relationships/hyperlink" Target="https://www.daloopa.com/src/67436420" TargetMode="External"/><Relationship Id="rId13907" Type="http://schemas.openxmlformats.org/officeDocument/2006/relationships/hyperlink" Target="https://www.daloopa.com/src/19259173" TargetMode="External"/><Relationship Id="rId19469" Type="http://schemas.openxmlformats.org/officeDocument/2006/relationships/hyperlink" Target="https://www.daloopa.com/src/4681600" TargetMode="External"/><Relationship Id="rId89" Type="http://schemas.openxmlformats.org/officeDocument/2006/relationships/hyperlink" Target="https://www.daloopa.com/document/10232753" TargetMode="External"/><Relationship Id="rId1864" Type="http://schemas.openxmlformats.org/officeDocument/2006/relationships/hyperlink" Target="https://www.daloopa.com/src/10333113" TargetMode="External"/><Relationship Id="rId2915" Type="http://schemas.openxmlformats.org/officeDocument/2006/relationships/hyperlink" Target="https://www.daloopa.com/src/19134984" TargetMode="External"/><Relationship Id="rId8477" Type="http://schemas.openxmlformats.org/officeDocument/2006/relationships/hyperlink" Target="https://www.daloopa.com/src/10333057" TargetMode="External"/><Relationship Id="rId9528" Type="http://schemas.openxmlformats.org/officeDocument/2006/relationships/hyperlink" Target="https://www.daloopa.com/src/53410551" TargetMode="External"/><Relationship Id="rId11458" Type="http://schemas.openxmlformats.org/officeDocument/2006/relationships/hyperlink" Target="https://www.daloopa.com/src/1678968" TargetMode="External"/><Relationship Id="rId12509" Type="http://schemas.openxmlformats.org/officeDocument/2006/relationships/hyperlink" Target="https://www.daloopa.com/src/1679430" TargetMode="External"/><Relationship Id="rId1517" Type="http://schemas.openxmlformats.org/officeDocument/2006/relationships/hyperlink" Target="https://www.daloopa.com/src/1670853" TargetMode="External"/><Relationship Id="rId7079" Type="http://schemas.openxmlformats.org/officeDocument/2006/relationships/hyperlink" Target="https://www.daloopa.com/src/48346637" TargetMode="External"/><Relationship Id="rId3689" Type="http://schemas.openxmlformats.org/officeDocument/2006/relationships/hyperlink" Target="https://www.daloopa.com/src/67160338" TargetMode="External"/><Relationship Id="rId7560" Type="http://schemas.openxmlformats.org/officeDocument/2006/relationships/hyperlink" Target="https://www.daloopa.com/src/67044672" TargetMode="External"/><Relationship Id="rId8611" Type="http://schemas.openxmlformats.org/officeDocument/2006/relationships/hyperlink" Target="https://www.daloopa.com/src/46420411" TargetMode="External"/><Relationship Id="rId17154" Type="http://schemas.openxmlformats.org/officeDocument/2006/relationships/hyperlink" Target="https://www.daloopa.com/src/48792304" TargetMode="External"/><Relationship Id="rId18552" Type="http://schemas.openxmlformats.org/officeDocument/2006/relationships/hyperlink" Target="https://www.daloopa.com/src/62711965" TargetMode="External"/><Relationship Id="rId19603" Type="http://schemas.openxmlformats.org/officeDocument/2006/relationships/hyperlink" Target="https://www.daloopa.com/src/1678551" TargetMode="External"/><Relationship Id="rId6162" Type="http://schemas.openxmlformats.org/officeDocument/2006/relationships/hyperlink" Target="https://www.daloopa.com/src/1670502" TargetMode="External"/><Relationship Id="rId7213" Type="http://schemas.openxmlformats.org/officeDocument/2006/relationships/hyperlink" Target="https://www.daloopa.com/src/1668995" TargetMode="External"/><Relationship Id="rId10541" Type="http://schemas.openxmlformats.org/officeDocument/2006/relationships/hyperlink" Target="https://www.daloopa.com/src/50179427" TargetMode="External"/><Relationship Id="rId18205" Type="http://schemas.openxmlformats.org/officeDocument/2006/relationships/hyperlink" Target="https://www.daloopa.com/src/46509078" TargetMode="External"/><Relationship Id="rId9385" Type="http://schemas.openxmlformats.org/officeDocument/2006/relationships/hyperlink" Target="https://www.daloopa.com/src/1671186" TargetMode="External"/><Relationship Id="rId13764" Type="http://schemas.openxmlformats.org/officeDocument/2006/relationships/hyperlink" Target="https://www.daloopa.com/src/19147631" TargetMode="External"/><Relationship Id="rId14815" Type="http://schemas.openxmlformats.org/officeDocument/2006/relationships/hyperlink" Target="https://www.daloopa.com/src/19184088" TargetMode="External"/><Relationship Id="rId2772" Type="http://schemas.openxmlformats.org/officeDocument/2006/relationships/hyperlink" Target="https://www.daloopa.com/src/32320934" TargetMode="External"/><Relationship Id="rId3823" Type="http://schemas.openxmlformats.org/officeDocument/2006/relationships/hyperlink" Target="https://www.daloopa.com/src/1668550" TargetMode="External"/><Relationship Id="rId9038" Type="http://schemas.openxmlformats.org/officeDocument/2006/relationships/hyperlink" Target="https://www.daloopa.com/src/1671377" TargetMode="External"/><Relationship Id="rId12366" Type="http://schemas.openxmlformats.org/officeDocument/2006/relationships/hyperlink" Target="https://www.daloopa.com/src/53484048" TargetMode="External"/><Relationship Id="rId13417" Type="http://schemas.openxmlformats.org/officeDocument/2006/relationships/hyperlink" Target="https://marketplace.daloopa.com/text-fundamental?id=19145694&amp;value=2391&amp;id=19145280&amp;value=3188&amp;id=19145266&amp;value=1973&amp;id=19145254&amp;value=1464&amp;id=19145250&amp;value=1661&amp;id=19145226&amp;value=2037&amp;id=19143137&amp;value=1982&amp;id=19143108&amp;value=1908&amp;id=19143095&amp;value=1842&amp;id=19143691&amp;value=2470&amp;id=58749098&amp;value=8202&amp;id=19143069&amp;value=2686&amp;id=19143034&amp;value=3135&amp;id=19143029&amp;value=4760&amp;id=19143671&amp;value=4760&amp;id=58749099&amp;value=15341&amp;id=19143005&amp;value=6488&amp;id=19142977&amp;value=5148&amp;id=19142934&amp;value=5160&amp;id=19143651&amp;value=4714&amp;id=58749100&amp;value=21510&amp;id=20861992&amp;value=5697&amp;id=32323430&amp;value=5376&amp;id=38233729&amp;value=4056&amp;id=46507382&amp;value=4007&amp;id=58749101&amp;value=19136&amp;id=53487272&amp;value=4668&amp;id=58705354&amp;value=116511&amp;id=62996131&amp;value=113225&amp;id=67089921&amp;value=146082&amp;id=67097378&amp;value=380486&amp;" TargetMode="External"/><Relationship Id="rId16987" Type="http://schemas.openxmlformats.org/officeDocument/2006/relationships/hyperlink" Target="https://www.daloopa.com/src/48791469" TargetMode="External"/><Relationship Id="rId744" Type="http://schemas.openxmlformats.org/officeDocument/2006/relationships/hyperlink" Target="https://www.daloopa.com/src/18921928" TargetMode="External"/><Relationship Id="rId1374" Type="http://schemas.openxmlformats.org/officeDocument/2006/relationships/hyperlink" Target="https://www.daloopa.com/src/1670831" TargetMode="External"/><Relationship Id="rId2425" Type="http://schemas.openxmlformats.org/officeDocument/2006/relationships/hyperlink" Target="https://www.daloopa.com/src/45303545" TargetMode="External"/><Relationship Id="rId5995" Type="http://schemas.openxmlformats.org/officeDocument/2006/relationships/hyperlink" Target="https://www.daloopa.com/src/1669989" TargetMode="External"/><Relationship Id="rId12019" Type="http://schemas.openxmlformats.org/officeDocument/2006/relationships/hyperlink" Target="https://www.daloopa.com/src/1678322" TargetMode="External"/><Relationship Id="rId15589" Type="http://schemas.openxmlformats.org/officeDocument/2006/relationships/hyperlink" Target="https://marketplace.daloopa.com/text-fundamental?id=19187115&amp;value=9.87&amp;id=19187094&amp;value=7.55&amp;id=19187047&amp;value=8.71&amp;id=50458009&amp;value=9.919999999999998&amp;id=19187173&amp;value=36.05&amp;id=19187003&amp;value=5.33&amp;id=19186983&amp;value=5.09&amp;id=19186958&amp;value=4.36&amp;id=50458010&amp;value=5.489999999999998&amp;id=19187193&amp;value=20.27&amp;id=19186929&amp;value=5.2&amp;id=19186895&amp;value=4.93&amp;id=19186882&amp;value=5.73&amp;id=50458011&amp;value=6.98&amp;id=19187253&amp;value=22.84&amp;" TargetMode="External"/><Relationship Id="rId19460" Type="http://schemas.openxmlformats.org/officeDocument/2006/relationships/hyperlink" Target="https://www.daloopa.com/src/1678531" TargetMode="External"/><Relationship Id="rId80" Type="http://schemas.openxmlformats.org/officeDocument/2006/relationships/hyperlink" Target="https://www.daloopa.com/document/23218199" TargetMode="External"/><Relationship Id="rId1027" Type="http://schemas.openxmlformats.org/officeDocument/2006/relationships/hyperlink" Target="https://www.daloopa.com/src/10333288" TargetMode="External"/><Relationship Id="rId4597" Type="http://schemas.openxmlformats.org/officeDocument/2006/relationships/hyperlink" Target="https://www.daloopa.com/src/1668573" TargetMode="External"/><Relationship Id="rId5648" Type="http://schemas.openxmlformats.org/officeDocument/2006/relationships/hyperlink" Target="https://www.daloopa.com/src/1670413" TargetMode="External"/><Relationship Id="rId18062" Type="http://schemas.openxmlformats.org/officeDocument/2006/relationships/hyperlink" Target="https://www.daloopa.com/src/19238069" TargetMode="External"/><Relationship Id="rId19113" Type="http://schemas.openxmlformats.org/officeDocument/2006/relationships/hyperlink" Target="https://www.daloopa.com/src/49000216" TargetMode="External"/><Relationship Id="rId3199" Type="http://schemas.openxmlformats.org/officeDocument/2006/relationships/hyperlink" Target="https://www.daloopa.com/src/19135764" TargetMode="External"/><Relationship Id="rId7070" Type="http://schemas.openxmlformats.org/officeDocument/2006/relationships/hyperlink" Target="https://marketplace.daloopa.com/text-fundamental?id=1669418&amp;value=-103&amp;id=1669381&amp;value=-23&amp;id=1669343&amp;value=0&amp;id=1669306&amp;value=0&amp;id=48346637&amp;value=-126&amp;id=1669270&amp;value=0&amp;id=1669234&amp;value=0&amp;id=1669198&amp;value=0&amp;" TargetMode="External"/><Relationship Id="rId8121" Type="http://schemas.openxmlformats.org/officeDocument/2006/relationships/hyperlink" Target="https://www.daloopa.com/src/20811507" TargetMode="External"/><Relationship Id="rId10051" Type="http://schemas.openxmlformats.org/officeDocument/2006/relationships/hyperlink" Target="https://www.daloopa.com/document/6065396" TargetMode="External"/><Relationship Id="rId11102" Type="http://schemas.openxmlformats.org/officeDocument/2006/relationships/hyperlink" Target="https://www.daloopa.com/src/67059991" TargetMode="External"/><Relationship Id="rId12500" Type="http://schemas.openxmlformats.org/officeDocument/2006/relationships/hyperlink" Target="https://www.daloopa.com/src/1679502" TargetMode="External"/><Relationship Id="rId14672" Type="http://schemas.openxmlformats.org/officeDocument/2006/relationships/hyperlink" Target="https://www.daloopa.com/src/20862835" TargetMode="External"/><Relationship Id="rId15723" Type="http://schemas.openxmlformats.org/officeDocument/2006/relationships/hyperlink" Target="https://www.daloopa.com/src/19183770" TargetMode="External"/><Relationship Id="rId2282" Type="http://schemas.openxmlformats.org/officeDocument/2006/relationships/hyperlink" Target="https://marketplace.daloopa.com/text-fundamental?id=1679300&amp;value=1398&amp;id=1679296&amp;value=1326&amp;id=1679292&amp;value=1390&amp;id=45303515&amp;value=1524&amp;id=1679288&amp;value=5638&amp;id=1679284&amp;value=1583&amp;id=1679280&amp;value=1616&amp;id=1679276&amp;value=1627&amp;id=45303516&amp;value=1657&amp;id=1679272&amp;value=6483&amp;id=1679268&amp;value=1675&amp;id=1679264&amp;value=1678&amp;id=1679256&amp;value=1792&amp;id=45303517&amp;value=1922&amp;id=1679252&amp;value=7067&amp;id=1679248&amp;value=1921&amp;id=1679244&amp;value=1914&amp;id=1679240&amp;value=1890&amp;id=45303518&amp;value=2062&amp;id=1679236&amp;value=7787&amp;" TargetMode="External"/><Relationship Id="rId3680" Type="http://schemas.openxmlformats.org/officeDocument/2006/relationships/hyperlink" Target="https://www.daloopa.com/src/19137992" TargetMode="External"/><Relationship Id="rId4731" Type="http://schemas.openxmlformats.org/officeDocument/2006/relationships/hyperlink" Target="https://www.daloopa.com/src/1668271" TargetMode="External"/><Relationship Id="rId13274" Type="http://schemas.openxmlformats.org/officeDocument/2006/relationships/hyperlink" Target="https://www.daloopa.com/src/67436218" TargetMode="External"/><Relationship Id="rId14325" Type="http://schemas.openxmlformats.org/officeDocument/2006/relationships/hyperlink" Target="https://www.daloopa.com/src/19178243" TargetMode="External"/><Relationship Id="rId17895" Type="http://schemas.openxmlformats.org/officeDocument/2006/relationships/hyperlink" Target="https://www.daloopa.com/src/62708896" TargetMode="External"/><Relationship Id="rId18946" Type="http://schemas.openxmlformats.org/officeDocument/2006/relationships/hyperlink" Target="https://www.daloopa.com/src/48899135" TargetMode="External"/><Relationship Id="rId254" Type="http://schemas.openxmlformats.org/officeDocument/2006/relationships/hyperlink" Target="https://www.daloopa.com/src/1676944" TargetMode="External"/><Relationship Id="rId3333" Type="http://schemas.openxmlformats.org/officeDocument/2006/relationships/hyperlink" Target="https://www.daloopa.com/src/19136255" TargetMode="External"/><Relationship Id="rId7954" Type="http://schemas.openxmlformats.org/officeDocument/2006/relationships/hyperlink" Target="https://www.daloopa.com/src/1669507" TargetMode="External"/><Relationship Id="rId10935" Type="http://schemas.openxmlformats.org/officeDocument/2006/relationships/hyperlink" Target="https://www.daloopa.com/document/23463508" TargetMode="External"/><Relationship Id="rId16497" Type="http://schemas.openxmlformats.org/officeDocument/2006/relationships/hyperlink" Target="https://www.daloopa.com/src/18843786" TargetMode="External"/><Relationship Id="rId17548" Type="http://schemas.openxmlformats.org/officeDocument/2006/relationships/hyperlink" Target="https://www.daloopa.com/src/62705746" TargetMode="External"/><Relationship Id="rId6556" Type="http://schemas.openxmlformats.org/officeDocument/2006/relationships/hyperlink" Target="https://www.daloopa.com/src/1669792" TargetMode="External"/><Relationship Id="rId7607" Type="http://schemas.openxmlformats.org/officeDocument/2006/relationships/hyperlink" Target="https://www.daloopa.com/src/38123483" TargetMode="External"/><Relationship Id="rId15099" Type="http://schemas.openxmlformats.org/officeDocument/2006/relationships/hyperlink" Target="https://www.daloopa.com/src/45303750" TargetMode="External"/><Relationship Id="rId5158" Type="http://schemas.openxmlformats.org/officeDocument/2006/relationships/hyperlink" Target="https://www.daloopa.com/src/4681426" TargetMode="External"/><Relationship Id="rId6209" Type="http://schemas.openxmlformats.org/officeDocument/2006/relationships/hyperlink" Target="https://www.daloopa.com/src/46412939" TargetMode="External"/><Relationship Id="rId9779" Type="http://schemas.openxmlformats.org/officeDocument/2006/relationships/hyperlink" Target="https://www.daloopa.com/src/2697130" TargetMode="External"/><Relationship Id="rId12010" Type="http://schemas.openxmlformats.org/officeDocument/2006/relationships/hyperlink" Target="https://marketplace.daloopa.com/text-fundamental?id=1678233&amp;value=1420&amp;id=1678266&amp;value=987&amp;" TargetMode="External"/><Relationship Id="rId15580" Type="http://schemas.openxmlformats.org/officeDocument/2006/relationships/hyperlink" Target="https://www.daloopa.com/src/19187189" TargetMode="External"/><Relationship Id="rId1768" Type="http://schemas.openxmlformats.org/officeDocument/2006/relationships/hyperlink" Target="https://www.daloopa.com/src/1670995" TargetMode="External"/><Relationship Id="rId2819" Type="http://schemas.openxmlformats.org/officeDocument/2006/relationships/hyperlink" Target="https://www.daloopa.com/src/19134888" TargetMode="External"/><Relationship Id="rId14182" Type="http://schemas.openxmlformats.org/officeDocument/2006/relationships/hyperlink" Target="https://www.daloopa.com/src/19150765" TargetMode="External"/><Relationship Id="rId15233" Type="http://schemas.openxmlformats.org/officeDocument/2006/relationships/hyperlink" Target="https://www.daloopa.com/src/50458003" TargetMode="External"/><Relationship Id="rId16631" Type="http://schemas.openxmlformats.org/officeDocument/2006/relationships/hyperlink" Target="https://www.daloopa.com/src/19197023" TargetMode="External"/><Relationship Id="rId3190" Type="http://schemas.openxmlformats.org/officeDocument/2006/relationships/hyperlink" Target="https://www.daloopa.com/src/19135991" TargetMode="External"/><Relationship Id="rId4241" Type="http://schemas.openxmlformats.org/officeDocument/2006/relationships/hyperlink" Target="https://www.daloopa.com/src/1668246" TargetMode="External"/><Relationship Id="rId7464" Type="http://schemas.openxmlformats.org/officeDocument/2006/relationships/hyperlink" Target="https://www.daloopa.com/src/47468693" TargetMode="External"/><Relationship Id="rId8862" Type="http://schemas.openxmlformats.org/officeDocument/2006/relationships/hyperlink" Target="https://www.daloopa.com/src/62955924" TargetMode="External"/><Relationship Id="rId9913" Type="http://schemas.openxmlformats.org/officeDocument/2006/relationships/hyperlink" Target="https://www.daloopa.com/src/45304289" TargetMode="External"/><Relationship Id="rId10792" Type="http://schemas.openxmlformats.org/officeDocument/2006/relationships/hyperlink" Target="https://www.daloopa.com/src/50178996" TargetMode="External"/><Relationship Id="rId11843" Type="http://schemas.openxmlformats.org/officeDocument/2006/relationships/hyperlink" Target="https://www.daloopa.com/src/45304445" TargetMode="External"/><Relationship Id="rId18456" Type="http://schemas.openxmlformats.org/officeDocument/2006/relationships/hyperlink" Target="https://www.daloopa.com/src/62711943" TargetMode="External"/><Relationship Id="rId19507" Type="http://schemas.openxmlformats.org/officeDocument/2006/relationships/hyperlink" Target="https://www.daloopa.com/src/1678512" TargetMode="External"/><Relationship Id="rId1902" Type="http://schemas.openxmlformats.org/officeDocument/2006/relationships/hyperlink" Target="https://www.daloopa.com/src/48540633" TargetMode="External"/><Relationship Id="rId6066" Type="http://schemas.openxmlformats.org/officeDocument/2006/relationships/hyperlink" Target="https://www.daloopa.com/src/1670100" TargetMode="External"/><Relationship Id="rId7117" Type="http://schemas.openxmlformats.org/officeDocument/2006/relationships/hyperlink" Target="https://www.daloopa.com/src/48400754" TargetMode="External"/><Relationship Id="rId8515" Type="http://schemas.openxmlformats.org/officeDocument/2006/relationships/hyperlink" Target="https://www.daloopa.com/src/1668951" TargetMode="External"/><Relationship Id="rId10445" Type="http://schemas.openxmlformats.org/officeDocument/2006/relationships/hyperlink" Target="https://www.daloopa.com/src/67058823" TargetMode="External"/><Relationship Id="rId17058" Type="http://schemas.openxmlformats.org/officeDocument/2006/relationships/hyperlink" Target="https://www.daloopa.com/src/48792355" TargetMode="External"/><Relationship Id="rId18109" Type="http://schemas.openxmlformats.org/officeDocument/2006/relationships/hyperlink" Target="https://www.daloopa.com/src/19237897" TargetMode="External"/><Relationship Id="rId13668" Type="http://schemas.openxmlformats.org/officeDocument/2006/relationships/hyperlink" Target="https://www.daloopa.com/src/20862183" TargetMode="External"/><Relationship Id="rId14719" Type="http://schemas.openxmlformats.org/officeDocument/2006/relationships/hyperlink" Target="https://www.daloopa.com/src/19185870" TargetMode="External"/><Relationship Id="rId995" Type="http://schemas.openxmlformats.org/officeDocument/2006/relationships/hyperlink" Target="https://www.daloopa.com/src/15998853" TargetMode="External"/><Relationship Id="rId2676" Type="http://schemas.openxmlformats.org/officeDocument/2006/relationships/hyperlink" Target="https://www.daloopa.com/src/1679534" TargetMode="External"/><Relationship Id="rId3727" Type="http://schemas.openxmlformats.org/officeDocument/2006/relationships/hyperlink" Target="https://www.daloopa.com/src/19138010" TargetMode="External"/><Relationship Id="rId9289" Type="http://schemas.openxmlformats.org/officeDocument/2006/relationships/hyperlink" Target="https://www.daloopa.com/src/45304319" TargetMode="External"/><Relationship Id="rId15090" Type="http://schemas.openxmlformats.org/officeDocument/2006/relationships/hyperlink" Target="https://www.daloopa.com/src/19179476" TargetMode="External"/><Relationship Id="rId16141" Type="http://schemas.openxmlformats.org/officeDocument/2006/relationships/hyperlink" Target="https://www.daloopa.com/src/19193306" TargetMode="External"/><Relationship Id="rId648" Type="http://schemas.openxmlformats.org/officeDocument/2006/relationships/hyperlink" Target="https://www.daloopa.com/src/18917787" TargetMode="External"/><Relationship Id="rId1278" Type="http://schemas.openxmlformats.org/officeDocument/2006/relationships/hyperlink" Target="https://www.daloopa.com/src/58652856" TargetMode="External"/><Relationship Id="rId2329" Type="http://schemas.openxmlformats.org/officeDocument/2006/relationships/hyperlink" Target="https://www.daloopa.com/src/1679226" TargetMode="External"/><Relationship Id="rId5899" Type="http://schemas.openxmlformats.org/officeDocument/2006/relationships/hyperlink" Target="https://www.daloopa.com/src/1669712" TargetMode="External"/><Relationship Id="rId6200" Type="http://schemas.openxmlformats.org/officeDocument/2006/relationships/hyperlink" Target="https://www.daloopa.com/src/67044548" TargetMode="External"/><Relationship Id="rId9770" Type="http://schemas.openxmlformats.org/officeDocument/2006/relationships/hyperlink" Target="https://www.daloopa.com/src/1671312" TargetMode="External"/><Relationship Id="rId19364" Type="http://schemas.openxmlformats.org/officeDocument/2006/relationships/hyperlink" Target="https://www.daloopa.com/src/1678614" TargetMode="External"/><Relationship Id="rId8372" Type="http://schemas.openxmlformats.org/officeDocument/2006/relationships/hyperlink" Target="https://www.daloopa.com/src/7963165" TargetMode="External"/><Relationship Id="rId9423" Type="http://schemas.openxmlformats.org/officeDocument/2006/relationships/hyperlink" Target="https://www.daloopa.com/src/1671300" TargetMode="External"/><Relationship Id="rId12751" Type="http://schemas.openxmlformats.org/officeDocument/2006/relationships/hyperlink" Target="https://www.daloopa.com/src/1679154" TargetMode="External"/><Relationship Id="rId13802" Type="http://schemas.openxmlformats.org/officeDocument/2006/relationships/hyperlink" Target="https://www.daloopa.com/src/66433326" TargetMode="External"/><Relationship Id="rId19017" Type="http://schemas.openxmlformats.org/officeDocument/2006/relationships/hyperlink" Target="https://www.daloopa.com/src/48903199" TargetMode="External"/><Relationship Id="rId2810" Type="http://schemas.openxmlformats.org/officeDocument/2006/relationships/hyperlink" Target="https://www.daloopa.com/src/67087451" TargetMode="External"/><Relationship Id="rId8025" Type="http://schemas.openxmlformats.org/officeDocument/2006/relationships/hyperlink" Target="https://www.daloopa.com/src/38123481" TargetMode="External"/><Relationship Id="rId11353" Type="http://schemas.openxmlformats.org/officeDocument/2006/relationships/hyperlink" Target="https://www.daloopa.com/src/1678909" TargetMode="External"/><Relationship Id="rId12404" Type="http://schemas.openxmlformats.org/officeDocument/2006/relationships/hyperlink" Target="https://www.daloopa.com/src/20856413" TargetMode="External"/><Relationship Id="rId15974" Type="http://schemas.openxmlformats.org/officeDocument/2006/relationships/hyperlink" Target="https://marketplace.daloopa.com/text-fundamental?id=19193658&amp;value=522&amp;id=19195212&amp;value=522&amp;" TargetMode="External"/><Relationship Id="rId1412" Type="http://schemas.openxmlformats.org/officeDocument/2006/relationships/hyperlink" Target="https://www.daloopa.com/src/2697064" TargetMode="External"/><Relationship Id="rId4982" Type="http://schemas.openxmlformats.org/officeDocument/2006/relationships/hyperlink" Target="https://www.daloopa.com/src/1670478" TargetMode="External"/><Relationship Id="rId11006" Type="http://schemas.openxmlformats.org/officeDocument/2006/relationships/hyperlink" Target="https://www.daloopa.com/src/67051809" TargetMode="External"/><Relationship Id="rId14576" Type="http://schemas.openxmlformats.org/officeDocument/2006/relationships/hyperlink" Target="https://marketplace.daloopa.com/text-fundamental?id=19185023&amp;value=305&amp;id=19184984&amp;value=350&amp;id=19184891&amp;value=357&amp;id=45303710&amp;value=370&amp;id=19185953&amp;value=1382&amp;id=19184849&amp;value=371&amp;id=19184841&amp;value=240&amp;id=19184751&amp;value=457&amp;id=45303711&amp;value=-206&amp;id=19186012&amp;value=862&amp;id=19184599&amp;value=635&amp;id=19184555&amp;value=216&amp;id=19184492&amp;value=620&amp;id=45303712&amp;value=601&amp;id=19186028&amp;value=2072&amp;id=19184860&amp;value=446&amp;id=19184408&amp;value=667&amp;id=19184191&amp;value=475&amp;id=45303713&amp;value=719&amp;id=19186064&amp;value=2307&amp;id=19184172&amp;value=462&amp;id=19184117&amp;value=473&amp;id=19184086&amp;value=763&amp;id=45303714&amp;value=1034&amp;id=19186093&amp;value=2732&amp;id=20862838&amp;value=1221&amp;id=32324257&amp;value=1265&amp;id=38229702&amp;value=1291&amp;id=46520556&amp;value=1397&amp;id=46508610&amp;value=5174&amp;id=53488229&amp;value=1109&amp;id=58705770&amp;value=1081&amp;id=62996936&amp;value=946&amp;id=67097386&amp;value=936&amp;id=67088711&amp;value=4072&amp;" TargetMode="External"/><Relationship Id="rId15627" Type="http://schemas.openxmlformats.org/officeDocument/2006/relationships/hyperlink" Target="https://www.daloopa.com/src/50458015" TargetMode="External"/><Relationship Id="rId3584" Type="http://schemas.openxmlformats.org/officeDocument/2006/relationships/hyperlink" Target="https://www.daloopa.com/src/19138908" TargetMode="External"/><Relationship Id="rId4635" Type="http://schemas.openxmlformats.org/officeDocument/2006/relationships/hyperlink" Target="https://www.daloopa.com/src/1668362" TargetMode="External"/><Relationship Id="rId13178" Type="http://schemas.openxmlformats.org/officeDocument/2006/relationships/hyperlink" Target="https://www.daloopa.com/src/67439314" TargetMode="External"/><Relationship Id="rId14229" Type="http://schemas.openxmlformats.org/officeDocument/2006/relationships/hyperlink" Target="https://www.daloopa.com/src/20857565" TargetMode="External"/><Relationship Id="rId17799" Type="http://schemas.openxmlformats.org/officeDocument/2006/relationships/hyperlink" Target="https://www.daloopa.com/src/62706122" TargetMode="External"/><Relationship Id="rId18100" Type="http://schemas.openxmlformats.org/officeDocument/2006/relationships/hyperlink" Target="https://www.daloopa.com/src/67089093" TargetMode="External"/><Relationship Id="rId158" Type="http://schemas.openxmlformats.org/officeDocument/2006/relationships/hyperlink" Target="https://www.daloopa.com/document/23465155" TargetMode="External"/><Relationship Id="rId2186" Type="http://schemas.openxmlformats.org/officeDocument/2006/relationships/hyperlink" Target="https://www.daloopa.com/src/62996219" TargetMode="External"/><Relationship Id="rId3237" Type="http://schemas.openxmlformats.org/officeDocument/2006/relationships/hyperlink" Target="https://www.daloopa.com/src/19135810" TargetMode="External"/><Relationship Id="rId7858" Type="http://schemas.openxmlformats.org/officeDocument/2006/relationships/hyperlink" Target="https://www.daloopa.com/src/1668660" TargetMode="External"/><Relationship Id="rId8909" Type="http://schemas.openxmlformats.org/officeDocument/2006/relationships/hyperlink" Target="https://www.daloopa.com/document/6065396" TargetMode="External"/><Relationship Id="rId9280" Type="http://schemas.openxmlformats.org/officeDocument/2006/relationships/hyperlink" Target="https://www.daloopa.com/document/21778939" TargetMode="External"/><Relationship Id="rId10839" Type="http://schemas.openxmlformats.org/officeDocument/2006/relationships/hyperlink" Target="https://www.daloopa.com/src/50179341" TargetMode="External"/><Relationship Id="rId12261" Type="http://schemas.openxmlformats.org/officeDocument/2006/relationships/hyperlink" Target="https://www.daloopa.com/src/1679392" TargetMode="External"/><Relationship Id="rId13312" Type="http://schemas.openxmlformats.org/officeDocument/2006/relationships/hyperlink" Target="https://www.daloopa.com/src/1677356" TargetMode="External"/><Relationship Id="rId14710" Type="http://schemas.openxmlformats.org/officeDocument/2006/relationships/hyperlink" Target="https://www.daloopa.com/src/19185445" TargetMode="External"/><Relationship Id="rId2320" Type="http://schemas.openxmlformats.org/officeDocument/2006/relationships/hyperlink" Target="https://www.daloopa.com/src/1679241" TargetMode="External"/><Relationship Id="rId16882" Type="http://schemas.openxmlformats.org/officeDocument/2006/relationships/hyperlink" Target="https://www.daloopa.com/src/48791677" TargetMode="External"/><Relationship Id="rId17933" Type="http://schemas.openxmlformats.org/officeDocument/2006/relationships/hyperlink" Target="https://www.daloopa.com/src/62708748" TargetMode="External"/><Relationship Id="rId4492" Type="http://schemas.openxmlformats.org/officeDocument/2006/relationships/hyperlink" Target="https://www.daloopa.com/src/1668494" TargetMode="External"/><Relationship Id="rId5543" Type="http://schemas.openxmlformats.org/officeDocument/2006/relationships/hyperlink" Target="https://www.daloopa.com/src/1670453" TargetMode="External"/><Relationship Id="rId5890" Type="http://schemas.openxmlformats.org/officeDocument/2006/relationships/hyperlink" Target="https://www.daloopa.com/src/1670024" TargetMode="External"/><Relationship Id="rId6941" Type="http://schemas.openxmlformats.org/officeDocument/2006/relationships/hyperlink" Target="https://www.daloopa.com/src/48345879" TargetMode="External"/><Relationship Id="rId14086" Type="http://schemas.openxmlformats.org/officeDocument/2006/relationships/hyperlink" Target="https://www.daloopa.com/src/66433351" TargetMode="External"/><Relationship Id="rId15484" Type="http://schemas.openxmlformats.org/officeDocument/2006/relationships/hyperlink" Target="https://www.daloopa.com/src/19187089" TargetMode="External"/><Relationship Id="rId16535" Type="http://schemas.openxmlformats.org/officeDocument/2006/relationships/hyperlink" Target="https://www.daloopa.com/document/23465155" TargetMode="External"/><Relationship Id="rId3094" Type="http://schemas.openxmlformats.org/officeDocument/2006/relationships/hyperlink" Target="https://www.daloopa.com/src/19136683" TargetMode="External"/><Relationship Id="rId4145" Type="http://schemas.openxmlformats.org/officeDocument/2006/relationships/hyperlink" Target="https://www.daloopa.com/src/1668132" TargetMode="External"/><Relationship Id="rId15137" Type="http://schemas.openxmlformats.org/officeDocument/2006/relationships/hyperlink" Target="https://www.daloopa.com/src/19179497" TargetMode="External"/><Relationship Id="rId8766" Type="http://schemas.openxmlformats.org/officeDocument/2006/relationships/hyperlink" Target="https://www.daloopa.com/src/45304177" TargetMode="External"/><Relationship Id="rId9817" Type="http://schemas.openxmlformats.org/officeDocument/2006/relationships/hyperlink" Target="https://www.daloopa.com/src/1671390" TargetMode="External"/><Relationship Id="rId10696" Type="http://schemas.openxmlformats.org/officeDocument/2006/relationships/hyperlink" Target="https://www.daloopa.com/src/50457922" TargetMode="External"/><Relationship Id="rId11747" Type="http://schemas.openxmlformats.org/officeDocument/2006/relationships/hyperlink" Target="https://www.daloopa.com/src/1678707" TargetMode="External"/><Relationship Id="rId1806" Type="http://schemas.openxmlformats.org/officeDocument/2006/relationships/hyperlink" Target="https://www.daloopa.com/src/1670896" TargetMode="External"/><Relationship Id="rId7368" Type="http://schemas.openxmlformats.org/officeDocument/2006/relationships/hyperlink" Target="https://www.daloopa.com/src/1669460" TargetMode="External"/><Relationship Id="rId8419" Type="http://schemas.openxmlformats.org/officeDocument/2006/relationships/hyperlink" Target="https://www.daloopa.com/src/1668669" TargetMode="External"/><Relationship Id="rId10349" Type="http://schemas.openxmlformats.org/officeDocument/2006/relationships/hyperlink" Target="https://www.daloopa.com/src/50179475" TargetMode="External"/><Relationship Id="rId14220" Type="http://schemas.openxmlformats.org/officeDocument/2006/relationships/hyperlink" Target="https://www.daloopa.com/src/18881183" TargetMode="External"/><Relationship Id="rId17790" Type="http://schemas.openxmlformats.org/officeDocument/2006/relationships/hyperlink" Target="https://www.daloopa.com/src/62706474" TargetMode="External"/><Relationship Id="rId3978" Type="http://schemas.openxmlformats.org/officeDocument/2006/relationships/hyperlink" Target="https://www.daloopa.com/src/10332892" TargetMode="External"/><Relationship Id="rId8900" Type="http://schemas.openxmlformats.org/officeDocument/2006/relationships/hyperlink" Target="https://www.daloopa.com/src/1684216" TargetMode="External"/><Relationship Id="rId16392" Type="http://schemas.openxmlformats.org/officeDocument/2006/relationships/hyperlink" Target="https://www.daloopa.com/src/19197367" TargetMode="External"/><Relationship Id="rId17443" Type="http://schemas.openxmlformats.org/officeDocument/2006/relationships/hyperlink" Target="https://www.daloopa.com/src/62995805" TargetMode="External"/><Relationship Id="rId18841" Type="http://schemas.openxmlformats.org/officeDocument/2006/relationships/hyperlink" Target="https://www.daloopa.com/src/48899002" TargetMode="External"/><Relationship Id="rId899" Type="http://schemas.openxmlformats.org/officeDocument/2006/relationships/hyperlink" Target="https://www.daloopa.com/src/32273594" TargetMode="External"/><Relationship Id="rId6451" Type="http://schemas.openxmlformats.org/officeDocument/2006/relationships/hyperlink" Target="https://www.daloopa.com/src/1669825" TargetMode="External"/><Relationship Id="rId7502" Type="http://schemas.openxmlformats.org/officeDocument/2006/relationships/hyperlink" Target="https://www.daloopa.com/src/32272388" TargetMode="External"/><Relationship Id="rId10830" Type="http://schemas.openxmlformats.org/officeDocument/2006/relationships/hyperlink" Target="https://www.daloopa.com/src/67059481" TargetMode="External"/><Relationship Id="rId16045" Type="http://schemas.openxmlformats.org/officeDocument/2006/relationships/hyperlink" Target="https://www.daloopa.com/src/19193249" TargetMode="External"/><Relationship Id="rId5053" Type="http://schemas.openxmlformats.org/officeDocument/2006/relationships/hyperlink" Target="https://www.daloopa.com/src/1669799" TargetMode="External"/><Relationship Id="rId6104" Type="http://schemas.openxmlformats.org/officeDocument/2006/relationships/hyperlink" Target="https://www.daloopa.com/src/1670390" TargetMode="External"/><Relationship Id="rId9674" Type="http://schemas.openxmlformats.org/officeDocument/2006/relationships/hyperlink" Target="https://www.daloopa.com/src/1671141" TargetMode="External"/><Relationship Id="rId8276" Type="http://schemas.openxmlformats.org/officeDocument/2006/relationships/hyperlink" Target="https://www.daloopa.com/src/1668910" TargetMode="External"/><Relationship Id="rId9327" Type="http://schemas.openxmlformats.org/officeDocument/2006/relationships/hyperlink" Target="https://www.daloopa.com/src/1671184" TargetMode="External"/><Relationship Id="rId12655" Type="http://schemas.openxmlformats.org/officeDocument/2006/relationships/hyperlink" Target="https://www.daloopa.com/src/50460508" TargetMode="External"/><Relationship Id="rId13706" Type="http://schemas.openxmlformats.org/officeDocument/2006/relationships/hyperlink" Target="https://www.daloopa.com/src/19147731" TargetMode="External"/><Relationship Id="rId19268" Type="http://schemas.openxmlformats.org/officeDocument/2006/relationships/hyperlink" Target="https://www.daloopa.com/src/49002553" TargetMode="External"/><Relationship Id="rId1663" Type="http://schemas.openxmlformats.org/officeDocument/2006/relationships/hyperlink" Target="https://www.daloopa.com/src/49014140" TargetMode="External"/><Relationship Id="rId2714" Type="http://schemas.openxmlformats.org/officeDocument/2006/relationships/hyperlink" Target="https://www.daloopa.com/src/1679547" TargetMode="External"/><Relationship Id="rId11257" Type="http://schemas.openxmlformats.org/officeDocument/2006/relationships/hyperlink" Target="https://www.daloopa.com/src/1684264" TargetMode="External"/><Relationship Id="rId12308" Type="http://schemas.openxmlformats.org/officeDocument/2006/relationships/hyperlink" Target="https://www.daloopa.com/src/1679353" TargetMode="External"/><Relationship Id="rId15878" Type="http://schemas.openxmlformats.org/officeDocument/2006/relationships/hyperlink" Target="https://www.daloopa.com/src/19195403" TargetMode="External"/><Relationship Id="rId16929" Type="http://schemas.openxmlformats.org/officeDocument/2006/relationships/hyperlink" Target="https://www.daloopa.com/src/48791481" TargetMode="External"/><Relationship Id="rId1316" Type="http://schemas.openxmlformats.org/officeDocument/2006/relationships/hyperlink" Target="https://www.daloopa.com/src/1670812" TargetMode="External"/><Relationship Id="rId4886" Type="http://schemas.openxmlformats.org/officeDocument/2006/relationships/hyperlink" Target="https://www.daloopa.com/src/1930209" TargetMode="External"/><Relationship Id="rId5937" Type="http://schemas.openxmlformats.org/officeDocument/2006/relationships/hyperlink" Target="https://www.daloopa.com/src/1670203" TargetMode="External"/><Relationship Id="rId18351" Type="http://schemas.openxmlformats.org/officeDocument/2006/relationships/hyperlink" Target="https://marketplace.daloopa.com/text-fundamental?id=62711770&amp;value=175&amp;id=62711797&amp;value=101&amp;" TargetMode="External"/><Relationship Id="rId19402" Type="http://schemas.openxmlformats.org/officeDocument/2006/relationships/hyperlink" Target="https://www.daloopa.com/src/49010197" TargetMode="External"/><Relationship Id="rId22" Type="http://schemas.openxmlformats.org/officeDocument/2006/relationships/hyperlink" Target="https://www.daloopa.com/document/7681" TargetMode="External"/><Relationship Id="rId3488" Type="http://schemas.openxmlformats.org/officeDocument/2006/relationships/hyperlink" Target="https://www.daloopa.com/src/19138654" TargetMode="External"/><Relationship Id="rId4539" Type="http://schemas.openxmlformats.org/officeDocument/2006/relationships/hyperlink" Target="https://marketplace.daloopa.com/text-fundamental?id=1668570&amp;value=0.07&amp;id=1668546&amp;value=1.99&amp;id=1668522&amp;value=0.04&amp;id=1668498&amp;value=-0.01&amp;id=46593986&amp;value=2.08&amp;id=1668474&amp;value=-0.29&amp;id=1668453&amp;value=-0.1&amp;id=1668432&amp;value=-0.27&amp;id=1668411&amp;value=1.41&amp;id=46594107&amp;value=0.75&amp;id=1668390&amp;value=0&amp;" TargetMode="External"/><Relationship Id="rId8410" Type="http://schemas.openxmlformats.org/officeDocument/2006/relationships/hyperlink" Target="https://www.daloopa.com/src/1668984" TargetMode="External"/><Relationship Id="rId10340" Type="http://schemas.openxmlformats.org/officeDocument/2006/relationships/hyperlink" Target="https://www.daloopa.com/src/50457885" TargetMode="External"/><Relationship Id="rId18004" Type="http://schemas.openxmlformats.org/officeDocument/2006/relationships/hyperlink" Target="https://www.daloopa.com/src/62709341" TargetMode="External"/><Relationship Id="rId7012" Type="http://schemas.openxmlformats.org/officeDocument/2006/relationships/hyperlink" Target="https://www.daloopa.com/src/1669232" TargetMode="External"/><Relationship Id="rId14961" Type="http://schemas.openxmlformats.org/officeDocument/2006/relationships/hyperlink" Target="https://www.daloopa.com/src/38229703" TargetMode="External"/><Relationship Id="rId890" Type="http://schemas.openxmlformats.org/officeDocument/2006/relationships/hyperlink" Target="https://www.daloopa.com/src/15998857" TargetMode="External"/><Relationship Id="rId2571" Type="http://schemas.openxmlformats.org/officeDocument/2006/relationships/hyperlink" Target="https://www.daloopa.com/document/23465155" TargetMode="External"/><Relationship Id="rId9184" Type="http://schemas.openxmlformats.org/officeDocument/2006/relationships/hyperlink" Target="https://www.daloopa.com/src/45304301" TargetMode="External"/><Relationship Id="rId12165" Type="http://schemas.openxmlformats.org/officeDocument/2006/relationships/hyperlink" Target="https://www.daloopa.com/src/1678364" TargetMode="External"/><Relationship Id="rId13563" Type="http://schemas.openxmlformats.org/officeDocument/2006/relationships/hyperlink" Target="https://www.daloopa.com/src/58705348" TargetMode="External"/><Relationship Id="rId14614" Type="http://schemas.openxmlformats.org/officeDocument/2006/relationships/hyperlink" Target="https://www.daloopa.com/document/23465155" TargetMode="External"/><Relationship Id="rId543" Type="http://schemas.openxmlformats.org/officeDocument/2006/relationships/hyperlink" Target="https://www.daloopa.com/src/19355327" TargetMode="External"/><Relationship Id="rId1173" Type="http://schemas.openxmlformats.org/officeDocument/2006/relationships/hyperlink" Target="https://marketplace.daloopa.com/text-fundamental?id=2697059&amp;value=91&amp;id=48520309&amp;value=455&amp;id=4681478&amp;value=49&amp;id=7963239&amp;value=151&amp;id=10333118&amp;value=-22&amp;id=14718385&amp;value=-2&amp;id=48520377&amp;value=176&amp;id=20810475&amp;value=-109&amp;id=32273447&amp;value=-7&amp;id=38123781&amp;value=62&amp;id=46413138&amp;value=203&amp;id=50192804&amp;value=149&amp;id=53410458&amp;value=278&amp;id=58652862&amp;value=375&amp;id=62949199&amp;value=638&amp;id=67045078&amp;value=669&amp;id=67085588&amp;value=1960&amp;" TargetMode="External"/><Relationship Id="rId2224" Type="http://schemas.openxmlformats.org/officeDocument/2006/relationships/hyperlink" Target="https://www.daloopa.com/src/38226097" TargetMode="External"/><Relationship Id="rId3622" Type="http://schemas.openxmlformats.org/officeDocument/2006/relationships/hyperlink" Target="https://www.daloopa.com/src/19138235" TargetMode="External"/><Relationship Id="rId13216" Type="http://schemas.openxmlformats.org/officeDocument/2006/relationships/hyperlink" Target="https://www.daloopa.com/src/67439315" TargetMode="External"/><Relationship Id="rId16786" Type="http://schemas.openxmlformats.org/officeDocument/2006/relationships/hyperlink" Target="https://www.daloopa.com/document/23465155" TargetMode="External"/><Relationship Id="rId17837" Type="http://schemas.openxmlformats.org/officeDocument/2006/relationships/hyperlink" Target="https://www.daloopa.com/src/62761267" TargetMode="External"/><Relationship Id="rId5794" Type="http://schemas.openxmlformats.org/officeDocument/2006/relationships/hyperlink" Target="https://www.daloopa.com/src/1669710" TargetMode="External"/><Relationship Id="rId6845" Type="http://schemas.openxmlformats.org/officeDocument/2006/relationships/hyperlink" Target="https://marketplace.daloopa.com/text-fundamental?id=1669554&amp;value=584&amp;id=1669519&amp;value=747&amp;id=1669484&amp;value=693&amp;id=1669449&amp;value=757&amp;id=48346962&amp;value=2781&amp;id=1669413&amp;value=816&amp;id=1669375&amp;value=813&amp;id=1669337&amp;value=884&amp;id=1669300&amp;value=1010&amp;id=48346641&amp;value=3523&amp;id=1669265&amp;value=938&amp;id=1669229&amp;value=1011&amp;id=1669193&amp;value=1030&amp;id=1669155&amp;value=1153&amp;id=48345866&amp;value=4132&amp;id=1669056&amp;value=1155&amp;id=1669023&amp;value=1271&amp;id=1668989&amp;value=1377&amp;id=1668954&amp;value=1464&amp;id=48615960&amp;value=5267&amp;id=1668918&amp;value=1287&amp;id=1668882&amp;value=1424&amp;id=1668846&amp;value=1561&amp;id=1668810&amp;value=1831&amp;id=48400758&amp;value=6103&amp;id=1668776&amp;value=1791&amp;id=1668742&amp;value=1862&amp;id=1668708&amp;value=2138&amp;id=1668674&amp;value=2373&amp;id=48610208&amp;value=8164&amp;id=1668641&amp;value=2416&amp;id=1668608&amp;value=2626&amp;id=1668575&amp;value=2732&amp;id=2696839&amp;value=3082&amp;id=47469250&amp;value=10856&amp;id=4681378&amp;value=2899&amp;id=7963138&amp;value=3178&amp;id=10333061&amp;value=3289&amp;id=14718231&amp;value=3539&amp;id=47468708&amp;value=12905&amp;id=20811535&amp;value=2525&amp;id=32272398&amp;value=2730&amp;id=38123503&amp;value=3085&amp;id=46414913&amp;value=3215&amp;id=46420423&amp;value=11555&amp;id=53410387&amp;value=3591&amp;id=58652676&amp;value=3698&amp;id=62949107&amp;value=3933&amp;id=67044694&amp;value=4065&amp;id=67054432&amp;value=15287&amp;" TargetMode="External"/><Relationship Id="rId15388" Type="http://schemas.openxmlformats.org/officeDocument/2006/relationships/hyperlink" Target="https://www.daloopa.com/src/19187506" TargetMode="External"/><Relationship Id="rId16439" Type="http://schemas.openxmlformats.org/officeDocument/2006/relationships/hyperlink" Target="https://marketplace.daloopa.com/text-fundamental?id=19197226&amp;value=1000&amp;id=19197197&amp;value=1000&amp;id=19197160&amp;value=1000&amp;id=19197374&amp;value=1000&amp;id=19197079&amp;value=1000&amp;id=19197043&amp;value=1000&amp;id=19197026&amp;value=1000&amp;id=19197434&amp;value=1000&amp;id=19196916&amp;value=1000&amp;id=19196880&amp;value=1000&amp;id=19196818&amp;value=1000&amp;id=19196684&amp;value=1000&amp;id=19196295&amp;value=1000&amp;id=19166509&amp;value=1000&amp;id=19165193&amp;value=1000&amp;id=19165108&amp;value=1000&amp;id=19165063&amp;value=1000&amp;id=19165023&amp;value=1000&amp;id=19164976&amp;value=1000&amp;id=19164949&amp;value=1000&amp;id=19164896&amp;value=1000&amp;id=19164857&amp;value=1000&amp;id=19164836&amp;value=1000&amp;id=19164781&amp;value=1000&amp;id=19164749&amp;value=1000&amp;id=19164692&amp;value=1000&amp;id=19164658&amp;value=1000&amp;id=18842709&amp;value=1000&amp;id=18842961&amp;value=1000&amp;" TargetMode="External"/><Relationship Id="rId4049" Type="http://schemas.openxmlformats.org/officeDocument/2006/relationships/hyperlink" Target="https://www.daloopa.com/src/67054330" TargetMode="External"/><Relationship Id="rId4396" Type="http://schemas.openxmlformats.org/officeDocument/2006/relationships/hyperlink" Target="https://www.daloopa.com/src/46594119" TargetMode="External"/><Relationship Id="rId5447" Type="http://schemas.openxmlformats.org/officeDocument/2006/relationships/hyperlink" Target="https://www.daloopa.com/src/10332998" TargetMode="External"/><Relationship Id="rId11998" Type="http://schemas.openxmlformats.org/officeDocument/2006/relationships/hyperlink" Target="https://www.daloopa.com/src/1678251" TargetMode="External"/><Relationship Id="rId14471" Type="http://schemas.openxmlformats.org/officeDocument/2006/relationships/hyperlink" Target="https://www.daloopa.com/src/19178357" TargetMode="External"/><Relationship Id="rId15522" Type="http://schemas.openxmlformats.org/officeDocument/2006/relationships/hyperlink" Target="https://www.daloopa.com/src/67088790" TargetMode="External"/><Relationship Id="rId16920" Type="http://schemas.openxmlformats.org/officeDocument/2006/relationships/hyperlink" Target="https://www.daloopa.com/src/48791791" TargetMode="External"/><Relationship Id="rId4530" Type="http://schemas.openxmlformats.org/officeDocument/2006/relationships/hyperlink" Target="https://www.daloopa.com/src/1668521" TargetMode="External"/><Relationship Id="rId13073" Type="http://schemas.openxmlformats.org/officeDocument/2006/relationships/hyperlink" Target="https://www.daloopa.com/src/67441675" TargetMode="External"/><Relationship Id="rId14124" Type="http://schemas.openxmlformats.org/officeDocument/2006/relationships/hyperlink" Target="https://www.daloopa.com/src/48890455" TargetMode="External"/><Relationship Id="rId2081" Type="http://schemas.openxmlformats.org/officeDocument/2006/relationships/hyperlink" Target="https://www.daloopa.com/src/1680776" TargetMode="External"/><Relationship Id="rId3132" Type="http://schemas.openxmlformats.org/officeDocument/2006/relationships/hyperlink" Target="https://www.daloopa.com/src/19135501" TargetMode="External"/><Relationship Id="rId7753" Type="http://schemas.openxmlformats.org/officeDocument/2006/relationships/hyperlink" Target="https://www.daloopa.com/src/1669283" TargetMode="External"/><Relationship Id="rId16296" Type="http://schemas.openxmlformats.org/officeDocument/2006/relationships/hyperlink" Target="https://www.daloopa.com/src/19140009" TargetMode="External"/><Relationship Id="rId17694" Type="http://schemas.openxmlformats.org/officeDocument/2006/relationships/hyperlink" Target="https://www.daloopa.com/src/62762168" TargetMode="External"/><Relationship Id="rId18745" Type="http://schemas.openxmlformats.org/officeDocument/2006/relationships/hyperlink" Target="https://www.daloopa.com/src/48899693" TargetMode="External"/><Relationship Id="rId6355" Type="http://schemas.openxmlformats.org/officeDocument/2006/relationships/hyperlink" Target="https://www.daloopa.com/src/62949294" TargetMode="External"/><Relationship Id="rId7406" Type="http://schemas.openxmlformats.org/officeDocument/2006/relationships/hyperlink" Target="https://www.daloopa.com/src/48346631" TargetMode="External"/><Relationship Id="rId8804" Type="http://schemas.openxmlformats.org/officeDocument/2006/relationships/hyperlink" Target="https://www.daloopa.com/document/133032" TargetMode="External"/><Relationship Id="rId10734" Type="http://schemas.openxmlformats.org/officeDocument/2006/relationships/hyperlink" Target="https://www.daloopa.com/src/50179346" TargetMode="External"/><Relationship Id="rId17347" Type="http://schemas.openxmlformats.org/officeDocument/2006/relationships/hyperlink" Target="https://www.daloopa.com/src/48798233" TargetMode="External"/><Relationship Id="rId6008" Type="http://schemas.openxmlformats.org/officeDocument/2006/relationships/hyperlink" Target="https://www.daloopa.com/src/1670312" TargetMode="External"/><Relationship Id="rId13957" Type="http://schemas.openxmlformats.org/officeDocument/2006/relationships/hyperlink" Target="https://www.daloopa.com/src/48888334" TargetMode="External"/><Relationship Id="rId2965" Type="http://schemas.openxmlformats.org/officeDocument/2006/relationships/hyperlink" Target="https://www.daloopa.com/src/67087446" TargetMode="External"/><Relationship Id="rId9578" Type="http://schemas.openxmlformats.org/officeDocument/2006/relationships/hyperlink" Target="https://www.daloopa.com/src/4681513" TargetMode="External"/><Relationship Id="rId12559" Type="http://schemas.openxmlformats.org/officeDocument/2006/relationships/hyperlink" Target="https://www.daloopa.com/src/46509636" TargetMode="External"/><Relationship Id="rId16430" Type="http://schemas.openxmlformats.org/officeDocument/2006/relationships/hyperlink" Target="https://www.daloopa.com/src/19197227" TargetMode="External"/><Relationship Id="rId937" Type="http://schemas.openxmlformats.org/officeDocument/2006/relationships/hyperlink" Target="https://www.daloopa.com/src/38124379" TargetMode="External"/><Relationship Id="rId1567" Type="http://schemas.openxmlformats.org/officeDocument/2006/relationships/hyperlink" Target="https://marketplace.daloopa.com/text-fundamental?id=49016251&amp;value=19171&amp;id=49013983&amp;value=6301&amp;id=49016240&amp;value=22688&amp;id=49013969&amp;value=6243&amp;id=49013956&amp;value=6622&amp;id=49013911&amp;value=7104&amp;id=1671046&amp;value=8043&amp;id=49028185&amp;value=28012&amp;id=1671024&amp;value=7588&amp;id=1671010&amp;value=8314&amp;id=1670987&amp;value=8406&amp;id=1670964&amp;value=9536&amp;id=45303424&amp;value=33844&amp;" TargetMode="External"/><Relationship Id="rId2618" Type="http://schemas.openxmlformats.org/officeDocument/2006/relationships/hyperlink" Target="https://www.daloopa.com/src/66330950" TargetMode="External"/><Relationship Id="rId15032" Type="http://schemas.openxmlformats.org/officeDocument/2006/relationships/hyperlink" Target="https://www.daloopa.com/src/19184407" TargetMode="External"/><Relationship Id="rId19653" Type="http://schemas.openxmlformats.org/officeDocument/2006/relationships/hyperlink" Target="https://www.daloopa.com/document/23218199" TargetMode="External"/><Relationship Id="rId4040" Type="http://schemas.openxmlformats.org/officeDocument/2006/relationships/hyperlink" Target="https://www.daloopa.com/src/46593995" TargetMode="External"/><Relationship Id="rId8661" Type="http://schemas.openxmlformats.org/officeDocument/2006/relationships/hyperlink" Target="https://www.daloopa.com/src/45304160" TargetMode="External"/><Relationship Id="rId9712" Type="http://schemas.openxmlformats.org/officeDocument/2006/relationships/hyperlink" Target="https://www.daloopa.com/src/32273761" TargetMode="External"/><Relationship Id="rId10591" Type="http://schemas.openxmlformats.org/officeDocument/2006/relationships/hyperlink" Target="https://www.daloopa.com/src/50179332" TargetMode="External"/><Relationship Id="rId18255" Type="http://schemas.openxmlformats.org/officeDocument/2006/relationships/hyperlink" Target="https://www.daloopa.com/src/62769897" TargetMode="External"/><Relationship Id="rId19306" Type="http://schemas.openxmlformats.org/officeDocument/2006/relationships/hyperlink" Target="https://www.daloopa.com/src/49002554" TargetMode="External"/><Relationship Id="rId7263" Type="http://schemas.openxmlformats.org/officeDocument/2006/relationships/hyperlink" Target="https://www.daloopa.com/src/1669063" TargetMode="External"/><Relationship Id="rId8314" Type="http://schemas.openxmlformats.org/officeDocument/2006/relationships/hyperlink" Target="https://www.daloopa.com/src/1668839" TargetMode="External"/><Relationship Id="rId10244" Type="http://schemas.openxmlformats.org/officeDocument/2006/relationships/hyperlink" Target="https://www.daloopa.com/src/50179718" TargetMode="External"/><Relationship Id="rId11642" Type="http://schemas.openxmlformats.org/officeDocument/2006/relationships/hyperlink" Target="https://www.daloopa.com/src/1682201" TargetMode="External"/><Relationship Id="rId1701" Type="http://schemas.openxmlformats.org/officeDocument/2006/relationships/hyperlink" Target="https://www.daloopa.com/src/1671016" TargetMode="External"/><Relationship Id="rId14865" Type="http://schemas.openxmlformats.org/officeDocument/2006/relationships/hyperlink" Target="https://www.daloopa.com/src/19185880" TargetMode="External"/><Relationship Id="rId15916" Type="http://schemas.openxmlformats.org/officeDocument/2006/relationships/hyperlink" Target="https://www.daloopa.com/src/19192872" TargetMode="External"/><Relationship Id="rId3873" Type="http://schemas.openxmlformats.org/officeDocument/2006/relationships/hyperlink" Target="https://www.daloopa.com/src/53410361" TargetMode="External"/><Relationship Id="rId4924" Type="http://schemas.openxmlformats.org/officeDocument/2006/relationships/hyperlink" Target="https://www.daloopa.com/src/1930288" TargetMode="External"/><Relationship Id="rId9088" Type="http://schemas.openxmlformats.org/officeDocument/2006/relationships/hyperlink" Target="https://www.daloopa.com/src/1671500" TargetMode="External"/><Relationship Id="rId13467" Type="http://schemas.openxmlformats.org/officeDocument/2006/relationships/hyperlink" Target="https://www.daloopa.com/src/38234277" TargetMode="External"/><Relationship Id="rId14518" Type="http://schemas.openxmlformats.org/officeDocument/2006/relationships/hyperlink" Target="https://www.daloopa.com/src/50457980" TargetMode="External"/><Relationship Id="rId447" Type="http://schemas.openxmlformats.org/officeDocument/2006/relationships/hyperlink" Target="https://www.daloopa.com/src/1677260" TargetMode="External"/><Relationship Id="rId794" Type="http://schemas.openxmlformats.org/officeDocument/2006/relationships/hyperlink" Target="https://www.daloopa.com/src/19619080" TargetMode="External"/><Relationship Id="rId1077" Type="http://schemas.openxmlformats.org/officeDocument/2006/relationships/hyperlink" Target="https://www.daloopa.com/src/1670953" TargetMode="External"/><Relationship Id="rId2128" Type="http://schemas.openxmlformats.org/officeDocument/2006/relationships/hyperlink" Target="https://www.daloopa.com/src/18859727" TargetMode="External"/><Relationship Id="rId2475" Type="http://schemas.openxmlformats.org/officeDocument/2006/relationships/hyperlink" Target="https://www.daloopa.com/src/32320385" TargetMode="External"/><Relationship Id="rId3526" Type="http://schemas.openxmlformats.org/officeDocument/2006/relationships/hyperlink" Target="https://www.daloopa.com/src/19138890" TargetMode="External"/><Relationship Id="rId12069" Type="http://schemas.openxmlformats.org/officeDocument/2006/relationships/hyperlink" Target="https://marketplace.daloopa.com/text-fundamental?id=1678375&amp;value=10466&amp;" TargetMode="External"/><Relationship Id="rId5698" Type="http://schemas.openxmlformats.org/officeDocument/2006/relationships/hyperlink" Target="https://www.daloopa.com/src/1670492" TargetMode="External"/><Relationship Id="rId6749" Type="http://schemas.openxmlformats.org/officeDocument/2006/relationships/hyperlink" Target="https://www.daloopa.com/src/1670326" TargetMode="External"/><Relationship Id="rId12550" Type="http://schemas.openxmlformats.org/officeDocument/2006/relationships/hyperlink" Target="https://marketplace.daloopa.com/text-fundamental?id=50508240&amp;value=2.9&amp;id=50508241&amp;value=3.1999999999999997&amp;id=50508242&amp;value=3.3000000000000007&amp;id=19262125&amp;value=3.5&amp;id=50457794&amp;value=12.9&amp;id=50284538&amp;value=2.5&amp;id=50284608&amp;value=2.8&amp;id=50284674&amp;value=3.000000000000001&amp;id=46509636&amp;value=3.299999999999999&amp;id=50457795&amp;value=11.6&amp;id=53489404&amp;value=3.6&amp;id=58706287&amp;value=3.6999999999999997&amp;id=62997388&amp;value=3.8999999999999995&amp;id=67089558&amp;value=4.100000000000001&amp;id=67160321&amp;value=15.3&amp;" TargetMode="External"/><Relationship Id="rId13601" Type="http://schemas.openxmlformats.org/officeDocument/2006/relationships/hyperlink" Target="https://www.daloopa.com/src/19145382" TargetMode="External"/><Relationship Id="rId19163" Type="http://schemas.openxmlformats.org/officeDocument/2006/relationships/hyperlink" Target="https://www.daloopa.com/document/7678" TargetMode="External"/><Relationship Id="rId8171" Type="http://schemas.openxmlformats.org/officeDocument/2006/relationships/hyperlink" Target="https://www.daloopa.com/src/1669014" TargetMode="External"/><Relationship Id="rId9222" Type="http://schemas.openxmlformats.org/officeDocument/2006/relationships/hyperlink" Target="https://www.daloopa.com/src/1671236" TargetMode="External"/><Relationship Id="rId11152" Type="http://schemas.openxmlformats.org/officeDocument/2006/relationships/hyperlink" Target="https://www.daloopa.com/src/50179453" TargetMode="External"/><Relationship Id="rId12203" Type="http://schemas.openxmlformats.org/officeDocument/2006/relationships/hyperlink" Target="https://www.daloopa.com/document/23465155" TargetMode="External"/><Relationship Id="rId1211" Type="http://schemas.openxmlformats.org/officeDocument/2006/relationships/hyperlink" Target="https://www.daloopa.com/src/1670792" TargetMode="External"/><Relationship Id="rId4781" Type="http://schemas.openxmlformats.org/officeDocument/2006/relationships/hyperlink" Target="https://www.daloopa.com/src/20811557" TargetMode="External"/><Relationship Id="rId5832" Type="http://schemas.openxmlformats.org/officeDocument/2006/relationships/hyperlink" Target="https://www.daloopa.com/src/1670236" TargetMode="External"/><Relationship Id="rId14375" Type="http://schemas.openxmlformats.org/officeDocument/2006/relationships/hyperlink" Target="https://www.daloopa.com/src/38229592" TargetMode="External"/><Relationship Id="rId15773" Type="http://schemas.openxmlformats.org/officeDocument/2006/relationships/hyperlink" Target="https://www.daloopa.com/src/19183624" TargetMode="External"/><Relationship Id="rId16824" Type="http://schemas.openxmlformats.org/officeDocument/2006/relationships/hyperlink" Target="https://www.daloopa.com/src/48906951" TargetMode="External"/><Relationship Id="rId3383" Type="http://schemas.openxmlformats.org/officeDocument/2006/relationships/hyperlink" Target="https://marketplace.daloopa.com/text-fundamental?id=67087847&amp;value=0&amp;" TargetMode="External"/><Relationship Id="rId4434" Type="http://schemas.openxmlformats.org/officeDocument/2006/relationships/hyperlink" Target="https://www.daloopa.com/src/1668206" TargetMode="External"/><Relationship Id="rId14028" Type="http://schemas.openxmlformats.org/officeDocument/2006/relationships/hyperlink" Target="https://www.daloopa.com/src/62997371" TargetMode="External"/><Relationship Id="rId15426" Type="http://schemas.openxmlformats.org/officeDocument/2006/relationships/hyperlink" Target="https://www.daloopa.com/src/19186892" TargetMode="External"/><Relationship Id="rId18996" Type="http://schemas.openxmlformats.org/officeDocument/2006/relationships/hyperlink" Target="https://www.daloopa.com/src/48904000" TargetMode="External"/><Relationship Id="rId3036" Type="http://schemas.openxmlformats.org/officeDocument/2006/relationships/hyperlink" Target="https://www.daloopa.com/src/19135444" TargetMode="External"/><Relationship Id="rId10985" Type="http://schemas.openxmlformats.org/officeDocument/2006/relationships/hyperlink" Target="https://www.daloopa.com/src/50457950" TargetMode="External"/><Relationship Id="rId17598" Type="http://schemas.openxmlformats.org/officeDocument/2006/relationships/hyperlink" Target="https://www.daloopa.com/src/62761268" TargetMode="External"/><Relationship Id="rId18649" Type="http://schemas.openxmlformats.org/officeDocument/2006/relationships/hyperlink" Target="https://www.daloopa.com/src/50393416" TargetMode="External"/><Relationship Id="rId6259" Type="http://schemas.openxmlformats.org/officeDocument/2006/relationships/hyperlink" Target="https://www.daloopa.com/src/2696977" TargetMode="External"/><Relationship Id="rId7657" Type="http://schemas.openxmlformats.org/officeDocument/2006/relationships/hyperlink" Target="https://www.daloopa.com/src/20811512" TargetMode="External"/><Relationship Id="rId8708" Type="http://schemas.openxmlformats.org/officeDocument/2006/relationships/hyperlink" Target="https://www.daloopa.com/src/45304163" TargetMode="External"/><Relationship Id="rId10638" Type="http://schemas.openxmlformats.org/officeDocument/2006/relationships/hyperlink" Target="https://www.daloopa.com/document/23463508" TargetMode="External"/><Relationship Id="rId12060" Type="http://schemas.openxmlformats.org/officeDocument/2006/relationships/hyperlink" Target="https://www.daloopa.com/src/1678374" TargetMode="External"/><Relationship Id="rId13111" Type="http://schemas.openxmlformats.org/officeDocument/2006/relationships/hyperlink" Target="https://marketplace.daloopa.com/text-fundamental?id=67441718&amp;value=270.165&amp;id=67441705&amp;value=273.852&amp;id=67441661&amp;value=276.681&amp;id=67441249&amp;value=279.325&amp;id=67441180&amp;value=281.557&amp;id=67441171&amp;value=283.014&amp;id=67441111&amp;value=284.674&amp;id=67441079&amp;value=286.56&amp;id=67440997&amp;value=288.198&amp;id=67440981&amp;value=289.834&amp;id=67440928&amp;value=291.214&amp;id=67440850&amp;value=292.297&amp;id=67440749&amp;value=293.573&amp;id=67440674&amp;value=294.686&amp;id=67440637&amp;value=295.995&amp;id=67440549&amp;value=296.992&amp;id=67440485&amp;value=297.6&amp;id=67440199&amp;value=298.043&amp;id=67439889&amp;value=298.263&amp;id=67439668&amp;value=298.47&amp;id=67439604&amp;value=298.652&amp;id=67439510&amp;value=298.895&amp;id=67439455&amp;value=298.967&amp;id=67439317&amp;value=299.242&amp;id=67439299&amp;value=299.444&amp;id=67439265&amp;value=299.52&amp;id=67439254&amp;value=299.624&amp;id=67439183&amp;value=299.828&amp;id=67443681&amp;value=300.047&amp;id=67439098&amp;value=300.221&amp;id=67439086&amp;value=300.641&amp;id=67439035&amp;value=300.73&amp;id=67439016&amp;value=300.747&amp;id=67438976&amp;value=301.04&amp;id=67438941&amp;value=300.801&amp;id=67438863&amp;value=300.737&amp;id=67438799&amp;value=300.763&amp;id=67438733&amp;value=6002&amp;id=67438715&amp;value=5978&amp;id=67436217&amp;value=5964&amp;" TargetMode="External"/><Relationship Id="rId16681" Type="http://schemas.openxmlformats.org/officeDocument/2006/relationships/hyperlink" Target="https://www.daloopa.com/src/19197435" TargetMode="External"/><Relationship Id="rId17732" Type="http://schemas.openxmlformats.org/officeDocument/2006/relationships/hyperlink" Target="https://www.daloopa.com/src/62705947" TargetMode="External"/><Relationship Id="rId2869" Type="http://schemas.openxmlformats.org/officeDocument/2006/relationships/hyperlink" Target="https://www.daloopa.com/src/19134679" TargetMode="External"/><Relationship Id="rId6740" Type="http://schemas.openxmlformats.org/officeDocument/2006/relationships/hyperlink" Target="https://www.daloopa.com/src/67044559" TargetMode="External"/><Relationship Id="rId15283" Type="http://schemas.openxmlformats.org/officeDocument/2006/relationships/hyperlink" Target="https://www.daloopa.com/src/19186392" TargetMode="External"/><Relationship Id="rId16334" Type="http://schemas.openxmlformats.org/officeDocument/2006/relationships/hyperlink" Target="https://www.daloopa.com/src/19140213" TargetMode="External"/><Relationship Id="rId4291" Type="http://schemas.openxmlformats.org/officeDocument/2006/relationships/hyperlink" Target="https://www.daloopa.com/src/1668281" TargetMode="External"/><Relationship Id="rId5342" Type="http://schemas.openxmlformats.org/officeDocument/2006/relationships/hyperlink" Target="https://www.daloopa.com/src/1669873" TargetMode="External"/><Relationship Id="rId9963" Type="http://schemas.openxmlformats.org/officeDocument/2006/relationships/hyperlink" Target="https://www.daloopa.com/src/1671232" TargetMode="External"/><Relationship Id="rId8565" Type="http://schemas.openxmlformats.org/officeDocument/2006/relationships/hyperlink" Target="https://www.daloopa.com/src/1669517" TargetMode="External"/><Relationship Id="rId9616" Type="http://schemas.openxmlformats.org/officeDocument/2006/relationships/hyperlink" Target="https://www.daloopa.com/src/1671139" TargetMode="External"/><Relationship Id="rId11893" Type="http://schemas.openxmlformats.org/officeDocument/2006/relationships/hyperlink" Target="https://www.daloopa.com/src/1678703" TargetMode="External"/><Relationship Id="rId12944" Type="http://schemas.openxmlformats.org/officeDocument/2006/relationships/hyperlink" Target="https://www.daloopa.com/src/67436284" TargetMode="External"/><Relationship Id="rId18159" Type="http://schemas.openxmlformats.org/officeDocument/2006/relationships/hyperlink" Target="https://www.daloopa.com/src/19237957" TargetMode="External"/><Relationship Id="rId19557" Type="http://schemas.openxmlformats.org/officeDocument/2006/relationships/hyperlink" Target="https://www.daloopa.com/src/1678607" TargetMode="External"/><Relationship Id="rId1952" Type="http://schemas.openxmlformats.org/officeDocument/2006/relationships/hyperlink" Target="https://www.daloopa.com/src/1676823" TargetMode="External"/><Relationship Id="rId7167" Type="http://schemas.openxmlformats.org/officeDocument/2006/relationships/hyperlink" Target="https://www.daloopa.com/src/1668781" TargetMode="External"/><Relationship Id="rId8218" Type="http://schemas.openxmlformats.org/officeDocument/2006/relationships/hyperlink" Target="https://www.daloopa.com/src/1669184" TargetMode="External"/><Relationship Id="rId10495" Type="http://schemas.openxmlformats.org/officeDocument/2006/relationships/hyperlink" Target="https://www.daloopa.com/src/50178731" TargetMode="External"/><Relationship Id="rId11546" Type="http://schemas.openxmlformats.org/officeDocument/2006/relationships/hyperlink" Target="https://marketplace.daloopa.com/text-fundamental?id=1678996&amp;value=380&amp;id=1684162&amp;value=446&amp;id=1684182&amp;value=-459&amp;id=1684203&amp;value=-469&amp;id=45304421&amp;value=-102&amp;" TargetMode="External"/><Relationship Id="rId1605" Type="http://schemas.openxmlformats.org/officeDocument/2006/relationships/hyperlink" Target="https://www.daloopa.com/src/1671012" TargetMode="External"/><Relationship Id="rId10148" Type="http://schemas.openxmlformats.org/officeDocument/2006/relationships/hyperlink" Target="https://www.daloopa.com/src/50457859" TargetMode="External"/><Relationship Id="rId14769" Type="http://schemas.openxmlformats.org/officeDocument/2006/relationships/hyperlink" Target="https://www.daloopa.com/src/19185261" TargetMode="External"/><Relationship Id="rId18640" Type="http://schemas.openxmlformats.org/officeDocument/2006/relationships/hyperlink" Target="https://www.daloopa.com/src/50393509" TargetMode="External"/><Relationship Id="rId3777" Type="http://schemas.openxmlformats.org/officeDocument/2006/relationships/hyperlink" Target="https://www.daloopa.com/src/19138344" TargetMode="External"/><Relationship Id="rId4828" Type="http://schemas.openxmlformats.org/officeDocument/2006/relationships/hyperlink" Target="https://www.daloopa.com/src/1677308" TargetMode="External"/><Relationship Id="rId16191" Type="http://schemas.openxmlformats.org/officeDocument/2006/relationships/hyperlink" Target="https://www.daloopa.com/src/19193871" TargetMode="External"/><Relationship Id="rId17242" Type="http://schemas.openxmlformats.org/officeDocument/2006/relationships/hyperlink" Target="https://www.daloopa.com/src/48799348" TargetMode="External"/><Relationship Id="rId698" Type="http://schemas.openxmlformats.org/officeDocument/2006/relationships/hyperlink" Target="https://www.daloopa.com/src/19360423" TargetMode="External"/><Relationship Id="rId2379" Type="http://schemas.openxmlformats.org/officeDocument/2006/relationships/hyperlink" Target="https://www.daloopa.com/src/46520550" TargetMode="External"/><Relationship Id="rId6250" Type="http://schemas.openxmlformats.org/officeDocument/2006/relationships/hyperlink" Target="https://www.daloopa.com/src/58652764" TargetMode="External"/><Relationship Id="rId7301" Type="http://schemas.openxmlformats.org/officeDocument/2006/relationships/hyperlink" Target="https://marketplace.daloopa.com/text-fundamental?id=1669563&amp;value=-142&amp;id=1669528&amp;value=-16&amp;id=1669493&amp;value=112&amp;id=1669458&amp;value=-188&amp;id=48346967&amp;value=-234&amp;id=1669423&amp;value=26&amp;id=1669386&amp;value=-6&amp;id=1669348&amp;value=26&amp;" TargetMode="External"/><Relationship Id="rId2860" Type="http://schemas.openxmlformats.org/officeDocument/2006/relationships/hyperlink" Target="https://www.daloopa.com/src/19134947" TargetMode="External"/><Relationship Id="rId9473" Type="http://schemas.openxmlformats.org/officeDocument/2006/relationships/hyperlink" Target="https://www.daloopa.com/src/20810578" TargetMode="External"/><Relationship Id="rId12454" Type="http://schemas.openxmlformats.org/officeDocument/2006/relationships/hyperlink" Target="https://marketplace.daloopa.com/text-fundamental?id=1679517&amp;value=-5960&amp;id=1679509&amp;value=-6343&amp;id=1679501&amp;value=-6855&amp;id=1679493&amp;value=-7313&amp;id=1679485&amp;value=-7842&amp;id=1679477&amp;value=-8088&amp;id=1679469&amp;value=-8311&amp;id=1679461&amp;value=-8863&amp;id=1679453&amp;value=-9395&amp;id=1679445&amp;value=-10104&amp;id=1679437&amp;value=-10570&amp;id=1679429&amp;value=-11130&amp;id=1679421&amp;value=-11833&amp;id=1679413&amp;value=-12491&amp;id=1679405&amp;value=-13341&amp;id=1679397&amp;value=-13293&amp;id=1679389&amp;value=-14385&amp;id=1679381&amp;value=-15665&amp;id=1679373&amp;value=-16238&amp;id=1679365&amp;value=-17264&amp;id=1679357&amp;value=-18956&amp;id=1679349&amp;value=-20204&amp;id=1679341&amp;value=-21828&amp;id=1679333&amp;value=-22788&amp;id=1679325&amp;value=-24730&amp;id=1679317&amp;value=-26539&amp;id=1679309&amp;value=-28153&amp;id=2746556&amp;value=-30561&amp;id=4718977&amp;value=-32937&amp;id=7998990&amp;value=-35544&amp;id=10353977&amp;value=-38651&amp;id=14823748&amp;value=-41713&amp;id=20856417&amp;value=-43352&amp;id=32320523&amp;value=-45378&amp;id=38225420&amp;value=-47273&amp;id=46503150&amp;value=-49414&amp;id=53484052&amp;value=-51959&amp;id=58703451&amp;value=-54035&amp;id=62996619&amp;value=-55512&amp;id=67086554&amp;value=-59042&amp;" TargetMode="External"/><Relationship Id="rId13852" Type="http://schemas.openxmlformats.org/officeDocument/2006/relationships/hyperlink" Target="https://www.daloopa.com/src/32324672" TargetMode="External"/><Relationship Id="rId14903" Type="http://schemas.openxmlformats.org/officeDocument/2006/relationships/hyperlink" Target="https://www.daloopa.com/src/19184983" TargetMode="External"/><Relationship Id="rId19067" Type="http://schemas.openxmlformats.org/officeDocument/2006/relationships/hyperlink" Target="https://marketplace.daloopa.com/text-fundamental?id=48905033&amp;value=-104&amp;id=48905063&amp;value=-138&amp;id=48905295&amp;value=-178&amp;id=48905855&amp;value=-248&amp;id=48905872&amp;value=-303&amp;id=48905885&amp;value=-382&amp;" TargetMode="External"/><Relationship Id="rId832" Type="http://schemas.openxmlformats.org/officeDocument/2006/relationships/hyperlink" Target="https://www.daloopa.com/src/7963870" TargetMode="External"/><Relationship Id="rId1462" Type="http://schemas.openxmlformats.org/officeDocument/2006/relationships/hyperlink" Target="https://www.daloopa.com/src/49016279" TargetMode="External"/><Relationship Id="rId2513" Type="http://schemas.openxmlformats.org/officeDocument/2006/relationships/hyperlink" Target="https://www.daloopa.com/src/66330962" TargetMode="External"/><Relationship Id="rId3911" Type="http://schemas.openxmlformats.org/officeDocument/2006/relationships/hyperlink" Target="https://www.daloopa.com/src/1668223" TargetMode="External"/><Relationship Id="rId8075" Type="http://schemas.openxmlformats.org/officeDocument/2006/relationships/hyperlink" Target="https://www.daloopa.com/src/62949106" TargetMode="External"/><Relationship Id="rId9126" Type="http://schemas.openxmlformats.org/officeDocument/2006/relationships/hyperlink" Target="https://www.daloopa.com/src/1671552" TargetMode="External"/><Relationship Id="rId11056" Type="http://schemas.openxmlformats.org/officeDocument/2006/relationships/hyperlink" Target="https://www.daloopa.com/src/53412528" TargetMode="External"/><Relationship Id="rId12107" Type="http://schemas.openxmlformats.org/officeDocument/2006/relationships/hyperlink" Target="https://www.daloopa.com/src/1678328" TargetMode="External"/><Relationship Id="rId13505" Type="http://schemas.openxmlformats.org/officeDocument/2006/relationships/hyperlink" Target="https://www.daloopa.com/src/19144852" TargetMode="External"/><Relationship Id="rId1115" Type="http://schemas.openxmlformats.org/officeDocument/2006/relationships/hyperlink" Target="https://www.daloopa.com/document/23465155" TargetMode="External"/><Relationship Id="rId15677" Type="http://schemas.openxmlformats.org/officeDocument/2006/relationships/hyperlink" Target="https://www.daloopa.com/src/19183405" TargetMode="External"/><Relationship Id="rId16728" Type="http://schemas.openxmlformats.org/officeDocument/2006/relationships/hyperlink" Target="https://www.daloopa.com/src/67090202" TargetMode="External"/><Relationship Id="rId3287" Type="http://schemas.openxmlformats.org/officeDocument/2006/relationships/hyperlink" Target="https://www.daloopa.com/src/19135993" TargetMode="External"/><Relationship Id="rId4338" Type="http://schemas.openxmlformats.org/officeDocument/2006/relationships/hyperlink" Target="https://www.daloopa.com/src/1668403" TargetMode="External"/><Relationship Id="rId4685" Type="http://schemas.openxmlformats.org/officeDocument/2006/relationships/hyperlink" Target="https://www.daloopa.com/src/1668152" TargetMode="External"/><Relationship Id="rId5736" Type="http://schemas.openxmlformats.org/officeDocument/2006/relationships/hyperlink" Target="https://www.daloopa.com/src/67044537" TargetMode="External"/><Relationship Id="rId14279" Type="http://schemas.openxmlformats.org/officeDocument/2006/relationships/hyperlink" Target="https://www.daloopa.com/document/27841" TargetMode="External"/><Relationship Id="rId18150" Type="http://schemas.openxmlformats.org/officeDocument/2006/relationships/hyperlink" Target="https://www.daloopa.com/src/62823579" TargetMode="External"/><Relationship Id="rId19201" Type="http://schemas.openxmlformats.org/officeDocument/2006/relationships/hyperlink" Target="https://www.daloopa.com/document/7678" TargetMode="External"/><Relationship Id="rId8959" Type="http://schemas.openxmlformats.org/officeDocument/2006/relationships/hyperlink" Target="https://www.daloopa.com/src/1671511" TargetMode="External"/><Relationship Id="rId10889" Type="http://schemas.openxmlformats.org/officeDocument/2006/relationships/hyperlink" Target="https://www.daloopa.com/src/53412515" TargetMode="External"/><Relationship Id="rId14760" Type="http://schemas.openxmlformats.org/officeDocument/2006/relationships/hyperlink" Target="https://www.daloopa.com/src/19185865" TargetMode="External"/><Relationship Id="rId15811" Type="http://schemas.openxmlformats.org/officeDocument/2006/relationships/hyperlink" Target="https://www.daloopa.com/src/19182883" TargetMode="External"/><Relationship Id="rId13362" Type="http://schemas.openxmlformats.org/officeDocument/2006/relationships/hyperlink" Target="https://www.daloopa.com/document/23465155" TargetMode="External"/><Relationship Id="rId14413" Type="http://schemas.openxmlformats.org/officeDocument/2006/relationships/hyperlink" Target="https://www.daloopa.com/src/19178246" TargetMode="External"/><Relationship Id="rId2370" Type="http://schemas.openxmlformats.org/officeDocument/2006/relationships/hyperlink" Target="https://www.daloopa.com/src/1679177" TargetMode="External"/><Relationship Id="rId3421" Type="http://schemas.openxmlformats.org/officeDocument/2006/relationships/hyperlink" Target="https://www.daloopa.com/src/46541971" TargetMode="External"/><Relationship Id="rId6991" Type="http://schemas.openxmlformats.org/officeDocument/2006/relationships/hyperlink" Target="https://www.daloopa.com/src/48346964" TargetMode="External"/><Relationship Id="rId13015" Type="http://schemas.openxmlformats.org/officeDocument/2006/relationships/hyperlink" Target="https://www.daloopa.com/src/67439279" TargetMode="External"/><Relationship Id="rId16585" Type="http://schemas.openxmlformats.org/officeDocument/2006/relationships/hyperlink" Target="https://www.daloopa.com/src/19164693" TargetMode="External"/><Relationship Id="rId17983" Type="http://schemas.openxmlformats.org/officeDocument/2006/relationships/hyperlink" Target="https://www.daloopa.com/src/62709134" TargetMode="External"/><Relationship Id="rId342" Type="http://schemas.openxmlformats.org/officeDocument/2006/relationships/hyperlink" Target="https://www.daloopa.com/src/1676908" TargetMode="External"/><Relationship Id="rId2023" Type="http://schemas.openxmlformats.org/officeDocument/2006/relationships/hyperlink" Target="https://www.daloopa.com/src/1676820" TargetMode="External"/><Relationship Id="rId5593" Type="http://schemas.openxmlformats.org/officeDocument/2006/relationships/hyperlink" Target="https://www.daloopa.com/src/1670528" TargetMode="External"/><Relationship Id="rId6644" Type="http://schemas.openxmlformats.org/officeDocument/2006/relationships/hyperlink" Target="https://www.daloopa.com/src/1670362" TargetMode="External"/><Relationship Id="rId15187" Type="http://schemas.openxmlformats.org/officeDocument/2006/relationships/hyperlink" Target="https://marketplace.daloopa.com/text-fundamental?id=19180088&amp;value=10.06&amp;id=19180075&amp;value=7.68&amp;id=19180044&amp;value=8.86&amp;id=50457995&amp;value=10.100000000000001&amp;id=19182053&amp;value=36.7&amp;id=19180018&amp;value=5.42&amp;id=19180007&amp;value=5.17&amp;id=19179956&amp;value=4.42&amp;id=50457996&amp;value=5.6&amp;id=19180869&amp;value=20.61&amp;id=19179989&amp;value=5.27&amp;id=19179749&amp;value=4.99&amp;id=19179701&amp;value=5.8&amp;id=50457997&amp;value=7.050000000000001&amp;id=19181026&amp;value=23.11&amp;" TargetMode="External"/><Relationship Id="rId16238" Type="http://schemas.openxmlformats.org/officeDocument/2006/relationships/hyperlink" Target="https://www.daloopa.com/src/19140215" TargetMode="External"/><Relationship Id="rId17636" Type="http://schemas.openxmlformats.org/officeDocument/2006/relationships/hyperlink" Target="https://www.daloopa.com/src/62762204" TargetMode="External"/><Relationship Id="rId4195" Type="http://schemas.openxmlformats.org/officeDocument/2006/relationships/hyperlink" Target="https://www.daloopa.com/src/1668160" TargetMode="External"/><Relationship Id="rId5246" Type="http://schemas.openxmlformats.org/officeDocument/2006/relationships/hyperlink" Target="https://www.daloopa.com/src/7963187" TargetMode="External"/><Relationship Id="rId8469" Type="http://schemas.openxmlformats.org/officeDocument/2006/relationships/hyperlink" Target="https://www.daloopa.com/src/1668738" TargetMode="External"/><Relationship Id="rId9867" Type="http://schemas.openxmlformats.org/officeDocument/2006/relationships/hyperlink" Target="https://www.daloopa.com/src/50174323" TargetMode="External"/><Relationship Id="rId11797" Type="http://schemas.openxmlformats.org/officeDocument/2006/relationships/hyperlink" Target="https://www.daloopa.com/src/1678438" TargetMode="External"/><Relationship Id="rId12848" Type="http://schemas.openxmlformats.org/officeDocument/2006/relationships/hyperlink" Target="https://www.daloopa.com/src/67436777" TargetMode="External"/><Relationship Id="rId1856" Type="http://schemas.openxmlformats.org/officeDocument/2006/relationships/hyperlink" Target="https://www.daloopa.com/src/1670843" TargetMode="External"/><Relationship Id="rId2907" Type="http://schemas.openxmlformats.org/officeDocument/2006/relationships/hyperlink" Target="https://www.daloopa.com/src/19136448" TargetMode="External"/><Relationship Id="rId10399" Type="http://schemas.openxmlformats.org/officeDocument/2006/relationships/hyperlink" Target="https://www.daloopa.com/src/50179372" TargetMode="External"/><Relationship Id="rId14270" Type="http://schemas.openxmlformats.org/officeDocument/2006/relationships/hyperlink" Target="https://marketplace.daloopa.com/text-fundamental?id=19151351&amp;value=79&amp;id=19151295&amp;value=59&amp;id=19151196&amp;value=222&amp;id=19150983&amp;value=36&amp;id=19150200&amp;value=60&amp;id=18895074&amp;value=121&amp;" TargetMode="External"/><Relationship Id="rId15321" Type="http://schemas.openxmlformats.org/officeDocument/2006/relationships/hyperlink" Target="https://marketplace.daloopa.com/text-fundamental?id=19186874&amp;value=-5&amp;id=19186866&amp;value=-6&amp;id=19186837&amp;value=-5&amp;id=45303761&amp;value=-5&amp;id=19187500&amp;value=-21&amp;id=19186731&amp;value=-5&amp;id=19186693&amp;value=-4&amp;id=19186602&amp;value=-7&amp;id=45303762&amp;value=2&amp;id=19187620&amp;value=-14&amp;id=19186580&amp;value=-9&amp;id=19186518&amp;value=-3&amp;id=19186443&amp;value=-8&amp;id=45303763&amp;value=-4&amp;id=19187647&amp;value=-24&amp;id=19186431&amp;value=-4&amp;id=19186393&amp;value=-6&amp;id=19186359&amp;value=-4&amp;id=45303764&amp;value=-6&amp;id=19187668&amp;value=-20&amp;id=19186338&amp;value=-4&amp;id=19186316&amp;value=-3&amp;id=19186245&amp;value=-7&amp;id=45303765&amp;value=-11&amp;id=19187715&amp;value=-25&amp;id=20862887&amp;value=-16&amp;id=32324323&amp;value=-19&amp;id=38229711&amp;value=-20&amp;id=46520575&amp;value=-22&amp;id=46508704&amp;value=-77&amp;id=53488336&amp;value=-12&amp;id=58705781&amp;value=-9&amp;id=62996959&amp;value=-6&amp;id=67097396&amp;value=-3&amp;id=67088788&amp;value=-30&amp;" TargetMode="External"/><Relationship Id="rId18891" Type="http://schemas.openxmlformats.org/officeDocument/2006/relationships/hyperlink" Target="https://www.daloopa.com/src/48899879" TargetMode="External"/><Relationship Id="rId1509" Type="http://schemas.openxmlformats.org/officeDocument/2006/relationships/hyperlink" Target="https://www.daloopa.com/src/1671008" TargetMode="External"/><Relationship Id="rId8950" Type="http://schemas.openxmlformats.org/officeDocument/2006/relationships/hyperlink" Target="https://www.daloopa.com/src/1684240" TargetMode="External"/><Relationship Id="rId10880" Type="http://schemas.openxmlformats.org/officeDocument/2006/relationships/hyperlink" Target="https://www.daloopa.com/src/50178993" TargetMode="External"/><Relationship Id="rId17493" Type="http://schemas.openxmlformats.org/officeDocument/2006/relationships/hyperlink" Target="https://www.daloopa.com/src/62705856" TargetMode="External"/><Relationship Id="rId18544" Type="http://schemas.openxmlformats.org/officeDocument/2006/relationships/hyperlink" Target="https://www.daloopa.com/document/23465155" TargetMode="External"/><Relationship Id="rId7552" Type="http://schemas.openxmlformats.org/officeDocument/2006/relationships/hyperlink" Target="https://www.daloopa.com/src/14718232" TargetMode="External"/><Relationship Id="rId8603" Type="http://schemas.openxmlformats.org/officeDocument/2006/relationships/hyperlink" Target="https://www.daloopa.com/src/48347092" TargetMode="External"/><Relationship Id="rId10533" Type="http://schemas.openxmlformats.org/officeDocument/2006/relationships/hyperlink" Target="https://www.daloopa.com/src/50457907" TargetMode="External"/><Relationship Id="rId11931" Type="http://schemas.openxmlformats.org/officeDocument/2006/relationships/hyperlink" Target="https://www.daloopa.com/src/1678275" TargetMode="External"/><Relationship Id="rId16095" Type="http://schemas.openxmlformats.org/officeDocument/2006/relationships/hyperlink" Target="https://www.daloopa.com/src/19193913" TargetMode="External"/><Relationship Id="rId17146" Type="http://schemas.openxmlformats.org/officeDocument/2006/relationships/hyperlink" Target="https://www.daloopa.com/src/58706523" TargetMode="External"/><Relationship Id="rId6154" Type="http://schemas.openxmlformats.org/officeDocument/2006/relationships/hyperlink" Target="https://www.daloopa.com/src/1669716" TargetMode="External"/><Relationship Id="rId7205" Type="http://schemas.openxmlformats.org/officeDocument/2006/relationships/hyperlink" Target="https://www.daloopa.com/src/1669346" TargetMode="External"/><Relationship Id="rId9377" Type="http://schemas.openxmlformats.org/officeDocument/2006/relationships/hyperlink" Target="https://marketplace.daloopa.com/text-fundamental?id=1671354&amp;value=138&amp;id=1671326&amp;value=-77&amp;id=1671298&amp;value=-44&amp;id=1671270&amp;value=41&amp;id=45304324&amp;value=58&amp;id=1671242&amp;value=-96&amp;id=1671214&amp;value=15&amp;id=1671186&amp;value=135&amp;id=1671158&amp;value=92&amp;id=45304325&amp;value=146&amp;id=1671130&amp;value=-66&amp;id=1671102&amp;value=26&amp;id=1671074&amp;value=-39&amp;id=2697118&amp;value=40&amp;id=45304326&amp;value=-39&amp;id=4681507&amp;value=37&amp;id=7963273&amp;value=74&amp;id=10333151&amp;value=-180&amp;id=14718327&amp;value=-109&amp;id=45304327&amp;value=-178&amp;id=20810584&amp;value=-155&amp;id=32273757&amp;value=158&amp;id=38123898&amp;value=134&amp;id=67050862&amp;value=366&amp;" TargetMode="External"/><Relationship Id="rId13756" Type="http://schemas.openxmlformats.org/officeDocument/2006/relationships/hyperlink" Target="https://www.daloopa.com/src/53487686" TargetMode="External"/><Relationship Id="rId14807" Type="http://schemas.openxmlformats.org/officeDocument/2006/relationships/hyperlink" Target="https://www.daloopa.com/src/19184598" TargetMode="External"/><Relationship Id="rId736" Type="http://schemas.openxmlformats.org/officeDocument/2006/relationships/hyperlink" Target="https://www.daloopa.com/src/50430632" TargetMode="External"/><Relationship Id="rId1366" Type="http://schemas.openxmlformats.org/officeDocument/2006/relationships/hyperlink" Target="https://www.daloopa.com/src/1670981" TargetMode="External"/><Relationship Id="rId2417" Type="http://schemas.openxmlformats.org/officeDocument/2006/relationships/hyperlink" Target="https://www.daloopa.com/src/45303543" TargetMode="External"/><Relationship Id="rId2764" Type="http://schemas.openxmlformats.org/officeDocument/2006/relationships/hyperlink" Target="https://www.daloopa.com/src/1679524" TargetMode="External"/><Relationship Id="rId3815" Type="http://schemas.openxmlformats.org/officeDocument/2006/relationships/hyperlink" Target="https://www.daloopa.com/src/19138382" TargetMode="External"/><Relationship Id="rId12358" Type="http://schemas.openxmlformats.org/officeDocument/2006/relationships/hyperlink" Target="https://www.daloopa.com/src/4718974" TargetMode="External"/><Relationship Id="rId13409" Type="http://schemas.openxmlformats.org/officeDocument/2006/relationships/hyperlink" Target="https://www.daloopa.com/src/20861991" TargetMode="External"/><Relationship Id="rId16979" Type="http://schemas.openxmlformats.org/officeDocument/2006/relationships/hyperlink" Target="https://www.daloopa.com/src/48791712" TargetMode="External"/><Relationship Id="rId1019" Type="http://schemas.openxmlformats.org/officeDocument/2006/relationships/hyperlink" Target="https://www.daloopa.com/document/23465155" TargetMode="External"/><Relationship Id="rId5987" Type="http://schemas.openxmlformats.org/officeDocument/2006/relationships/hyperlink" Target="https://www.daloopa.com/src/1670274" TargetMode="External"/><Relationship Id="rId19452" Type="http://schemas.openxmlformats.org/officeDocument/2006/relationships/hyperlink" Target="https://www.daloopa.com/src/1678616" TargetMode="External"/><Relationship Id="rId72" Type="http://schemas.openxmlformats.org/officeDocument/2006/relationships/hyperlink" Target="https://www.daloopa.com/document/17276180" TargetMode="External"/><Relationship Id="rId4589" Type="http://schemas.openxmlformats.org/officeDocument/2006/relationships/hyperlink" Target="https://www.daloopa.com/src/46593991" TargetMode="External"/><Relationship Id="rId8460" Type="http://schemas.openxmlformats.org/officeDocument/2006/relationships/hyperlink" Target="https://www.daloopa.com/src/1669052" TargetMode="External"/><Relationship Id="rId9511" Type="http://schemas.openxmlformats.org/officeDocument/2006/relationships/hyperlink" Target="https://www.daloopa.com/src/1671275" TargetMode="External"/><Relationship Id="rId10390" Type="http://schemas.openxmlformats.org/officeDocument/2006/relationships/hyperlink" Target="https://www.daloopa.com/src/50457895" TargetMode="External"/><Relationship Id="rId11441" Type="http://schemas.openxmlformats.org/officeDocument/2006/relationships/hyperlink" Target="https://marketplace.daloopa.com/text-fundamental?id=1678985&amp;value=85&amp;id=1678966&amp;value=83&amp;id=1687092&amp;value=71&amp;id=1678923&amp;value=80&amp;id=45304406&amp;value=319&amp;" TargetMode="External"/><Relationship Id="rId18054" Type="http://schemas.openxmlformats.org/officeDocument/2006/relationships/hyperlink" Target="https://www.daloopa.com/src/19237900" TargetMode="External"/><Relationship Id="rId19105" Type="http://schemas.openxmlformats.org/officeDocument/2006/relationships/hyperlink" Target="https://www.daloopa.com/src/48906554" TargetMode="External"/><Relationship Id="rId1500" Type="http://schemas.openxmlformats.org/officeDocument/2006/relationships/hyperlink" Target="https://www.daloopa.com/src/48522782" TargetMode="External"/><Relationship Id="rId7062" Type="http://schemas.openxmlformats.org/officeDocument/2006/relationships/hyperlink" Target="https://www.daloopa.com/src/48345862" TargetMode="External"/><Relationship Id="rId8113" Type="http://schemas.openxmlformats.org/officeDocument/2006/relationships/hyperlink" Target="https://www.daloopa.com/src/1668663" TargetMode="External"/><Relationship Id="rId10043" Type="http://schemas.openxmlformats.org/officeDocument/2006/relationships/hyperlink" Target="https://marketplace.daloopa.com/text-fundamental?id=50180233&amp;value=1372&amp;id=50180180&amp;value=1345&amp;id=50180146&amp;value=1391&amp;id=50180127&amp;value=1496&amp;id=50457843&amp;value=5604&amp;" TargetMode="External"/><Relationship Id="rId14664" Type="http://schemas.openxmlformats.org/officeDocument/2006/relationships/hyperlink" Target="https://www.daloopa.com/src/19184862" TargetMode="External"/><Relationship Id="rId3672" Type="http://schemas.openxmlformats.org/officeDocument/2006/relationships/hyperlink" Target="https://www.daloopa.com/document/23465155" TargetMode="External"/><Relationship Id="rId4723" Type="http://schemas.openxmlformats.org/officeDocument/2006/relationships/hyperlink" Target="https://www.daloopa.com/src/46594922" TargetMode="External"/><Relationship Id="rId13266" Type="http://schemas.openxmlformats.org/officeDocument/2006/relationships/hyperlink" Target="https://www.daloopa.com/src/67439036" TargetMode="External"/><Relationship Id="rId14317" Type="http://schemas.openxmlformats.org/officeDocument/2006/relationships/hyperlink" Target="https://www.daloopa.com/src/48897989" TargetMode="External"/><Relationship Id="rId15715" Type="http://schemas.openxmlformats.org/officeDocument/2006/relationships/hyperlink" Target="https://www.daloopa.com/src/20862737" TargetMode="External"/><Relationship Id="rId593" Type="http://schemas.openxmlformats.org/officeDocument/2006/relationships/hyperlink" Target="https://www.daloopa.com/src/18918268" TargetMode="External"/><Relationship Id="rId2274" Type="http://schemas.openxmlformats.org/officeDocument/2006/relationships/hyperlink" Target="https://www.daloopa.com/src/1679251" TargetMode="External"/><Relationship Id="rId3325" Type="http://schemas.openxmlformats.org/officeDocument/2006/relationships/hyperlink" Target="https://www.daloopa.com/src/20860753" TargetMode="External"/><Relationship Id="rId17887" Type="http://schemas.openxmlformats.org/officeDocument/2006/relationships/hyperlink" Target="https://www.daloopa.com/src/62709237" TargetMode="External"/><Relationship Id="rId18938" Type="http://schemas.openxmlformats.org/officeDocument/2006/relationships/hyperlink" Target="https://www.daloopa.com/src/48899698" TargetMode="External"/><Relationship Id="rId246" Type="http://schemas.openxmlformats.org/officeDocument/2006/relationships/hyperlink" Target="https://www.daloopa.com/src/1677001" TargetMode="External"/><Relationship Id="rId5497" Type="http://schemas.openxmlformats.org/officeDocument/2006/relationships/hyperlink" Target="https://www.daloopa.com/src/10332999" TargetMode="External"/><Relationship Id="rId6548" Type="http://schemas.openxmlformats.org/officeDocument/2006/relationships/hyperlink" Target="https://www.daloopa.com/src/1670073" TargetMode="External"/><Relationship Id="rId6895" Type="http://schemas.openxmlformats.org/officeDocument/2006/relationships/hyperlink" Target="https://www.daloopa.com/src/46420423" TargetMode="External"/><Relationship Id="rId7946" Type="http://schemas.openxmlformats.org/officeDocument/2006/relationships/hyperlink" Target="https://www.daloopa.com/src/48346981" TargetMode="External"/><Relationship Id="rId10927" Type="http://schemas.openxmlformats.org/officeDocument/2006/relationships/hyperlink" Target="https://www.daloopa.com/src/50178586" TargetMode="External"/><Relationship Id="rId16489" Type="http://schemas.openxmlformats.org/officeDocument/2006/relationships/hyperlink" Target="https://www.daloopa.com/src/19164859" TargetMode="External"/><Relationship Id="rId4099" Type="http://schemas.openxmlformats.org/officeDocument/2006/relationships/hyperlink" Target="https://www.daloopa.com/src/46595427" TargetMode="External"/><Relationship Id="rId9021" Type="http://schemas.openxmlformats.org/officeDocument/2006/relationships/hyperlink" Target="https://marketplace.daloopa.com/text-fundamental?id=1671547&amp;value=1406&amp;id=1671538&amp;value=1333&amp;id=1671530&amp;value=1360&amp;id=1671522&amp;value=1466&amp;id=45304248&amp;value=5565&amp;id=1671514&amp;value=1547&amp;id=1671506&amp;value=1600&amp;id=1671498&amp;value=1618&amp;id=1671491&amp;value=1732&amp;id=45304249&amp;value=6497&amp;id=1671479&amp;value=1717&amp;id=1671467&amp;value=1654&amp;id=1671455&amp;value=1733&amp;id=1671443&amp;value=1927&amp;id=45304250&amp;value=7031&amp;id=1671431&amp;value=1972&amp;id=1671419&amp;value=1856&amp;id=1671398&amp;value=1959&amp;id=1671377&amp;value=2015&amp;id=45304251&amp;value=7802&amp;" TargetMode="External"/><Relationship Id="rId13400" Type="http://schemas.openxmlformats.org/officeDocument/2006/relationships/hyperlink" Target="https://www.daloopa.com/src/19143690" TargetMode="External"/><Relationship Id="rId16970" Type="http://schemas.openxmlformats.org/officeDocument/2006/relationships/hyperlink" Target="https://www.daloopa.com/src/48792029" TargetMode="External"/><Relationship Id="rId12002" Type="http://schemas.openxmlformats.org/officeDocument/2006/relationships/hyperlink" Target="https://www.daloopa.com/src/45304454" TargetMode="External"/><Relationship Id="rId15572" Type="http://schemas.openxmlformats.org/officeDocument/2006/relationships/hyperlink" Target="https://www.daloopa.com/src/19186247" TargetMode="External"/><Relationship Id="rId16623" Type="http://schemas.openxmlformats.org/officeDocument/2006/relationships/hyperlink" Target="https://www.daloopa.com/src/18842964" TargetMode="External"/><Relationship Id="rId1010" Type="http://schemas.openxmlformats.org/officeDocument/2006/relationships/hyperlink" Target="https://www.daloopa.com/src/67045216" TargetMode="External"/><Relationship Id="rId4580" Type="http://schemas.openxmlformats.org/officeDocument/2006/relationships/hyperlink" Target="https://www.daloopa.com/src/14718021" TargetMode="External"/><Relationship Id="rId5631" Type="http://schemas.openxmlformats.org/officeDocument/2006/relationships/hyperlink" Target="https://www.daloopa.com/src/62949309" TargetMode="External"/><Relationship Id="rId14174" Type="http://schemas.openxmlformats.org/officeDocument/2006/relationships/hyperlink" Target="https://www.daloopa.com/src/19150916" TargetMode="External"/><Relationship Id="rId15225" Type="http://schemas.openxmlformats.org/officeDocument/2006/relationships/hyperlink" Target="https://www.daloopa.com/src/50458001" TargetMode="External"/><Relationship Id="rId18795" Type="http://schemas.openxmlformats.org/officeDocument/2006/relationships/hyperlink" Target="https://www.daloopa.com/src/48900278" TargetMode="External"/><Relationship Id="rId4233" Type="http://schemas.openxmlformats.org/officeDocument/2006/relationships/hyperlink" Target="https://www.daloopa.com/src/1668422" TargetMode="External"/><Relationship Id="rId9905" Type="http://schemas.openxmlformats.org/officeDocument/2006/relationships/hyperlink" Target="https://www.daloopa.com/src/2697133" TargetMode="External"/><Relationship Id="rId17397" Type="http://schemas.openxmlformats.org/officeDocument/2006/relationships/hyperlink" Target="https://www.daloopa.com/src/62995430" TargetMode="External"/><Relationship Id="rId7456" Type="http://schemas.openxmlformats.org/officeDocument/2006/relationships/hyperlink" Target="https://www.daloopa.com/src/67044670" TargetMode="External"/><Relationship Id="rId10784" Type="http://schemas.openxmlformats.org/officeDocument/2006/relationships/hyperlink" Target="https://www.daloopa.com/src/50179202" TargetMode="External"/><Relationship Id="rId7109" Type="http://schemas.openxmlformats.org/officeDocument/2006/relationships/hyperlink" Target="https://www.daloopa.com/src/1668993" TargetMode="External"/><Relationship Id="rId10437" Type="http://schemas.openxmlformats.org/officeDocument/2006/relationships/hyperlink" Target="https://www.daloopa.com/src/50178747" TargetMode="External"/><Relationship Id="rId16480" Type="http://schemas.openxmlformats.org/officeDocument/2006/relationships/hyperlink" Target="https://www.daloopa.com/src/19196290" TargetMode="External"/><Relationship Id="rId3719" Type="http://schemas.openxmlformats.org/officeDocument/2006/relationships/hyperlink" Target="https://www.daloopa.com/src/19138106" TargetMode="External"/><Relationship Id="rId4090" Type="http://schemas.openxmlformats.org/officeDocument/2006/relationships/hyperlink" Target="https://www.daloopa.com/src/62948877" TargetMode="External"/><Relationship Id="rId16133" Type="http://schemas.openxmlformats.org/officeDocument/2006/relationships/hyperlink" Target="https://www.daloopa.com/src/19193918" TargetMode="External"/><Relationship Id="rId9762" Type="http://schemas.openxmlformats.org/officeDocument/2006/relationships/hyperlink" Target="https://www.daloopa.com/document/23463508" TargetMode="External"/><Relationship Id="rId12743" Type="http://schemas.openxmlformats.org/officeDocument/2006/relationships/hyperlink" Target="https://www.daloopa.com/src/62997321" TargetMode="External"/><Relationship Id="rId19356" Type="http://schemas.openxmlformats.org/officeDocument/2006/relationships/hyperlink" Target="https://www.daloopa.com/document/23218199" TargetMode="External"/><Relationship Id="rId2802" Type="http://schemas.openxmlformats.org/officeDocument/2006/relationships/hyperlink" Target="https://www.daloopa.com/src/58704669" TargetMode="External"/><Relationship Id="rId9415" Type="http://schemas.openxmlformats.org/officeDocument/2006/relationships/hyperlink" Target="https://www.daloopa.com/src/1671075" TargetMode="External"/><Relationship Id="rId10294" Type="http://schemas.openxmlformats.org/officeDocument/2006/relationships/hyperlink" Target="https://www.daloopa.com/src/50179259" TargetMode="External"/><Relationship Id="rId19009" Type="http://schemas.openxmlformats.org/officeDocument/2006/relationships/hyperlink" Target="https://marketplace.daloopa.com/text-fundamental?id=48903999&amp;value=2990&amp;id=48903594&amp;value=1361&amp;id=48903510&amp;value=949&amp;id=48903459&amp;value=2136&amp;id=48903422&amp;value=2596&amp;id=48903358&amp;value=3631&amp;id=48903199&amp;value=3589&amp;id=48903185&amp;value=4208&amp;id=48903052&amp;value=4954&amp;id=48901473&amp;value=3587&amp;id=53491364&amp;value=1586&amp;id=58706970&amp;value=146&amp;id=62997514&amp;value=104&amp;" TargetMode="External"/><Relationship Id="rId15966" Type="http://schemas.openxmlformats.org/officeDocument/2006/relationships/hyperlink" Target="https://www.daloopa.com/src/67097403" TargetMode="External"/><Relationship Id="rId3576" Type="http://schemas.openxmlformats.org/officeDocument/2006/relationships/hyperlink" Target="https://www.daloopa.com/src/49006111" TargetMode="External"/><Relationship Id="rId15619" Type="http://schemas.openxmlformats.org/officeDocument/2006/relationships/hyperlink" Target="https://www.daloopa.com/document/23465155" TargetMode="External"/><Relationship Id="rId3229" Type="http://schemas.openxmlformats.org/officeDocument/2006/relationships/hyperlink" Target="https://www.daloopa.com/src/19136026" TargetMode="External"/><Relationship Id="rId6799" Type="http://schemas.openxmlformats.org/officeDocument/2006/relationships/hyperlink" Target="https://www.daloopa.com/src/1669412" TargetMode="External"/><Relationship Id="rId14702" Type="http://schemas.openxmlformats.org/officeDocument/2006/relationships/hyperlink" Target="https://www.daloopa.com/src/19185872" TargetMode="External"/><Relationship Id="rId9272" Type="http://schemas.openxmlformats.org/officeDocument/2006/relationships/hyperlink" Target="https://www.daloopa.com/src/1671182" TargetMode="External"/><Relationship Id="rId12253" Type="http://schemas.openxmlformats.org/officeDocument/2006/relationships/hyperlink" Target="https://www.daloopa.com/src/1679455" TargetMode="External"/><Relationship Id="rId631" Type="http://schemas.openxmlformats.org/officeDocument/2006/relationships/hyperlink" Target="https://www.daloopa.com/src/19355347" TargetMode="External"/><Relationship Id="rId2312" Type="http://schemas.openxmlformats.org/officeDocument/2006/relationships/hyperlink" Target="https://www.daloopa.com/src/1679277" TargetMode="External"/><Relationship Id="rId5882" Type="http://schemas.openxmlformats.org/officeDocument/2006/relationships/hyperlink" Target="https://www.daloopa.com/src/1670309" TargetMode="External"/><Relationship Id="rId15476" Type="http://schemas.openxmlformats.org/officeDocument/2006/relationships/hyperlink" Target="https://www.daloopa.com/src/19186979" TargetMode="External"/><Relationship Id="rId17925" Type="http://schemas.openxmlformats.org/officeDocument/2006/relationships/hyperlink" Target="https://www.daloopa.com/src/62709135" TargetMode="External"/><Relationship Id="rId5535" Type="http://schemas.openxmlformats.org/officeDocument/2006/relationships/hyperlink" Target="https://www.daloopa.com/src/2696964" TargetMode="External"/><Relationship Id="rId15129" Type="http://schemas.openxmlformats.org/officeDocument/2006/relationships/hyperlink" Target="https://www.daloopa.com/src/19180017" TargetMode="External"/><Relationship Id="rId3086" Type="http://schemas.openxmlformats.org/officeDocument/2006/relationships/hyperlink" Target="https://www.daloopa.com/src/19135426" TargetMode="External"/><Relationship Id="rId8758" Type="http://schemas.openxmlformats.org/officeDocument/2006/relationships/hyperlink" Target="https://www.daloopa.com/src/67044825" TargetMode="External"/><Relationship Id="rId18699" Type="http://schemas.openxmlformats.org/officeDocument/2006/relationships/hyperlink" Target="https://www.daloopa.com/src/48900194" TargetMode="External"/><Relationship Id="rId11739" Type="http://schemas.openxmlformats.org/officeDocument/2006/relationships/hyperlink" Target="https://www.daloopa.com/src/1678663" TargetMode="External"/><Relationship Id="rId14212" Type="http://schemas.openxmlformats.org/officeDocument/2006/relationships/hyperlink" Target="https://www.daloopa.com/src/18879414" TargetMode="External"/><Relationship Id="rId17782" Type="http://schemas.openxmlformats.org/officeDocument/2006/relationships/hyperlink" Target="https://www.daloopa.com/src/62770406" TargetMode="External"/><Relationship Id="rId141" Type="http://schemas.openxmlformats.org/officeDocument/2006/relationships/hyperlink" Target="https://www.daloopa.com/document/10389361" TargetMode="External"/><Relationship Id="rId7841" Type="http://schemas.openxmlformats.org/officeDocument/2006/relationships/hyperlink" Target="https://www.daloopa.com/src/48400745" TargetMode="External"/><Relationship Id="rId10822" Type="http://schemas.openxmlformats.org/officeDocument/2006/relationships/hyperlink" Target="https://www.daloopa.com/src/50174947" TargetMode="External"/><Relationship Id="rId17435" Type="http://schemas.openxmlformats.org/officeDocument/2006/relationships/hyperlink" Target="https://www.daloopa.com/src/62705513" TargetMode="External"/><Relationship Id="rId5392" Type="http://schemas.openxmlformats.org/officeDocument/2006/relationships/hyperlink" Target="https://www.daloopa.com/src/1669943" TargetMode="External"/><Relationship Id="rId5045" Type="http://schemas.openxmlformats.org/officeDocument/2006/relationships/hyperlink" Target="https://www.daloopa.com/src/1670080" TargetMode="External"/><Relationship Id="rId11596" Type="http://schemas.openxmlformats.org/officeDocument/2006/relationships/hyperlink" Target="https://www.daloopa.com/document/6065396" TargetMode="External"/><Relationship Id="rId1655" Type="http://schemas.openxmlformats.org/officeDocument/2006/relationships/hyperlink" Target="https://www.daloopa.com/src/48526069" TargetMode="External"/><Relationship Id="rId8268" Type="http://schemas.openxmlformats.org/officeDocument/2006/relationships/hyperlink" Target="https://www.daloopa.com/src/1669257" TargetMode="External"/><Relationship Id="rId11249" Type="http://schemas.openxmlformats.org/officeDocument/2006/relationships/hyperlink" Target="https://www.daloopa.com/src/1678849" TargetMode="External"/><Relationship Id="rId1308" Type="http://schemas.openxmlformats.org/officeDocument/2006/relationships/hyperlink" Target="https://www.daloopa.com/src/1670957" TargetMode="External"/><Relationship Id="rId19741" Type="http://schemas.openxmlformats.org/officeDocument/2006/relationships/hyperlink" Target="https://www.daloopa.com/src/1678462" TargetMode="External"/><Relationship Id="rId4878" Type="http://schemas.openxmlformats.org/officeDocument/2006/relationships/hyperlink" Target="https://www.daloopa.com/src/1677273" TargetMode="External"/><Relationship Id="rId9800" Type="http://schemas.openxmlformats.org/officeDocument/2006/relationships/hyperlink" Target="https://www.daloopa.com/src/10333152" TargetMode="External"/><Relationship Id="rId17292" Type="http://schemas.openxmlformats.org/officeDocument/2006/relationships/hyperlink" Target="https://www.daloopa.com/src/48798191" TargetMode="External"/><Relationship Id="rId14" Type="http://schemas.openxmlformats.org/officeDocument/2006/relationships/hyperlink" Target="https://www.daloopa.com/document/7715" TargetMode="External"/><Relationship Id="rId7004" Type="http://schemas.openxmlformats.org/officeDocument/2006/relationships/hyperlink" Target="https://www.daloopa.com/src/1669522" TargetMode="External"/><Relationship Id="rId7351" Type="http://schemas.openxmlformats.org/officeDocument/2006/relationships/hyperlink" Target="https://www.daloopa.com/src/62949119" TargetMode="External"/><Relationship Id="rId10332" Type="http://schemas.openxmlformats.org/officeDocument/2006/relationships/hyperlink" Target="https://www.daloopa.com/src/50178949" TargetMode="External"/><Relationship Id="rId3961" Type="http://schemas.openxmlformats.org/officeDocument/2006/relationships/hyperlink" Target="https://www.daloopa.com/src/1668258" TargetMode="External"/><Relationship Id="rId13555" Type="http://schemas.openxmlformats.org/officeDocument/2006/relationships/hyperlink" Target="https://www.daloopa.com/src/58705347" TargetMode="External"/><Relationship Id="rId3614" Type="http://schemas.openxmlformats.org/officeDocument/2006/relationships/hyperlink" Target="https://www.daloopa.com/src/46504415" TargetMode="External"/><Relationship Id="rId13208" Type="http://schemas.openxmlformats.org/officeDocument/2006/relationships/hyperlink" Target="https://www.daloopa.com/src/67440548" TargetMode="External"/><Relationship Id="rId1165" Type="http://schemas.openxmlformats.org/officeDocument/2006/relationships/hyperlink" Target="https://www.daloopa.com/src/48511403" TargetMode="External"/><Relationship Id="rId6837" Type="http://schemas.openxmlformats.org/officeDocument/2006/relationships/hyperlink" Target="https://www.daloopa.com/src/48345874" TargetMode="External"/><Relationship Id="rId16778" Type="http://schemas.openxmlformats.org/officeDocument/2006/relationships/hyperlink" Target="https://www.daloopa.com/document/23465155" TargetMode="External"/><Relationship Id="rId19251" Type="http://schemas.openxmlformats.org/officeDocument/2006/relationships/hyperlink" Target="https://www.daloopa.com/src/49001593" TargetMode="External"/><Relationship Id="rId4388" Type="http://schemas.openxmlformats.org/officeDocument/2006/relationships/hyperlink" Target="https://www.daloopa.com/src/1668446" TargetMode="External"/><Relationship Id="rId9310" Type="http://schemas.openxmlformats.org/officeDocument/2006/relationships/hyperlink" Target="https://www.daloopa.com/src/38123895" TargetMode="External"/><Relationship Id="rId15861" Type="http://schemas.openxmlformats.org/officeDocument/2006/relationships/hyperlink" Target="https://www.daloopa.com/src/19192949" TargetMode="External"/><Relationship Id="rId5920" Type="http://schemas.openxmlformats.org/officeDocument/2006/relationships/hyperlink" Target="https://www.daloopa.com/src/1669849" TargetMode="External"/><Relationship Id="rId15514" Type="http://schemas.openxmlformats.org/officeDocument/2006/relationships/hyperlink" Target="https://www.daloopa.com/src/19187188" TargetMode="External"/><Relationship Id="rId3471" Type="http://schemas.openxmlformats.org/officeDocument/2006/relationships/hyperlink" Target="https://www.daloopa.com/src/19138692" TargetMode="External"/><Relationship Id="rId13065" Type="http://schemas.openxmlformats.org/officeDocument/2006/relationships/hyperlink" Target="https://www.daloopa.com/src/67438785" TargetMode="External"/><Relationship Id="rId18737" Type="http://schemas.openxmlformats.org/officeDocument/2006/relationships/hyperlink" Target="https://www.daloopa.com/src/48900021" TargetMode="External"/><Relationship Id="rId3124" Type="http://schemas.openxmlformats.org/officeDocument/2006/relationships/hyperlink" Target="https://www.daloopa.com/document/23465155" TargetMode="External"/><Relationship Id="rId6694" Type="http://schemas.openxmlformats.org/officeDocument/2006/relationships/hyperlink" Target="https://www.daloopa.com/src/1670438" TargetMode="External"/><Relationship Id="rId16288" Type="http://schemas.openxmlformats.org/officeDocument/2006/relationships/hyperlink" Target="https://www.daloopa.com/src/19140111" TargetMode="External"/><Relationship Id="rId6347" Type="http://schemas.openxmlformats.org/officeDocument/2006/relationships/hyperlink" Target="https://www.daloopa.com/src/10332988" TargetMode="External"/><Relationship Id="rId12898" Type="http://schemas.openxmlformats.org/officeDocument/2006/relationships/hyperlink" Target="https://www.daloopa.com/src/67436316" TargetMode="External"/><Relationship Id="rId17820" Type="http://schemas.openxmlformats.org/officeDocument/2006/relationships/hyperlink" Target="https://www.daloopa.com/src/62762238" TargetMode="External"/><Relationship Id="rId2957" Type="http://schemas.openxmlformats.org/officeDocument/2006/relationships/hyperlink" Target="https://www.daloopa.com/src/53486187" TargetMode="External"/><Relationship Id="rId15371" Type="http://schemas.openxmlformats.org/officeDocument/2006/relationships/hyperlink" Target="https://www.daloopa.com/src/45303768" TargetMode="External"/><Relationship Id="rId929" Type="http://schemas.openxmlformats.org/officeDocument/2006/relationships/hyperlink" Target="https://www.daloopa.com/src/15998665" TargetMode="External"/><Relationship Id="rId5430" Type="http://schemas.openxmlformats.org/officeDocument/2006/relationships/hyperlink" Target="https://www.daloopa.com/src/1670052" TargetMode="External"/><Relationship Id="rId11981" Type="http://schemas.openxmlformats.org/officeDocument/2006/relationships/hyperlink" Target="https://marketplace.daloopa.com/text-fundamental?id=1678795&amp;value=198&amp;" TargetMode="External"/><Relationship Id="rId15024" Type="http://schemas.openxmlformats.org/officeDocument/2006/relationships/hyperlink" Target="https://www.daloopa.com/src/19184840" TargetMode="External"/><Relationship Id="rId18594" Type="http://schemas.openxmlformats.org/officeDocument/2006/relationships/hyperlink" Target="https://www.daloopa.com/src/50393517" TargetMode="External"/><Relationship Id="rId8653" Type="http://schemas.openxmlformats.org/officeDocument/2006/relationships/hyperlink" Target="https://www.daloopa.com/src/62949174" TargetMode="External"/><Relationship Id="rId11634" Type="http://schemas.openxmlformats.org/officeDocument/2006/relationships/hyperlink" Target="https://www.daloopa.com/document/599392" TargetMode="External"/><Relationship Id="rId18247" Type="http://schemas.openxmlformats.org/officeDocument/2006/relationships/hyperlink" Target="https://www.daloopa.com/src/67089128" TargetMode="External"/><Relationship Id="rId8306" Type="http://schemas.openxmlformats.org/officeDocument/2006/relationships/hyperlink" Target="https://www.daloopa.com/src/47468695" TargetMode="External"/><Relationship Id="rId4916" Type="http://schemas.openxmlformats.org/officeDocument/2006/relationships/hyperlink" Target="https://www.daloopa.com/src/1930059" TargetMode="External"/><Relationship Id="rId14857" Type="http://schemas.openxmlformats.org/officeDocument/2006/relationships/hyperlink" Target="https://www.daloopa.com/src/19184091" TargetMode="External"/><Relationship Id="rId17330" Type="http://schemas.openxmlformats.org/officeDocument/2006/relationships/hyperlink" Target="https://www.daloopa.com/src/67089805" TargetMode="External"/><Relationship Id="rId786" Type="http://schemas.openxmlformats.org/officeDocument/2006/relationships/hyperlink" Target="https://www.daloopa.com/src/19619068" TargetMode="External"/><Relationship Id="rId2467" Type="http://schemas.openxmlformats.org/officeDocument/2006/relationships/hyperlink" Target="https://www.daloopa.com/src/1679184" TargetMode="External"/><Relationship Id="rId439" Type="http://schemas.openxmlformats.org/officeDocument/2006/relationships/hyperlink" Target="https://www.daloopa.com/src/1677128" TargetMode="External"/><Relationship Id="rId13940" Type="http://schemas.openxmlformats.org/officeDocument/2006/relationships/hyperlink" Target="https://www.daloopa.com/src/48887684" TargetMode="External"/><Relationship Id="rId8163" Type="http://schemas.openxmlformats.org/officeDocument/2006/relationships/hyperlink" Target="https://www.daloopa.com/src/1668979" TargetMode="External"/><Relationship Id="rId11491" Type="http://schemas.openxmlformats.org/officeDocument/2006/relationships/hyperlink" Target="https://www.daloopa.com/src/1684194" TargetMode="External"/><Relationship Id="rId1550" Type="http://schemas.openxmlformats.org/officeDocument/2006/relationships/hyperlink" Target="https://www.daloopa.com/src/1670854" TargetMode="External"/><Relationship Id="rId11144" Type="http://schemas.openxmlformats.org/officeDocument/2006/relationships/hyperlink" Target="https://www.daloopa.com/src/50179748" TargetMode="External"/><Relationship Id="rId16816" Type="http://schemas.openxmlformats.org/officeDocument/2006/relationships/hyperlink" Target="https://www.daloopa.com/src/50203058" TargetMode="External"/><Relationship Id="rId1203" Type="http://schemas.openxmlformats.org/officeDocument/2006/relationships/hyperlink" Target="https://www.daloopa.com/src/1670937" TargetMode="External"/><Relationship Id="rId4773" Type="http://schemas.openxmlformats.org/officeDocument/2006/relationships/hyperlink" Target="https://www.daloopa.com/src/1668111" TargetMode="External"/><Relationship Id="rId14367" Type="http://schemas.openxmlformats.org/officeDocument/2006/relationships/hyperlink" Target="https://www.daloopa.com/src/19177157" TargetMode="External"/><Relationship Id="rId4426" Type="http://schemas.openxmlformats.org/officeDocument/2006/relationships/hyperlink" Target="https://www.daloopa.com/src/1668358" TargetMode="External"/><Relationship Id="rId7996" Type="http://schemas.openxmlformats.org/officeDocument/2006/relationships/hyperlink" Target="https://www.daloopa.com/src/48400749" TargetMode="External"/><Relationship Id="rId296" Type="http://schemas.openxmlformats.org/officeDocument/2006/relationships/hyperlink" Target="https://www.daloopa.com/src/1676899" TargetMode="External"/><Relationship Id="rId7649" Type="http://schemas.openxmlformats.org/officeDocument/2006/relationships/hyperlink" Target="https://www.daloopa.com/src/1668655" TargetMode="External"/><Relationship Id="rId10977" Type="http://schemas.openxmlformats.org/officeDocument/2006/relationships/hyperlink" Target="https://www.daloopa.com/src/50178734" TargetMode="External"/><Relationship Id="rId13450" Type="http://schemas.openxmlformats.org/officeDocument/2006/relationships/hyperlink" Target="https://marketplace.daloopa.com/text-fundamental?id=19144834&amp;value=799.59&amp;id=19144824&amp;value=828.57&amp;id=19144118&amp;value=1034.35&amp;id=19144044&amp;value=1183.57&amp;id=19144318&amp;value=1115.81&amp;id=19144004&amp;value=1069.16&amp;id=19143908&amp;value=1222.81&amp;id=19143894&amp;value=1147.43&amp;id=19144331&amp;value=1229.02&amp;id=19143890&amp;value=1434.41&amp;id=19143881&amp;value=1221.24&amp;id=19143841&amp;value=1513.19&amp;id=19144333&amp;value=1540.84&amp;id=20862052&amp;value=1805.11&amp;id=32323497&amp;value=2279.07&amp;id=38234277&amp;value=2632.22&amp;id=46507543&amp;value=2794.72&amp;id=53487410&amp;value=2722.4&amp;id=58705411&amp;value=126.62&amp;id=62996154&amp;value=113.29&amp;id=67089936&amp;value=99.16&amp;" TargetMode="External"/><Relationship Id="rId1060" Type="http://schemas.openxmlformats.org/officeDocument/2006/relationships/hyperlink" Target="https://www.daloopa.com/src/62755501" TargetMode="External"/><Relationship Id="rId13103" Type="http://schemas.openxmlformats.org/officeDocument/2006/relationships/hyperlink" Target="https://www.daloopa.com/src/67439002" TargetMode="External"/><Relationship Id="rId16673" Type="http://schemas.openxmlformats.org/officeDocument/2006/relationships/hyperlink" Target="https://www.daloopa.com/document/23465155" TargetMode="External"/><Relationship Id="rId6732" Type="http://schemas.openxmlformats.org/officeDocument/2006/relationships/hyperlink" Target="https://www.daloopa.com/src/1670287" TargetMode="External"/><Relationship Id="rId16326" Type="http://schemas.openxmlformats.org/officeDocument/2006/relationships/hyperlink" Target="https://www.daloopa.com/src/19271928" TargetMode="External"/><Relationship Id="rId4283" Type="http://schemas.openxmlformats.org/officeDocument/2006/relationships/hyperlink" Target="https://www.daloopa.com/src/1668465" TargetMode="External"/><Relationship Id="rId9955" Type="http://schemas.openxmlformats.org/officeDocument/2006/relationships/hyperlink" Target="https://www.daloopa.com/document/23463508" TargetMode="External"/><Relationship Id="rId19549" Type="http://schemas.openxmlformats.org/officeDocument/2006/relationships/hyperlink" Target="https://www.daloopa.com/src/49009431" TargetMode="External"/><Relationship Id="rId9608" Type="http://schemas.openxmlformats.org/officeDocument/2006/relationships/hyperlink" Target="https://www.daloopa.com/src/1671363" TargetMode="External"/><Relationship Id="rId10487" Type="http://schemas.openxmlformats.org/officeDocument/2006/relationships/hyperlink" Target="https://www.daloopa.com/src/50179180" TargetMode="External"/><Relationship Id="rId12936" Type="http://schemas.openxmlformats.org/officeDocument/2006/relationships/hyperlink" Target="https://www.daloopa.com/src/67436423" TargetMode="External"/><Relationship Id="rId7159" Type="http://schemas.openxmlformats.org/officeDocument/2006/relationships/hyperlink" Target="https://www.daloopa.com/src/1669061" TargetMode="External"/><Relationship Id="rId16183" Type="http://schemas.openxmlformats.org/officeDocument/2006/relationships/hyperlink" Target="https://www.daloopa.com/src/19193916" TargetMode="External"/><Relationship Id="rId18632" Type="http://schemas.openxmlformats.org/officeDocument/2006/relationships/hyperlink" Target="https://www.daloopa.com/src/50393390" TargetMode="External"/><Relationship Id="rId3769" Type="http://schemas.openxmlformats.org/officeDocument/2006/relationships/hyperlink" Target="https://www.daloopa.com/src/19137990" TargetMode="External"/><Relationship Id="rId6242" Type="http://schemas.openxmlformats.org/officeDocument/2006/relationships/hyperlink" Target="https://www.daloopa.com/src/7963207" TargetMode="External"/><Relationship Id="rId12793" Type="http://schemas.openxmlformats.org/officeDocument/2006/relationships/hyperlink" Target="https://www.daloopa.com/src/67437360" TargetMode="External"/><Relationship Id="rId2852" Type="http://schemas.openxmlformats.org/officeDocument/2006/relationships/hyperlink" Target="https://www.daloopa.com/src/19136445" TargetMode="External"/><Relationship Id="rId9465" Type="http://schemas.openxmlformats.org/officeDocument/2006/relationships/hyperlink" Target="https://www.daloopa.com/src/45304347" TargetMode="External"/><Relationship Id="rId12446" Type="http://schemas.openxmlformats.org/officeDocument/2006/relationships/hyperlink" Target="https://www.daloopa.com/src/20856418" TargetMode="External"/><Relationship Id="rId19059" Type="http://schemas.openxmlformats.org/officeDocument/2006/relationships/hyperlink" Target="https://marketplace.daloopa.com/text-fundamental?id=48905032&amp;value=3080&amp;id=48905062&amp;value=4151&amp;id=48905297&amp;value=4285&amp;id=48905853&amp;value=4634&amp;id=48905874&amp;value=2952&amp;id=48905884&amp;value=3152&amp;" TargetMode="External"/><Relationship Id="rId824" Type="http://schemas.openxmlformats.org/officeDocument/2006/relationships/hyperlink" Target="https://marketplace.daloopa.com/text-fundamental?id=15999014&amp;value=3605&amp;id=15998860&amp;value=3025&amp;id=15998733&amp;value=3603&amp;id=15998660&amp;value=3804&amp;id=2700700&amp;value=4717&amp;id=48507223&amp;value=15149&amp;id=4681646&amp;value=4038&amp;id=7963870&amp;value=3812&amp;id=10333281&amp;value=5037&amp;id=14718341&amp;value=6885&amp;id=48507377&amp;value=19772&amp;id=20811037&amp;value=6005&amp;id=32273596&amp;value=7002&amp;id=38124384&amp;value=7205&amp;id=46414561&amp;value=8633&amp;id=50174701&amp;value=28845&amp;id=53410669&amp;value=6869&amp;id=58653242&amp;value=7340&amp;id=62949268&amp;value=7071&amp;id=67045210&amp;value=7963&amp;id=67092370&amp;value=29243&amp;" TargetMode="External"/><Relationship Id="rId2505" Type="http://schemas.openxmlformats.org/officeDocument/2006/relationships/hyperlink" Target="https://www.daloopa.com/src/66331491" TargetMode="External"/><Relationship Id="rId9118" Type="http://schemas.openxmlformats.org/officeDocument/2006/relationships/hyperlink" Target="https://www.daloopa.com/src/1671404" TargetMode="External"/><Relationship Id="rId15669" Type="http://schemas.openxmlformats.org/officeDocument/2006/relationships/hyperlink" Target="https://www.daloopa.com/src/67088787" TargetMode="External"/><Relationship Id="rId5728" Type="http://schemas.openxmlformats.org/officeDocument/2006/relationships/hyperlink" Target="https://www.daloopa.com/src/14718071" TargetMode="External"/><Relationship Id="rId18142" Type="http://schemas.openxmlformats.org/officeDocument/2006/relationships/hyperlink" Target="https://www.daloopa.com/src/62823577" TargetMode="External"/><Relationship Id="rId3279" Type="http://schemas.openxmlformats.org/officeDocument/2006/relationships/hyperlink" Target="https://www.daloopa.com/src/19136282" TargetMode="External"/><Relationship Id="rId8201" Type="http://schemas.openxmlformats.org/officeDocument/2006/relationships/hyperlink" Target="https://www.daloopa.com/src/47469248" TargetMode="External"/><Relationship Id="rId14752" Type="http://schemas.openxmlformats.org/officeDocument/2006/relationships/hyperlink" Target="https://www.daloopa.com/src/19185532" TargetMode="External"/><Relationship Id="rId4811" Type="http://schemas.openxmlformats.org/officeDocument/2006/relationships/hyperlink" Target="https://www.daloopa.com/src/1677282" TargetMode="External"/><Relationship Id="rId14405" Type="http://schemas.openxmlformats.org/officeDocument/2006/relationships/hyperlink" Target="https://www.daloopa.com/src/19181837" TargetMode="External"/><Relationship Id="rId17975" Type="http://schemas.openxmlformats.org/officeDocument/2006/relationships/hyperlink" Target="https://www.daloopa.com/src/62709354" TargetMode="External"/><Relationship Id="rId681" Type="http://schemas.openxmlformats.org/officeDocument/2006/relationships/hyperlink" Target="https://marketplace.daloopa.com/text-fundamental?id=50432534&amp;value=0.24600000000000002&amp;id=50432531&amp;value=0.221&amp;id=19360373&amp;value=0.20199999999999999&amp;id=19359985&amp;value=0.184&amp;id=19359955&amp;value=0.17600000000000002&amp;id=19359914&amp;value=0.168&amp;id=19360423&amp;value=0.174&amp;id=19359801&amp;value=0.16399999999999998&amp;id=19359766&amp;value=0.165&amp;id=19359680&amp;value=0.158&amp;id=19359452&amp;value=0.16&amp;id=18922689&amp;value=0.15&amp;id=18922580&amp;value=0.14800000000000002&amp;id=18922333&amp;value=0.146&amp;id=18922203&amp;value=0.147&amp;id=18922064&amp;value=0.139&amp;id=18921929&amp;value=0.136&amp;id=18921247&amp;value=0.131&amp;" TargetMode="External"/><Relationship Id="rId2362" Type="http://schemas.openxmlformats.org/officeDocument/2006/relationships/hyperlink" Target="https://www.daloopa.com/src/1679222" TargetMode="External"/><Relationship Id="rId17628" Type="http://schemas.openxmlformats.org/officeDocument/2006/relationships/hyperlink" Target="https://www.daloopa.com/src/62705720" TargetMode="External"/><Relationship Id="rId334" Type="http://schemas.openxmlformats.org/officeDocument/2006/relationships/hyperlink" Target="https://www.daloopa.com/src/1676961" TargetMode="External"/><Relationship Id="rId2015" Type="http://schemas.openxmlformats.org/officeDocument/2006/relationships/hyperlink" Target="https://www.daloopa.com/src/1676865" TargetMode="External"/><Relationship Id="rId5585" Type="http://schemas.openxmlformats.org/officeDocument/2006/relationships/hyperlink" Target="https://www.daloopa.com/src/1669843" TargetMode="External"/><Relationship Id="rId15179" Type="http://schemas.openxmlformats.org/officeDocument/2006/relationships/hyperlink" Target="https://www.daloopa.com/src/19181028" TargetMode="External"/><Relationship Id="rId5238" Type="http://schemas.openxmlformats.org/officeDocument/2006/relationships/hyperlink" Target="https://www.daloopa.com/src/1669767" TargetMode="External"/><Relationship Id="rId11789" Type="http://schemas.openxmlformats.org/officeDocument/2006/relationships/hyperlink" Target="https://marketplace.daloopa.com/text-fundamental?id=1678428&amp;value=0.249&amp;id=1678430&amp;value=0.221&amp;id=1678432&amp;value=0.231&amp;id=1678434&amp;value=0.233&amp;id=1678759&amp;value=0.267&amp;id=1678436&amp;value=0.267&amp;id=1678438&amp;value=0.225&amp;id=1678440&amp;value=0.243&amp;id=1678442&amp;value=0.258&amp;id=1678730&amp;value=0.272&amp;id=1678720&amp;value=0.252&amp;id=1678710&amp;value=0.252&amp;id=1678700&amp;value=0.264&amp;id=1678687&amp;value=0.278&amp;id=1678667&amp;value=0.257&amp;id=1678677&amp;value=0.255&amp;" TargetMode="External"/><Relationship Id="rId14262" Type="http://schemas.openxmlformats.org/officeDocument/2006/relationships/hyperlink" Target="https://www.daloopa.com/src/18880779" TargetMode="External"/><Relationship Id="rId16711" Type="http://schemas.openxmlformats.org/officeDocument/2006/relationships/hyperlink" Target="https://www.daloopa.com/src/58703877" TargetMode="External"/><Relationship Id="rId1848" Type="http://schemas.openxmlformats.org/officeDocument/2006/relationships/hyperlink" Target="https://www.daloopa.com/src/1670998" TargetMode="External"/><Relationship Id="rId4321" Type="http://schemas.openxmlformats.org/officeDocument/2006/relationships/hyperlink" Target="https://www.daloopa.com/src/46594907" TargetMode="External"/><Relationship Id="rId191" Type="http://schemas.openxmlformats.org/officeDocument/2006/relationships/hyperlink" Target="https://www.daloopa.com/src/62709730" TargetMode="External"/><Relationship Id="rId7891" Type="http://schemas.openxmlformats.org/officeDocument/2006/relationships/hyperlink" Target="https://www.daloopa.com/src/1669285" TargetMode="External"/><Relationship Id="rId10872" Type="http://schemas.openxmlformats.org/officeDocument/2006/relationships/hyperlink" Target="https://www.daloopa.com/src/50179452" TargetMode="External"/><Relationship Id="rId17485" Type="http://schemas.openxmlformats.org/officeDocument/2006/relationships/hyperlink" Target="https://www.daloopa.com/src/62706010" TargetMode="External"/><Relationship Id="rId5095" Type="http://schemas.openxmlformats.org/officeDocument/2006/relationships/hyperlink" Target="https://www.daloopa.com/src/1670152" TargetMode="External"/><Relationship Id="rId7544" Type="http://schemas.openxmlformats.org/officeDocument/2006/relationships/hyperlink" Target="https://www.daloopa.com/src/1668686" TargetMode="External"/><Relationship Id="rId10525" Type="http://schemas.openxmlformats.org/officeDocument/2006/relationships/hyperlink" Target="https://www.daloopa.com/src/50178839" TargetMode="External"/><Relationship Id="rId17138" Type="http://schemas.openxmlformats.org/officeDocument/2006/relationships/hyperlink" Target="https://www.daloopa.com/src/53490092" TargetMode="External"/><Relationship Id="rId13748" Type="http://schemas.openxmlformats.org/officeDocument/2006/relationships/hyperlink" Target="https://www.daloopa.com/src/19147251" TargetMode="External"/><Relationship Id="rId3807" Type="http://schemas.openxmlformats.org/officeDocument/2006/relationships/hyperlink" Target="https://www.daloopa.com/src/32322894" TargetMode="External"/><Relationship Id="rId11299" Type="http://schemas.openxmlformats.org/officeDocument/2006/relationships/hyperlink" Target="https://www.daloopa.com/src/1684270" TargetMode="External"/><Relationship Id="rId16221" Type="http://schemas.openxmlformats.org/officeDocument/2006/relationships/hyperlink" Target="https://www.daloopa.com/src/53488414" TargetMode="External"/><Relationship Id="rId1358" Type="http://schemas.openxmlformats.org/officeDocument/2006/relationships/hyperlink" Target="https://www.daloopa.com/document/17276180" TargetMode="External"/><Relationship Id="rId64" Type="http://schemas.openxmlformats.org/officeDocument/2006/relationships/hyperlink" Target="https://www.daloopa.com/document/207530" TargetMode="External"/><Relationship Id="rId9503" Type="http://schemas.openxmlformats.org/officeDocument/2006/relationships/hyperlink" Target="https://marketplace.daloopa.com/text-fundamental?id=67057798&amp;value=-0.03&amp;" TargetMode="External"/><Relationship Id="rId9850" Type="http://schemas.openxmlformats.org/officeDocument/2006/relationships/hyperlink" Target="https://www.daloopa.com/src/67057766" TargetMode="External"/><Relationship Id="rId12831" Type="http://schemas.openxmlformats.org/officeDocument/2006/relationships/hyperlink" Target="https://www.daloopa.com/src/67437498" TargetMode="External"/><Relationship Id="rId19444" Type="http://schemas.openxmlformats.org/officeDocument/2006/relationships/hyperlink" Target="https://www.daloopa.com/document/23218199" TargetMode="External"/><Relationship Id="rId7054" Type="http://schemas.openxmlformats.org/officeDocument/2006/relationships/hyperlink" Target="https://www.daloopa.com/src/38123475" TargetMode="External"/><Relationship Id="rId10382" Type="http://schemas.openxmlformats.org/officeDocument/2006/relationships/hyperlink" Target="https://www.daloopa.com/src/50174932" TargetMode="External"/><Relationship Id="rId10035" Type="http://schemas.openxmlformats.org/officeDocument/2006/relationships/hyperlink" Target="https://www.daloopa.com/src/50180235" TargetMode="External"/><Relationship Id="rId15707" Type="http://schemas.openxmlformats.org/officeDocument/2006/relationships/hyperlink" Target="https://www.daloopa.com/src/19182347" TargetMode="External"/><Relationship Id="rId3664" Type="http://schemas.openxmlformats.org/officeDocument/2006/relationships/hyperlink" Target="https://www.daloopa.com/src/67087579" TargetMode="External"/><Relationship Id="rId13258" Type="http://schemas.openxmlformats.org/officeDocument/2006/relationships/hyperlink" Target="https://www.daloopa.com/src/67439316" TargetMode="External"/><Relationship Id="rId3317" Type="http://schemas.openxmlformats.org/officeDocument/2006/relationships/hyperlink" Target="https://www.daloopa.com/src/19135934" TargetMode="External"/><Relationship Id="rId6887" Type="http://schemas.openxmlformats.org/officeDocument/2006/relationships/hyperlink" Target="https://www.daloopa.com/src/48346962" TargetMode="External"/><Relationship Id="rId9360" Type="http://schemas.openxmlformats.org/officeDocument/2006/relationships/hyperlink" Target="https://www.daloopa.com/src/7963272" TargetMode="External"/><Relationship Id="rId12341" Type="http://schemas.openxmlformats.org/officeDocument/2006/relationships/hyperlink" Target="https://www.daloopa.com/src/1679426" TargetMode="External"/><Relationship Id="rId2400" Type="http://schemas.openxmlformats.org/officeDocument/2006/relationships/hyperlink" Target="https://www.daloopa.com/src/53483889" TargetMode="External"/><Relationship Id="rId9013" Type="http://schemas.openxmlformats.org/officeDocument/2006/relationships/hyperlink" Target="https://www.daloopa.com/src/1671430" TargetMode="External"/><Relationship Id="rId5970" Type="http://schemas.openxmlformats.org/officeDocument/2006/relationships/hyperlink" Target="https://www.daloopa.com/src/1670133" TargetMode="External"/><Relationship Id="rId15564" Type="http://schemas.openxmlformats.org/officeDocument/2006/relationships/hyperlink" Target="https://www.daloopa.com/src/19186582" TargetMode="External"/><Relationship Id="rId3174" Type="http://schemas.openxmlformats.org/officeDocument/2006/relationships/hyperlink" Target="https://www.daloopa.com/src/53486474" TargetMode="External"/><Relationship Id="rId5623" Type="http://schemas.openxmlformats.org/officeDocument/2006/relationships/hyperlink" Target="https://www.daloopa.com/src/10333007" TargetMode="External"/><Relationship Id="rId15217" Type="http://schemas.openxmlformats.org/officeDocument/2006/relationships/hyperlink" Target="https://www.daloopa.com/document/23465155" TargetMode="External"/><Relationship Id="rId18787" Type="http://schemas.openxmlformats.org/officeDocument/2006/relationships/hyperlink" Target="https://www.daloopa.com/src/48899787" TargetMode="External"/><Relationship Id="rId8846" Type="http://schemas.openxmlformats.org/officeDocument/2006/relationships/hyperlink" Target="https://www.daloopa.com/src/1925232" TargetMode="External"/><Relationship Id="rId11827" Type="http://schemas.openxmlformats.org/officeDocument/2006/relationships/hyperlink" Target="https://www.daloopa.com/src/1678769" TargetMode="External"/><Relationship Id="rId6397" Type="http://schemas.openxmlformats.org/officeDocument/2006/relationships/hyperlink" Target="https://www.daloopa.com/src/1670320" TargetMode="External"/><Relationship Id="rId14300" Type="http://schemas.openxmlformats.org/officeDocument/2006/relationships/hyperlink" Target="https://www.daloopa.com/src/48893109" TargetMode="External"/><Relationship Id="rId17870" Type="http://schemas.openxmlformats.org/officeDocument/2006/relationships/hyperlink" Target="https://www.daloopa.com/src/67046096" TargetMode="External"/><Relationship Id="rId979" Type="http://schemas.openxmlformats.org/officeDocument/2006/relationships/hyperlink" Target="https://www.daloopa.com/document/23465155" TargetMode="External"/><Relationship Id="rId5480" Type="http://schemas.openxmlformats.org/officeDocument/2006/relationships/hyperlink" Target="https://www.daloopa.com/src/1670053" TargetMode="External"/><Relationship Id="rId10910" Type="http://schemas.openxmlformats.org/officeDocument/2006/relationships/hyperlink" Target="https://www.daloopa.com/src/50179527" TargetMode="External"/><Relationship Id="rId15074" Type="http://schemas.openxmlformats.org/officeDocument/2006/relationships/hyperlink" Target="https://marketplace.daloopa.com/text-fundamental?id=19180095&amp;value=4&amp;id=19180078&amp;value=122&amp;id=19180042&amp;value=3&amp;id=45303746&amp;value=-3&amp;id=19182048&amp;value=126&amp;id=19180016&amp;value=-16&amp;id=19180006&amp;value=-6&amp;id=19179953&amp;value=-15&amp;id=45303747&amp;value=79&amp;id=19180866&amp;value=42&amp;" TargetMode="External"/><Relationship Id="rId17523" Type="http://schemas.openxmlformats.org/officeDocument/2006/relationships/hyperlink" Target="https://www.daloopa.com/src/62706853" TargetMode="External"/><Relationship Id="rId5133" Type="http://schemas.openxmlformats.org/officeDocument/2006/relationships/hyperlink" Target="https://www.daloopa.com/src/46412910" TargetMode="External"/><Relationship Id="rId11684" Type="http://schemas.openxmlformats.org/officeDocument/2006/relationships/hyperlink" Target="https://www.daloopa.com/src/1682270" TargetMode="External"/><Relationship Id="rId18297" Type="http://schemas.openxmlformats.org/officeDocument/2006/relationships/hyperlink" Target="https://www.daloopa.com/src/19234845" TargetMode="External"/><Relationship Id="rId1743" Type="http://schemas.openxmlformats.org/officeDocument/2006/relationships/hyperlink" Target="https://www.daloopa.com/src/1670840" TargetMode="External"/><Relationship Id="rId8009" Type="http://schemas.openxmlformats.org/officeDocument/2006/relationships/hyperlink" Target="https://www.daloopa.com/src/1668763" TargetMode="External"/><Relationship Id="rId8356" Type="http://schemas.openxmlformats.org/officeDocument/2006/relationships/hyperlink" Target="https://www.daloopa.com/src/1669050" TargetMode="External"/><Relationship Id="rId11337" Type="http://schemas.openxmlformats.org/officeDocument/2006/relationships/hyperlink" Target="https://www.daloopa.com/src/1678952" TargetMode="External"/><Relationship Id="rId4966" Type="http://schemas.openxmlformats.org/officeDocument/2006/relationships/hyperlink" Target="https://www.daloopa.com/src/58652749" TargetMode="External"/><Relationship Id="rId17380" Type="http://schemas.openxmlformats.org/officeDocument/2006/relationships/hyperlink" Target="https://www.daloopa.com/src/62865870" TargetMode="External"/><Relationship Id="rId4619" Type="http://schemas.openxmlformats.org/officeDocument/2006/relationships/hyperlink" Target="https://www.daloopa.com/src/46593990" TargetMode="External"/><Relationship Id="rId10420" Type="http://schemas.openxmlformats.org/officeDocument/2006/relationships/hyperlink" Target="https://www.daloopa.com/document/23463508" TargetMode="External"/><Relationship Id="rId17033" Type="http://schemas.openxmlformats.org/officeDocument/2006/relationships/hyperlink" Target="https://www.daloopa.com/src/48793422" TargetMode="External"/><Relationship Id="rId489" Type="http://schemas.openxmlformats.org/officeDocument/2006/relationships/hyperlink" Target="https://www.daloopa.com/src/1677125" TargetMode="External"/><Relationship Id="rId13990" Type="http://schemas.openxmlformats.org/officeDocument/2006/relationships/hyperlink" Target="https://www.daloopa.com/src/18898229" TargetMode="External"/><Relationship Id="rId13643" Type="http://schemas.openxmlformats.org/officeDocument/2006/relationships/hyperlink" Target="https://www.daloopa.com/src/46507669" TargetMode="External"/><Relationship Id="rId1253" Type="http://schemas.openxmlformats.org/officeDocument/2006/relationships/hyperlink" Target="https://www.daloopa.com/src/1670847" TargetMode="External"/><Relationship Id="rId3702" Type="http://schemas.openxmlformats.org/officeDocument/2006/relationships/hyperlink" Target="https://marketplace.daloopa.com/text-fundamental?id=49006028&amp;value=56026&amp;id=49892814&amp;value=15949&amp;id=49892865&amp;value=16513&amp;id=49006016&amp;value=66382&amp;id=49005814&amp;value=16947&amp;id=19138248&amp;value=18830&amp;id=19138234&amp;value=19966&amp;id=49028220&amp;value=23436&amp;id=19138345&amp;value=79179&amp;id=19138206&amp;value=20850&amp;id=19138183&amp;value=21535&amp;id=19138158&amp;value=22542&amp;id=45304580&amp;value=26079&amp;id=19138353&amp;value=91006&amp;id=19138156&amp;value=24837&amp;id=19138140&amp;value=26371&amp;id=19138131&amp;value=27708&amp;id=45304581&amp;value=31981&amp;id=19138384&amp;value=110897&amp;id=19138115&amp;value=30074&amp;id=19138106&amp;value=31992&amp;id=19138088&amp;value=34045&amp;id=45304582&amp;value=39876&amp;id=19138395&amp;value=135987&amp;id=19138075&amp;value=37355&amp;id=19138049&amp;value=40053&amp;id=19138036&amp;value=40919&amp;id=45304583&amp;value=46401&amp;id=19138416&amp;value=164728&amp;id=19138030&amp;value=41502&amp;id=19138010&amp;value=38852&amp;id=19137994&amp;value=46250&amp;id=45304584&amp;value=56611&amp;id=19138487&amp;value=183215&amp;id=20860916&amp;value=54322&amp;id=32322891&amp;value=60000&amp;id=38227639&amp;value=64441&amp;id=46520650&amp;value=75395&amp;id=46504419&amp;value=254158&amp;id=53486603&amp;value=69724&amp;id=58704910&amp;value=71992&amp;id=62996786&amp;value=72372&amp;id=67160340&amp;value=80112&amp;id=67087925&amp;value=294200&amp;" TargetMode="External"/><Relationship Id="rId11194" Type="http://schemas.openxmlformats.org/officeDocument/2006/relationships/hyperlink" Target="https://www.daloopa.com/src/45304371" TargetMode="External"/><Relationship Id="rId16866" Type="http://schemas.openxmlformats.org/officeDocument/2006/relationships/hyperlink" Target="https://www.daloopa.com/src/58706461" TargetMode="External"/><Relationship Id="rId6925" Type="http://schemas.openxmlformats.org/officeDocument/2006/relationships/hyperlink" Target="https://www.daloopa.com/src/1668576" TargetMode="External"/><Relationship Id="rId16519" Type="http://schemas.openxmlformats.org/officeDocument/2006/relationships/hyperlink" Target="https://www.daloopa.com/src/18842778" TargetMode="External"/><Relationship Id="rId4476" Type="http://schemas.openxmlformats.org/officeDocument/2006/relationships/hyperlink" Target="https://www.daloopa.com/src/46595001" TargetMode="External"/><Relationship Id="rId4129" Type="http://schemas.openxmlformats.org/officeDocument/2006/relationships/hyperlink" Target="https://www.daloopa.com/src/1668420" TargetMode="External"/><Relationship Id="rId7699" Type="http://schemas.openxmlformats.org/officeDocument/2006/relationships/hyperlink" Target="https://www.daloopa.com/src/1669356" TargetMode="External"/><Relationship Id="rId13153" Type="http://schemas.openxmlformats.org/officeDocument/2006/relationships/hyperlink" Target="https://marketplace.daloopa.com/text-fundamental?id=67441716&amp;value=60.843&amp;id=67441704&amp;value=59.282&amp;id=67441660&amp;value=57.476&amp;id=67441248&amp;value=56.507&amp;id=67441179&amp;value=55.674&amp;id=67441169&amp;value=54.925&amp;id=67441109&amp;value=54.321&amp;id=67441077&amp;value=53.213&amp;id=67440994&amp;value=52.48&amp;id=67440983&amp;value=51.748&amp;id=67440929&amp;value=50.99&amp;id=67440847&amp;value=50.295&amp;id=67440750&amp;value=49.536&amp;id=67440675&amp;value=48.921&amp;id=67440638&amp;value=48.105&amp;id=67440550&amp;value=47.437&amp;id=67440486&amp;value=47.164&amp;id=67440201&amp;value=47.101&amp;id=67439888&amp;value=47.054&amp;id=67439666&amp;value=46.972&amp;id=67439602&amp;value=46.94&amp;id=67439509&amp;value=46.891&amp;id=67439453&amp;value=46.88&amp;id=67439314&amp;value=46.636&amp;id=67439300&amp;value=46.527&amp;id=67439264&amp;value=46.522&amp;id=67439256&amp;value=46.508&amp;id=67439182&amp;value=46.441&amp;id=67443678&amp;value=46.407&amp;id=67439100&amp;value=46.302&amp;id=67439087&amp;value=45.915&amp;id=67439033&amp;value=45.843&amp;id=67439015&amp;value=45.836&amp;id=67438975&amp;value=45.546&amp;id=67438940&amp;value=45.261&amp;id=67438862&amp;value=44.665&amp;id=67438800&amp;value=44.404&amp;id=67438735&amp;value=885&amp;id=67438714&amp;value=884&amp;id=67436219&amp;value=883&amp;" TargetMode="External"/><Relationship Id="rId15602" Type="http://schemas.openxmlformats.org/officeDocument/2006/relationships/hyperlink" Target="https://www.daloopa.com/src/50458011" TargetMode="External"/><Relationship Id="rId3212" Type="http://schemas.openxmlformats.org/officeDocument/2006/relationships/hyperlink" Target="https://marketplace.daloopa.com/text-fundamental?id=19136036&amp;value=-4&amp;id=19136022&amp;value=12&amp;id=45304528&amp;value=14&amp;id=19136310&amp;value=22&amp;id=19135992&amp;value=7&amp;id=19135907&amp;value=-8&amp;id=45304529&amp;value=0&amp;id=19136278&amp;value=-1&amp;id=19135871&amp;value=2&amp;id=19135837&amp;value=-5&amp;id=19135808&amp;value=-3&amp;" TargetMode="External"/><Relationship Id="rId18825" Type="http://schemas.openxmlformats.org/officeDocument/2006/relationships/hyperlink" Target="https://www.daloopa.com/src/48900006" TargetMode="External"/><Relationship Id="rId6782" Type="http://schemas.openxmlformats.org/officeDocument/2006/relationships/hyperlink" Target="https://www.daloopa.com/src/67044560" TargetMode="External"/><Relationship Id="rId16376" Type="http://schemas.openxmlformats.org/officeDocument/2006/relationships/hyperlink" Target="https://www.daloopa.com/src/19197198" TargetMode="External"/><Relationship Id="rId6435" Type="http://schemas.openxmlformats.org/officeDocument/2006/relationships/hyperlink" Target="https://www.daloopa.com/src/1669858" TargetMode="External"/><Relationship Id="rId12986" Type="http://schemas.openxmlformats.org/officeDocument/2006/relationships/hyperlink" Target="https://www.daloopa.com/src/67438752" TargetMode="External"/><Relationship Id="rId16029" Type="http://schemas.openxmlformats.org/officeDocument/2006/relationships/hyperlink" Target="https://www.daloopa.com/src/19193867" TargetMode="External"/><Relationship Id="rId19599" Type="http://schemas.openxmlformats.org/officeDocument/2006/relationships/hyperlink" Target="https://www.daloopa.com/src/1678595" TargetMode="External"/><Relationship Id="rId9658" Type="http://schemas.openxmlformats.org/officeDocument/2006/relationships/hyperlink" Target="https://www.daloopa.com/src/10333145" TargetMode="External"/><Relationship Id="rId12639" Type="http://schemas.openxmlformats.org/officeDocument/2006/relationships/hyperlink" Target="https://www.daloopa.com/src/50460368" TargetMode="External"/><Relationship Id="rId15112" Type="http://schemas.openxmlformats.org/officeDocument/2006/relationships/hyperlink" Target="https://www.daloopa.com/src/53488078" TargetMode="External"/><Relationship Id="rId18682" Type="http://schemas.openxmlformats.org/officeDocument/2006/relationships/hyperlink" Target="https://www.daloopa.com/src/48899001" TargetMode="External"/><Relationship Id="rId8741" Type="http://schemas.openxmlformats.org/officeDocument/2006/relationships/hyperlink" Target="https://www.daloopa.com/src/1670565" TargetMode="External"/><Relationship Id="rId18335" Type="http://schemas.openxmlformats.org/officeDocument/2006/relationships/hyperlink" Target="https://marketplace.daloopa.com/text-fundamental?id=62711643&amp;value=215&amp;" TargetMode="External"/><Relationship Id="rId6292" Type="http://schemas.openxmlformats.org/officeDocument/2006/relationships/hyperlink" Target="https://www.daloopa.com/src/2696978" TargetMode="External"/><Relationship Id="rId11722" Type="http://schemas.openxmlformats.org/officeDocument/2006/relationships/hyperlink" Target="https://www.daloopa.com/src/1678753" TargetMode="External"/><Relationship Id="rId14945" Type="http://schemas.openxmlformats.org/officeDocument/2006/relationships/hyperlink" Target="https://www.daloopa.com/src/19184985" TargetMode="External"/><Relationship Id="rId9168" Type="http://schemas.openxmlformats.org/officeDocument/2006/relationships/hyperlink" Target="https://www.daloopa.com/src/1671122" TargetMode="External"/><Relationship Id="rId12496" Type="http://schemas.openxmlformats.org/officeDocument/2006/relationships/hyperlink" Target="https://marketplace.daloopa.com/text-fundamental?id=1679518&amp;value=12300&amp;id=1679510&amp;value=12912&amp;id=1679502&amp;value=14867&amp;id=1679494&amp;value=16524&amp;id=1679486&amp;value=17877&amp;id=1679478&amp;value=19486&amp;id=1679470&amp;value=20981&amp;id=1679462&amp;value=23883&amp;id=1679454&amp;value=25448&amp;id=1679446&amp;value=27008&amp;id=1679438&amp;value=28338&amp;id=1679430&amp;value=29016&amp;id=1679422&amp;value=30162&amp;id=1679414&amp;value=31413&amp;id=1679406&amp;value=32753&amp;id=1679398&amp;value=34234&amp;id=1679390&amp;value=35936&amp;id=1679382&amp;value=37676&amp;id=1679374&amp;value=40120&amp;id=1679366&amp;value=42383&amp;id=1679358&amp;value=48845&amp;id=1679350&amp;value=51672&amp;id=1679342&amp;value=55300&amp;id=1679334&amp;value=59719&amp;id=1679326&amp;value=60528&amp;id=1679318&amp;value=64891&amp;id=1679310&amp;value=69252&amp;id=2746557&amp;value=73646&amp;id=4718978&amp;value=76747&amp;id=7998991&amp;value=78748&amp;id=10353976&amp;value=81636&amp;id=14823750&amp;value=84749&amp;id=20856414&amp;value=87606&amp;id=32320519&amp;value=91697&amp;id=38225424&amp;value=94631&amp;id=46503148&amp;value=97599&amp;id=53484051&amp;value=104218&amp;id=58703450&amp;value=106223&amp;id=62996617&amp;value=108363&amp;id=67086553&amp;value=112668&amp;" TargetMode="External"/><Relationship Id="rId874" Type="http://schemas.openxmlformats.org/officeDocument/2006/relationships/hyperlink" Target="https://www.daloopa.com/src/38124382" TargetMode="External"/><Relationship Id="rId2555" Type="http://schemas.openxmlformats.org/officeDocument/2006/relationships/hyperlink" Target="https://www.daloopa.com/src/66332515" TargetMode="External"/><Relationship Id="rId12149" Type="http://schemas.openxmlformats.org/officeDocument/2006/relationships/hyperlink" Target="https://marketplace.daloopa.com/text-fundamental?id=1678350&amp;value=0&amp;id=1678307&amp;value=0&amp;" TargetMode="External"/><Relationship Id="rId527" Type="http://schemas.openxmlformats.org/officeDocument/2006/relationships/hyperlink" Target="https://www.daloopa.com/document/7392066" TargetMode="External"/><Relationship Id="rId2208" Type="http://schemas.openxmlformats.org/officeDocument/2006/relationships/hyperlink" Target="https://www.daloopa.com/src/18862740" TargetMode="External"/><Relationship Id="rId5778" Type="http://schemas.openxmlformats.org/officeDocument/2006/relationships/hyperlink" Target="https://www.daloopa.com/src/7963199" TargetMode="External"/><Relationship Id="rId18192" Type="http://schemas.openxmlformats.org/officeDocument/2006/relationships/hyperlink" Target="https://marketplace.daloopa.com/text-fundamental?id=19253588&amp;value=-0.013999999999999999&amp;id=19253501&amp;value=-0.012&amp;" TargetMode="External"/><Relationship Id="rId8251" Type="http://schemas.openxmlformats.org/officeDocument/2006/relationships/hyperlink" Target="https://www.daloopa.com/src/48400738" TargetMode="External"/><Relationship Id="rId11232" Type="http://schemas.openxmlformats.org/officeDocument/2006/relationships/hyperlink" Target="https://marketplace.daloopa.com/text-fundamental?id=1678828&amp;value=99&amp;id=1678847&amp;value=110&amp;id=1684261&amp;value=-133&amp;id=1684283&amp;value=-127&amp;id=45304377&amp;value=-51&amp;" TargetMode="External"/><Relationship Id="rId16904" Type="http://schemas.openxmlformats.org/officeDocument/2006/relationships/hyperlink" Target="https://www.daloopa.com/src/48790772" TargetMode="External"/><Relationship Id="rId4861" Type="http://schemas.openxmlformats.org/officeDocument/2006/relationships/hyperlink" Target="https://www.daloopa.com/src/45303680" TargetMode="External"/><Relationship Id="rId14455" Type="http://schemas.openxmlformats.org/officeDocument/2006/relationships/hyperlink" Target="https://www.daloopa.com/src/19178247" TargetMode="External"/><Relationship Id="rId384" Type="http://schemas.openxmlformats.org/officeDocument/2006/relationships/hyperlink" Target="https://www.daloopa.com/src/1677011" TargetMode="External"/><Relationship Id="rId2065" Type="http://schemas.openxmlformats.org/officeDocument/2006/relationships/hyperlink" Target="https://www.daloopa.com/src/1680774" TargetMode="External"/><Relationship Id="rId4514" Type="http://schemas.openxmlformats.org/officeDocument/2006/relationships/hyperlink" Target="https://www.daloopa.com/document/6065430" TargetMode="External"/><Relationship Id="rId14108" Type="http://schemas.openxmlformats.org/officeDocument/2006/relationships/hyperlink" Target="https://www.daloopa.com/src/48891527" TargetMode="External"/><Relationship Id="rId17678" Type="http://schemas.openxmlformats.org/officeDocument/2006/relationships/hyperlink" Target="https://www.daloopa.com/src/62705946" TargetMode="External"/><Relationship Id="rId7737" Type="http://schemas.openxmlformats.org/officeDocument/2006/relationships/hyperlink" Target="https://www.daloopa.com/src/48400729" TargetMode="External"/><Relationship Id="rId10718" Type="http://schemas.openxmlformats.org/officeDocument/2006/relationships/hyperlink" Target="https://www.daloopa.com/src/50178750" TargetMode="External"/><Relationship Id="rId5288" Type="http://schemas.openxmlformats.org/officeDocument/2006/relationships/hyperlink" Target="https://www.daloopa.com/src/1669940" TargetMode="External"/><Relationship Id="rId16761" Type="http://schemas.openxmlformats.org/officeDocument/2006/relationships/hyperlink" Target="https://marketplace.daloopa.com/text-fundamental?id=66377579&amp;value=1815&amp;id=67090494&amp;value=1953&amp;" TargetMode="External"/><Relationship Id="rId1898" Type="http://schemas.openxmlformats.org/officeDocument/2006/relationships/hyperlink" Target="https://www.daloopa.com/src/1680769" TargetMode="External"/><Relationship Id="rId6820" Type="http://schemas.openxmlformats.org/officeDocument/2006/relationships/hyperlink" Target="https://www.daloopa.com/src/1668607" TargetMode="External"/><Relationship Id="rId16414" Type="http://schemas.openxmlformats.org/officeDocument/2006/relationships/hyperlink" Target="https://www.daloopa.com/src/19197076" TargetMode="External"/><Relationship Id="rId4371" Type="http://schemas.openxmlformats.org/officeDocument/2006/relationships/hyperlink" Target="https://www.daloopa.com/src/46594004" TargetMode="External"/><Relationship Id="rId4024" Type="http://schemas.openxmlformats.org/officeDocument/2006/relationships/hyperlink" Target="https://www.daloopa.com/src/1668101" TargetMode="External"/><Relationship Id="rId7594" Type="http://schemas.openxmlformats.org/officeDocument/2006/relationships/hyperlink" Target="https://www.daloopa.com/src/1668755" TargetMode="External"/><Relationship Id="rId17188" Type="http://schemas.openxmlformats.org/officeDocument/2006/relationships/hyperlink" Target="https://www.daloopa.com/src/58706521" TargetMode="External"/><Relationship Id="rId19637" Type="http://schemas.openxmlformats.org/officeDocument/2006/relationships/hyperlink" Target="https://www.daloopa.com/src/49010236" TargetMode="External"/><Relationship Id="rId7247" Type="http://schemas.openxmlformats.org/officeDocument/2006/relationships/hyperlink" Target="https://www.daloopa.com/src/46420419" TargetMode="External"/><Relationship Id="rId10575" Type="http://schemas.openxmlformats.org/officeDocument/2006/relationships/hyperlink" Target="https://www.daloopa.com/src/58653384" TargetMode="External"/><Relationship Id="rId10228" Type="http://schemas.openxmlformats.org/officeDocument/2006/relationships/hyperlink" Target="https://www.daloopa.com/document/6065396" TargetMode="External"/><Relationship Id="rId13798" Type="http://schemas.openxmlformats.org/officeDocument/2006/relationships/hyperlink" Target="https://www.daloopa.com/src/66433325" TargetMode="External"/><Relationship Id="rId18720" Type="http://schemas.openxmlformats.org/officeDocument/2006/relationships/hyperlink" Target="https://www.daloopa.com/src/48900020" TargetMode="External"/><Relationship Id="rId3857" Type="http://schemas.openxmlformats.org/officeDocument/2006/relationships/hyperlink" Target="https://www.daloopa.com/src/1668154" TargetMode="External"/><Relationship Id="rId16271" Type="http://schemas.openxmlformats.org/officeDocument/2006/relationships/hyperlink" Target="https://www.daloopa.com/src/19141323" TargetMode="External"/><Relationship Id="rId6330" Type="http://schemas.openxmlformats.org/officeDocument/2006/relationships/hyperlink" Target="https://www.daloopa.com/src/1670069" TargetMode="External"/><Relationship Id="rId19494" Type="http://schemas.openxmlformats.org/officeDocument/2006/relationships/hyperlink" Target="https://www.daloopa.com/src/1678653" TargetMode="External"/><Relationship Id="rId9553" Type="http://schemas.openxmlformats.org/officeDocument/2006/relationships/hyperlink" Target="https://www.daloopa.com/src/50174319" TargetMode="External"/><Relationship Id="rId12881" Type="http://schemas.openxmlformats.org/officeDocument/2006/relationships/hyperlink" Target="https://www.daloopa.com/src/67437016" TargetMode="External"/><Relationship Id="rId19147" Type="http://schemas.openxmlformats.org/officeDocument/2006/relationships/hyperlink" Target="https://www.daloopa.com/src/49000120" TargetMode="External"/><Relationship Id="rId2940" Type="http://schemas.openxmlformats.org/officeDocument/2006/relationships/hyperlink" Target="https://marketplace.daloopa.com/text-fundamental?id=19135035&amp;value=0.19&amp;id=19135020&amp;value=0.21&amp;id=19134983&amp;value=0.23&amp;id=19136443&amp;value=0.21&amp;id=19134943&amp;value=0.21&amp;id=19134929&amp;value=0.19&amp;id=19134890&amp;value=0.19&amp;id=19136503&amp;value=0.2&amp;id=19134836&amp;value=0.16&amp;id=19134822&amp;value=0.21&amp;id=19134801&amp;value=0.19&amp;id=19136549&amp;value=0.19&amp;id=19134689&amp;value=0.12&amp;id=19134676&amp;value=-0.05&amp;id=19134566&amp;value=0.09&amp;id=19136560&amp;value=0.09&amp;id=20860459&amp;value=0.25&amp;id=32322510&amp;value=0.55&amp;id=38227495&amp;value=0.39&amp;id=46541977&amp;value=0.38&amp;id=53486187&amp;value=0.27&amp;id=58704672&amp;value=0.18&amp;id=62996711&amp;value=0.11&amp;id=67087446&amp;value=0.15&amp;" TargetMode="External"/><Relationship Id="rId9206" Type="http://schemas.openxmlformats.org/officeDocument/2006/relationships/hyperlink" Target="https://www.daloopa.com/src/10333150" TargetMode="External"/><Relationship Id="rId10085" Type="http://schemas.openxmlformats.org/officeDocument/2006/relationships/hyperlink" Target="https://www.daloopa.com/src/50180139" TargetMode="External"/><Relationship Id="rId12534" Type="http://schemas.openxmlformats.org/officeDocument/2006/relationships/hyperlink" Target="https://www.daloopa.com/src/53484051" TargetMode="External"/><Relationship Id="rId912" Type="http://schemas.openxmlformats.org/officeDocument/2006/relationships/hyperlink" Target="https://www.daloopa.com/src/67092374" TargetMode="External"/><Relationship Id="rId15757" Type="http://schemas.openxmlformats.org/officeDocument/2006/relationships/hyperlink" Target="https://www.daloopa.com/src/19182478" TargetMode="External"/><Relationship Id="rId5816" Type="http://schemas.openxmlformats.org/officeDocument/2006/relationships/hyperlink" Target="https://www.daloopa.com/src/1669985" TargetMode="External"/><Relationship Id="rId18230" Type="http://schemas.openxmlformats.org/officeDocument/2006/relationships/hyperlink" Target="https://www.daloopa.com/src/19253507" TargetMode="External"/><Relationship Id="rId3367" Type="http://schemas.openxmlformats.org/officeDocument/2006/relationships/hyperlink" Target="https://www.daloopa.com/src/38227613" TargetMode="External"/><Relationship Id="rId14840" Type="http://schemas.openxmlformats.org/officeDocument/2006/relationships/hyperlink" Target="https://www.daloopa.com/src/19185176" TargetMode="External"/><Relationship Id="rId12391" Type="http://schemas.openxmlformats.org/officeDocument/2006/relationships/hyperlink" Target="https://www.daloopa.com/src/1679363" TargetMode="External"/><Relationship Id="rId2450" Type="http://schemas.openxmlformats.org/officeDocument/2006/relationships/hyperlink" Target="https://www.daloopa.com/src/1679270" TargetMode="External"/><Relationship Id="rId9063" Type="http://schemas.openxmlformats.org/officeDocument/2006/relationships/hyperlink" Target="https://www.daloopa.com/src/1671499" TargetMode="External"/><Relationship Id="rId12044" Type="http://schemas.openxmlformats.org/officeDocument/2006/relationships/hyperlink" Target="https://www.daloopa.com/src/1678291" TargetMode="External"/><Relationship Id="rId422" Type="http://schemas.openxmlformats.org/officeDocument/2006/relationships/hyperlink" Target="https://www.daloopa.com/src/1677193" TargetMode="External"/><Relationship Id="rId2103" Type="http://schemas.openxmlformats.org/officeDocument/2006/relationships/hyperlink" Target="https://www.daloopa.com/src/1680791" TargetMode="External"/><Relationship Id="rId5673" Type="http://schemas.openxmlformats.org/officeDocument/2006/relationships/hyperlink" Target="https://www.daloopa.com/src/4681435" TargetMode="External"/><Relationship Id="rId15267" Type="http://schemas.openxmlformats.org/officeDocument/2006/relationships/hyperlink" Target="https://www.daloopa.com/src/67088579" TargetMode="External"/><Relationship Id="rId17716" Type="http://schemas.openxmlformats.org/officeDocument/2006/relationships/hyperlink" Target="https://www.daloopa.com/src/62705804" TargetMode="External"/><Relationship Id="rId5326" Type="http://schemas.openxmlformats.org/officeDocument/2006/relationships/hyperlink" Target="https://www.daloopa.com/src/1670449" TargetMode="External"/><Relationship Id="rId8896" Type="http://schemas.openxmlformats.org/officeDocument/2006/relationships/hyperlink" Target="https://www.daloopa.com/src/1684241" TargetMode="External"/><Relationship Id="rId11877" Type="http://schemas.openxmlformats.org/officeDocument/2006/relationships/hyperlink" Target="https://www.daloopa.com/src/1678702" TargetMode="External"/><Relationship Id="rId1936" Type="http://schemas.openxmlformats.org/officeDocument/2006/relationships/hyperlink" Target="https://www.daloopa.com/src/48540604" TargetMode="External"/><Relationship Id="rId8549" Type="http://schemas.openxmlformats.org/officeDocument/2006/relationships/hyperlink" Target="https://marketplace.daloopa.com/text-fundamental?id=1669446&amp;value=-160&amp;id=1669410&amp;value=0&amp;id=1669372&amp;value=0&amp;id=1669334&amp;value=160&amp;id=48346660&amp;value=0&amp;id=1669297&amp;value=0&amp;id=1669262&amp;value=0&amp;id=1669226&amp;value=0&amp;id=1669190&amp;value=0&amp;id=48346181&amp;value=0&amp;" TargetMode="External"/><Relationship Id="rId14350" Type="http://schemas.openxmlformats.org/officeDocument/2006/relationships/hyperlink" Target="https://www.daloopa.com/src/19181901" TargetMode="External"/><Relationship Id="rId14003" Type="http://schemas.openxmlformats.org/officeDocument/2006/relationships/hyperlink" Target="https://www.daloopa.com/src/62997372" TargetMode="External"/><Relationship Id="rId17573" Type="http://schemas.openxmlformats.org/officeDocument/2006/relationships/hyperlink" Target="https://www.daloopa.com/src/62706893" TargetMode="External"/><Relationship Id="rId7632" Type="http://schemas.openxmlformats.org/officeDocument/2006/relationships/hyperlink" Target="https://www.daloopa.com/src/1669317" TargetMode="External"/><Relationship Id="rId10960" Type="http://schemas.openxmlformats.org/officeDocument/2006/relationships/hyperlink" Target="https://www.daloopa.com/src/50179578" TargetMode="External"/><Relationship Id="rId17226" Type="http://schemas.openxmlformats.org/officeDocument/2006/relationships/hyperlink" Target="https://www.daloopa.com/src/48796125" TargetMode="External"/><Relationship Id="rId5183" Type="http://schemas.openxmlformats.org/officeDocument/2006/relationships/hyperlink" Target="https://www.daloopa.com/src/1670408" TargetMode="External"/><Relationship Id="rId10613" Type="http://schemas.openxmlformats.org/officeDocument/2006/relationships/hyperlink" Target="https://www.daloopa.com/src/50179508" TargetMode="External"/><Relationship Id="rId13836" Type="http://schemas.openxmlformats.org/officeDocument/2006/relationships/hyperlink" Target="https://www.daloopa.com/src/19256153" TargetMode="External"/><Relationship Id="rId1793" Type="http://schemas.openxmlformats.org/officeDocument/2006/relationships/hyperlink" Target="https://www.daloopa.com/document/17276180" TargetMode="External"/><Relationship Id="rId8059" Type="http://schemas.openxmlformats.org/officeDocument/2006/relationships/hyperlink" Target="https://www.daloopa.com/src/1668730" TargetMode="External"/><Relationship Id="rId11387" Type="http://schemas.openxmlformats.org/officeDocument/2006/relationships/hyperlink" Target="https://www.daloopa.com/src/1678977" TargetMode="External"/><Relationship Id="rId1446" Type="http://schemas.openxmlformats.org/officeDocument/2006/relationships/hyperlink" Target="https://www.daloopa.com/src/1670942" TargetMode="External"/><Relationship Id="rId19532" Type="http://schemas.openxmlformats.org/officeDocument/2006/relationships/hyperlink" Target="https://www.daloopa.com/src/49010237" TargetMode="External"/><Relationship Id="rId4669" Type="http://schemas.openxmlformats.org/officeDocument/2006/relationships/hyperlink" Target="https://www.daloopa.com/src/1668339" TargetMode="External"/><Relationship Id="rId10470" Type="http://schemas.openxmlformats.org/officeDocument/2006/relationships/hyperlink" Target="https://www.daloopa.com/src/50178578" TargetMode="External"/><Relationship Id="rId17083" Type="http://schemas.openxmlformats.org/officeDocument/2006/relationships/hyperlink" Target="https://www.daloopa.com/src/48793849" TargetMode="External"/><Relationship Id="rId7142" Type="http://schemas.openxmlformats.org/officeDocument/2006/relationships/hyperlink" Target="https://www.daloopa.com/src/47468710" TargetMode="External"/><Relationship Id="rId10123" Type="http://schemas.openxmlformats.org/officeDocument/2006/relationships/hyperlink" Target="https://www.daloopa.com/src/50457854" TargetMode="External"/><Relationship Id="rId13693" Type="http://schemas.openxmlformats.org/officeDocument/2006/relationships/hyperlink" Target="https://www.daloopa.com/src/19145512" TargetMode="External"/><Relationship Id="rId3752" Type="http://schemas.openxmlformats.org/officeDocument/2006/relationships/hyperlink" Target="https://www.daloopa.com/document/23465155" TargetMode="External"/><Relationship Id="rId13346" Type="http://schemas.openxmlformats.org/officeDocument/2006/relationships/hyperlink" Target="https://www.daloopa.com/src/19143032" TargetMode="External"/><Relationship Id="rId3405" Type="http://schemas.openxmlformats.org/officeDocument/2006/relationships/hyperlink" Target="https://www.daloopa.com/src/19136825" TargetMode="External"/><Relationship Id="rId6975" Type="http://schemas.openxmlformats.org/officeDocument/2006/relationships/hyperlink" Target="https://www.daloopa.com/src/1668643" TargetMode="External"/><Relationship Id="rId16569" Type="http://schemas.openxmlformats.org/officeDocument/2006/relationships/hyperlink" Target="https://www.daloopa.com/src/19196875" TargetMode="External"/><Relationship Id="rId4179" Type="http://schemas.openxmlformats.org/officeDocument/2006/relationships/hyperlink" Target="https://www.daloopa.com/src/1668463" TargetMode="External"/><Relationship Id="rId6628" Type="http://schemas.openxmlformats.org/officeDocument/2006/relationships/hyperlink" Target="https://www.daloopa.com/src/1670285" TargetMode="External"/><Relationship Id="rId19042" Type="http://schemas.openxmlformats.org/officeDocument/2006/relationships/hyperlink" Target="https://www.daloopa.com/src/48905065" TargetMode="External"/><Relationship Id="rId9101" Type="http://schemas.openxmlformats.org/officeDocument/2006/relationships/hyperlink" Target="https://www.daloopa.com/src/45304259" TargetMode="External"/><Relationship Id="rId15652" Type="http://schemas.openxmlformats.org/officeDocument/2006/relationships/hyperlink" Target="https://www.daloopa.com/src/20862886" TargetMode="External"/><Relationship Id="rId5711" Type="http://schemas.openxmlformats.org/officeDocument/2006/relationships/hyperlink" Target="https://www.daloopa.com/src/1670020" TargetMode="External"/><Relationship Id="rId15305" Type="http://schemas.openxmlformats.org/officeDocument/2006/relationships/hyperlink" Target="https://marketplace.daloopa.com/text-fundamental?id=19187505&amp;value=-2&amp;" TargetMode="External"/><Relationship Id="rId3262" Type="http://schemas.openxmlformats.org/officeDocument/2006/relationships/hyperlink" Target="https://www.daloopa.com/src/45304534" TargetMode="External"/><Relationship Id="rId18875" Type="http://schemas.openxmlformats.org/officeDocument/2006/relationships/hyperlink" Target="https://www.daloopa.com/src/58706879" TargetMode="External"/><Relationship Id="rId6485" Type="http://schemas.openxmlformats.org/officeDocument/2006/relationships/hyperlink" Target="https://www.daloopa.com/src/1670359" TargetMode="External"/><Relationship Id="rId8934" Type="http://schemas.openxmlformats.org/officeDocument/2006/relationships/hyperlink" Target="https://www.daloopa.com/src/1684222" TargetMode="External"/><Relationship Id="rId11915" Type="http://schemas.openxmlformats.org/officeDocument/2006/relationships/hyperlink" Target="https://www.daloopa.com/src/1678235" TargetMode="External"/><Relationship Id="rId16079" Type="http://schemas.openxmlformats.org/officeDocument/2006/relationships/hyperlink" Target="https://www.daloopa.com/src/19193432" TargetMode="External"/><Relationship Id="rId18528" Type="http://schemas.openxmlformats.org/officeDocument/2006/relationships/hyperlink" Target="https://www.daloopa.com/src/62711948" TargetMode="External"/><Relationship Id="rId6138" Type="http://schemas.openxmlformats.org/officeDocument/2006/relationships/hyperlink" Target="https://www.daloopa.com/src/7963205" TargetMode="External"/><Relationship Id="rId12689" Type="http://schemas.openxmlformats.org/officeDocument/2006/relationships/hyperlink" Target="https://www.daloopa.com/src/1679098" TargetMode="External"/><Relationship Id="rId17611" Type="http://schemas.openxmlformats.org/officeDocument/2006/relationships/hyperlink" Target="https://www.daloopa.com/src/62706140" TargetMode="External"/><Relationship Id="rId2748" Type="http://schemas.openxmlformats.org/officeDocument/2006/relationships/hyperlink" Target="https://www.daloopa.com/src/1679578" TargetMode="External"/><Relationship Id="rId15162" Type="http://schemas.openxmlformats.org/officeDocument/2006/relationships/hyperlink" Target="https://www.daloopa.com/src/19179303" TargetMode="External"/><Relationship Id="rId5221" Type="http://schemas.openxmlformats.org/officeDocument/2006/relationships/hyperlink" Target="https://www.daloopa.com/src/1670372" TargetMode="External"/><Relationship Id="rId8791" Type="http://schemas.openxmlformats.org/officeDocument/2006/relationships/hyperlink" Target="https://www.daloopa.com/src/46503469" TargetMode="External"/><Relationship Id="rId18385" Type="http://schemas.openxmlformats.org/officeDocument/2006/relationships/hyperlink" Target="https://www.daloopa.com/src/62711798" TargetMode="External"/><Relationship Id="rId1831" Type="http://schemas.openxmlformats.org/officeDocument/2006/relationships/hyperlink" Target="https://www.daloopa.com/src/1670915" TargetMode="External"/><Relationship Id="rId8444" Type="http://schemas.openxmlformats.org/officeDocument/2006/relationships/hyperlink" Target="https://www.daloopa.com/src/67054427" TargetMode="External"/><Relationship Id="rId11425" Type="http://schemas.openxmlformats.org/officeDocument/2006/relationships/hyperlink" Target="https://www.daloopa.com/src/1678920" TargetMode="External"/><Relationship Id="rId11772" Type="http://schemas.openxmlformats.org/officeDocument/2006/relationships/hyperlink" Target="https://www.daloopa.com/src/1678768" TargetMode="External"/><Relationship Id="rId18038" Type="http://schemas.openxmlformats.org/officeDocument/2006/relationships/hyperlink" Target="https://marketplace.daloopa.com/text-fundamental?id=19237960&amp;value=12608&amp;id=19237924&amp;value=2153&amp;id=19237901&amp;value=2424&amp;id=19237607&amp;value=4789&amp;id=46508974&amp;value=10126&amp;id=67089096&amp;value=17120&amp;" TargetMode="External"/><Relationship Id="rId14995" Type="http://schemas.openxmlformats.org/officeDocument/2006/relationships/hyperlink" Target="https://www.daloopa.com/src/19185541" TargetMode="External"/><Relationship Id="rId12199" Type="http://schemas.openxmlformats.org/officeDocument/2006/relationships/hyperlink" Target="https://www.daloopa.com/src/1678311" TargetMode="External"/><Relationship Id="rId14648" Type="http://schemas.openxmlformats.org/officeDocument/2006/relationships/hyperlink" Target="https://www.daloopa.com/src/46508608" TargetMode="External"/><Relationship Id="rId577" Type="http://schemas.openxmlformats.org/officeDocument/2006/relationships/hyperlink" Target="https://www.daloopa.com/src/50430285" TargetMode="External"/><Relationship Id="rId2258" Type="http://schemas.openxmlformats.org/officeDocument/2006/relationships/hyperlink" Target="https://www.daloopa.com/src/1679175" TargetMode="External"/><Relationship Id="rId4707" Type="http://schemas.openxmlformats.org/officeDocument/2006/relationships/hyperlink" Target="https://www.daloopa.com/src/46595416" TargetMode="External"/><Relationship Id="rId17121" Type="http://schemas.openxmlformats.org/officeDocument/2006/relationships/hyperlink" Target="https://www.daloopa.com/src/48793616" TargetMode="External"/><Relationship Id="rId13731" Type="http://schemas.openxmlformats.org/officeDocument/2006/relationships/hyperlink" Target="https://www.daloopa.com/src/67088248" TargetMode="External"/><Relationship Id="rId11282" Type="http://schemas.openxmlformats.org/officeDocument/2006/relationships/hyperlink" Target="https://www.daloopa.com/document/6065396" TargetMode="External"/><Relationship Id="rId1341" Type="http://schemas.openxmlformats.org/officeDocument/2006/relationships/hyperlink" Target="https://www.daloopa.com/src/50192800" TargetMode="External"/><Relationship Id="rId16954" Type="http://schemas.openxmlformats.org/officeDocument/2006/relationships/hyperlink" Target="https://www.daloopa.com/document/23465155" TargetMode="External"/><Relationship Id="rId4564" Type="http://schemas.openxmlformats.org/officeDocument/2006/relationships/hyperlink" Target="https://www.daloopa.com/src/46594116" TargetMode="External"/><Relationship Id="rId14158" Type="http://schemas.openxmlformats.org/officeDocument/2006/relationships/hyperlink" Target="https://www.daloopa.com/src/18893936" TargetMode="External"/><Relationship Id="rId16607" Type="http://schemas.openxmlformats.org/officeDocument/2006/relationships/hyperlink" Target="https://www.daloopa.com/src/19197432" TargetMode="External"/><Relationship Id="rId4217" Type="http://schemas.openxmlformats.org/officeDocument/2006/relationships/hyperlink" Target="https://www.daloopa.com/src/46594914" TargetMode="External"/><Relationship Id="rId7787" Type="http://schemas.openxmlformats.org/officeDocument/2006/relationships/hyperlink" Target="https://www.daloopa.com/src/48345881" TargetMode="External"/><Relationship Id="rId10768" Type="http://schemas.openxmlformats.org/officeDocument/2006/relationships/hyperlink" Target="https://www.daloopa.com/src/67050018" TargetMode="External"/><Relationship Id="rId13241" Type="http://schemas.openxmlformats.org/officeDocument/2006/relationships/hyperlink" Target="https://www.daloopa.com/src/67441112" TargetMode="External"/><Relationship Id="rId18913" Type="http://schemas.openxmlformats.org/officeDocument/2006/relationships/hyperlink" Target="https://www.daloopa.com/src/48899880" TargetMode="External"/><Relationship Id="rId3300" Type="http://schemas.openxmlformats.org/officeDocument/2006/relationships/hyperlink" Target="https://www.daloopa.com/src/58704675" TargetMode="External"/><Relationship Id="rId6870" Type="http://schemas.openxmlformats.org/officeDocument/2006/relationships/hyperlink" Target="https://www.daloopa.com/src/1668674" TargetMode="External"/><Relationship Id="rId16464" Type="http://schemas.openxmlformats.org/officeDocument/2006/relationships/hyperlink" Target="https://www.daloopa.com/src/19164781" TargetMode="External"/><Relationship Id="rId6523" Type="http://schemas.openxmlformats.org/officeDocument/2006/relationships/hyperlink" Target="https://www.daloopa.com/src/2696983" TargetMode="External"/><Relationship Id="rId16117" Type="http://schemas.openxmlformats.org/officeDocument/2006/relationships/hyperlink" Target="https://www.daloopa.com/src/38229760" TargetMode="External"/><Relationship Id="rId19687" Type="http://schemas.openxmlformats.org/officeDocument/2006/relationships/hyperlink" Target="https://marketplace.daloopa.com/text-fundamental?id=49010201&amp;value=4.88&amp;id=1678647&amp;value=6.43&amp;id=1678598&amp;value=7&amp;" TargetMode="External"/><Relationship Id="rId4074" Type="http://schemas.openxmlformats.org/officeDocument/2006/relationships/hyperlink" Target="https://www.daloopa.com/src/1668130" TargetMode="External"/><Relationship Id="rId9746" Type="http://schemas.openxmlformats.org/officeDocument/2006/relationships/hyperlink" Target="https://www.daloopa.com/src/32273748" TargetMode="External"/><Relationship Id="rId7297" Type="http://schemas.openxmlformats.org/officeDocument/2006/relationships/hyperlink" Target="https://www.daloopa.com/src/47469241" TargetMode="External"/><Relationship Id="rId10278" Type="http://schemas.openxmlformats.org/officeDocument/2006/relationships/hyperlink" Target="https://marketplace.daloopa.com/text-fundamental?id=50179648&amp;value=0.22&amp;id=50179563&amp;value=0.24&amp;" TargetMode="External"/><Relationship Id="rId12727" Type="http://schemas.openxmlformats.org/officeDocument/2006/relationships/hyperlink" Target="https://www.daloopa.com/src/1679111" TargetMode="External"/><Relationship Id="rId15200" Type="http://schemas.openxmlformats.org/officeDocument/2006/relationships/hyperlink" Target="https://www.daloopa.com/src/50457997" TargetMode="External"/><Relationship Id="rId18770" Type="http://schemas.openxmlformats.org/officeDocument/2006/relationships/hyperlink" Target="https://www.daloopa.com/src/62997210" TargetMode="External"/><Relationship Id="rId11810" Type="http://schemas.openxmlformats.org/officeDocument/2006/relationships/hyperlink" Target="https://marketplace.daloopa.com/text-fundamental?id=1678761&amp;value=4472&amp;" TargetMode="External"/><Relationship Id="rId18423" Type="http://schemas.openxmlformats.org/officeDocument/2006/relationships/hyperlink" Target="https://marketplace.daloopa.com/text-fundamental?id=62711939&amp;value=1876&amp;id=62711972&amp;value=2620&amp;id=62712008&amp;value=2503&amp;id=67090313&amp;value=2711&amp;" TargetMode="External"/><Relationship Id="rId6380" Type="http://schemas.openxmlformats.org/officeDocument/2006/relationships/hyperlink" Target="https://www.daloopa.com/src/46412943" TargetMode="External"/><Relationship Id="rId2990" Type="http://schemas.openxmlformats.org/officeDocument/2006/relationships/hyperlink" Target="https://www.daloopa.com/src/62996727" TargetMode="External"/><Relationship Id="rId6033" Type="http://schemas.openxmlformats.org/officeDocument/2006/relationships/hyperlink" Target="https://www.daloopa.com/src/14718088" TargetMode="External"/><Relationship Id="rId12584" Type="http://schemas.openxmlformats.org/officeDocument/2006/relationships/hyperlink" Target="https://www.daloopa.com/src/19140077" TargetMode="External"/><Relationship Id="rId19197" Type="http://schemas.openxmlformats.org/officeDocument/2006/relationships/hyperlink" Target="https://www.daloopa.com/src/49001117" TargetMode="External"/><Relationship Id="rId962" Type="http://schemas.openxmlformats.org/officeDocument/2006/relationships/hyperlink" Target="https://www.daloopa.com/src/50174704" TargetMode="External"/><Relationship Id="rId2643" Type="http://schemas.openxmlformats.org/officeDocument/2006/relationships/hyperlink" Target="https://www.daloopa.com/src/66331144" TargetMode="External"/><Relationship Id="rId9256" Type="http://schemas.openxmlformats.org/officeDocument/2006/relationships/hyperlink" Target="https://www.daloopa.com/src/62949525" TargetMode="External"/><Relationship Id="rId12237" Type="http://schemas.openxmlformats.org/officeDocument/2006/relationships/hyperlink" Target="https://www.daloopa.com/src/32320518" TargetMode="External"/><Relationship Id="rId615" Type="http://schemas.openxmlformats.org/officeDocument/2006/relationships/hyperlink" Target="https://www.daloopa.com/src/46503955" TargetMode="External"/><Relationship Id="rId17909" Type="http://schemas.openxmlformats.org/officeDocument/2006/relationships/hyperlink" Target="https://www.daloopa.com/src/62708749" TargetMode="External"/><Relationship Id="rId5866" Type="http://schemas.openxmlformats.org/officeDocument/2006/relationships/hyperlink" Target="https://www.daloopa.com/src/1670131" TargetMode="External"/><Relationship Id="rId18280" Type="http://schemas.openxmlformats.org/officeDocument/2006/relationships/hyperlink" Target="https://www.daloopa.com/src/62770188" TargetMode="External"/><Relationship Id="rId5519" Type="http://schemas.openxmlformats.org/officeDocument/2006/relationships/hyperlink" Target="https://www.daloopa.com/src/1669670" TargetMode="External"/><Relationship Id="rId11320" Type="http://schemas.openxmlformats.org/officeDocument/2006/relationships/hyperlink" Target="https://marketplace.daloopa.com/text-fundamental?id=1678969&amp;value=1018&amp;id=1678950&amp;value=998&amp;id=1687074&amp;value=1139&amp;id=1678905&amp;value=1151&amp;id=45304389&amp;value=4306&amp;" TargetMode="External"/><Relationship Id="rId14890" Type="http://schemas.openxmlformats.org/officeDocument/2006/relationships/hyperlink" Target="https://www.daloopa.com/src/19185916" TargetMode="External"/><Relationship Id="rId14543" Type="http://schemas.openxmlformats.org/officeDocument/2006/relationships/hyperlink" Target="https://www.daloopa.com/src/19184596" TargetMode="External"/><Relationship Id="rId4602" Type="http://schemas.openxmlformats.org/officeDocument/2006/relationships/hyperlink" Target="https://www.daloopa.com/src/1668456" TargetMode="External"/><Relationship Id="rId12094" Type="http://schemas.openxmlformats.org/officeDocument/2006/relationships/hyperlink" Target="https://marketplace.daloopa.com/text-fundamental?id=1678429&amp;value=0.302&amp;id=1678431&amp;value=0.28300000000000003&amp;id=1678433&amp;value=0.292&amp;id=1678435&amp;value=0.287&amp;id=1678377&amp;value=0.321&amp;id=1678437&amp;value=0.322&amp;id=1678439&amp;value=0.324&amp;id=1678441&amp;value=0.309&amp;id=1678443&amp;value=0.327&amp;id=1678348&amp;value=0.336&amp;id=1678338&amp;value=0.32899999999999996&amp;id=1678328&amp;value=0.32&amp;id=1678318&amp;value=0.337&amp;id=1678305&amp;value=0.34700000000000003&amp;id=1678295&amp;value=0.34&amp;id=1678285&amp;value=0.326&amp;" TargetMode="External"/><Relationship Id="rId17766" Type="http://schemas.openxmlformats.org/officeDocument/2006/relationships/hyperlink" Target="https://www.daloopa.com/src/62705807" TargetMode="External"/><Relationship Id="rId472" Type="http://schemas.openxmlformats.org/officeDocument/2006/relationships/hyperlink" Target="https://www.daloopa.com/src/1677171" TargetMode="External"/><Relationship Id="rId2153" Type="http://schemas.openxmlformats.org/officeDocument/2006/relationships/hyperlink" Target="https://www.daloopa.com/src/53484491" TargetMode="External"/><Relationship Id="rId7825" Type="http://schemas.openxmlformats.org/officeDocument/2006/relationships/hyperlink" Target="https://www.daloopa.com/src/4681395" TargetMode="External"/><Relationship Id="rId17419" Type="http://schemas.openxmlformats.org/officeDocument/2006/relationships/hyperlink" Target="https://www.daloopa.com/src/62865872" TargetMode="External"/><Relationship Id="rId125" Type="http://schemas.openxmlformats.org/officeDocument/2006/relationships/hyperlink" Target="https://www.daloopa.com/document/10232762" TargetMode="External"/><Relationship Id="rId5376" Type="http://schemas.openxmlformats.org/officeDocument/2006/relationships/hyperlink" Target="https://www.daloopa.com/src/1670525" TargetMode="External"/><Relationship Id="rId10806" Type="http://schemas.openxmlformats.org/officeDocument/2006/relationships/hyperlink" Target="https://www.daloopa.com/src/50179431" TargetMode="External"/><Relationship Id="rId5029" Type="http://schemas.openxmlformats.org/officeDocument/2006/relationships/hyperlink" Target="https://www.daloopa.com/src/46412905" TargetMode="External"/><Relationship Id="rId8599" Type="http://schemas.openxmlformats.org/officeDocument/2006/relationships/hyperlink" Target="https://www.daloopa.com/src/53410406" TargetMode="External"/><Relationship Id="rId1986" Type="http://schemas.openxmlformats.org/officeDocument/2006/relationships/hyperlink" Target="https://www.daloopa.com/src/1676829" TargetMode="External"/><Relationship Id="rId16502" Type="http://schemas.openxmlformats.org/officeDocument/2006/relationships/hyperlink" Target="https://www.daloopa.com/src/19165065" TargetMode="External"/><Relationship Id="rId1639" Type="http://schemas.openxmlformats.org/officeDocument/2006/relationships/hyperlink" Target="https://www.daloopa.com/src/1670928" TargetMode="External"/><Relationship Id="rId14053" Type="http://schemas.openxmlformats.org/officeDocument/2006/relationships/hyperlink" Target="https://www.daloopa.com/src/19157072" TargetMode="External"/><Relationship Id="rId19725" Type="http://schemas.openxmlformats.org/officeDocument/2006/relationships/hyperlink" Target="https://www.daloopa.com/src/1678636" TargetMode="External"/><Relationship Id="rId4112" Type="http://schemas.openxmlformats.org/officeDocument/2006/relationships/hyperlink" Target="https://www.daloopa.com/src/1668075" TargetMode="External"/><Relationship Id="rId7682" Type="http://schemas.openxmlformats.org/officeDocument/2006/relationships/hyperlink" Target="https://www.daloopa.com/src/1668825" TargetMode="External"/><Relationship Id="rId10663" Type="http://schemas.openxmlformats.org/officeDocument/2006/relationships/hyperlink" Target="https://www.daloopa.com/src/53412524" TargetMode="External"/><Relationship Id="rId17276" Type="http://schemas.openxmlformats.org/officeDocument/2006/relationships/hyperlink" Target="https://www.daloopa.com/document/23465155" TargetMode="External"/><Relationship Id="rId7335" Type="http://schemas.openxmlformats.org/officeDocument/2006/relationships/hyperlink" Target="https://www.daloopa.com/src/1668716" TargetMode="External"/><Relationship Id="rId10316" Type="http://schemas.openxmlformats.org/officeDocument/2006/relationships/hyperlink" Target="https://www.daloopa.com/src/67061197" TargetMode="External"/><Relationship Id="rId13886" Type="http://schemas.openxmlformats.org/officeDocument/2006/relationships/hyperlink" Target="https://www.daloopa.com/src/19256393" TargetMode="External"/><Relationship Id="rId1496" Type="http://schemas.openxmlformats.org/officeDocument/2006/relationships/hyperlink" Target="https://www.daloopa.com/src/48527057" TargetMode="External"/><Relationship Id="rId3945" Type="http://schemas.openxmlformats.org/officeDocument/2006/relationships/hyperlink" Target="https://www.daloopa.com/src/67054326" TargetMode="External"/><Relationship Id="rId13539" Type="http://schemas.openxmlformats.org/officeDocument/2006/relationships/hyperlink" Target="https://www.daloopa.com/src/19144046" TargetMode="External"/><Relationship Id="rId16012" Type="http://schemas.openxmlformats.org/officeDocument/2006/relationships/hyperlink" Target="https://www.daloopa.com/src/19195219" TargetMode="External"/><Relationship Id="rId1149" Type="http://schemas.openxmlformats.org/officeDocument/2006/relationships/hyperlink" Target="https://www.daloopa.com/src/1670755" TargetMode="External"/><Relationship Id="rId19582" Type="http://schemas.openxmlformats.org/officeDocument/2006/relationships/hyperlink" Target="https://www.daloopa.com/src/58653139" TargetMode="External"/><Relationship Id="rId7192" Type="http://schemas.openxmlformats.org/officeDocument/2006/relationships/hyperlink" Target="https://www.daloopa.com/src/48610211" TargetMode="External"/><Relationship Id="rId9641" Type="http://schemas.openxmlformats.org/officeDocument/2006/relationships/hyperlink" Target="https://www.daloopa.com/src/1671336" TargetMode="External"/><Relationship Id="rId12622" Type="http://schemas.openxmlformats.org/officeDocument/2006/relationships/hyperlink" Target="https://www.daloopa.com/src/50461367" TargetMode="External"/><Relationship Id="rId19235" Type="http://schemas.openxmlformats.org/officeDocument/2006/relationships/hyperlink" Target="https://www.daloopa.com/src/49028211" TargetMode="External"/><Relationship Id="rId10173" Type="http://schemas.openxmlformats.org/officeDocument/2006/relationships/hyperlink" Target="https://www.daloopa.com/src/50179632" TargetMode="External"/><Relationship Id="rId15845" Type="http://schemas.openxmlformats.org/officeDocument/2006/relationships/hyperlink" Target="https://www.daloopa.com/src/46508467" TargetMode="External"/><Relationship Id="rId5904" Type="http://schemas.openxmlformats.org/officeDocument/2006/relationships/hyperlink" Target="https://www.daloopa.com/src/4681439" TargetMode="External"/><Relationship Id="rId13396" Type="http://schemas.openxmlformats.org/officeDocument/2006/relationships/hyperlink" Target="https://www.daloopa.com/src/19145225" TargetMode="External"/><Relationship Id="rId3455" Type="http://schemas.openxmlformats.org/officeDocument/2006/relationships/hyperlink" Target="https://www.daloopa.com/src/19138678" TargetMode="External"/><Relationship Id="rId13049" Type="http://schemas.openxmlformats.org/officeDocument/2006/relationships/hyperlink" Target="https://www.daloopa.com/src/67439584" TargetMode="External"/><Relationship Id="rId3108" Type="http://schemas.openxmlformats.org/officeDocument/2006/relationships/hyperlink" Target="https://www.daloopa.com/src/19135423" TargetMode="External"/><Relationship Id="rId6678" Type="http://schemas.openxmlformats.org/officeDocument/2006/relationships/hyperlink" Target="https://www.daloopa.com/src/67044554" TargetMode="External"/><Relationship Id="rId19092" Type="http://schemas.openxmlformats.org/officeDocument/2006/relationships/hyperlink" Target="https://www.daloopa.com/src/48905064" TargetMode="External"/><Relationship Id="rId9151" Type="http://schemas.openxmlformats.org/officeDocument/2006/relationships/hyperlink" Target="https://www.daloopa.com/document/206991" TargetMode="External"/><Relationship Id="rId12132" Type="http://schemas.openxmlformats.org/officeDocument/2006/relationships/hyperlink" Target="https://www.daloopa.com/src/1678806" TargetMode="External"/><Relationship Id="rId17804" Type="http://schemas.openxmlformats.org/officeDocument/2006/relationships/hyperlink" Target="https://www.daloopa.com/src/62706002" TargetMode="External"/><Relationship Id="rId510" Type="http://schemas.openxmlformats.org/officeDocument/2006/relationships/hyperlink" Target="https://www.daloopa.com/src/1677150" TargetMode="External"/><Relationship Id="rId5761" Type="http://schemas.openxmlformats.org/officeDocument/2006/relationships/hyperlink" Target="https://www.daloopa.com/src/1670093" TargetMode="External"/><Relationship Id="rId15355" Type="http://schemas.openxmlformats.org/officeDocument/2006/relationships/hyperlink" Target="https://www.daloopa.com/src/19187715" TargetMode="External"/><Relationship Id="rId5414" Type="http://schemas.openxmlformats.org/officeDocument/2006/relationships/hyperlink" Target="https://www.daloopa.com/src/62949310" TargetMode="External"/><Relationship Id="rId8984" Type="http://schemas.openxmlformats.org/officeDocument/2006/relationships/hyperlink" Target="https://www.daloopa.com/src/1671512" TargetMode="External"/><Relationship Id="rId15008" Type="http://schemas.openxmlformats.org/officeDocument/2006/relationships/hyperlink" Target="https://www.daloopa.com/src/19185540" TargetMode="External"/><Relationship Id="rId18578" Type="http://schemas.openxmlformats.org/officeDocument/2006/relationships/hyperlink" Target="https://www.daloopa.com/src/67090321" TargetMode="External"/><Relationship Id="rId8637" Type="http://schemas.openxmlformats.org/officeDocument/2006/relationships/hyperlink" Target="https://www.daloopa.com/src/1670563" TargetMode="External"/><Relationship Id="rId11965" Type="http://schemas.openxmlformats.org/officeDocument/2006/relationships/hyperlink" Target="https://www.daloopa.com/src/45304450" TargetMode="External"/><Relationship Id="rId6188" Type="http://schemas.openxmlformats.org/officeDocument/2006/relationships/hyperlink" Target="https://www.daloopa.com/src/2696976" TargetMode="External"/><Relationship Id="rId11618" Type="http://schemas.openxmlformats.org/officeDocument/2006/relationships/hyperlink" Target="https://www.daloopa.com/src/1679006" TargetMode="External"/><Relationship Id="rId17661" Type="http://schemas.openxmlformats.org/officeDocument/2006/relationships/hyperlink" Target="https://www.daloopa.com/src/62762226" TargetMode="External"/><Relationship Id="rId2798" Type="http://schemas.openxmlformats.org/officeDocument/2006/relationships/hyperlink" Target="https://www.daloopa.com/src/32322505" TargetMode="External"/><Relationship Id="rId5271" Type="http://schemas.openxmlformats.org/officeDocument/2006/relationships/hyperlink" Target="https://www.daloopa.com/document/23463508" TargetMode="External"/><Relationship Id="rId7720" Type="http://schemas.openxmlformats.org/officeDocument/2006/relationships/hyperlink" Target="https://www.daloopa.com/src/2696854" TargetMode="External"/><Relationship Id="rId10701" Type="http://schemas.openxmlformats.org/officeDocument/2006/relationships/hyperlink" Target="https://www.daloopa.com/document/23463508" TargetMode="External"/><Relationship Id="rId17314" Type="http://schemas.openxmlformats.org/officeDocument/2006/relationships/hyperlink" Target="https://www.daloopa.com/src/58706538" TargetMode="External"/><Relationship Id="rId13924" Type="http://schemas.openxmlformats.org/officeDocument/2006/relationships/hyperlink" Target="https://marketplace.daloopa.com/text-fundamental?id=48815980&amp;value=0.18&amp;id=48816011&amp;value=0.18&amp;id=48891910&amp;value=0.19&amp;id=48886720&amp;value=0.18&amp;id=48886749&amp;value=0.23&amp;id=48886757&amp;value=0.26&amp;id=48887251&amp;value=0.29&amp;id=48887313&amp;value=0.27&amp;id=48887326&amp;value=0.24&amp;id=48887338&amp;value=0.17&amp;id=48887347&amp;value=0.12&amp;id=48887370&amp;value=0.16&amp;id=48887443&amp;value=0.11&amp;id=48887678&amp;value=0.16&amp;id=48887684&amp;value=0.2&amp;id=48887698&amp;value=0.16&amp;id=48887869&amp;value=0.17&amp;id=48887965&amp;value=0.18&amp;id=48887990&amp;value=0.17&amp;id=48888081&amp;value=0.16&amp;id=48888099&amp;value=0.17&amp;id=48888123&amp;value=0.22&amp;id=48888169&amp;value=0.25&amp;id=48888199&amp;value=0.24&amp;id=48888226&amp;value=0.28&amp;id=48888231&amp;value=0.23&amp;id=48888238&amp;value=0.21&amp;id=48888285&amp;value=0.23&amp;id=48888296&amp;value=0.16&amp;id=48888304&amp;value=0.12&amp;id=48888310&amp;value=0.1&amp;id=48888334&amp;value=0.11&amp;id=48888360&amp;value=0.1&amp;id=48888365&amp;value=0.12&amp;id=38229942&amp;value=0.12&amp;id=48888847&amp;value=0.11&amp;id=53490301&amp;value=0.14&amp;id=58706579&amp;value=0.18&amp;id=62997454&amp;value=0.24&amp;id=67089832&amp;value=0.21&amp;" TargetMode="External"/><Relationship Id="rId1881" Type="http://schemas.openxmlformats.org/officeDocument/2006/relationships/hyperlink" Target="https://www.daloopa.com/src/1676826" TargetMode="External"/><Relationship Id="rId8494" Type="http://schemas.openxmlformats.org/officeDocument/2006/relationships/hyperlink" Target="https://www.daloopa.com/src/47468700" TargetMode="External"/><Relationship Id="rId11475" Type="http://schemas.openxmlformats.org/officeDocument/2006/relationships/hyperlink" Target="https://www.daloopa.com/src/45304410" TargetMode="External"/><Relationship Id="rId18088" Type="http://schemas.openxmlformats.org/officeDocument/2006/relationships/hyperlink" Target="https://www.daloopa.com/src/67089097" TargetMode="External"/><Relationship Id="rId1534" Type="http://schemas.openxmlformats.org/officeDocument/2006/relationships/hyperlink" Target="https://marketplace.daloopa.com/text-fundamental?id=49016289&amp;value=3127&amp;id=49014055&amp;value=1201&amp;id=49016278&amp;value=4175&amp;id=49014058&amp;value=1203&amp;id=49014047&amp;value=1132&amp;id=49014018&amp;value=1432&amp;id=1671053&amp;value=1436&amp;id=48527056&amp;value=5203&amp;id=1671031&amp;value=1494&amp;id=1671009&amp;value=1503&amp;id=1670986&amp;value=1860&amp;id=1670963&amp;value=1846&amp;id=48526482&amp;value=6703&amp;id=1670945&amp;value=2009&amp;id=1670927&amp;value=2003&amp;id=1670908&amp;value=1820&amp;id=1670890&amp;value=1847&amp;id=48522583&amp;value=7679&amp;id=1670872&amp;value=2457&amp;id=1670854&amp;value=2413&amp;id=1670836&amp;value=2230&amp;id=1670818&amp;value=2253&amp;id=48522709&amp;value=9353&amp;id=1670800&amp;value=2769&amp;id=1670782&amp;value=2760&amp;id=1670764&amp;value=2621&amp;id=2697068&amp;value=2644&amp;id=48522781&amp;value=10794&amp;id=4681487&amp;value=3190&amp;id=7963248&amp;value=3329&amp;id=10333109&amp;value=3117&amp;" TargetMode="External"/><Relationship Id="rId8147" Type="http://schemas.openxmlformats.org/officeDocument/2006/relationships/hyperlink" Target="https://www.daloopa.com/src/1669365" TargetMode="External"/><Relationship Id="rId11128" Type="http://schemas.openxmlformats.org/officeDocument/2006/relationships/hyperlink" Target="https://www.daloopa.com/src/50178829" TargetMode="External"/><Relationship Id="rId14698" Type="http://schemas.openxmlformats.org/officeDocument/2006/relationships/hyperlink" Target="https://www.daloopa.com/src/19185106" TargetMode="External"/><Relationship Id="rId4757" Type="http://schemas.openxmlformats.org/officeDocument/2006/relationships/hyperlink" Target="https://www.daloopa.com/src/1668272" TargetMode="External"/><Relationship Id="rId17171" Type="http://schemas.openxmlformats.org/officeDocument/2006/relationships/hyperlink" Target="https://www.daloopa.com/src/48793209" TargetMode="External"/><Relationship Id="rId19620" Type="http://schemas.openxmlformats.org/officeDocument/2006/relationships/hyperlink" Target="https://www.daloopa.com/src/38124359" TargetMode="External"/><Relationship Id="rId7230" Type="http://schemas.openxmlformats.org/officeDocument/2006/relationships/hyperlink" Target="https://www.daloopa.com/src/14718242" TargetMode="External"/><Relationship Id="rId10211" Type="http://schemas.openxmlformats.org/officeDocument/2006/relationships/hyperlink" Target="https://www.daloopa.com/src/50179996" TargetMode="External"/><Relationship Id="rId13781" Type="http://schemas.openxmlformats.org/officeDocument/2006/relationships/hyperlink" Target="https://www.daloopa.com/src/38229469" TargetMode="External"/><Relationship Id="rId3840" Type="http://schemas.openxmlformats.org/officeDocument/2006/relationships/hyperlink" Target="https://www.daloopa.com/src/1668480" TargetMode="External"/><Relationship Id="rId13434" Type="http://schemas.openxmlformats.org/officeDocument/2006/relationships/hyperlink" Target="https://www.daloopa.com/src/19142977" TargetMode="External"/><Relationship Id="rId1391" Type="http://schemas.openxmlformats.org/officeDocument/2006/relationships/hyperlink" Target="https://www.daloopa.com/document/23465155" TargetMode="External"/><Relationship Id="rId16657" Type="http://schemas.openxmlformats.org/officeDocument/2006/relationships/hyperlink" Target="https://www.daloopa.com/src/20857134" TargetMode="External"/><Relationship Id="rId1044" Type="http://schemas.openxmlformats.org/officeDocument/2006/relationships/hyperlink" Target="https://www.daloopa.com/src/15998855" TargetMode="External"/><Relationship Id="rId6716" Type="http://schemas.openxmlformats.org/officeDocument/2006/relationships/hyperlink" Target="https://www.daloopa.com/src/1669657" TargetMode="External"/><Relationship Id="rId19130" Type="http://schemas.openxmlformats.org/officeDocument/2006/relationships/hyperlink" Target="https://www.daloopa.com/src/50215181" TargetMode="External"/><Relationship Id="rId4267" Type="http://schemas.openxmlformats.org/officeDocument/2006/relationships/hyperlink" Target="https://www.daloopa.com/src/46594002" TargetMode="External"/><Relationship Id="rId9939" Type="http://schemas.openxmlformats.org/officeDocument/2006/relationships/hyperlink" Target="https://www.daloopa.com/src/1671091" TargetMode="External"/><Relationship Id="rId15740" Type="http://schemas.openxmlformats.org/officeDocument/2006/relationships/hyperlink" Target="https://www.daloopa.com/src/19182881" TargetMode="External"/><Relationship Id="rId3350" Type="http://schemas.openxmlformats.org/officeDocument/2006/relationships/hyperlink" Target="https://www.daloopa.com/src/19136960" TargetMode="External"/><Relationship Id="rId13291" Type="http://schemas.openxmlformats.org/officeDocument/2006/relationships/hyperlink" Target="https://www.daloopa.com/src/1677407" TargetMode="External"/><Relationship Id="rId18963" Type="http://schemas.openxmlformats.org/officeDocument/2006/relationships/hyperlink" Target="https://www.daloopa.com/src/50393482" TargetMode="External"/><Relationship Id="rId3003" Type="http://schemas.openxmlformats.org/officeDocument/2006/relationships/hyperlink" Target="https://www.daloopa.com/src/45304506" TargetMode="External"/><Relationship Id="rId18616" Type="http://schemas.openxmlformats.org/officeDocument/2006/relationships/hyperlink" Target="https://www.daloopa.com/src/50393516" TargetMode="External"/><Relationship Id="rId6573" Type="http://schemas.openxmlformats.org/officeDocument/2006/relationships/hyperlink" Target="https://www.daloopa.com/src/62949298" TargetMode="External"/><Relationship Id="rId16167" Type="http://schemas.openxmlformats.org/officeDocument/2006/relationships/hyperlink" Target="https://www.daloopa.com/src/67088841" TargetMode="External"/><Relationship Id="rId6226" Type="http://schemas.openxmlformats.org/officeDocument/2006/relationships/hyperlink" Target="https://www.daloopa.com/src/1670067" TargetMode="External"/><Relationship Id="rId9796" Type="http://schemas.openxmlformats.org/officeDocument/2006/relationships/hyperlink" Target="https://www.daloopa.com/document/22810043" TargetMode="External"/><Relationship Id="rId12777" Type="http://schemas.openxmlformats.org/officeDocument/2006/relationships/hyperlink" Target="https://www.daloopa.com/src/38224665" TargetMode="External"/><Relationship Id="rId2836" Type="http://schemas.openxmlformats.org/officeDocument/2006/relationships/hyperlink" Target="https://marketplace.daloopa.com/text-fundamental?id=67087450&amp;value=8979&amp;" TargetMode="External"/><Relationship Id="rId9449" Type="http://schemas.openxmlformats.org/officeDocument/2006/relationships/hyperlink" Target="https://www.daloopa.com/src/50457804" TargetMode="External"/><Relationship Id="rId15250" Type="http://schemas.openxmlformats.org/officeDocument/2006/relationships/hyperlink" Target="https://www.daloopa.com/src/20862588" TargetMode="External"/><Relationship Id="rId808" Type="http://schemas.openxmlformats.org/officeDocument/2006/relationships/hyperlink" Target="https://www.daloopa.com/src/4681645" TargetMode="External"/><Relationship Id="rId11860" Type="http://schemas.openxmlformats.org/officeDocument/2006/relationships/hyperlink" Target="https://marketplace.daloopa.com/text-fundamental?id=1678782&amp;value=9.94&amp;id=1678778&amp;value=9.54&amp;id=1678774&amp;value=8.75&amp;id=1678770&amp;value=9.9&amp;id=66433321&amp;value=38.129999999999995&amp;id=1678766&amp;value=5.04&amp;id=1678750&amp;value=4.99&amp;id=1678746&amp;value=4.09&amp;id=1678742&amp;value=6.91&amp;id=66433322&amp;value=21.03&amp;id=1678738&amp;value=5.2&amp;" TargetMode="External"/><Relationship Id="rId18473" Type="http://schemas.openxmlformats.org/officeDocument/2006/relationships/hyperlink" Target="https://www.daloopa.com/document/23465155" TargetMode="External"/><Relationship Id="rId6083" Type="http://schemas.openxmlformats.org/officeDocument/2006/relationships/hyperlink" Target="https://www.daloopa.com/src/7963204" TargetMode="External"/><Relationship Id="rId8532" Type="http://schemas.openxmlformats.org/officeDocument/2006/relationships/hyperlink" Target="https://www.daloopa.com/src/32272384" TargetMode="External"/><Relationship Id="rId11513" Type="http://schemas.openxmlformats.org/officeDocument/2006/relationships/hyperlink" Target="https://www.daloopa.com/src/45304416" TargetMode="External"/><Relationship Id="rId18126" Type="http://schemas.openxmlformats.org/officeDocument/2006/relationships/hyperlink" Target="https://www.daloopa.com/src/62823573" TargetMode="External"/><Relationship Id="rId14736" Type="http://schemas.openxmlformats.org/officeDocument/2006/relationships/hyperlink" Target="https://www.daloopa.com/src/19185780" TargetMode="External"/><Relationship Id="rId2693" Type="http://schemas.openxmlformats.org/officeDocument/2006/relationships/hyperlink" Target="https://www.daloopa.com/src/62996631" TargetMode="External"/><Relationship Id="rId12287" Type="http://schemas.openxmlformats.org/officeDocument/2006/relationships/hyperlink" Target="https://www.daloopa.com/document/23465155" TargetMode="External"/><Relationship Id="rId665" Type="http://schemas.openxmlformats.org/officeDocument/2006/relationships/hyperlink" Target="https://www.daloopa.com/src/18922579" TargetMode="External"/><Relationship Id="rId2346" Type="http://schemas.openxmlformats.org/officeDocument/2006/relationships/hyperlink" Target="https://www.daloopa.com/src/38224897" TargetMode="External"/><Relationship Id="rId17959" Type="http://schemas.openxmlformats.org/officeDocument/2006/relationships/hyperlink" Target="https://www.daloopa.com/src/62708898" TargetMode="External"/><Relationship Id="rId318" Type="http://schemas.openxmlformats.org/officeDocument/2006/relationships/hyperlink" Target="https://www.daloopa.com/src/48499404" TargetMode="External"/><Relationship Id="rId5569" Type="http://schemas.openxmlformats.org/officeDocument/2006/relationships/hyperlink" Target="https://www.daloopa.com/src/4681433" TargetMode="External"/><Relationship Id="rId8042" Type="http://schemas.openxmlformats.org/officeDocument/2006/relationships/hyperlink" Target="https://www.daloopa.com/src/1669401" TargetMode="External"/><Relationship Id="rId11370" Type="http://schemas.openxmlformats.org/officeDocument/2006/relationships/hyperlink" Target="https://www.daloopa.com/document/6065143" TargetMode="External"/><Relationship Id="rId11023" Type="http://schemas.openxmlformats.org/officeDocument/2006/relationships/hyperlink" Target="https://www.daloopa.com/src/67059488" TargetMode="External"/><Relationship Id="rId14593" Type="http://schemas.openxmlformats.org/officeDocument/2006/relationships/hyperlink" Target="https://www.daloopa.com/src/45303713" TargetMode="External"/><Relationship Id="rId4652" Type="http://schemas.openxmlformats.org/officeDocument/2006/relationships/hyperlink" Target="https://www.daloopa.com/document/207170" TargetMode="External"/><Relationship Id="rId14246" Type="http://schemas.openxmlformats.org/officeDocument/2006/relationships/hyperlink" Target="https://www.daloopa.com/src/18881837" TargetMode="External"/><Relationship Id="rId175" Type="http://schemas.openxmlformats.org/officeDocument/2006/relationships/hyperlink" Target="https://www.daloopa.com/src/59874744" TargetMode="External"/><Relationship Id="rId4305" Type="http://schemas.openxmlformats.org/officeDocument/2006/relationships/hyperlink" Target="https://www.daloopa.com/src/1668079" TargetMode="External"/><Relationship Id="rId7875" Type="http://schemas.openxmlformats.org/officeDocument/2006/relationships/hyperlink" Target="https://www.daloopa.com/src/48400746" TargetMode="External"/><Relationship Id="rId10856" Type="http://schemas.openxmlformats.org/officeDocument/2006/relationships/hyperlink" Target="https://www.daloopa.com/src/62951011" TargetMode="External"/><Relationship Id="rId17469" Type="http://schemas.openxmlformats.org/officeDocument/2006/relationships/hyperlink" Target="https://www.daloopa.com/src/62706888" TargetMode="External"/><Relationship Id="rId7528" Type="http://schemas.openxmlformats.org/officeDocument/2006/relationships/hyperlink" Target="https://www.daloopa.com/src/1669315" TargetMode="External"/><Relationship Id="rId10509" Type="http://schemas.openxmlformats.org/officeDocument/2006/relationships/hyperlink" Target="https://marketplace.daloopa.com/text-fundamental?id=50179539&amp;value=-63&amp;id=50179515&amp;value=-24&amp;id=50179473&amp;value=54&amp;id=50179429&amp;value=59&amp;id=50457905&amp;value=26&amp;id=50179376&amp;value=-198&amp;id=50179343&amp;value=-91&amp;id=50179255&amp;value=94&amp;id=50179211&amp;value=146&amp;id=50457906&amp;value=-49&amp;id=50179162&amp;value=199&amp;id=50179092&amp;value=217&amp;id=50179035&amp;value=17&amp;id=50179004&amp;value=-45&amp;id=50457907&amp;value=388&amp;id=50178959&amp;value=61&amp;id=50178896&amp;value=105&amp;id=50178839&amp;value=1&amp;id=50178797&amp;value=-156&amp;id=50457908&amp;value=11&amp;id=50178746&amp;value=-363&amp;id=50178684&amp;value=-350&amp;id=50178588&amp;value=-8&amp;id=67051812&amp;value=1450&amp;id=67055900&amp;value=3915&amp;" TargetMode="External"/><Relationship Id="rId5079" Type="http://schemas.openxmlformats.org/officeDocument/2006/relationships/hyperlink" Target="https://www.daloopa.com/src/2696955" TargetMode="External"/><Relationship Id="rId1689" Type="http://schemas.openxmlformats.org/officeDocument/2006/relationships/hyperlink" Target="https://www.daloopa.com/src/48527860" TargetMode="External"/><Relationship Id="rId16552" Type="http://schemas.openxmlformats.org/officeDocument/2006/relationships/hyperlink" Target="https://www.daloopa.com/src/38226267" TargetMode="External"/><Relationship Id="rId4162" Type="http://schemas.openxmlformats.org/officeDocument/2006/relationships/hyperlink" Target="https://www.daloopa.com/src/67044161" TargetMode="External"/><Relationship Id="rId6611" Type="http://schemas.openxmlformats.org/officeDocument/2006/relationships/hyperlink" Target="https://www.daloopa.com/src/1669691" TargetMode="External"/><Relationship Id="rId16205" Type="http://schemas.openxmlformats.org/officeDocument/2006/relationships/hyperlink" Target="https://www.daloopa.com/src/19193197" TargetMode="External"/><Relationship Id="rId9834" Type="http://schemas.openxmlformats.org/officeDocument/2006/relationships/hyperlink" Target="https://www.daloopa.com/src/20810595" TargetMode="External"/><Relationship Id="rId12815" Type="http://schemas.openxmlformats.org/officeDocument/2006/relationships/hyperlink" Target="https://www.daloopa.com/src/67436380" TargetMode="External"/><Relationship Id="rId19428" Type="http://schemas.openxmlformats.org/officeDocument/2006/relationships/hyperlink" Target="https://www.daloopa.com/src/7963659" TargetMode="External"/><Relationship Id="rId48" Type="http://schemas.openxmlformats.org/officeDocument/2006/relationships/hyperlink" Target="https://www.daloopa.com/document/6065158" TargetMode="External"/><Relationship Id="rId7385" Type="http://schemas.openxmlformats.org/officeDocument/2006/relationships/hyperlink" Target="https://www.daloopa.com/src/1668785" TargetMode="External"/><Relationship Id="rId10366" Type="http://schemas.openxmlformats.org/officeDocument/2006/relationships/hyperlink" Target="https://www.daloopa.com/src/50179443" TargetMode="External"/><Relationship Id="rId3995" Type="http://schemas.openxmlformats.org/officeDocument/2006/relationships/hyperlink" Target="https://www.daloopa.com/src/46595425" TargetMode="External"/><Relationship Id="rId7038" Type="http://schemas.openxmlformats.org/officeDocument/2006/relationships/hyperlink" Target="https://www.daloopa.com/src/1668849" TargetMode="External"/><Relationship Id="rId10019" Type="http://schemas.openxmlformats.org/officeDocument/2006/relationships/hyperlink" Target="https://marketplace.daloopa.com/text-fundamental?id=50180237&amp;value=1387&amp;id=50180183&amp;value=1321&amp;id=50180150&amp;value=1389&amp;id=50180131&amp;value=1503&amp;id=50457840&amp;value=5600&amp;" TargetMode="External"/><Relationship Id="rId13589" Type="http://schemas.openxmlformats.org/officeDocument/2006/relationships/hyperlink" Target="https://marketplace.daloopa.com/text-fundamental?id=38229057&amp;value=2842.5&amp;id=46509800&amp;value=2880.79&amp;id=53489703&amp;value=2665.14&amp;id=58705403&amp;value=111.33&amp;id=62996145&amp;value=104.57&amp;id=67089923&amp;value=91.93&amp;" TargetMode="External"/><Relationship Id="rId18511" Type="http://schemas.openxmlformats.org/officeDocument/2006/relationships/hyperlink" Target="https://www.daloopa.com/document/7696" TargetMode="External"/><Relationship Id="rId3648" Type="http://schemas.openxmlformats.org/officeDocument/2006/relationships/hyperlink" Target="https://www.daloopa.com/src/53486601" TargetMode="External"/><Relationship Id="rId16062" Type="http://schemas.openxmlformats.org/officeDocument/2006/relationships/hyperlink" Target="https://www.daloopa.com/src/19195220" TargetMode="External"/><Relationship Id="rId1199" Type="http://schemas.openxmlformats.org/officeDocument/2006/relationships/hyperlink" Target="https://www.daloopa.com/src/1671023" TargetMode="External"/><Relationship Id="rId6121" Type="http://schemas.openxmlformats.org/officeDocument/2006/relationships/hyperlink" Target="https://www.daloopa.com/src/1670101" TargetMode="External"/><Relationship Id="rId9691" Type="http://schemas.openxmlformats.org/officeDocument/2006/relationships/hyperlink" Target="https://www.daloopa.com/document/23463508" TargetMode="External"/><Relationship Id="rId19285" Type="http://schemas.openxmlformats.org/officeDocument/2006/relationships/hyperlink" Target="https://www.daloopa.com/src/49002526" TargetMode="External"/><Relationship Id="rId9344" Type="http://schemas.openxmlformats.org/officeDocument/2006/relationships/hyperlink" Target="https://www.daloopa.com/src/67057854" TargetMode="External"/><Relationship Id="rId12672" Type="http://schemas.openxmlformats.org/officeDocument/2006/relationships/hyperlink" Target="https://www.daloopa.com/src/1679149" TargetMode="External"/><Relationship Id="rId2731" Type="http://schemas.openxmlformats.org/officeDocument/2006/relationships/hyperlink" Target="https://www.daloopa.com/src/38225580" TargetMode="External"/><Relationship Id="rId12325" Type="http://schemas.openxmlformats.org/officeDocument/2006/relationships/hyperlink" Target="https://www.daloopa.com/src/58703445" TargetMode="External"/><Relationship Id="rId15895" Type="http://schemas.openxmlformats.org/officeDocument/2006/relationships/hyperlink" Target="https://www.daloopa.com/src/50458034" TargetMode="External"/><Relationship Id="rId703" Type="http://schemas.openxmlformats.org/officeDocument/2006/relationships/hyperlink" Target="https://www.daloopa.com/src/19360211" TargetMode="External"/><Relationship Id="rId5954" Type="http://schemas.openxmlformats.org/officeDocument/2006/relationships/hyperlink" Target="https://www.daloopa.com/src/1669606" TargetMode="External"/><Relationship Id="rId15548" Type="http://schemas.openxmlformats.org/officeDocument/2006/relationships/hyperlink" Target="https://www.daloopa.com/document/23465155" TargetMode="External"/><Relationship Id="rId5607" Type="http://schemas.openxmlformats.org/officeDocument/2006/relationships/hyperlink" Target="https://www.daloopa.com/src/1670019" TargetMode="External"/><Relationship Id="rId13099" Type="http://schemas.openxmlformats.org/officeDocument/2006/relationships/hyperlink" Target="https://www.daloopa.com/src/67439119" TargetMode="External"/><Relationship Id="rId18021" Type="http://schemas.openxmlformats.org/officeDocument/2006/relationships/hyperlink" Target="https://www.daloopa.com/src/62708697" TargetMode="External"/><Relationship Id="rId3158" Type="http://schemas.openxmlformats.org/officeDocument/2006/relationships/hyperlink" Target="https://www.daloopa.com/src/19135997" TargetMode="External"/><Relationship Id="rId12182" Type="http://schemas.openxmlformats.org/officeDocument/2006/relationships/hyperlink" Target="https://www.daloopa.com/src/1678320" TargetMode="External"/><Relationship Id="rId14631" Type="http://schemas.openxmlformats.org/officeDocument/2006/relationships/hyperlink" Target="https://www.daloopa.com/src/19184175" TargetMode="External"/><Relationship Id="rId560" Type="http://schemas.openxmlformats.org/officeDocument/2006/relationships/hyperlink" Target="https://www.daloopa.com/src/18918900" TargetMode="External"/><Relationship Id="rId2241" Type="http://schemas.openxmlformats.org/officeDocument/2006/relationships/hyperlink" Target="https://www.daloopa.com/src/1679263" TargetMode="External"/><Relationship Id="rId17854" Type="http://schemas.openxmlformats.org/officeDocument/2006/relationships/hyperlink" Target="https://www.daloopa.com/src/62706053" TargetMode="External"/><Relationship Id="rId213" Type="http://schemas.openxmlformats.org/officeDocument/2006/relationships/hyperlink" Target="https://www.daloopa.com/src/50420450" TargetMode="External"/><Relationship Id="rId7913" Type="http://schemas.openxmlformats.org/officeDocument/2006/relationships/hyperlink" Target="https://www.daloopa.com/src/1669505" TargetMode="External"/><Relationship Id="rId17507" Type="http://schemas.openxmlformats.org/officeDocument/2006/relationships/hyperlink" Target="https://www.daloopa.com/src/62762181" TargetMode="External"/><Relationship Id="rId5464" Type="http://schemas.openxmlformats.org/officeDocument/2006/relationships/hyperlink" Target="https://www.daloopa.com/src/67044538" TargetMode="External"/><Relationship Id="rId15058" Type="http://schemas.openxmlformats.org/officeDocument/2006/relationships/hyperlink" Target="https://www.daloopa.com/document/7696" TargetMode="External"/><Relationship Id="rId5117" Type="http://schemas.openxmlformats.org/officeDocument/2006/relationships/hyperlink" Target="https://www.daloopa.com/src/20809863" TargetMode="External"/><Relationship Id="rId8687" Type="http://schemas.openxmlformats.org/officeDocument/2006/relationships/hyperlink" Target="https://www.daloopa.com/src/1670570" TargetMode="External"/><Relationship Id="rId11668" Type="http://schemas.openxmlformats.org/officeDocument/2006/relationships/hyperlink" Target="https://marketplace.daloopa.com/text-fundamental?id=1682268&amp;value=3524&amp;id=1682531&amp;value=-3020&amp;id=1682204&amp;value=3195&amp;id=1677334&amp;value=6657&amp;" TargetMode="External"/><Relationship Id="rId1727" Type="http://schemas.openxmlformats.org/officeDocument/2006/relationships/hyperlink" Target="https://www.daloopa.com/document/17276180" TargetMode="External"/><Relationship Id="rId14141" Type="http://schemas.openxmlformats.org/officeDocument/2006/relationships/hyperlink" Target="https://marketplace.daloopa.com/text-fundamental?id=19345493&amp;value=110&amp;" TargetMode="External"/><Relationship Id="rId4200" Type="http://schemas.openxmlformats.org/officeDocument/2006/relationships/hyperlink" Target="https://www.daloopa.com/src/1668091" TargetMode="External"/><Relationship Id="rId7770" Type="http://schemas.openxmlformats.org/officeDocument/2006/relationships/hyperlink" Target="https://www.daloopa.com/src/1668624" TargetMode="External"/><Relationship Id="rId17364" Type="http://schemas.openxmlformats.org/officeDocument/2006/relationships/hyperlink" Target="https://www.daloopa.com/src/48796235" TargetMode="External"/><Relationship Id="rId7423" Type="http://schemas.openxmlformats.org/officeDocument/2006/relationships/hyperlink" Target="https://www.daloopa.com/src/1669351" TargetMode="External"/><Relationship Id="rId10751" Type="http://schemas.openxmlformats.org/officeDocument/2006/relationships/hyperlink" Target="https://www.daloopa.com/src/50179260" TargetMode="External"/><Relationship Id="rId17017" Type="http://schemas.openxmlformats.org/officeDocument/2006/relationships/hyperlink" Target="https://www.daloopa.com/src/48792400" TargetMode="External"/><Relationship Id="rId10404" Type="http://schemas.openxmlformats.org/officeDocument/2006/relationships/hyperlink" Target="https://www.daloopa.com/src/50179109" TargetMode="External"/><Relationship Id="rId13974" Type="http://schemas.openxmlformats.org/officeDocument/2006/relationships/hyperlink" Target="https://www.daloopa.com/src/66433339" TargetMode="External"/><Relationship Id="rId8197" Type="http://schemas.openxmlformats.org/officeDocument/2006/relationships/hyperlink" Target="https://www.daloopa.com/src/48345857" TargetMode="External"/><Relationship Id="rId13627" Type="http://schemas.openxmlformats.org/officeDocument/2006/relationships/hyperlink" Target="https://www.daloopa.com/src/19144577" TargetMode="External"/><Relationship Id="rId1584" Type="http://schemas.openxmlformats.org/officeDocument/2006/relationships/hyperlink" Target="https://www.daloopa.com/src/49013982" TargetMode="External"/><Relationship Id="rId11178" Type="http://schemas.openxmlformats.org/officeDocument/2006/relationships/hyperlink" Target="https://www.daloopa.com/src/1684252" TargetMode="External"/><Relationship Id="rId16100" Type="http://schemas.openxmlformats.org/officeDocument/2006/relationships/hyperlink" Target="https://www.daloopa.com/src/19193534" TargetMode="External"/><Relationship Id="rId19670" Type="http://schemas.openxmlformats.org/officeDocument/2006/relationships/hyperlink" Target="https://www.daloopa.com/src/10333276" TargetMode="External"/><Relationship Id="rId1237" Type="http://schemas.openxmlformats.org/officeDocument/2006/relationships/hyperlink" Target="https://marketplace.daloopa.com/text-fundamental?id=49016317&amp;value=16260&amp;id=49014113&amp;value=5223&amp;id=49016298&amp;value=19011&amp;id=49014108&amp;value=5188&amp;id=49014100&amp;value=5630&amp;id=49014085&amp;value=5835&amp;id=1671054&amp;value=6772&amp;id=48521744&amp;value=23425&amp;id=1671032&amp;value=6272&amp;id=1671002&amp;value=6994&amp;id=1670979&amp;value=6778&amp;id=1670956&amp;value=7883&amp;id=48521082&amp;value=27892&amp;id=1670938&amp;value=7598&amp;id=1670920&amp;value=7803&amp;id=1670901&amp;value=8744&amp;id=1670883&amp;value=8763&amp;id=48520989&amp;value=32908&amp;id=1670865&amp;value=8368&amp;id=1670847&amp;value=8959&amp;id=1670829&amp;value=9490&amp;id=1670811&amp;value=9700&amp;id=48520675&amp;value=36517&amp;id=1670793&amp;value=9325&amp;id=1670775&amp;value=10388&amp;id=1670757&amp;value=10865&amp;id=2697061&amp;value=11459&amp;id=48520621&amp;value=41673&amp;id=4681480&amp;value=9270&amp;id=7963241&amp;value=7572&amp;id=10333104&amp;value=12589&amp;" TargetMode="External"/><Relationship Id="rId6909" Type="http://schemas.openxmlformats.org/officeDocument/2006/relationships/hyperlink" Target="https://www.daloopa.com/src/1669194" TargetMode="External"/><Relationship Id="rId19323" Type="http://schemas.openxmlformats.org/officeDocument/2006/relationships/hyperlink" Target="https://www.daloopa.com/src/1678564" TargetMode="External"/><Relationship Id="rId7280" Type="http://schemas.openxmlformats.org/officeDocument/2006/relationships/hyperlink" Target="https://www.daloopa.com/src/7963145" TargetMode="External"/><Relationship Id="rId10261" Type="http://schemas.openxmlformats.org/officeDocument/2006/relationships/hyperlink" Target="https://www.daloopa.com/src/50179872" TargetMode="External"/><Relationship Id="rId12710" Type="http://schemas.openxmlformats.org/officeDocument/2006/relationships/hyperlink" Target="https://www.daloopa.com/src/1679162" TargetMode="External"/><Relationship Id="rId15933" Type="http://schemas.openxmlformats.org/officeDocument/2006/relationships/hyperlink" Target="https://www.daloopa.com/src/19195587" TargetMode="External"/><Relationship Id="rId3890" Type="http://schemas.openxmlformats.org/officeDocument/2006/relationships/hyperlink" Target="https://www.daloopa.com/src/1668530" TargetMode="External"/><Relationship Id="rId13484" Type="http://schemas.openxmlformats.org/officeDocument/2006/relationships/hyperlink" Target="https://www.daloopa.com/src/19144319" TargetMode="External"/><Relationship Id="rId1094" Type="http://schemas.openxmlformats.org/officeDocument/2006/relationships/hyperlink" Target="https://www.daloopa.com/src/49016188" TargetMode="External"/><Relationship Id="rId3543" Type="http://schemas.openxmlformats.org/officeDocument/2006/relationships/hyperlink" Target="https://www.daloopa.com/src/45304553" TargetMode="External"/><Relationship Id="rId13137" Type="http://schemas.openxmlformats.org/officeDocument/2006/relationships/hyperlink" Target="https://www.daloopa.com/src/67439299" TargetMode="External"/><Relationship Id="rId18809" Type="http://schemas.openxmlformats.org/officeDocument/2006/relationships/hyperlink" Target="https://www.daloopa.com/src/48899784" TargetMode="External"/><Relationship Id="rId6766" Type="http://schemas.openxmlformats.org/officeDocument/2006/relationships/hyperlink" Target="https://www.daloopa.com/src/1669728" TargetMode="External"/><Relationship Id="rId19180" Type="http://schemas.openxmlformats.org/officeDocument/2006/relationships/hyperlink" Target="https://www.daloopa.com/src/49001149" TargetMode="External"/><Relationship Id="rId6419" Type="http://schemas.openxmlformats.org/officeDocument/2006/relationships/hyperlink" Target="https://www.daloopa.com/src/4681449" TargetMode="External"/><Relationship Id="rId9989" Type="http://schemas.openxmlformats.org/officeDocument/2006/relationships/hyperlink" Target="https://www.daloopa.com/src/1671463" TargetMode="External"/><Relationship Id="rId12220" Type="http://schemas.openxmlformats.org/officeDocument/2006/relationships/hyperlink" Target="https://www.daloopa.com/src/1679383" TargetMode="External"/><Relationship Id="rId15790" Type="http://schemas.openxmlformats.org/officeDocument/2006/relationships/hyperlink" Target="https://www.daloopa.com/src/50458024" TargetMode="External"/><Relationship Id="rId5502" Type="http://schemas.openxmlformats.org/officeDocument/2006/relationships/hyperlink" Target="https://www.daloopa.com/src/46412906" TargetMode="External"/><Relationship Id="rId15443" Type="http://schemas.openxmlformats.org/officeDocument/2006/relationships/hyperlink" Target="https://www.daloopa.com/src/19186879" TargetMode="External"/><Relationship Id="rId3053" Type="http://schemas.openxmlformats.org/officeDocument/2006/relationships/hyperlink" Target="https://www.daloopa.com/src/45304514" TargetMode="External"/><Relationship Id="rId18666" Type="http://schemas.openxmlformats.org/officeDocument/2006/relationships/hyperlink" Target="https://www.daloopa.com/src/48899997" TargetMode="External"/><Relationship Id="rId6276" Type="http://schemas.openxmlformats.org/officeDocument/2006/relationships/hyperlink" Target="https://www.daloopa.com/src/1670140" TargetMode="External"/><Relationship Id="rId8725" Type="http://schemas.openxmlformats.org/officeDocument/2006/relationships/hyperlink" Target="https://www.daloopa.com/src/1670613" TargetMode="External"/><Relationship Id="rId11706" Type="http://schemas.openxmlformats.org/officeDocument/2006/relationships/hyperlink" Target="https://marketplace.daloopa.com/text-fundamental?id=1682537&amp;value=705079&amp;" TargetMode="External"/><Relationship Id="rId18319" Type="http://schemas.openxmlformats.org/officeDocument/2006/relationships/hyperlink" Target="https://www.daloopa.com/src/67089043" TargetMode="External"/><Relationship Id="rId14929" Type="http://schemas.openxmlformats.org/officeDocument/2006/relationships/hyperlink" Target="https://www.daloopa.com/src/19186067" TargetMode="External"/><Relationship Id="rId2886" Type="http://schemas.openxmlformats.org/officeDocument/2006/relationships/hyperlink" Target="https://marketplace.daloopa.com/text-fundamental?id=19135040&amp;value=7011&amp;id=19135022&amp;value=7415&amp;id=19134989&amp;value=7288&amp;id=45304498&amp;value=8111&amp;id=19136448&amp;value=29825&amp;id=19134946&amp;value=7933&amp;id=19134927&amp;value=8557&amp;id=19134887&amp;value=9258&amp;id=45304499&amp;value=10488&amp;id=19136505&amp;value=36236&amp;id=19134840&amp;value=10691&amp;id=19134828&amp;value=10888&amp;id=19134807&amp;value=10909&amp;id=45304500&amp;value=12251&amp;id=19136553&amp;value=44739&amp;id=19134692&amp;value=11668&amp;id=19134680&amp;value=12313&amp;id=19134568&amp;value=12565&amp;id=45304501&amp;value=14099&amp;id=19136564&amp;value=50645&amp;id=20860460&amp;value=12845&amp;id=32322508&amp;value=11363&amp;id=38227496&amp;value=13924&amp;" TargetMode="External"/><Relationship Id="rId9499" Type="http://schemas.openxmlformats.org/officeDocument/2006/relationships/hyperlink" Target="https://www.daloopa.com/src/53410550" TargetMode="External"/><Relationship Id="rId17402" Type="http://schemas.openxmlformats.org/officeDocument/2006/relationships/hyperlink" Target="https://www.daloopa.com/src/62865848" TargetMode="External"/><Relationship Id="rId858" Type="http://schemas.openxmlformats.org/officeDocument/2006/relationships/hyperlink" Target="https://www.daloopa.com/src/62755502" TargetMode="External"/><Relationship Id="rId2539" Type="http://schemas.openxmlformats.org/officeDocument/2006/relationships/hyperlink" Target="https://www.daloopa.com/src/66332490" TargetMode="External"/><Relationship Id="rId5012" Type="http://schemas.openxmlformats.org/officeDocument/2006/relationships/hyperlink" Target="https://www.daloopa.com/src/14718098" TargetMode="External"/><Relationship Id="rId8582" Type="http://schemas.openxmlformats.org/officeDocument/2006/relationships/hyperlink" Target="https://www.daloopa.com/src/1668844" TargetMode="External"/><Relationship Id="rId18176" Type="http://schemas.openxmlformats.org/officeDocument/2006/relationships/hyperlink" Target="https://marketplace.daloopa.com/text-fundamental?id=19275716&amp;value=-0.122&amp;id=19275636&amp;value=-0.134&amp;id=19253700&amp;value=-0.11&amp;id=19253590&amp;value=-0.142&amp;id=19253502&amp;value=-0.049&amp;id=19253368&amp;value=-0.055999999999999994&amp;id=19253182&amp;value=-0.003&amp;id=46509082&amp;value=0.002&amp;id=67089122&amp;value=0.03&amp;" TargetMode="External"/><Relationship Id="rId8235" Type="http://schemas.openxmlformats.org/officeDocument/2006/relationships/hyperlink" Target="https://www.daloopa.com/src/4681402" TargetMode="External"/><Relationship Id="rId11563" Type="http://schemas.openxmlformats.org/officeDocument/2006/relationships/hyperlink" Target="https://www.daloopa.com/src/1684164" TargetMode="External"/><Relationship Id="rId1622" Type="http://schemas.openxmlformats.org/officeDocument/2006/relationships/hyperlink" Target="https://www.daloopa.com/src/1670967" TargetMode="External"/><Relationship Id="rId11216" Type="http://schemas.openxmlformats.org/officeDocument/2006/relationships/hyperlink" Target="https://marketplace.daloopa.com/text-fundamental?id=1678827&amp;value=3748&amp;id=1678846&amp;value=3465&amp;id=1684258&amp;value=3761&amp;id=1684280&amp;value=4429&amp;id=45304375&amp;value=15403&amp;" TargetMode="External"/><Relationship Id="rId14786" Type="http://schemas.openxmlformats.org/officeDocument/2006/relationships/hyperlink" Target="https://www.daloopa.com/src/19185259" TargetMode="External"/><Relationship Id="rId4845" Type="http://schemas.openxmlformats.org/officeDocument/2006/relationships/hyperlink" Target="https://www.daloopa.com/src/1930284" TargetMode="External"/><Relationship Id="rId14439" Type="http://schemas.openxmlformats.org/officeDocument/2006/relationships/hyperlink" Target="https://www.daloopa.com/src/53487937" TargetMode="External"/><Relationship Id="rId2396" Type="http://schemas.openxmlformats.org/officeDocument/2006/relationships/hyperlink" Target="https://www.daloopa.com/src/20856097" TargetMode="External"/><Relationship Id="rId368" Type="http://schemas.openxmlformats.org/officeDocument/2006/relationships/hyperlink" Target="https://www.daloopa.com/src/1676922" TargetMode="External"/><Relationship Id="rId2049" Type="http://schemas.openxmlformats.org/officeDocument/2006/relationships/hyperlink" Target="https://www.daloopa.com/src/1676876" TargetMode="External"/><Relationship Id="rId8092" Type="http://schemas.openxmlformats.org/officeDocument/2006/relationships/hyperlink" Target="https://www.daloopa.com/src/1669474" TargetMode="External"/><Relationship Id="rId11073" Type="http://schemas.openxmlformats.org/officeDocument/2006/relationships/hyperlink" Target="https://www.daloopa.com/src/50179773" TargetMode="External"/><Relationship Id="rId13522" Type="http://schemas.openxmlformats.org/officeDocument/2006/relationships/hyperlink" Target="https://www.daloopa.com/src/32323496" TargetMode="External"/><Relationship Id="rId1132" Type="http://schemas.openxmlformats.org/officeDocument/2006/relationships/hyperlink" Target="https://www.daloopa.com/src/49013833" TargetMode="External"/><Relationship Id="rId16745" Type="http://schemas.openxmlformats.org/officeDocument/2006/relationships/hyperlink" Target="https://www.daloopa.com/document/23465155" TargetMode="External"/><Relationship Id="rId4355" Type="http://schemas.openxmlformats.org/officeDocument/2006/relationships/hyperlink" Target="https://www.daloopa.com/src/1668108" TargetMode="External"/><Relationship Id="rId6804" Type="http://schemas.openxmlformats.org/officeDocument/2006/relationships/hyperlink" Target="https://www.daloopa.com/src/1669228" TargetMode="External"/><Relationship Id="rId14296" Type="http://schemas.openxmlformats.org/officeDocument/2006/relationships/hyperlink" Target="https://www.daloopa.com/src/48892868" TargetMode="External"/><Relationship Id="rId4008" Type="http://schemas.openxmlformats.org/officeDocument/2006/relationships/hyperlink" Target="https://www.daloopa.com/src/1668376" TargetMode="External"/><Relationship Id="rId7578" Type="http://schemas.openxmlformats.org/officeDocument/2006/relationships/hyperlink" Target="https://www.daloopa.com/src/1669392" TargetMode="External"/><Relationship Id="rId10559" Type="http://schemas.openxmlformats.org/officeDocument/2006/relationships/hyperlink" Target="https://www.daloopa.com/src/50179331" TargetMode="External"/><Relationship Id="rId13032" Type="http://schemas.openxmlformats.org/officeDocument/2006/relationships/hyperlink" Target="https://www.daloopa.com/document/23465155" TargetMode="External"/><Relationship Id="rId6661" Type="http://schemas.openxmlformats.org/officeDocument/2006/relationships/hyperlink" Target="https://www.daloopa.com/src/1669760" TargetMode="External"/><Relationship Id="rId16255" Type="http://schemas.openxmlformats.org/officeDocument/2006/relationships/hyperlink" Target="https://www.daloopa.com/src/45303823" TargetMode="External"/><Relationship Id="rId18704" Type="http://schemas.openxmlformats.org/officeDocument/2006/relationships/hyperlink" Target="https://www.daloopa.com/src/48899989" TargetMode="External"/><Relationship Id="rId6314" Type="http://schemas.openxmlformats.org/officeDocument/2006/relationships/hyperlink" Target="https://www.daloopa.com/src/67044551" TargetMode="External"/><Relationship Id="rId9884" Type="http://schemas.openxmlformats.org/officeDocument/2006/relationships/hyperlink" Target="https://marketplace.daloopa.com/text-fundamental?id=1671485&amp;value=17521&amp;id=1671473&amp;value=17578&amp;id=1671461&amp;value=18411&amp;id=1671449&amp;value=21208&amp;id=45304289&amp;value=74718&amp;id=1671437&amp;value=20238&amp;id=1671425&amp;value=21121&amp;id=1671412&amp;value=22458&amp;id=1671391&amp;value=26096&amp;id=45304290&amp;value=89913&amp;id=1671370&amp;value=24839&amp;id=1671342&amp;value=25698&amp;id=1671314&amp;value=27476&amp;id=1671286&amp;value=32536&amp;id=45304291&amp;value=110549&amp;id=1671258&amp;value=30968&amp;id=1671230&amp;value=32967&amp;id=1671202&amp;value=34275&amp;id=1671174&amp;value=39446&amp;id=45304292&amp;value=137656&amp;id=1671146&amp;value=36175&amp;id=1671118&amp;value=39059&amp;id=1671090&amp;value=40410&amp;id=2697133&amp;value=46136&amp;id=45304293&amp;value=161780&amp;id=4681522&amp;value=41098&amp;id=7963288&amp;value=38691&amp;id=10333148&amp;value=45375&amp;id=14718313&amp;value=56711&amp;id=45304294&amp;value=181875&amp;id=20810596&amp;value=54641&amp;id=32273746&amp;value=62131&amp;id=38123917&amp;value=65320&amp;" TargetMode="External"/><Relationship Id="rId12865" Type="http://schemas.openxmlformats.org/officeDocument/2006/relationships/hyperlink" Target="https://www.daloopa.com/src/67436270" TargetMode="External"/><Relationship Id="rId19478" Type="http://schemas.openxmlformats.org/officeDocument/2006/relationships/hyperlink" Target="https://www.daloopa.com/src/58653138" TargetMode="External"/><Relationship Id="rId98" Type="http://schemas.openxmlformats.org/officeDocument/2006/relationships/hyperlink" Target="https://www.daloopa.com/document/10232724" TargetMode="External"/><Relationship Id="rId2924" Type="http://schemas.openxmlformats.org/officeDocument/2006/relationships/hyperlink" Target="https://www.daloopa.com/src/19134565" TargetMode="External"/><Relationship Id="rId7088" Type="http://schemas.openxmlformats.org/officeDocument/2006/relationships/hyperlink" Target="https://www.daloopa.com/src/48346636" TargetMode="External"/><Relationship Id="rId9537" Type="http://schemas.openxmlformats.org/officeDocument/2006/relationships/hyperlink" Target="https://www.daloopa.com/src/1671276" TargetMode="External"/><Relationship Id="rId12518" Type="http://schemas.openxmlformats.org/officeDocument/2006/relationships/hyperlink" Target="https://www.daloopa.com/src/1679358" TargetMode="External"/><Relationship Id="rId10069" Type="http://schemas.openxmlformats.org/officeDocument/2006/relationships/hyperlink" Target="https://www.daloopa.com/src/50180240" TargetMode="External"/><Relationship Id="rId18561" Type="http://schemas.openxmlformats.org/officeDocument/2006/relationships/hyperlink" Target="https://www.daloopa.com/src/62711857" TargetMode="External"/><Relationship Id="rId3698" Type="http://schemas.openxmlformats.org/officeDocument/2006/relationships/hyperlink" Target="https://www.daloopa.com/src/62996784" TargetMode="External"/><Relationship Id="rId8620" Type="http://schemas.openxmlformats.org/officeDocument/2006/relationships/hyperlink" Target="https://www.daloopa.com/src/1670614" TargetMode="External"/><Relationship Id="rId18214" Type="http://schemas.openxmlformats.org/officeDocument/2006/relationships/hyperlink" Target="https://www.daloopa.com/src/19275714" TargetMode="External"/><Relationship Id="rId6171" Type="http://schemas.openxmlformats.org/officeDocument/2006/relationships/hyperlink" Target="https://www.daloopa.com/src/1670173" TargetMode="External"/><Relationship Id="rId11601" Type="http://schemas.openxmlformats.org/officeDocument/2006/relationships/hyperlink" Target="https://www.daloopa.com/src/45304429" TargetMode="External"/><Relationship Id="rId2781" Type="http://schemas.openxmlformats.org/officeDocument/2006/relationships/hyperlink" Target="https://www.daloopa.com/src/19135039" TargetMode="External"/><Relationship Id="rId9394" Type="http://schemas.openxmlformats.org/officeDocument/2006/relationships/hyperlink" Target="https://www.daloopa.com/src/14718327" TargetMode="External"/><Relationship Id="rId14824" Type="http://schemas.openxmlformats.org/officeDocument/2006/relationships/hyperlink" Target="https://www.daloopa.com/src/19185921" TargetMode="External"/><Relationship Id="rId753" Type="http://schemas.openxmlformats.org/officeDocument/2006/relationships/hyperlink" Target="https://www.daloopa.com/src/58704501" TargetMode="External"/><Relationship Id="rId2434" Type="http://schemas.openxmlformats.org/officeDocument/2006/relationships/hyperlink" Target="https://www.daloopa.com/src/1679218" TargetMode="External"/><Relationship Id="rId9047" Type="http://schemas.openxmlformats.org/officeDocument/2006/relationships/hyperlink" Target="https://marketplace.daloopa.com/text-fundamental?id=1671400&amp;value=-0.01&amp;id=1671379&amp;value=0.09&amp;" TargetMode="External"/><Relationship Id="rId12028" Type="http://schemas.openxmlformats.org/officeDocument/2006/relationships/hyperlink" Target="https://www.daloopa.com/src/1678343" TargetMode="External"/><Relationship Id="rId12375" Type="http://schemas.openxmlformats.org/officeDocument/2006/relationships/hyperlink" Target="https://www.daloopa.com/src/1679491" TargetMode="External"/><Relationship Id="rId406" Type="http://schemas.openxmlformats.org/officeDocument/2006/relationships/hyperlink" Target="https://www.daloopa.com/src/48498097" TargetMode="External"/><Relationship Id="rId15598" Type="http://schemas.openxmlformats.org/officeDocument/2006/relationships/hyperlink" Target="https://www.daloopa.com/src/50458010" TargetMode="External"/><Relationship Id="rId5657" Type="http://schemas.openxmlformats.org/officeDocument/2006/relationships/hyperlink" Target="https://www.daloopa.com/src/1670086" TargetMode="External"/><Relationship Id="rId18071" Type="http://schemas.openxmlformats.org/officeDocument/2006/relationships/hyperlink" Target="https://www.daloopa.com/document/8473" TargetMode="External"/><Relationship Id="rId8130" Type="http://schemas.openxmlformats.org/officeDocument/2006/relationships/hyperlink" Target="https://www.daloopa.com/src/48346654" TargetMode="External"/><Relationship Id="rId11111" Type="http://schemas.openxmlformats.org/officeDocument/2006/relationships/hyperlink" Target="https://www.daloopa.com/src/50179691" TargetMode="External"/><Relationship Id="rId14681" Type="http://schemas.openxmlformats.org/officeDocument/2006/relationships/hyperlink" Target="https://www.daloopa.com/src/19186015" TargetMode="External"/><Relationship Id="rId4740" Type="http://schemas.openxmlformats.org/officeDocument/2006/relationships/hyperlink" Target="https://www.daloopa.com/src/1668343" TargetMode="External"/><Relationship Id="rId14334" Type="http://schemas.openxmlformats.org/officeDocument/2006/relationships/hyperlink" Target="https://www.daloopa.com/src/19177781" TargetMode="External"/><Relationship Id="rId2291" Type="http://schemas.openxmlformats.org/officeDocument/2006/relationships/hyperlink" Target="https://www.daloopa.com/src/45303516" TargetMode="External"/><Relationship Id="rId263" Type="http://schemas.openxmlformats.org/officeDocument/2006/relationships/hyperlink" Target="https://www.daloopa.com/src/1676880" TargetMode="External"/><Relationship Id="rId7963" Type="http://schemas.openxmlformats.org/officeDocument/2006/relationships/hyperlink" Target="https://www.daloopa.com/src/1669178" TargetMode="External"/><Relationship Id="rId10944" Type="http://schemas.openxmlformats.org/officeDocument/2006/relationships/hyperlink" Target="https://www.daloopa.com/src/50178784" TargetMode="External"/><Relationship Id="rId17557" Type="http://schemas.openxmlformats.org/officeDocument/2006/relationships/hyperlink" Target="https://www.daloopa.com/src/62762207" TargetMode="External"/><Relationship Id="rId5167" Type="http://schemas.openxmlformats.org/officeDocument/2006/relationships/hyperlink" Target="https://www.daloopa.com/src/58652753" TargetMode="External"/><Relationship Id="rId7616" Type="http://schemas.openxmlformats.org/officeDocument/2006/relationships/hyperlink" Target="https://www.daloopa.com/src/48615982" TargetMode="External"/><Relationship Id="rId16640" Type="http://schemas.openxmlformats.org/officeDocument/2006/relationships/hyperlink" Target="https://www.daloopa.com/src/19164835" TargetMode="External"/><Relationship Id="rId1777" Type="http://schemas.openxmlformats.org/officeDocument/2006/relationships/hyperlink" Target="https://www.daloopa.com/src/1670823" TargetMode="External"/><Relationship Id="rId14191" Type="http://schemas.openxmlformats.org/officeDocument/2006/relationships/hyperlink" Target="https://www.daloopa.com/src/67097382" TargetMode="External"/><Relationship Id="rId4250" Type="http://schemas.openxmlformats.org/officeDocument/2006/relationships/hyperlink" Target="https://www.daloopa.com/src/1668120" TargetMode="External"/><Relationship Id="rId9922" Type="http://schemas.openxmlformats.org/officeDocument/2006/relationships/hyperlink" Target="https://www.daloopa.com/src/1671474" TargetMode="External"/><Relationship Id="rId19516" Type="http://schemas.openxmlformats.org/officeDocument/2006/relationships/hyperlink" Target="https://www.daloopa.com/src/10333275" TargetMode="External"/><Relationship Id="rId7473" Type="http://schemas.openxmlformats.org/officeDocument/2006/relationships/hyperlink" Target="https://www.daloopa.com/src/1669427" TargetMode="External"/><Relationship Id="rId12903" Type="http://schemas.openxmlformats.org/officeDocument/2006/relationships/hyperlink" Target="https://www.daloopa.com/src/67436269" TargetMode="External"/><Relationship Id="rId17067" Type="http://schemas.openxmlformats.org/officeDocument/2006/relationships/hyperlink" Target="https://www.daloopa.com/src/48792836" TargetMode="External"/><Relationship Id="rId7126" Type="http://schemas.openxmlformats.org/officeDocument/2006/relationships/hyperlink" Target="https://www.daloopa.com/src/1668579" TargetMode="External"/><Relationship Id="rId10454" Type="http://schemas.openxmlformats.org/officeDocument/2006/relationships/hyperlink" Target="https://www.daloopa.com/src/50179478" TargetMode="External"/><Relationship Id="rId10107" Type="http://schemas.openxmlformats.org/officeDocument/2006/relationships/hyperlink" Target="https://www.daloopa.com/src/50180145" TargetMode="External"/><Relationship Id="rId13677" Type="http://schemas.openxmlformats.org/officeDocument/2006/relationships/hyperlink" Target="https://www.daloopa.com/document/23465155" TargetMode="External"/><Relationship Id="rId1287" Type="http://schemas.openxmlformats.org/officeDocument/2006/relationships/hyperlink" Target="https://www.daloopa.com/src/20810165" TargetMode="External"/><Relationship Id="rId3736" Type="http://schemas.openxmlformats.org/officeDocument/2006/relationships/hyperlink" Target="https://www.daloopa.com/src/62996786" TargetMode="External"/><Relationship Id="rId16150" Type="http://schemas.openxmlformats.org/officeDocument/2006/relationships/hyperlink" Target="https://www.daloopa.com/src/19192775" TargetMode="External"/><Relationship Id="rId6959" Type="http://schemas.openxmlformats.org/officeDocument/2006/relationships/hyperlink" Target="https://www.daloopa.com/src/1669267" TargetMode="External"/><Relationship Id="rId12760" Type="http://schemas.openxmlformats.org/officeDocument/2006/relationships/hyperlink" Target="https://www.daloopa.com/src/1679127" TargetMode="External"/><Relationship Id="rId19373" Type="http://schemas.openxmlformats.org/officeDocument/2006/relationships/hyperlink" Target="https://www.daloopa.com/src/1678519" TargetMode="External"/><Relationship Id="rId9432" Type="http://schemas.openxmlformats.org/officeDocument/2006/relationships/hyperlink" Target="https://www.daloopa.com/src/2697119" TargetMode="External"/><Relationship Id="rId12413" Type="http://schemas.openxmlformats.org/officeDocument/2006/relationships/hyperlink" Target="https://www.daloopa.com/document/23465155" TargetMode="External"/><Relationship Id="rId19026" Type="http://schemas.openxmlformats.org/officeDocument/2006/relationships/hyperlink" Target="https://www.daloopa.com/src/48904001" TargetMode="External"/><Relationship Id="rId15983" Type="http://schemas.openxmlformats.org/officeDocument/2006/relationships/hyperlink" Target="https://www.daloopa.com/src/45303810" TargetMode="External"/><Relationship Id="rId3593" Type="http://schemas.openxmlformats.org/officeDocument/2006/relationships/hyperlink" Target="https://www.daloopa.com/src/19138909" TargetMode="External"/><Relationship Id="rId13187" Type="http://schemas.openxmlformats.org/officeDocument/2006/relationships/hyperlink" Target="https://www.daloopa.com/src/67439015" TargetMode="External"/><Relationship Id="rId15636" Type="http://schemas.openxmlformats.org/officeDocument/2006/relationships/hyperlink" Target="https://www.daloopa.com/src/19186732" TargetMode="External"/><Relationship Id="rId3246" Type="http://schemas.openxmlformats.org/officeDocument/2006/relationships/hyperlink" Target="https://www.daloopa.com/src/46520646" TargetMode="External"/><Relationship Id="rId18859" Type="http://schemas.openxmlformats.org/officeDocument/2006/relationships/hyperlink" Target="https://www.daloopa.com/src/48899216" TargetMode="External"/><Relationship Id="rId8918" Type="http://schemas.openxmlformats.org/officeDocument/2006/relationships/hyperlink" Target="https://www.daloopa.com/src/1684228" TargetMode="External"/><Relationship Id="rId6469" Type="http://schemas.openxmlformats.org/officeDocument/2006/relationships/hyperlink" Target="https://www.daloopa.com/src/62949313" TargetMode="External"/><Relationship Id="rId12270" Type="http://schemas.openxmlformats.org/officeDocument/2006/relationships/hyperlink" Target="https://www.daloopa.com/src/1679320" TargetMode="External"/><Relationship Id="rId17942" Type="http://schemas.openxmlformats.org/officeDocument/2006/relationships/hyperlink" Target="https://www.daloopa.com/src/62709067" TargetMode="External"/><Relationship Id="rId15493" Type="http://schemas.openxmlformats.org/officeDocument/2006/relationships/hyperlink" Target="https://www.daloopa.com/src/19186864" TargetMode="External"/><Relationship Id="rId301" Type="http://schemas.openxmlformats.org/officeDocument/2006/relationships/hyperlink" Target="https://www.daloopa.com/src/7963319" TargetMode="External"/><Relationship Id="rId5552" Type="http://schemas.openxmlformats.org/officeDocument/2006/relationships/hyperlink" Target="https://www.daloopa.com/src/1670126" TargetMode="External"/><Relationship Id="rId15146" Type="http://schemas.openxmlformats.org/officeDocument/2006/relationships/hyperlink" Target="https://www.daloopa.com/document/23465155" TargetMode="External"/><Relationship Id="rId5205" Type="http://schemas.openxmlformats.org/officeDocument/2006/relationships/hyperlink" Target="https://www.daloopa.com/src/1670409" TargetMode="External"/><Relationship Id="rId8775" Type="http://schemas.openxmlformats.org/officeDocument/2006/relationships/hyperlink" Target="https://www.daloopa.com/src/1925242" TargetMode="External"/><Relationship Id="rId18369" Type="http://schemas.openxmlformats.org/officeDocument/2006/relationships/hyperlink" Target="https://www.daloopa.com/src/62711768" TargetMode="External"/><Relationship Id="rId8428" Type="http://schemas.openxmlformats.org/officeDocument/2006/relationships/hyperlink" Target="https://www.daloopa.com/src/32272395" TargetMode="External"/><Relationship Id="rId11756" Type="http://schemas.openxmlformats.org/officeDocument/2006/relationships/hyperlink" Target="https://www.daloopa.com/src/1678728" TargetMode="External"/><Relationship Id="rId1815" Type="http://schemas.openxmlformats.org/officeDocument/2006/relationships/hyperlink" Target="https://www.daloopa.com/src/4681493" TargetMode="External"/><Relationship Id="rId11409" Type="http://schemas.openxmlformats.org/officeDocument/2006/relationships/hyperlink" Target="https://www.daloopa.com/src/1678961" TargetMode="External"/><Relationship Id="rId14979" Type="http://schemas.openxmlformats.org/officeDocument/2006/relationships/hyperlink" Target="https://www.daloopa.com/src/19185787" TargetMode="External"/><Relationship Id="rId17452" Type="http://schemas.openxmlformats.org/officeDocument/2006/relationships/hyperlink" Target="https://marketplace.daloopa.com/text-fundamental?id=62705638&amp;value=112356&amp;id=62705571&amp;value=108454&amp;id=62705517&amp;value=102776&amp;id=62995809&amp;value=89260&amp;id=67089956&amp;value=87531&amp;" TargetMode="External"/><Relationship Id="rId2589" Type="http://schemas.openxmlformats.org/officeDocument/2006/relationships/hyperlink" Target="https://www.daloopa.com/src/66330827" TargetMode="External"/><Relationship Id="rId7511" Type="http://schemas.openxmlformats.org/officeDocument/2006/relationships/hyperlink" Target="https://www.daloopa.com/src/48345868" TargetMode="External"/><Relationship Id="rId17105" Type="http://schemas.openxmlformats.org/officeDocument/2006/relationships/hyperlink" Target="https://www.daloopa.com/src/48792544" TargetMode="External"/><Relationship Id="rId5062" Type="http://schemas.openxmlformats.org/officeDocument/2006/relationships/hyperlink" Target="https://www.daloopa.com/src/7963185" TargetMode="External"/><Relationship Id="rId1672" Type="http://schemas.openxmlformats.org/officeDocument/2006/relationships/hyperlink" Target="https://www.daloopa.com/src/1670929" TargetMode="External"/><Relationship Id="rId8285" Type="http://schemas.openxmlformats.org/officeDocument/2006/relationships/hyperlink" Target="https://www.daloopa.com/src/1668600" TargetMode="External"/><Relationship Id="rId11266" Type="http://schemas.openxmlformats.org/officeDocument/2006/relationships/hyperlink" Target="https://www.daloopa.com/src/45304381" TargetMode="External"/><Relationship Id="rId13715" Type="http://schemas.openxmlformats.org/officeDocument/2006/relationships/hyperlink" Target="https://www.daloopa.com/src/19148140" TargetMode="External"/><Relationship Id="rId1325" Type="http://schemas.openxmlformats.org/officeDocument/2006/relationships/hyperlink" Target="https://www.daloopa.com/src/20810498" TargetMode="External"/><Relationship Id="rId16938" Type="http://schemas.openxmlformats.org/officeDocument/2006/relationships/hyperlink" Target="https://www.daloopa.com/src/48791172" TargetMode="External"/><Relationship Id="rId4895" Type="http://schemas.openxmlformats.org/officeDocument/2006/relationships/hyperlink" Target="https://www.daloopa.com/src/1677280" TargetMode="External"/><Relationship Id="rId14489" Type="http://schemas.openxmlformats.org/officeDocument/2006/relationships/hyperlink" Target="https://www.daloopa.com/src/19177962" TargetMode="External"/><Relationship Id="rId19411" Type="http://schemas.openxmlformats.org/officeDocument/2006/relationships/hyperlink" Target="https://www.daloopa.com/src/1678603" TargetMode="External"/><Relationship Id="rId31" Type="http://schemas.openxmlformats.org/officeDocument/2006/relationships/hyperlink" Target="https://www.daloopa.com/document/17313306" TargetMode="External"/><Relationship Id="rId2099" Type="http://schemas.openxmlformats.org/officeDocument/2006/relationships/hyperlink" Target="https://www.daloopa.com/src/1680759" TargetMode="External"/><Relationship Id="rId4548" Type="http://schemas.openxmlformats.org/officeDocument/2006/relationships/hyperlink" Target="https://www.daloopa.com/src/1668411" TargetMode="External"/><Relationship Id="rId7021" Type="http://schemas.openxmlformats.org/officeDocument/2006/relationships/hyperlink" Target="https://www.daloopa.com/src/1669523" TargetMode="External"/><Relationship Id="rId10002" Type="http://schemas.openxmlformats.org/officeDocument/2006/relationships/hyperlink" Target="https://www.daloopa.com/src/1671177" TargetMode="External"/><Relationship Id="rId13572" Type="http://schemas.openxmlformats.org/officeDocument/2006/relationships/hyperlink" Target="https://www.daloopa.com/src/62996128" TargetMode="External"/><Relationship Id="rId3631" Type="http://schemas.openxmlformats.org/officeDocument/2006/relationships/hyperlink" Target="https://www.daloopa.com/src/45304576" TargetMode="External"/><Relationship Id="rId13225" Type="http://schemas.openxmlformats.org/officeDocument/2006/relationships/hyperlink" Target="https://www.daloopa.com/src/67439017" TargetMode="External"/><Relationship Id="rId1182" Type="http://schemas.openxmlformats.org/officeDocument/2006/relationships/hyperlink" Target="https://www.daloopa.com/src/38123781" TargetMode="External"/><Relationship Id="rId6854" Type="http://schemas.openxmlformats.org/officeDocument/2006/relationships/hyperlink" Target="https://www.daloopa.com/src/1669300" TargetMode="External"/><Relationship Id="rId16448" Type="http://schemas.openxmlformats.org/officeDocument/2006/relationships/hyperlink" Target="https://www.daloopa.com/src/19197434" TargetMode="External"/><Relationship Id="rId16795" Type="http://schemas.openxmlformats.org/officeDocument/2006/relationships/hyperlink" Target="https://www.daloopa.com/src/48906998" TargetMode="External"/><Relationship Id="rId6507" Type="http://schemas.openxmlformats.org/officeDocument/2006/relationships/hyperlink" Target="https://www.daloopa.com/src/2696983" TargetMode="External"/><Relationship Id="rId4058" Type="http://schemas.openxmlformats.org/officeDocument/2006/relationships/hyperlink" Target="https://www.daloopa.com/src/1668419" TargetMode="External"/><Relationship Id="rId15531" Type="http://schemas.openxmlformats.org/officeDocument/2006/relationships/hyperlink" Target="https://www.daloopa.com/src/20862882" TargetMode="External"/><Relationship Id="rId13082" Type="http://schemas.openxmlformats.org/officeDocument/2006/relationships/hyperlink" Target="https://www.daloopa.com/src/67440888" TargetMode="External"/><Relationship Id="rId18754" Type="http://schemas.openxmlformats.org/officeDocument/2006/relationships/hyperlink" Target="https://www.daloopa.com/src/48899195" TargetMode="External"/><Relationship Id="rId3141" Type="http://schemas.openxmlformats.org/officeDocument/2006/relationships/hyperlink" Target="https://www.daloopa.com/src/32322692" TargetMode="External"/><Relationship Id="rId8813" Type="http://schemas.openxmlformats.org/officeDocument/2006/relationships/hyperlink" Target="https://www.daloopa.com/src/1925257" TargetMode="External"/><Relationship Id="rId18407" Type="http://schemas.openxmlformats.org/officeDocument/2006/relationships/hyperlink" Target="https://www.daloopa.com/src/62711777" TargetMode="External"/><Relationship Id="rId6364" Type="http://schemas.openxmlformats.org/officeDocument/2006/relationships/hyperlink" Target="https://www.daloopa.com/src/14718072" TargetMode="External"/><Relationship Id="rId6017" Type="http://schemas.openxmlformats.org/officeDocument/2006/relationships/hyperlink" Target="https://www.daloopa.com/src/1669990" TargetMode="External"/><Relationship Id="rId9587" Type="http://schemas.openxmlformats.org/officeDocument/2006/relationships/hyperlink" Target="https://www.daloopa.com/src/45304355" TargetMode="External"/><Relationship Id="rId2974" Type="http://schemas.openxmlformats.org/officeDocument/2006/relationships/hyperlink" Target="https://www.daloopa.com/src/19135485" TargetMode="External"/><Relationship Id="rId12568" Type="http://schemas.openxmlformats.org/officeDocument/2006/relationships/hyperlink" Target="https://www.daloopa.com/document/23465155" TargetMode="External"/><Relationship Id="rId946" Type="http://schemas.openxmlformats.org/officeDocument/2006/relationships/hyperlink" Target="https://www.daloopa.com/src/48507218" TargetMode="External"/><Relationship Id="rId2627" Type="http://schemas.openxmlformats.org/officeDocument/2006/relationships/hyperlink" Target="https://www.daloopa.com/src/66331205" TargetMode="External"/><Relationship Id="rId5100" Type="http://schemas.openxmlformats.org/officeDocument/2006/relationships/hyperlink" Target="https://www.daloopa.com/src/1669971" TargetMode="External"/><Relationship Id="rId15041" Type="http://schemas.openxmlformats.org/officeDocument/2006/relationships/hyperlink" Target="https://www.daloopa.com/src/38229704" TargetMode="External"/><Relationship Id="rId8670" Type="http://schemas.openxmlformats.org/officeDocument/2006/relationships/hyperlink" Target="https://www.daloopa.com/src/1670621" TargetMode="External"/><Relationship Id="rId11651" Type="http://schemas.openxmlformats.org/officeDocument/2006/relationships/hyperlink" Target="https://www.daloopa.com/src/1682203" TargetMode="External"/><Relationship Id="rId18264" Type="http://schemas.openxmlformats.org/officeDocument/2006/relationships/hyperlink" Target="https://www.daloopa.com/src/62769779" TargetMode="External"/><Relationship Id="rId1710" Type="http://schemas.openxmlformats.org/officeDocument/2006/relationships/hyperlink" Target="https://www.daloopa.com/src/1670839" TargetMode="External"/><Relationship Id="rId8323" Type="http://schemas.openxmlformats.org/officeDocument/2006/relationships/hyperlink" Target="https://www.daloopa.com/src/4681404" TargetMode="External"/><Relationship Id="rId11304" Type="http://schemas.openxmlformats.org/officeDocument/2006/relationships/hyperlink" Target="https://www.daloopa.com/src/1678838" TargetMode="External"/><Relationship Id="rId4933" Type="http://schemas.openxmlformats.org/officeDocument/2006/relationships/hyperlink" Target="https://www.daloopa.com/src/1670365" TargetMode="External"/><Relationship Id="rId14527" Type="http://schemas.openxmlformats.org/officeDocument/2006/relationships/hyperlink" Target="https://www.daloopa.com/src/19181700" TargetMode="External"/><Relationship Id="rId14874" Type="http://schemas.openxmlformats.org/officeDocument/2006/relationships/hyperlink" Target="https://marketplace.daloopa.com/text-fundamental?id=19185548&amp;value=3129&amp;id=19185538&amp;value=2664&amp;id=19185790&amp;value=2607&amp;id=19185706&amp;value=2748&amp;id=19185440&amp;value=2419&amp;id=19185396&amp;value=2010&amp;id=19185269&amp;value=1985&amp;id=19185876&amp;value=2057&amp;id=19185180&amp;value=1694&amp;id=19185113&amp;value=1546&amp;id=19185072&amp;value=1342&amp;id=19185916&amp;value=1475&amp;id=19185028&amp;value=1694&amp;id=19184979&amp;value=1603&amp;id=19184896&amp;value=1466&amp;" TargetMode="External"/><Relationship Id="rId2484" Type="http://schemas.openxmlformats.org/officeDocument/2006/relationships/hyperlink" Target="https://www.daloopa.com/src/1679254" TargetMode="External"/><Relationship Id="rId9097" Type="http://schemas.openxmlformats.org/officeDocument/2006/relationships/hyperlink" Target="https://www.daloopa.com/src/1671382" TargetMode="External"/><Relationship Id="rId12078" Type="http://schemas.openxmlformats.org/officeDocument/2006/relationships/hyperlink" Target="https://www.daloopa.com/src/1678376" TargetMode="External"/><Relationship Id="rId17000" Type="http://schemas.openxmlformats.org/officeDocument/2006/relationships/hyperlink" Target="https://www.daloopa.com/src/48790964" TargetMode="External"/><Relationship Id="rId456" Type="http://schemas.openxmlformats.org/officeDocument/2006/relationships/hyperlink" Target="https://www.daloopa.com/src/1677201" TargetMode="External"/><Relationship Id="rId2137" Type="http://schemas.openxmlformats.org/officeDocument/2006/relationships/hyperlink" Target="https://www.daloopa.com/src/14835267" TargetMode="External"/><Relationship Id="rId109" Type="http://schemas.openxmlformats.org/officeDocument/2006/relationships/hyperlink" Target="https://www.daloopa.com/document/10232738" TargetMode="External"/><Relationship Id="rId7809" Type="http://schemas.openxmlformats.org/officeDocument/2006/relationships/hyperlink" Target="https://www.daloopa.com/src/1669073" TargetMode="External"/><Relationship Id="rId8180" Type="http://schemas.openxmlformats.org/officeDocument/2006/relationships/hyperlink" Target="https://www.daloopa.com/src/1668698" TargetMode="External"/><Relationship Id="rId13610" Type="http://schemas.openxmlformats.org/officeDocument/2006/relationships/hyperlink" Target="https://www.daloopa.com/src/19145563" TargetMode="External"/><Relationship Id="rId11161" Type="http://schemas.openxmlformats.org/officeDocument/2006/relationships/hyperlink" Target="https://www.daloopa.com/src/50178942" TargetMode="External"/><Relationship Id="rId16833" Type="http://schemas.openxmlformats.org/officeDocument/2006/relationships/hyperlink" Target="https://www.daloopa.com/src/48791844" TargetMode="External"/><Relationship Id="rId1220" Type="http://schemas.openxmlformats.org/officeDocument/2006/relationships/hyperlink" Target="https://www.daloopa.com/src/32273445" TargetMode="External"/><Relationship Id="rId4790" Type="http://schemas.openxmlformats.org/officeDocument/2006/relationships/hyperlink" Target="https://www.daloopa.com/src/46595286" TargetMode="External"/><Relationship Id="rId14384" Type="http://schemas.openxmlformats.org/officeDocument/2006/relationships/hyperlink" Target="https://www.daloopa.com/src/19181487" TargetMode="External"/><Relationship Id="rId4443" Type="http://schemas.openxmlformats.org/officeDocument/2006/relationships/hyperlink" Target="https://www.daloopa.com/src/1668081" TargetMode="External"/><Relationship Id="rId14037" Type="http://schemas.openxmlformats.org/officeDocument/2006/relationships/hyperlink" Target="https://www.daloopa.com/src/18898096" TargetMode="External"/><Relationship Id="rId7666" Type="http://schemas.openxmlformats.org/officeDocument/2006/relationships/hyperlink" Target="https://www.daloopa.com/src/48346647" TargetMode="External"/><Relationship Id="rId10994" Type="http://schemas.openxmlformats.org/officeDocument/2006/relationships/hyperlink" Target="https://www.daloopa.com/src/53412518" TargetMode="External"/><Relationship Id="rId19709" Type="http://schemas.openxmlformats.org/officeDocument/2006/relationships/hyperlink" Target="https://www.daloopa.com/src/49010200" TargetMode="External"/><Relationship Id="rId7319" Type="http://schemas.openxmlformats.org/officeDocument/2006/relationships/hyperlink" Target="https://www.daloopa.com/src/1669349" TargetMode="External"/><Relationship Id="rId10647" Type="http://schemas.openxmlformats.org/officeDocument/2006/relationships/hyperlink" Target="https://www.daloopa.com/src/50179369" TargetMode="External"/><Relationship Id="rId13120" Type="http://schemas.openxmlformats.org/officeDocument/2006/relationships/hyperlink" Target="https://www.daloopa.com/src/67441079" TargetMode="External"/><Relationship Id="rId16690" Type="http://schemas.openxmlformats.org/officeDocument/2006/relationships/hyperlink" Target="https://www.daloopa.com/src/19165064" TargetMode="External"/><Relationship Id="rId3929" Type="http://schemas.openxmlformats.org/officeDocument/2006/relationships/hyperlink" Target="https://www.daloopa.com/src/32272247" TargetMode="External"/><Relationship Id="rId16343" Type="http://schemas.openxmlformats.org/officeDocument/2006/relationships/hyperlink" Target="https://www.daloopa.com/src/45303835" TargetMode="External"/><Relationship Id="rId6402" Type="http://schemas.openxmlformats.org/officeDocument/2006/relationships/hyperlink" Target="https://www.daloopa.com/src/1670142" TargetMode="External"/><Relationship Id="rId9972" Type="http://schemas.openxmlformats.org/officeDocument/2006/relationships/hyperlink" Target="https://www.daloopa.com/src/10333154" TargetMode="External"/><Relationship Id="rId19566" Type="http://schemas.openxmlformats.org/officeDocument/2006/relationships/hyperlink" Target="https://www.daloopa.com/src/1678513" TargetMode="External"/><Relationship Id="rId9625" Type="http://schemas.openxmlformats.org/officeDocument/2006/relationships/hyperlink" Target="https://www.daloopa.com/src/32273756" TargetMode="External"/><Relationship Id="rId12606" Type="http://schemas.openxmlformats.org/officeDocument/2006/relationships/hyperlink" Target="https://www.daloopa.com/src/19141214" TargetMode="External"/><Relationship Id="rId12953" Type="http://schemas.openxmlformats.org/officeDocument/2006/relationships/hyperlink" Target="https://www.daloopa.com/src/67441198" TargetMode="External"/><Relationship Id="rId19219" Type="http://schemas.openxmlformats.org/officeDocument/2006/relationships/hyperlink" Target="https://www.daloopa.com/src/49028209" TargetMode="External"/><Relationship Id="rId7176" Type="http://schemas.openxmlformats.org/officeDocument/2006/relationships/hyperlink" Target="https://www.daloopa.com/src/7963143" TargetMode="External"/><Relationship Id="rId10157" Type="http://schemas.openxmlformats.org/officeDocument/2006/relationships/hyperlink" Target="https://www.daloopa.com/src/50179954" TargetMode="External"/><Relationship Id="rId3786" Type="http://schemas.openxmlformats.org/officeDocument/2006/relationships/hyperlink" Target="https://www.daloopa.com/document/23465155" TargetMode="External"/><Relationship Id="rId15829" Type="http://schemas.openxmlformats.org/officeDocument/2006/relationships/hyperlink" Target="https://www.daloopa.com/src/50458032" TargetMode="External"/><Relationship Id="rId3439" Type="http://schemas.openxmlformats.org/officeDocument/2006/relationships/hyperlink" Target="https://www.daloopa.com/src/19138680" TargetMode="External"/><Relationship Id="rId18302" Type="http://schemas.openxmlformats.org/officeDocument/2006/relationships/hyperlink" Target="https://marketplace.daloopa.com/text-fundamental?id=19235252&amp;value=8668&amp;id=19235191&amp;value=9323&amp;id=19235145&amp;value=11380&amp;id=19234924&amp;value=12130&amp;id=19234877&amp;value=16500&amp;id=19234846&amp;value=19100&amp;id=19233797&amp;value=23199&amp;id=19233665&amp;value=10506&amp;id=46508913&amp;value=13718&amp;id=67089042&amp;value=10021&amp;" TargetMode="External"/><Relationship Id="rId14912" Type="http://schemas.openxmlformats.org/officeDocument/2006/relationships/hyperlink" Target="https://www.daloopa.com/src/19184410" TargetMode="External"/><Relationship Id="rId9482" Type="http://schemas.openxmlformats.org/officeDocument/2006/relationships/hyperlink" Target="https://www.daloopa.com/src/1671274" TargetMode="External"/><Relationship Id="rId12463" Type="http://schemas.openxmlformats.org/officeDocument/2006/relationships/hyperlink" Target="https://www.daloopa.com/src/1679461" TargetMode="External"/><Relationship Id="rId19076" Type="http://schemas.openxmlformats.org/officeDocument/2006/relationships/hyperlink" Target="https://www.daloopa.com/document/23219921" TargetMode="External"/><Relationship Id="rId841" Type="http://schemas.openxmlformats.org/officeDocument/2006/relationships/hyperlink" Target="https://www.daloopa.com/src/62949268" TargetMode="External"/><Relationship Id="rId2522" Type="http://schemas.openxmlformats.org/officeDocument/2006/relationships/hyperlink" Target="https://www.daloopa.com/src/66330836" TargetMode="External"/><Relationship Id="rId9135" Type="http://schemas.openxmlformats.org/officeDocument/2006/relationships/hyperlink" Target="https://www.daloopa.com/src/1671471" TargetMode="External"/><Relationship Id="rId12116" Type="http://schemas.openxmlformats.org/officeDocument/2006/relationships/hyperlink" Target="https://www.daloopa.com/document/6065409" TargetMode="External"/><Relationship Id="rId15686" Type="http://schemas.openxmlformats.org/officeDocument/2006/relationships/hyperlink" Target="https://marketplace.daloopa.com/text-fundamental?id=19183443&amp;value=-99&amp;id=19183407&amp;value=-34&amp;id=19183200&amp;value=-92&amp;id=45303787&amp;value=483&amp;id=19183547&amp;value=258&amp;" TargetMode="External"/><Relationship Id="rId5745" Type="http://schemas.openxmlformats.org/officeDocument/2006/relationships/hyperlink" Target="https://www.daloopa.com/src/46412903" TargetMode="External"/><Relationship Id="rId15339" Type="http://schemas.openxmlformats.org/officeDocument/2006/relationships/hyperlink" Target="https://www.daloopa.com/src/19186338" TargetMode="External"/><Relationship Id="rId3296" Type="http://schemas.openxmlformats.org/officeDocument/2006/relationships/hyperlink" Target="https://www.daloopa.com/src/20860754" TargetMode="External"/><Relationship Id="rId8968" Type="http://schemas.openxmlformats.org/officeDocument/2006/relationships/hyperlink" Target="https://www.daloopa.com/src/1671416" TargetMode="External"/><Relationship Id="rId11949" Type="http://schemas.openxmlformats.org/officeDocument/2006/relationships/hyperlink" Target="https://www.daloopa.com/src/1678803" TargetMode="External"/><Relationship Id="rId14422" Type="http://schemas.openxmlformats.org/officeDocument/2006/relationships/hyperlink" Target="https://www.daloopa.com/src/19177514" TargetMode="External"/><Relationship Id="rId17992" Type="http://schemas.openxmlformats.org/officeDocument/2006/relationships/hyperlink" Target="https://www.daloopa.com/src/62708739" TargetMode="External"/><Relationship Id="rId17645" Type="http://schemas.openxmlformats.org/officeDocument/2006/relationships/hyperlink" Target="https://www.daloopa.com/src/62761279" TargetMode="External"/><Relationship Id="rId351" Type="http://schemas.openxmlformats.org/officeDocument/2006/relationships/hyperlink" Target="https://www.daloopa.com/document/7383824" TargetMode="External"/><Relationship Id="rId2032" Type="http://schemas.openxmlformats.org/officeDocument/2006/relationships/hyperlink" Target="https://www.daloopa.com/src/1680725" TargetMode="External"/><Relationship Id="rId7704" Type="http://schemas.openxmlformats.org/officeDocument/2006/relationships/hyperlink" Target="https://www.daloopa.com/src/1669172" TargetMode="External"/><Relationship Id="rId15196" Type="http://schemas.openxmlformats.org/officeDocument/2006/relationships/hyperlink" Target="https://www.daloopa.com/src/50457996" TargetMode="External"/><Relationship Id="rId5255" Type="http://schemas.openxmlformats.org/officeDocument/2006/relationships/hyperlink" Target="https://www.daloopa.com/src/62949302" TargetMode="External"/><Relationship Id="rId1865" Type="http://schemas.openxmlformats.org/officeDocument/2006/relationships/hyperlink" Target="https://www.daloopa.com/src/49016434" TargetMode="External"/><Relationship Id="rId8478" Type="http://schemas.openxmlformats.org/officeDocument/2006/relationships/hyperlink" Target="https://www.daloopa.com/src/14718227" TargetMode="External"/><Relationship Id="rId13908" Type="http://schemas.openxmlformats.org/officeDocument/2006/relationships/hyperlink" Target="https://www.daloopa.com/src/19258032" TargetMode="External"/><Relationship Id="rId1518" Type="http://schemas.openxmlformats.org/officeDocument/2006/relationships/hyperlink" Target="https://www.daloopa.com/src/1670835" TargetMode="External"/><Relationship Id="rId11459" Type="http://schemas.openxmlformats.org/officeDocument/2006/relationships/hyperlink" Target="https://www.daloopa.com/src/1687094" TargetMode="External"/><Relationship Id="rId19604" Type="http://schemas.openxmlformats.org/officeDocument/2006/relationships/hyperlink" Target="https://www.daloopa.com/src/1678542" TargetMode="External"/><Relationship Id="rId7561" Type="http://schemas.openxmlformats.org/officeDocument/2006/relationships/hyperlink" Target="https://www.daloopa.com/src/48346976" TargetMode="External"/><Relationship Id="rId10542" Type="http://schemas.openxmlformats.org/officeDocument/2006/relationships/hyperlink" Target="https://www.daloopa.com/src/50179375" TargetMode="External"/><Relationship Id="rId17155" Type="http://schemas.openxmlformats.org/officeDocument/2006/relationships/hyperlink" Target="https://www.daloopa.com/src/48792332" TargetMode="External"/><Relationship Id="rId7214" Type="http://schemas.openxmlformats.org/officeDocument/2006/relationships/hyperlink" Target="https://www.daloopa.com/src/1668960" TargetMode="External"/><Relationship Id="rId13765" Type="http://schemas.openxmlformats.org/officeDocument/2006/relationships/hyperlink" Target="https://www.daloopa.com/src/19147587" TargetMode="External"/><Relationship Id="rId3824" Type="http://schemas.openxmlformats.org/officeDocument/2006/relationships/hyperlink" Target="https://www.daloopa.com/src/1668526" TargetMode="External"/><Relationship Id="rId13418" Type="http://schemas.openxmlformats.org/officeDocument/2006/relationships/hyperlink" Target="https://www.daloopa.com/document/22812117" TargetMode="External"/><Relationship Id="rId1375" Type="http://schemas.openxmlformats.org/officeDocument/2006/relationships/hyperlink" Target="https://www.daloopa.com/src/1670813" TargetMode="External"/><Relationship Id="rId16988" Type="http://schemas.openxmlformats.org/officeDocument/2006/relationships/hyperlink" Target="https://www.daloopa.com/src/48791431" TargetMode="External"/><Relationship Id="rId81" Type="http://schemas.openxmlformats.org/officeDocument/2006/relationships/hyperlink" Target="https://www.daloopa.com/document/23463508" TargetMode="External"/><Relationship Id="rId1028" Type="http://schemas.openxmlformats.org/officeDocument/2006/relationships/hyperlink" Target="https://www.daloopa.com/src/14718340" TargetMode="External"/><Relationship Id="rId4598" Type="http://schemas.openxmlformats.org/officeDocument/2006/relationships/hyperlink" Target="https://www.daloopa.com/src/1668549" TargetMode="External"/><Relationship Id="rId9520" Type="http://schemas.openxmlformats.org/officeDocument/2006/relationships/hyperlink" Target="https://www.daloopa.com/src/4681511" TargetMode="External"/><Relationship Id="rId19114" Type="http://schemas.openxmlformats.org/officeDocument/2006/relationships/hyperlink" Target="https://www.daloopa.com/src/49000201" TargetMode="External"/><Relationship Id="rId19461" Type="http://schemas.openxmlformats.org/officeDocument/2006/relationships/hyperlink" Target="https://www.daloopa.com/src/1678521" TargetMode="External"/><Relationship Id="rId7071" Type="http://schemas.openxmlformats.org/officeDocument/2006/relationships/hyperlink" Target="https://www.daloopa.com/document/207168" TargetMode="External"/><Relationship Id="rId12501" Type="http://schemas.openxmlformats.org/officeDocument/2006/relationships/hyperlink" Target="https://www.daloopa.com/src/1679494" TargetMode="External"/><Relationship Id="rId10052" Type="http://schemas.openxmlformats.org/officeDocument/2006/relationships/hyperlink" Target="https://www.daloopa.com/src/50180238" TargetMode="External"/><Relationship Id="rId15724" Type="http://schemas.openxmlformats.org/officeDocument/2006/relationships/hyperlink" Target="https://www.daloopa.com/src/19183800" TargetMode="External"/><Relationship Id="rId3681" Type="http://schemas.openxmlformats.org/officeDocument/2006/relationships/hyperlink" Target="https://www.daloopa.com/src/45304585" TargetMode="External"/><Relationship Id="rId13275" Type="http://schemas.openxmlformats.org/officeDocument/2006/relationships/hyperlink" Target="https://marketplace.daloopa.com/text-fundamental?id=1677455&amp;value=38739&amp;id=1677418&amp;value=40178&amp;id=1677415&amp;value=42162&amp;id=1677412&amp;value=43862&amp;id=1677409&amp;value=46170&amp;id=1677406&amp;value=48584&amp;id=1677403&amp;value=51564&amp;" TargetMode="External"/><Relationship Id="rId18947" Type="http://schemas.openxmlformats.org/officeDocument/2006/relationships/hyperlink" Target="https://marketplace.daloopa.com/text-fundamental?id=48899265&amp;value=0&amp;id=48899213&amp;value=0&amp;id=48899199&amp;value=0&amp;id=48899136&amp;value=0&amp;" TargetMode="External"/><Relationship Id="rId3334" Type="http://schemas.openxmlformats.org/officeDocument/2006/relationships/hyperlink" Target="https://www.daloopa.com/src/19136233" TargetMode="External"/><Relationship Id="rId16498" Type="http://schemas.openxmlformats.org/officeDocument/2006/relationships/hyperlink" Target="https://marketplace.daloopa.com/text-fundamental?id=19165194&amp;value=2000&amp;id=19165110&amp;value=2000&amp;id=19165065&amp;value=2000&amp;id=19165029&amp;value=2000&amp;id=19164980&amp;value=2000&amp;id=19164951&amp;value=2000&amp;id=19164898&amp;value=2000&amp;id=19164858&amp;value=2000&amp;id=19164837&amp;value=2000&amp;id=19164782&amp;value=2000&amp;id=19164751&amp;value=2000&amp;id=19164696&amp;value=2000&amp;id=19164660&amp;value=2000&amp;id=18842711&amp;value=2000&amp;id=18842960&amp;value=2000&amp;id=18843791&amp;value=2000&amp;" TargetMode="External"/><Relationship Id="rId6557" Type="http://schemas.openxmlformats.org/officeDocument/2006/relationships/hyperlink" Target="https://www.daloopa.com/src/1669758" TargetMode="External"/><Relationship Id="rId9030" Type="http://schemas.openxmlformats.org/officeDocument/2006/relationships/hyperlink" Target="https://www.daloopa.com/src/1671491" TargetMode="External"/><Relationship Id="rId12011" Type="http://schemas.openxmlformats.org/officeDocument/2006/relationships/hyperlink" Target="https://www.daloopa.com/document/207272" TargetMode="External"/><Relationship Id="rId15581" Type="http://schemas.openxmlformats.org/officeDocument/2006/relationships/hyperlink" Target="https://www.daloopa.com/src/19187254" TargetMode="External"/><Relationship Id="rId3191" Type="http://schemas.openxmlformats.org/officeDocument/2006/relationships/hyperlink" Target="https://www.daloopa.com/src/19135936" TargetMode="External"/><Relationship Id="rId5640" Type="http://schemas.openxmlformats.org/officeDocument/2006/relationships/hyperlink" Target="https://www.daloopa.com/src/14718101" TargetMode="External"/><Relationship Id="rId15234" Type="http://schemas.openxmlformats.org/officeDocument/2006/relationships/hyperlink" Target="https://www.daloopa.com/src/19179444" TargetMode="External"/><Relationship Id="rId8863" Type="http://schemas.openxmlformats.org/officeDocument/2006/relationships/hyperlink" Target="https://www.daloopa.com/src/62955925" TargetMode="External"/><Relationship Id="rId11844" Type="http://schemas.openxmlformats.org/officeDocument/2006/relationships/hyperlink" Target="https://marketplace.daloopa.com/text-fundamental?id=1678732&amp;value=522&amp;id=1678689&amp;value=0&amp;" TargetMode="External"/><Relationship Id="rId18457" Type="http://schemas.openxmlformats.org/officeDocument/2006/relationships/hyperlink" Target="https://www.daloopa.com/src/62711975" TargetMode="External"/><Relationship Id="rId1903" Type="http://schemas.openxmlformats.org/officeDocument/2006/relationships/hyperlink" Target="https://www.daloopa.com/src/45303470" TargetMode="External"/><Relationship Id="rId8516" Type="http://schemas.openxmlformats.org/officeDocument/2006/relationships/hyperlink" Target="https://www.daloopa.com/src/1668915" TargetMode="External"/><Relationship Id="rId6067" Type="http://schemas.openxmlformats.org/officeDocument/2006/relationships/hyperlink" Target="https://www.daloopa.com/src/1670064" TargetMode="External"/><Relationship Id="rId996" Type="http://schemas.openxmlformats.org/officeDocument/2006/relationships/hyperlink" Target="https://www.daloopa.com/src/15998726" TargetMode="External"/><Relationship Id="rId2677" Type="http://schemas.openxmlformats.org/officeDocument/2006/relationships/hyperlink" Target="https://www.daloopa.com/src/1679531" TargetMode="External"/><Relationship Id="rId15091" Type="http://schemas.openxmlformats.org/officeDocument/2006/relationships/hyperlink" Target="https://www.daloopa.com/src/45303748" TargetMode="External"/><Relationship Id="rId17540" Type="http://schemas.openxmlformats.org/officeDocument/2006/relationships/hyperlink" Target="https://www.daloopa.com/src/62705932" TargetMode="External"/><Relationship Id="rId649" Type="http://schemas.openxmlformats.org/officeDocument/2006/relationships/hyperlink" Target="https://www.daloopa.com/src/18919608" TargetMode="External"/><Relationship Id="rId5150" Type="http://schemas.openxmlformats.org/officeDocument/2006/relationships/hyperlink" Target="https://www.daloopa.com/src/1669802" TargetMode="External"/><Relationship Id="rId8373" Type="http://schemas.openxmlformats.org/officeDocument/2006/relationships/hyperlink" Target="https://www.daloopa.com/src/10333059" TargetMode="External"/><Relationship Id="rId13803" Type="http://schemas.openxmlformats.org/officeDocument/2006/relationships/hyperlink" Target="https://www.daloopa.com/src/19257283" TargetMode="External"/><Relationship Id="rId1760" Type="http://schemas.openxmlformats.org/officeDocument/2006/relationships/hyperlink" Target="https://www.daloopa.com/document/17276180" TargetMode="External"/><Relationship Id="rId8026" Type="http://schemas.openxmlformats.org/officeDocument/2006/relationships/hyperlink" Target="https://www.daloopa.com/src/46414903" TargetMode="External"/><Relationship Id="rId11354" Type="http://schemas.openxmlformats.org/officeDocument/2006/relationships/hyperlink" Target="https://www.daloopa.com/src/45304393" TargetMode="External"/><Relationship Id="rId1413" Type="http://schemas.openxmlformats.org/officeDocument/2006/relationships/hyperlink" Target="https://www.daloopa.com/src/4681483" TargetMode="External"/><Relationship Id="rId4983" Type="http://schemas.openxmlformats.org/officeDocument/2006/relationships/hyperlink" Target="https://www.daloopa.com/src/1670441" TargetMode="External"/><Relationship Id="rId11007" Type="http://schemas.openxmlformats.org/officeDocument/2006/relationships/hyperlink" Target="https://www.daloopa.com/src/67055897" TargetMode="External"/><Relationship Id="rId14577" Type="http://schemas.openxmlformats.org/officeDocument/2006/relationships/hyperlink" Target="https://www.daloopa.com/document/23465155" TargetMode="External"/><Relationship Id="rId4636" Type="http://schemas.openxmlformats.org/officeDocument/2006/relationships/hyperlink" Target="https://www.daloopa.com/src/1668335" TargetMode="External"/><Relationship Id="rId17050" Type="http://schemas.openxmlformats.org/officeDocument/2006/relationships/hyperlink" Target="https://www.daloopa.com/src/67089784" TargetMode="External"/><Relationship Id="rId2187" Type="http://schemas.openxmlformats.org/officeDocument/2006/relationships/hyperlink" Target="https://www.daloopa.com/src/67085822" TargetMode="External"/><Relationship Id="rId7859" Type="http://schemas.openxmlformats.org/officeDocument/2006/relationships/hyperlink" Target="https://www.daloopa.com/src/1668626" TargetMode="External"/><Relationship Id="rId159" Type="http://schemas.openxmlformats.org/officeDocument/2006/relationships/hyperlink" Target="https://www.daloopa.com/src/62708166" TargetMode="External"/><Relationship Id="rId13660" Type="http://schemas.openxmlformats.org/officeDocument/2006/relationships/hyperlink" Target="https://www.daloopa.com/src/19145430" TargetMode="External"/><Relationship Id="rId1270" Type="http://schemas.openxmlformats.org/officeDocument/2006/relationships/hyperlink" Target="https://marketplace.daloopa.com/text-fundamental?id=14718387&amp;value=19066&amp;id=48520580&amp;value=54606&amp;id=20810164&amp;value=19546&amp;id=32273420&amp;value=22343&amp;id=38123786&amp;value=23973&amp;id=46413191&amp;value=25993&amp;id=50192805&amp;value=91855&amp;id=53410453&amp;value=22920&amp;id=58652856&amp;value=22770&amp;id=62949194&amp;value=19781&amp;id=67045076&amp;value=21101&amp;id=67085587&amp;value=86572&amp;" TargetMode="External"/><Relationship Id="rId13313" Type="http://schemas.openxmlformats.org/officeDocument/2006/relationships/hyperlink" Target="https://www.daloopa.com/src/1677351" TargetMode="External"/><Relationship Id="rId16883" Type="http://schemas.openxmlformats.org/officeDocument/2006/relationships/hyperlink" Target="https://www.daloopa.com/src/48791530" TargetMode="External"/><Relationship Id="rId6942" Type="http://schemas.openxmlformats.org/officeDocument/2006/relationships/hyperlink" Target="https://www.daloopa.com/src/48615957" TargetMode="External"/><Relationship Id="rId16536" Type="http://schemas.openxmlformats.org/officeDocument/2006/relationships/hyperlink" Target="https://www.daloopa.com/src/18837795" TargetMode="External"/><Relationship Id="rId4493" Type="http://schemas.openxmlformats.org/officeDocument/2006/relationships/hyperlink" Target="https://www.daloopa.com/src/1668470" TargetMode="External"/><Relationship Id="rId14087" Type="http://schemas.openxmlformats.org/officeDocument/2006/relationships/hyperlink" Target="https://www.daloopa.com/src/19156714" TargetMode="External"/><Relationship Id="rId4146" Type="http://schemas.openxmlformats.org/officeDocument/2006/relationships/hyperlink" Target="https://www.daloopa.com/src/1668118" TargetMode="External"/><Relationship Id="rId9818" Type="http://schemas.openxmlformats.org/officeDocument/2006/relationships/hyperlink" Target="https://www.daloopa.com/src/1671369" TargetMode="External"/><Relationship Id="rId10697" Type="http://schemas.openxmlformats.org/officeDocument/2006/relationships/hyperlink" Target="https://www.daloopa.com/src/50457923" TargetMode="External"/><Relationship Id="rId7369" Type="http://schemas.openxmlformats.org/officeDocument/2006/relationships/hyperlink" Target="https://www.daloopa.com/src/1669425" TargetMode="External"/><Relationship Id="rId13170" Type="http://schemas.openxmlformats.org/officeDocument/2006/relationships/hyperlink" Target="https://www.daloopa.com/src/67440550" TargetMode="External"/><Relationship Id="rId18842" Type="http://schemas.openxmlformats.org/officeDocument/2006/relationships/hyperlink" Target="https://www.daloopa.com/src/48898944" TargetMode="External"/><Relationship Id="rId3979" Type="http://schemas.openxmlformats.org/officeDocument/2006/relationships/hyperlink" Target="https://www.daloopa.com/src/14718007" TargetMode="External"/><Relationship Id="rId6452" Type="http://schemas.openxmlformats.org/officeDocument/2006/relationships/hyperlink" Target="https://www.daloopa.com/src/1669790" TargetMode="External"/><Relationship Id="rId8901" Type="http://schemas.openxmlformats.org/officeDocument/2006/relationships/hyperlink" Target="https://marketplace.daloopa.com/text-fundamental?id=1684217&amp;value=27&amp;id=1684226&amp;value=31&amp;id=1684234&amp;value=-13&amp;id=1684242&amp;value=-54&amp;id=45304229&amp;value=-9&amp;" TargetMode="External"/><Relationship Id="rId16393" Type="http://schemas.openxmlformats.org/officeDocument/2006/relationships/hyperlink" Target="https://www.daloopa.com/src/19197073" TargetMode="External"/><Relationship Id="rId6105" Type="http://schemas.openxmlformats.org/officeDocument/2006/relationships/hyperlink" Target="https://www.daloopa.com/src/1670352" TargetMode="External"/><Relationship Id="rId16046" Type="http://schemas.openxmlformats.org/officeDocument/2006/relationships/hyperlink" Target="https://www.daloopa.com/src/19193203" TargetMode="External"/><Relationship Id="rId9675" Type="http://schemas.openxmlformats.org/officeDocument/2006/relationships/hyperlink" Target="https://www.daloopa.com/src/1671113" TargetMode="External"/><Relationship Id="rId12656" Type="http://schemas.openxmlformats.org/officeDocument/2006/relationships/hyperlink" Target="https://www.daloopa.com/src/50460469" TargetMode="External"/><Relationship Id="rId19269" Type="http://schemas.openxmlformats.org/officeDocument/2006/relationships/hyperlink" Target="https://www.daloopa.com/src/49002523" TargetMode="External"/><Relationship Id="rId2715" Type="http://schemas.openxmlformats.org/officeDocument/2006/relationships/hyperlink" Target="https://www.daloopa.com/src/1679544" TargetMode="External"/><Relationship Id="rId9328" Type="http://schemas.openxmlformats.org/officeDocument/2006/relationships/hyperlink" Target="https://www.daloopa.com/src/1671156" TargetMode="External"/><Relationship Id="rId12309" Type="http://schemas.openxmlformats.org/officeDocument/2006/relationships/hyperlink" Target="https://www.daloopa.com/src/1679345" TargetMode="External"/><Relationship Id="rId15879" Type="http://schemas.openxmlformats.org/officeDocument/2006/relationships/hyperlink" Target="https://www.daloopa.com/src/19195486" TargetMode="External"/><Relationship Id="rId5938" Type="http://schemas.openxmlformats.org/officeDocument/2006/relationships/hyperlink" Target="https://www.daloopa.com/src/1670168" TargetMode="External"/><Relationship Id="rId18352" Type="http://schemas.openxmlformats.org/officeDocument/2006/relationships/hyperlink" Target="https://www.daloopa.com/document/7696" TargetMode="External"/><Relationship Id="rId3489" Type="http://schemas.openxmlformats.org/officeDocument/2006/relationships/hyperlink" Target="https://www.daloopa.com/src/19138615" TargetMode="External"/><Relationship Id="rId8411" Type="http://schemas.openxmlformats.org/officeDocument/2006/relationships/hyperlink" Target="https://www.daloopa.com/src/1668949" TargetMode="External"/><Relationship Id="rId18005" Type="http://schemas.openxmlformats.org/officeDocument/2006/relationships/hyperlink" Target="https://www.daloopa.com/src/62709293" TargetMode="External"/><Relationship Id="rId14962" Type="http://schemas.openxmlformats.org/officeDocument/2006/relationships/hyperlink" Target="https://www.daloopa.com/src/53488235" TargetMode="External"/><Relationship Id="rId9185" Type="http://schemas.openxmlformats.org/officeDocument/2006/relationships/hyperlink" Target="https://www.daloopa.com/src/45304302" TargetMode="External"/><Relationship Id="rId14615" Type="http://schemas.openxmlformats.org/officeDocument/2006/relationships/hyperlink" Target="https://www.daloopa.com/src/19185024" TargetMode="External"/><Relationship Id="rId891" Type="http://schemas.openxmlformats.org/officeDocument/2006/relationships/hyperlink" Target="https://www.daloopa.com/src/15998729" TargetMode="External"/><Relationship Id="rId2572" Type="http://schemas.openxmlformats.org/officeDocument/2006/relationships/hyperlink" Target="https://www.daloopa.com/src/66331446" TargetMode="External"/><Relationship Id="rId12166" Type="http://schemas.openxmlformats.org/officeDocument/2006/relationships/hyperlink" Target="https://www.daloopa.com/src/1678360" TargetMode="External"/><Relationship Id="rId17838" Type="http://schemas.openxmlformats.org/officeDocument/2006/relationships/hyperlink" Target="https://www.daloopa.com/src/62706908" TargetMode="External"/><Relationship Id="rId544" Type="http://schemas.openxmlformats.org/officeDocument/2006/relationships/hyperlink" Target="https://www.daloopa.com/src/19355319" TargetMode="External"/><Relationship Id="rId2225" Type="http://schemas.openxmlformats.org/officeDocument/2006/relationships/hyperlink" Target="https://www.daloopa.com/src/46503569" TargetMode="External"/><Relationship Id="rId5795" Type="http://schemas.openxmlformats.org/officeDocument/2006/relationships/hyperlink" Target="https://www.daloopa.com/src/2696969" TargetMode="External"/><Relationship Id="rId15389" Type="http://schemas.openxmlformats.org/officeDocument/2006/relationships/hyperlink" Target="https://www.daloopa.com/src/19187624" TargetMode="External"/><Relationship Id="rId5448" Type="http://schemas.openxmlformats.org/officeDocument/2006/relationships/hyperlink" Target="https://www.daloopa.com/src/14718103" TargetMode="External"/><Relationship Id="rId11999" Type="http://schemas.openxmlformats.org/officeDocument/2006/relationships/hyperlink" Target="https://www.daloopa.com/src/1678264" TargetMode="External"/><Relationship Id="rId16921" Type="http://schemas.openxmlformats.org/officeDocument/2006/relationships/hyperlink" Target="https://www.daloopa.com/src/48791762" TargetMode="External"/><Relationship Id="rId4531" Type="http://schemas.openxmlformats.org/officeDocument/2006/relationships/hyperlink" Target="https://www.daloopa.com/src/1668497" TargetMode="External"/><Relationship Id="rId14472" Type="http://schemas.openxmlformats.org/officeDocument/2006/relationships/hyperlink" Target="https://www.daloopa.com/src/19178249" TargetMode="External"/><Relationship Id="rId2082" Type="http://schemas.openxmlformats.org/officeDocument/2006/relationships/hyperlink" Target="https://www.daloopa.com/src/1680784" TargetMode="External"/><Relationship Id="rId14125" Type="http://schemas.openxmlformats.org/officeDocument/2006/relationships/hyperlink" Target="https://www.daloopa.com/src/48890423" TargetMode="External"/><Relationship Id="rId17695" Type="http://schemas.openxmlformats.org/officeDocument/2006/relationships/hyperlink" Target="https://www.daloopa.com/src/62762147" TargetMode="External"/><Relationship Id="rId7754" Type="http://schemas.openxmlformats.org/officeDocument/2006/relationships/hyperlink" Target="https://www.daloopa.com/src/1669247" TargetMode="External"/><Relationship Id="rId10735" Type="http://schemas.openxmlformats.org/officeDocument/2006/relationships/hyperlink" Target="https://www.daloopa.com/src/50179251" TargetMode="External"/><Relationship Id="rId17348" Type="http://schemas.openxmlformats.org/officeDocument/2006/relationships/hyperlink" Target="https://www.daloopa.com/src/48798192" TargetMode="External"/><Relationship Id="rId7407" Type="http://schemas.openxmlformats.org/officeDocument/2006/relationships/hyperlink" Target="https://www.daloopa.com/src/48345871" TargetMode="External"/><Relationship Id="rId13958" Type="http://schemas.openxmlformats.org/officeDocument/2006/relationships/hyperlink" Target="https://www.daloopa.com/src/48888360" TargetMode="External"/><Relationship Id="rId16431" Type="http://schemas.openxmlformats.org/officeDocument/2006/relationships/hyperlink" Target="https://www.daloopa.com/src/19197193" TargetMode="External"/><Relationship Id="rId1568" Type="http://schemas.openxmlformats.org/officeDocument/2006/relationships/hyperlink" Target="https://www.daloopa.com/document/207123" TargetMode="External"/><Relationship Id="rId4041" Type="http://schemas.openxmlformats.org/officeDocument/2006/relationships/hyperlink" Target="https://www.daloopa.com/src/46594126" TargetMode="External"/><Relationship Id="rId19654" Type="http://schemas.openxmlformats.org/officeDocument/2006/relationships/hyperlink" Target="https://www.daloopa.com/src/49009440" TargetMode="External"/><Relationship Id="rId7264" Type="http://schemas.openxmlformats.org/officeDocument/2006/relationships/hyperlink" Target="https://www.daloopa.com/src/1669030" TargetMode="External"/><Relationship Id="rId9713" Type="http://schemas.openxmlformats.org/officeDocument/2006/relationships/hyperlink" Target="https://www.daloopa.com/src/38123908" TargetMode="External"/><Relationship Id="rId10592" Type="http://schemas.openxmlformats.org/officeDocument/2006/relationships/hyperlink" Target="https://www.daloopa.com/src/50179254" TargetMode="External"/><Relationship Id="rId19307" Type="http://schemas.openxmlformats.org/officeDocument/2006/relationships/hyperlink" Target="https://www.daloopa.com/src/49002521" TargetMode="External"/><Relationship Id="rId10245" Type="http://schemas.openxmlformats.org/officeDocument/2006/relationships/hyperlink" Target="https://www.daloopa.com/src/50179687" TargetMode="External"/><Relationship Id="rId15917" Type="http://schemas.openxmlformats.org/officeDocument/2006/relationships/hyperlink" Target="https://www.daloopa.com/src/45303803" TargetMode="External"/><Relationship Id="rId3874" Type="http://schemas.openxmlformats.org/officeDocument/2006/relationships/hyperlink" Target="https://www.daloopa.com/src/58652634" TargetMode="External"/><Relationship Id="rId13468" Type="http://schemas.openxmlformats.org/officeDocument/2006/relationships/hyperlink" Target="https://www.daloopa.com/src/46507543" TargetMode="External"/><Relationship Id="rId3527" Type="http://schemas.openxmlformats.org/officeDocument/2006/relationships/hyperlink" Target="https://www.daloopa.com/src/19138882" TargetMode="External"/><Relationship Id="rId1078" Type="http://schemas.openxmlformats.org/officeDocument/2006/relationships/hyperlink" Target="https://www.daloopa.com/src/1670935" TargetMode="External"/><Relationship Id="rId6000" Type="http://schemas.openxmlformats.org/officeDocument/2006/relationships/hyperlink" Target="https://marketplace.daloopa.com/text-fundamental?id=1670536&amp;value=882&amp;id=1670499&amp;value=799&amp;id=1670462&amp;value=907&amp;id=1670425&amp;value=1062&amp;id=1670388&amp;value=947&amp;id=1670350&amp;value=882&amp;id=1670312&amp;value=820&amp;id=1670275&amp;value=752&amp;id=1670240&amp;value=699&amp;id=1670205&amp;value=712&amp;id=1670170&amp;value=705&amp;id=1670135&amp;value=788&amp;id=1670099&amp;value=933&amp;id=1670063&amp;value=900&amp;id=1670027&amp;value=923&amp;id=1669990&amp;value=1099&amp;id=1669953&amp;value=1148&amp;id=1669919&amp;value=1226&amp;id=1669885&amp;value=1269&amp;id=1669851&amp;value=1432&amp;id=1669817&amp;value=1596&amp;id=1669782&amp;value=1714&amp;id=1669748&amp;value=1752&amp;id=1669714&amp;value=1784&amp;id=1669679&amp;value=1667&amp;id=1669643&amp;value=1717&amp;id=1669607&amp;value=1679&amp;id=2696973&amp;value=1908&amp;id=4681441&amp;value=1938&amp;id=7963203&amp;value=2061&amp;id=10332981&amp;value=2302&amp;id=14718088&amp;value=2543&amp;id=20809879&amp;value=2690&amp;id=32272338&amp;value=2715&amp;id=38123576&amp;value=2968&amp;id=46412953&amp;value=3288&amp;id=53410421&amp;value=3198&amp;id=58652778&amp;value=3272&amp;id=62949287&amp;value=3585&amp;id=67044547&amp;value=3908&amp;" TargetMode="External"/><Relationship Id="rId9570" Type="http://schemas.openxmlformats.org/officeDocument/2006/relationships/hyperlink" Target="https://www.daloopa.com/src/1671249" TargetMode="External"/><Relationship Id="rId19164" Type="http://schemas.openxmlformats.org/officeDocument/2006/relationships/hyperlink" Target="https://www.daloopa.com/src/49001151" TargetMode="External"/><Relationship Id="rId9223" Type="http://schemas.openxmlformats.org/officeDocument/2006/relationships/hyperlink" Target="https://www.daloopa.com/src/1671208" TargetMode="External"/><Relationship Id="rId12551" Type="http://schemas.openxmlformats.org/officeDocument/2006/relationships/hyperlink" Target="https://www.daloopa.com/document/23465155" TargetMode="External"/><Relationship Id="rId2610" Type="http://schemas.openxmlformats.org/officeDocument/2006/relationships/hyperlink" Target="https://www.daloopa.com/src/66330916" TargetMode="External"/><Relationship Id="rId12204" Type="http://schemas.openxmlformats.org/officeDocument/2006/relationships/hyperlink" Target="https://www.daloopa.com/src/1679512" TargetMode="External"/><Relationship Id="rId15774" Type="http://schemas.openxmlformats.org/officeDocument/2006/relationships/hyperlink" Target="https://www.daloopa.com/src/19183771" TargetMode="External"/><Relationship Id="rId5833" Type="http://schemas.openxmlformats.org/officeDocument/2006/relationships/hyperlink" Target="https://www.daloopa.com/src/1670201" TargetMode="External"/><Relationship Id="rId15427" Type="http://schemas.openxmlformats.org/officeDocument/2006/relationships/hyperlink" Target="https://www.daloopa.com/src/19186878" TargetMode="External"/><Relationship Id="rId18997" Type="http://schemas.openxmlformats.org/officeDocument/2006/relationships/hyperlink" Target="https://www.daloopa.com/src/48903593" TargetMode="External"/><Relationship Id="rId3037" Type="http://schemas.openxmlformats.org/officeDocument/2006/relationships/hyperlink" Target="https://www.daloopa.com/src/19135434" TargetMode="External"/><Relationship Id="rId3384" Type="http://schemas.openxmlformats.org/officeDocument/2006/relationships/hyperlink" Target="https://www.daloopa.com/document/23465155" TargetMode="External"/><Relationship Id="rId8709" Type="http://schemas.openxmlformats.org/officeDocument/2006/relationships/hyperlink" Target="https://www.daloopa.com/src/45304164" TargetMode="External"/><Relationship Id="rId14510" Type="http://schemas.openxmlformats.org/officeDocument/2006/relationships/hyperlink" Target="https://www.daloopa.com/src/50457978" TargetMode="External"/><Relationship Id="rId9080" Type="http://schemas.openxmlformats.org/officeDocument/2006/relationships/hyperlink" Target="https://marketplace.daloopa.com/text-fundamental?id=1671550&amp;value=-20&amp;id=1671540&amp;value=149&amp;id=1671532&amp;value=75&amp;id=1671524&amp;value=-107&amp;id=45304256&amp;value=97&amp;id=1671516&amp;value=86&amp;id=1671508&amp;value=-61&amp;id=1671500&amp;value=75&amp;id=1671493&amp;value=463&amp;id=45304257&amp;value=563&amp;id=1671481&amp;value=512&amp;id=1671469&amp;value=292&amp;id=1671457&amp;value=61&amp;id=1671445&amp;value=167&amp;id=45304258&amp;value=1032&amp;id=1671433&amp;value=57&amp;id=1671421&amp;value=-280&amp;id=1671403&amp;value=-41&amp;id=1671382&amp;value=132&amp;id=45304259&amp;value=-132&amp;" TargetMode="External"/><Relationship Id="rId12061" Type="http://schemas.openxmlformats.org/officeDocument/2006/relationships/hyperlink" Target="https://www.daloopa.com/src/1678346" TargetMode="External"/><Relationship Id="rId2120" Type="http://schemas.openxmlformats.org/officeDocument/2006/relationships/hyperlink" Target="https://www.daloopa.com/src/18862742" TargetMode="External"/><Relationship Id="rId5690" Type="http://schemas.openxmlformats.org/officeDocument/2006/relationships/hyperlink" Target="https://www.daloopa.com/src/1669708" TargetMode="External"/><Relationship Id="rId15284" Type="http://schemas.openxmlformats.org/officeDocument/2006/relationships/hyperlink" Target="https://www.daloopa.com/src/19186356" TargetMode="External"/><Relationship Id="rId17733" Type="http://schemas.openxmlformats.org/officeDocument/2006/relationships/hyperlink" Target="https://www.daloopa.com/src/62705927" TargetMode="External"/><Relationship Id="rId5343" Type="http://schemas.openxmlformats.org/officeDocument/2006/relationships/hyperlink" Target="https://www.daloopa.com/src/1669839" TargetMode="External"/><Relationship Id="rId11894" Type="http://schemas.openxmlformats.org/officeDocument/2006/relationships/hyperlink" Target="https://www.daloopa.com/src/1678693" TargetMode="External"/><Relationship Id="rId1953" Type="http://schemas.openxmlformats.org/officeDocument/2006/relationships/hyperlink" Target="https://www.daloopa.com/src/1676818" TargetMode="External"/><Relationship Id="rId8566" Type="http://schemas.openxmlformats.org/officeDocument/2006/relationships/hyperlink" Target="https://www.daloopa.com/src/1669482" TargetMode="External"/><Relationship Id="rId11547" Type="http://schemas.openxmlformats.org/officeDocument/2006/relationships/hyperlink" Target="https://www.daloopa.com/document/6065396" TargetMode="External"/><Relationship Id="rId1606" Type="http://schemas.openxmlformats.org/officeDocument/2006/relationships/hyperlink" Target="https://www.daloopa.com/src/1670989" TargetMode="External"/><Relationship Id="rId8219" Type="http://schemas.openxmlformats.org/officeDocument/2006/relationships/hyperlink" Target="https://www.daloopa.com/src/1669080" TargetMode="External"/><Relationship Id="rId14020" Type="http://schemas.openxmlformats.org/officeDocument/2006/relationships/hyperlink" Target="https://marketplace.daloopa.com/text-fundamental?id=18906900&amp;value=1347&amp;id=20857797&amp;value=368&amp;id=32321760&amp;value=496&amp;id=38227051&amp;value=612&amp;id=46520544&amp;value=724&amp;id=46503893&amp;value=2200&amp;id=53485391&amp;value=599&amp;id=58704142&amp;value=536&amp;id=62997371&amp;value=515&amp;id=67097381&amp;value=150&amp;id=67086859&amp;value=1800&amp;" TargetMode="External"/><Relationship Id="rId17590" Type="http://schemas.openxmlformats.org/officeDocument/2006/relationships/hyperlink" Target="https://marketplace.daloopa.com/text-fundamental?id=62761336&amp;value=-70&amp;id=62761329&amp;value=-48&amp;id=62761323&amp;value=-153&amp;id=62770401&amp;value=-108&amp;id=62761315&amp;value=-379&amp;id=62761299&amp;value=-109&amp;id=62761276&amp;value=-93&amp;id=62761268&amp;value=-67&amp;id=62706909&amp;value=-133&amp;id=62762241&amp;value=-402&amp;id=62706894&amp;value=-62&amp;id=62706880&amp;value=-99&amp;id=62706857&amp;value=-100&amp;id=62706472&amp;value=-161&amp;id=62762225&amp;value=-422&amp;id=62706386&amp;value=-186&amp;id=62706368&amp;value=-128&amp;id=62706345&amp;value=-123&amp;id=62706320&amp;value=-38&amp;id=62762214&amp;value=-475&amp;id=62706314&amp;value=-2&amp;id=62706231&amp;value=-46&amp;id=62706197&amp;value=-53&amp;id=62706140&amp;value=-20&amp;id=62762204&amp;value=-121&amp;id=62706127&amp;value=-24&amp;id=62706099&amp;value=-33&amp;id=62706056&amp;value=-55&amp;id=62706049&amp;value=32&amp;id=62762185&amp;value=-80&amp;id=62706012&amp;value=74&amp;id=62706004&amp;value=-52&amp;id=62705945&amp;value=41&amp;id=62705931&amp;value=40&amp;id=62762174&amp;value=103&amp;id=62705913&amp;value=-81&amp;id=62705902&amp;value=-92&amp;id=62705893&amp;value=-84&amp;id=62705863&amp;value=-87&amp;id=62762165&amp;value=-344&amp;id=62705854&amp;value=113&amp;id=62705820&amp;value=-51&amp;id=62705802&amp;value=-139&amp;id=62705745&amp;value=-163&amp;id=62762154&amp;value=-240&amp;id=62705720&amp;value=-73&amp;id=62705682&amp;value=-260&amp;id=62950373&amp;value=-136&amp;id=67046099&amp;value=-185&amp;id=67091610&amp;value=-654&amp;" TargetMode="External"/><Relationship Id="rId4829" Type="http://schemas.openxmlformats.org/officeDocument/2006/relationships/hyperlink" Target="https://www.daloopa.com/src/1677302" TargetMode="External"/><Relationship Id="rId17243" Type="http://schemas.openxmlformats.org/officeDocument/2006/relationships/hyperlink" Target="https://www.daloopa.com/src/48799273" TargetMode="External"/><Relationship Id="rId699" Type="http://schemas.openxmlformats.org/officeDocument/2006/relationships/hyperlink" Target="https://www.daloopa.com/src/19359452" TargetMode="External"/><Relationship Id="rId7302" Type="http://schemas.openxmlformats.org/officeDocument/2006/relationships/hyperlink" Target="https://www.daloopa.com/document/6065158" TargetMode="External"/><Relationship Id="rId10630" Type="http://schemas.openxmlformats.org/officeDocument/2006/relationships/hyperlink" Target="https://www.daloopa.com/src/50178584" TargetMode="External"/><Relationship Id="rId13853" Type="http://schemas.openxmlformats.org/officeDocument/2006/relationships/hyperlink" Target="https://www.daloopa.com/src/38229941" TargetMode="External"/><Relationship Id="rId3912" Type="http://schemas.openxmlformats.org/officeDocument/2006/relationships/hyperlink" Target="https://www.daloopa.com/src/1668210" TargetMode="External"/><Relationship Id="rId8076" Type="http://schemas.openxmlformats.org/officeDocument/2006/relationships/hyperlink" Target="https://www.daloopa.com/src/67044680" TargetMode="External"/><Relationship Id="rId13506" Type="http://schemas.openxmlformats.org/officeDocument/2006/relationships/hyperlink" Target="https://www.daloopa.com/src/19144831" TargetMode="External"/><Relationship Id="rId1116" Type="http://schemas.openxmlformats.org/officeDocument/2006/relationships/hyperlink" Target="https://www.daloopa.com/src/14718382" TargetMode="External"/><Relationship Id="rId1463" Type="http://schemas.openxmlformats.org/officeDocument/2006/relationships/hyperlink" Target="https://www.daloopa.com/src/48527055" TargetMode="External"/><Relationship Id="rId11057" Type="http://schemas.openxmlformats.org/officeDocument/2006/relationships/hyperlink" Target="https://www.daloopa.com/src/58653400" TargetMode="External"/><Relationship Id="rId16729" Type="http://schemas.openxmlformats.org/officeDocument/2006/relationships/hyperlink" Target="https://marketplace.daloopa.com/text-fundamental?id=62705938&amp;value=1087&amp;id=62705734&amp;value=1162&amp;id=67090203&amp;value=2163&amp;" TargetMode="External"/><Relationship Id="rId4686" Type="http://schemas.openxmlformats.org/officeDocument/2006/relationships/hyperlink" Target="https://www.daloopa.com/src/1668138" TargetMode="External"/><Relationship Id="rId19202" Type="http://schemas.openxmlformats.org/officeDocument/2006/relationships/hyperlink" Target="https://www.daloopa.com/src/49001152" TargetMode="External"/><Relationship Id="rId4339" Type="http://schemas.openxmlformats.org/officeDocument/2006/relationships/hyperlink" Target="https://www.daloopa.com/src/1668382" TargetMode="External"/><Relationship Id="rId10140" Type="http://schemas.openxmlformats.org/officeDocument/2006/relationships/hyperlink" Target="https://www.daloopa.com/src/50179746" TargetMode="External"/><Relationship Id="rId13363" Type="http://schemas.openxmlformats.org/officeDocument/2006/relationships/hyperlink" Target="https://www.daloopa.com/src/19145693" TargetMode="External"/><Relationship Id="rId15812" Type="http://schemas.openxmlformats.org/officeDocument/2006/relationships/hyperlink" Target="https://www.daloopa.com/src/19182722" TargetMode="External"/><Relationship Id="rId3422" Type="http://schemas.openxmlformats.org/officeDocument/2006/relationships/hyperlink" Target="https://www.daloopa.com/src/67087577" TargetMode="External"/><Relationship Id="rId13016" Type="http://schemas.openxmlformats.org/officeDocument/2006/relationships/hyperlink" Target="https://www.daloopa.com/src/67439267" TargetMode="External"/><Relationship Id="rId6992" Type="http://schemas.openxmlformats.org/officeDocument/2006/relationships/hyperlink" Target="https://www.daloopa.com/src/48346644" TargetMode="External"/><Relationship Id="rId16586" Type="http://schemas.openxmlformats.org/officeDocument/2006/relationships/hyperlink" Target="https://www.daloopa.com/src/19164661" TargetMode="External"/><Relationship Id="rId4196" Type="http://schemas.openxmlformats.org/officeDocument/2006/relationships/hyperlink" Target="https://www.daloopa.com/src/1668147" TargetMode="External"/><Relationship Id="rId6645" Type="http://schemas.openxmlformats.org/officeDocument/2006/relationships/hyperlink" Target="https://www.daloopa.com/src/1670324" TargetMode="External"/><Relationship Id="rId16239" Type="http://schemas.openxmlformats.org/officeDocument/2006/relationships/hyperlink" Target="https://www.daloopa.com/src/45303819" TargetMode="External"/><Relationship Id="rId9868" Type="http://schemas.openxmlformats.org/officeDocument/2006/relationships/hyperlink" Target="https://www.daloopa.com/src/53410546" TargetMode="External"/><Relationship Id="rId12849" Type="http://schemas.openxmlformats.org/officeDocument/2006/relationships/hyperlink" Target="https://www.daloopa.com/src/67436643" TargetMode="External"/><Relationship Id="rId2908" Type="http://schemas.openxmlformats.org/officeDocument/2006/relationships/hyperlink" Target="https://www.daloopa.com/src/19136505" TargetMode="External"/><Relationship Id="rId15322" Type="http://schemas.openxmlformats.org/officeDocument/2006/relationships/hyperlink" Target="https://www.daloopa.com/document/23465155" TargetMode="External"/><Relationship Id="rId8951" Type="http://schemas.openxmlformats.org/officeDocument/2006/relationships/hyperlink" Target="https://www.daloopa.com/src/1684248" TargetMode="External"/><Relationship Id="rId18892" Type="http://schemas.openxmlformats.org/officeDocument/2006/relationships/hyperlink" Target="https://www.daloopa.com/src/48899833" TargetMode="External"/><Relationship Id="rId8604" Type="http://schemas.openxmlformats.org/officeDocument/2006/relationships/hyperlink" Target="https://www.daloopa.com/src/48346661" TargetMode="External"/><Relationship Id="rId11932" Type="http://schemas.openxmlformats.org/officeDocument/2006/relationships/hyperlink" Target="https://www.daloopa.com/src/45304448" TargetMode="External"/><Relationship Id="rId16096" Type="http://schemas.openxmlformats.org/officeDocument/2006/relationships/hyperlink" Target="https://www.daloopa.com/src/19193868" TargetMode="External"/><Relationship Id="rId18545" Type="http://schemas.openxmlformats.org/officeDocument/2006/relationships/hyperlink" Target="https://www.daloopa.com/src/62711661" TargetMode="External"/><Relationship Id="rId6155" Type="http://schemas.openxmlformats.org/officeDocument/2006/relationships/hyperlink" Target="https://www.daloopa.com/src/2696975" TargetMode="External"/><Relationship Id="rId9378" Type="http://schemas.openxmlformats.org/officeDocument/2006/relationships/hyperlink" Target="https://www.daloopa.com/document/23463508" TargetMode="External"/><Relationship Id="rId14808" Type="http://schemas.openxmlformats.org/officeDocument/2006/relationships/hyperlink" Target="https://www.daloopa.com/src/19184552" TargetMode="External"/><Relationship Id="rId2765" Type="http://schemas.openxmlformats.org/officeDocument/2006/relationships/hyperlink" Target="https://www.daloopa.com/src/1679521" TargetMode="External"/><Relationship Id="rId12359" Type="http://schemas.openxmlformats.org/officeDocument/2006/relationships/hyperlink" Target="https://www.daloopa.com/src/7998987" TargetMode="External"/><Relationship Id="rId737" Type="http://schemas.openxmlformats.org/officeDocument/2006/relationships/hyperlink" Target="https://www.daloopa.com/src/50430558" TargetMode="External"/><Relationship Id="rId2418" Type="http://schemas.openxmlformats.org/officeDocument/2006/relationships/hyperlink" Target="https://www.daloopa.com/src/1679188" TargetMode="External"/><Relationship Id="rId5988" Type="http://schemas.openxmlformats.org/officeDocument/2006/relationships/hyperlink" Target="https://www.daloopa.com/src/1670239" TargetMode="External"/><Relationship Id="rId8461" Type="http://schemas.openxmlformats.org/officeDocument/2006/relationships/hyperlink" Target="https://www.daloopa.com/src/1669019" TargetMode="External"/><Relationship Id="rId11442" Type="http://schemas.openxmlformats.org/officeDocument/2006/relationships/hyperlink" Target="https://www.daloopa.com/document/6065396" TargetMode="External"/><Relationship Id="rId18055" Type="http://schemas.openxmlformats.org/officeDocument/2006/relationships/hyperlink" Target="https://www.daloopa.com/src/19237606" TargetMode="External"/><Relationship Id="rId1501" Type="http://schemas.openxmlformats.org/officeDocument/2006/relationships/hyperlink" Target="https://marketplace.daloopa.com/text-fundamental?id=49016288&amp;value=92&amp;id=49014053&amp;value=22&amp;id=49016277&amp;value=151&amp;id=49014060&amp;value=31&amp;id=49014046&amp;value=31&amp;id=49014015&amp;value=29&amp;id=1671052&amp;value=27&amp;id=48527058&amp;value=118&amp;id=1671030&amp;value=33&amp;id=1671008&amp;value=33&amp;id=1670985&amp;value=32&amp;id=1670962&amp;value=32&amp;id=48526481&amp;value=130&amp;id=1670944&amp;value=41&amp;id=1670926&amp;value=38&amp;id=1670907&amp;value=36&amp;id=1670889&amp;value=33&amp;id=48522584&amp;value=148&amp;id=1670871&amp;value=41&amp;id=1670853&amp;value=-2&amp;id=1670835&amp;value=34&amp;id=1670817&amp;value=36&amp;id=48522711&amp;value=109&amp;id=1670799&amp;value=34&amp;id=1670781&amp;value=35&amp;id=1670763&amp;value=34&amp;id=2697067&amp;value=32&amp;id=48522784&amp;value=135&amp;id=4681486&amp;value=67&amp;id=7963247&amp;value=67&amp;id=10333116&amp;value=66&amp;" TargetMode="External"/><Relationship Id="rId8114" Type="http://schemas.openxmlformats.org/officeDocument/2006/relationships/hyperlink" Target="https://www.daloopa.com/src/1668630" TargetMode="External"/><Relationship Id="rId14665" Type="http://schemas.openxmlformats.org/officeDocument/2006/relationships/hyperlink" Target="https://www.daloopa.com/src/19184409" TargetMode="External"/><Relationship Id="rId594" Type="http://schemas.openxmlformats.org/officeDocument/2006/relationships/hyperlink" Target="https://www.daloopa.com/src/18918205" TargetMode="External"/><Relationship Id="rId2275" Type="http://schemas.openxmlformats.org/officeDocument/2006/relationships/hyperlink" Target="https://www.daloopa.com/src/1679235" TargetMode="External"/><Relationship Id="rId4724" Type="http://schemas.openxmlformats.org/officeDocument/2006/relationships/hyperlink" Target="https://marketplace.daloopa.com/text-fundamental?id=66433300&amp;value=5.120000000000001&amp;id=1668369&amp;value=4.93&amp;id=1668342&amp;value=5.73&amp;id=1668315&amp;value=7.06&amp;id=46594921&amp;value=22.84&amp;id=66433301&amp;value=6.040000000000003&amp;id=1668271&amp;value=7&amp;id=1668254&amp;value=7.25&amp;id=1668237&amp;value=7.56&amp;id=46595003&amp;value=27.85&amp;" TargetMode="External"/><Relationship Id="rId14318" Type="http://schemas.openxmlformats.org/officeDocument/2006/relationships/hyperlink" Target="https://www.daloopa.com/src/53490503" TargetMode="External"/><Relationship Id="rId17888" Type="http://schemas.openxmlformats.org/officeDocument/2006/relationships/hyperlink" Target="https://www.daloopa.com/src/62709219" TargetMode="External"/><Relationship Id="rId247" Type="http://schemas.openxmlformats.org/officeDocument/2006/relationships/hyperlink" Target="https://www.daloopa.com/src/1676995" TargetMode="External"/><Relationship Id="rId7947" Type="http://schemas.openxmlformats.org/officeDocument/2006/relationships/hyperlink" Target="https://www.daloopa.com/src/48346626" TargetMode="External"/><Relationship Id="rId10928" Type="http://schemas.openxmlformats.org/officeDocument/2006/relationships/hyperlink" Target="https://www.daloopa.com/src/50174949" TargetMode="External"/><Relationship Id="rId5498" Type="http://schemas.openxmlformats.org/officeDocument/2006/relationships/hyperlink" Target="https://www.daloopa.com/src/14718102" TargetMode="External"/><Relationship Id="rId13401" Type="http://schemas.openxmlformats.org/officeDocument/2006/relationships/hyperlink" Target="https://www.daloopa.com/src/19143070" TargetMode="External"/><Relationship Id="rId16971" Type="http://schemas.openxmlformats.org/officeDocument/2006/relationships/hyperlink" Target="https://www.daloopa.com/src/48791882" TargetMode="External"/><Relationship Id="rId1011" Type="http://schemas.openxmlformats.org/officeDocument/2006/relationships/hyperlink" Target="https://www.daloopa.com/src/62755500" TargetMode="External"/><Relationship Id="rId4581" Type="http://schemas.openxmlformats.org/officeDocument/2006/relationships/hyperlink" Target="https://www.daloopa.com/src/20811556" TargetMode="External"/><Relationship Id="rId14175" Type="http://schemas.openxmlformats.org/officeDocument/2006/relationships/hyperlink" Target="https://www.daloopa.com/src/19150829" TargetMode="External"/><Relationship Id="rId16624" Type="http://schemas.openxmlformats.org/officeDocument/2006/relationships/hyperlink" Target="https://www.daloopa.com/src/18843785" TargetMode="External"/><Relationship Id="rId4234" Type="http://schemas.openxmlformats.org/officeDocument/2006/relationships/hyperlink" Target="https://www.daloopa.com/src/1668401" TargetMode="External"/><Relationship Id="rId7457" Type="http://schemas.openxmlformats.org/officeDocument/2006/relationships/hyperlink" Target="https://www.daloopa.com/src/48346980" TargetMode="External"/><Relationship Id="rId9906" Type="http://schemas.openxmlformats.org/officeDocument/2006/relationships/hyperlink" Target="https://www.daloopa.com/src/4681522" TargetMode="External"/><Relationship Id="rId10785" Type="http://schemas.openxmlformats.org/officeDocument/2006/relationships/hyperlink" Target="https://www.daloopa.com/src/50179176" TargetMode="External"/><Relationship Id="rId17398" Type="http://schemas.openxmlformats.org/officeDocument/2006/relationships/hyperlink" Target="https://www.daloopa.com/src/67090400" TargetMode="External"/><Relationship Id="rId10438" Type="http://schemas.openxmlformats.org/officeDocument/2006/relationships/hyperlink" Target="https://www.daloopa.com/src/50178704" TargetMode="External"/><Relationship Id="rId18930" Type="http://schemas.openxmlformats.org/officeDocument/2006/relationships/hyperlink" Target="https://www.daloopa.com/src/48900027" TargetMode="External"/><Relationship Id="rId16481" Type="http://schemas.openxmlformats.org/officeDocument/2006/relationships/hyperlink" Target="https://www.daloopa.com/src/19166511" TargetMode="External"/><Relationship Id="rId6540" Type="http://schemas.openxmlformats.org/officeDocument/2006/relationships/hyperlink" Target="https://www.daloopa.com/src/1670360" TargetMode="External"/><Relationship Id="rId16134" Type="http://schemas.openxmlformats.org/officeDocument/2006/relationships/hyperlink" Target="https://www.daloopa.com/src/19193873" TargetMode="External"/><Relationship Id="rId4091" Type="http://schemas.openxmlformats.org/officeDocument/2006/relationships/hyperlink" Target="https://www.daloopa.com/src/67044158" TargetMode="External"/><Relationship Id="rId9763" Type="http://schemas.openxmlformats.org/officeDocument/2006/relationships/hyperlink" Target="https://www.daloopa.com/src/67049647" TargetMode="External"/><Relationship Id="rId19357" Type="http://schemas.openxmlformats.org/officeDocument/2006/relationships/hyperlink" Target="https://www.daloopa.com/src/49009429" TargetMode="External"/><Relationship Id="rId9416" Type="http://schemas.openxmlformats.org/officeDocument/2006/relationships/hyperlink" Target="https://www.daloopa.com/src/45304338" TargetMode="External"/><Relationship Id="rId10295" Type="http://schemas.openxmlformats.org/officeDocument/2006/relationships/hyperlink" Target="https://www.daloopa.com/src/50179195" TargetMode="External"/><Relationship Id="rId12744" Type="http://schemas.openxmlformats.org/officeDocument/2006/relationships/hyperlink" Target="https://www.daloopa.com/src/67086275" TargetMode="External"/><Relationship Id="rId2803" Type="http://schemas.openxmlformats.org/officeDocument/2006/relationships/hyperlink" Target="https://www.daloopa.com/src/62996708" TargetMode="External"/><Relationship Id="rId15967" Type="http://schemas.openxmlformats.org/officeDocument/2006/relationships/hyperlink" Target="https://www.daloopa.com/src/19195290" TargetMode="External"/><Relationship Id="rId18440" Type="http://schemas.openxmlformats.org/officeDocument/2006/relationships/hyperlink" Target="https://www.daloopa.com/src/62711794" TargetMode="External"/><Relationship Id="rId3577" Type="http://schemas.openxmlformats.org/officeDocument/2006/relationships/hyperlink" Target="https://www.daloopa.com/src/49006099" TargetMode="External"/><Relationship Id="rId6050" Type="http://schemas.openxmlformats.org/officeDocument/2006/relationships/hyperlink" Target="https://www.daloopa.com/src/46412953" TargetMode="External"/><Relationship Id="rId2660" Type="http://schemas.openxmlformats.org/officeDocument/2006/relationships/hyperlink" Target="https://www.daloopa.com/src/1679606" TargetMode="External"/><Relationship Id="rId9273" Type="http://schemas.openxmlformats.org/officeDocument/2006/relationships/hyperlink" Target="https://www.daloopa.com/src/1671154" TargetMode="External"/><Relationship Id="rId12254" Type="http://schemas.openxmlformats.org/officeDocument/2006/relationships/hyperlink" Target="https://www.daloopa.com/src/1679447" TargetMode="External"/><Relationship Id="rId14703" Type="http://schemas.openxmlformats.org/officeDocument/2006/relationships/hyperlink" Target="https://www.daloopa.com/src/19185913" TargetMode="External"/><Relationship Id="rId632" Type="http://schemas.openxmlformats.org/officeDocument/2006/relationships/hyperlink" Target="https://www.daloopa.com/src/19354091" TargetMode="External"/><Relationship Id="rId2313" Type="http://schemas.openxmlformats.org/officeDocument/2006/relationships/hyperlink" Target="https://www.daloopa.com/src/45303520" TargetMode="External"/><Relationship Id="rId17926" Type="http://schemas.openxmlformats.org/officeDocument/2006/relationships/hyperlink" Target="https://www.daloopa.com/src/62709092" TargetMode="External"/><Relationship Id="rId5536" Type="http://schemas.openxmlformats.org/officeDocument/2006/relationships/hyperlink" Target="https://www.daloopa.com/src/14718104" TargetMode="External"/><Relationship Id="rId5883" Type="http://schemas.openxmlformats.org/officeDocument/2006/relationships/hyperlink" Target="https://www.daloopa.com/src/1670272" TargetMode="External"/><Relationship Id="rId15477" Type="http://schemas.openxmlformats.org/officeDocument/2006/relationships/hyperlink" Target="https://www.daloopa.com/src/19186955" TargetMode="External"/><Relationship Id="rId3087" Type="http://schemas.openxmlformats.org/officeDocument/2006/relationships/hyperlink" Target="https://www.daloopa.com/src/19135415" TargetMode="External"/><Relationship Id="rId8759" Type="http://schemas.openxmlformats.org/officeDocument/2006/relationships/hyperlink" Target="https://www.daloopa.com/src/45304170" TargetMode="External"/><Relationship Id="rId14560" Type="http://schemas.openxmlformats.org/officeDocument/2006/relationships/hyperlink" Target="https://www.daloopa.com/src/58705769" TargetMode="External"/><Relationship Id="rId14213" Type="http://schemas.openxmlformats.org/officeDocument/2006/relationships/hyperlink" Target="https://www.daloopa.com/src/20857564" TargetMode="External"/><Relationship Id="rId17783" Type="http://schemas.openxmlformats.org/officeDocument/2006/relationships/hyperlink" Target="https://www.daloopa.com/src/62761305" TargetMode="External"/><Relationship Id="rId2170" Type="http://schemas.openxmlformats.org/officeDocument/2006/relationships/hyperlink" Target="https://www.daloopa.com/src/18861130" TargetMode="External"/><Relationship Id="rId7842" Type="http://schemas.openxmlformats.org/officeDocument/2006/relationships/hyperlink" Target="https://www.daloopa.com/src/48610220" TargetMode="External"/><Relationship Id="rId17436" Type="http://schemas.openxmlformats.org/officeDocument/2006/relationships/hyperlink" Target="https://www.daloopa.com/src/62995806" TargetMode="External"/><Relationship Id="rId142" Type="http://schemas.openxmlformats.org/officeDocument/2006/relationships/hyperlink" Target="https://marketplace.daloopa.com/text-fundamental?id=50458985&amp;value=2.1&amp;" TargetMode="External"/><Relationship Id="rId5393" Type="http://schemas.openxmlformats.org/officeDocument/2006/relationships/hyperlink" Target="https://www.daloopa.com/src/1669909" TargetMode="External"/><Relationship Id="rId10823" Type="http://schemas.openxmlformats.org/officeDocument/2006/relationships/hyperlink" Target="https://www.daloopa.com/src/53412525" TargetMode="External"/><Relationship Id="rId5046" Type="http://schemas.openxmlformats.org/officeDocument/2006/relationships/hyperlink" Target="https://www.daloopa.com/src/1670044" TargetMode="External"/><Relationship Id="rId8269" Type="http://schemas.openxmlformats.org/officeDocument/2006/relationships/hyperlink" Target="https://www.daloopa.com/src/1669221" TargetMode="External"/><Relationship Id="rId11597" Type="http://schemas.openxmlformats.org/officeDocument/2006/relationships/hyperlink" Target="https://www.daloopa.com/src/1679003" TargetMode="External"/><Relationship Id="rId1656" Type="http://schemas.openxmlformats.org/officeDocument/2006/relationships/hyperlink" Target="https://www.daloopa.com/src/48527858" TargetMode="External"/><Relationship Id="rId14070" Type="http://schemas.openxmlformats.org/officeDocument/2006/relationships/hyperlink" Target="https://marketplace.daloopa.com/text-fundamental?id=19339571&amp;value=21&amp;id=19157500&amp;value=24&amp;id=19157411&amp;value=29&amp;id=19157074&amp;value=29&amp;id=19156960&amp;value=33&amp;id=19156834&amp;value=42&amp;id=66433349&amp;value=59&amp;id=19156714&amp;value=163&amp;id=19156604&amp;value=58&amp;id=19156521&amp;value=38&amp;id=18895777&amp;value=53&amp;id=66433350&amp;value=35&amp;id=18905891&amp;value=184&amp;id=18905720&amp;value=37&amp;id=18905560&amp;value=42&amp;id=18905020&amp;value=47&amp;id=66433351&amp;value=53&amp;id=18903926&amp;value=179&amp;" TargetMode="External"/><Relationship Id="rId19742" Type="http://schemas.openxmlformats.org/officeDocument/2006/relationships/hyperlink" Target="https://marketplace.daloopa.com/text-fundamental?id=1678563&amp;value=0.2&amp;id=1678554&amp;value=0.19&amp;id=1678545&amp;value=0.16&amp;id=1678536&amp;value=1.38&amp;id=1678527&amp;value=0.11&amp;id=1678517&amp;value=0.24&amp;id=1678507&amp;value=0.09&amp;id=1678497&amp;value=0.11&amp;id=1678487&amp;value=0.18&amp;id=1678477&amp;value=0.18&amp;id=1678463&amp;value=0.18&amp;" TargetMode="External"/><Relationship Id="rId1309" Type="http://schemas.openxmlformats.org/officeDocument/2006/relationships/hyperlink" Target="https://www.daloopa.com/src/1670939" TargetMode="External"/><Relationship Id="rId4879" Type="http://schemas.openxmlformats.org/officeDocument/2006/relationships/hyperlink" Target="https://www.daloopa.com/src/45303683" TargetMode="External"/><Relationship Id="rId9801" Type="http://schemas.openxmlformats.org/officeDocument/2006/relationships/hyperlink" Target="https://www.daloopa.com/src/14718311" TargetMode="External"/><Relationship Id="rId10680" Type="http://schemas.openxmlformats.org/officeDocument/2006/relationships/hyperlink" Target="https://www.daloopa.com/src/50179030" TargetMode="External"/><Relationship Id="rId17293" Type="http://schemas.openxmlformats.org/officeDocument/2006/relationships/hyperlink" Target="https://www.daloopa.com/src/48798036" TargetMode="External"/><Relationship Id="rId15" Type="http://schemas.openxmlformats.org/officeDocument/2006/relationships/hyperlink" Target="https://www.daloopa.com/document/8472" TargetMode="External"/><Relationship Id="rId7352" Type="http://schemas.openxmlformats.org/officeDocument/2006/relationships/hyperlink" Target="https://www.daloopa.com/src/67044677" TargetMode="External"/><Relationship Id="rId10333" Type="http://schemas.openxmlformats.org/officeDocument/2006/relationships/hyperlink" Target="https://www.daloopa.com/src/50178888" TargetMode="External"/><Relationship Id="rId7005" Type="http://schemas.openxmlformats.org/officeDocument/2006/relationships/hyperlink" Target="https://www.daloopa.com/src/1669487" TargetMode="External"/><Relationship Id="rId3615" Type="http://schemas.openxmlformats.org/officeDocument/2006/relationships/hyperlink" Target="https://www.daloopa.com/src/67087922" TargetMode="External"/><Relationship Id="rId3962" Type="http://schemas.openxmlformats.org/officeDocument/2006/relationships/hyperlink" Target="https://www.daloopa.com/src/1668241" TargetMode="External"/><Relationship Id="rId13556" Type="http://schemas.openxmlformats.org/officeDocument/2006/relationships/hyperlink" Target="https://www.daloopa.com/src/62996127" TargetMode="External"/><Relationship Id="rId1166" Type="http://schemas.openxmlformats.org/officeDocument/2006/relationships/hyperlink" Target="https://www.daloopa.com/src/48511330" TargetMode="External"/><Relationship Id="rId13209" Type="http://schemas.openxmlformats.org/officeDocument/2006/relationships/hyperlink" Target="https://www.daloopa.com/src/67440483" TargetMode="External"/><Relationship Id="rId16779" Type="http://schemas.openxmlformats.org/officeDocument/2006/relationships/hyperlink" Target="https://www.daloopa.com/src/66377573" TargetMode="External"/><Relationship Id="rId4389" Type="http://schemas.openxmlformats.org/officeDocument/2006/relationships/hyperlink" Target="https://www.daloopa.com/src/1668425" TargetMode="External"/><Relationship Id="rId6838" Type="http://schemas.openxmlformats.org/officeDocument/2006/relationships/hyperlink" Target="https://www.daloopa.com/src/48615981" TargetMode="External"/><Relationship Id="rId19252" Type="http://schemas.openxmlformats.org/officeDocument/2006/relationships/hyperlink" Target="https://marketplace.daloopa.com/text-fundamental?id=49001504&amp;value=0.29&amp;id=49001550&amp;value=0.26&amp;id=49001567&amp;value=0.26&amp;id=49001594&amp;value=0.27&amp;" TargetMode="External"/><Relationship Id="rId9311" Type="http://schemas.openxmlformats.org/officeDocument/2006/relationships/hyperlink" Target="https://www.daloopa.com/src/50174356" TargetMode="External"/><Relationship Id="rId10190" Type="http://schemas.openxmlformats.org/officeDocument/2006/relationships/hyperlink" Target="https://www.daloopa.com/src/50179966" TargetMode="External"/><Relationship Id="rId15862" Type="http://schemas.openxmlformats.org/officeDocument/2006/relationships/hyperlink" Target="https://www.daloopa.com/src/19192923" TargetMode="External"/><Relationship Id="rId5921" Type="http://schemas.openxmlformats.org/officeDocument/2006/relationships/hyperlink" Target="https://www.daloopa.com/src/1669712" TargetMode="External"/><Relationship Id="rId15515" Type="http://schemas.openxmlformats.org/officeDocument/2006/relationships/hyperlink" Target="https://www.daloopa.com/src/19187251" TargetMode="External"/><Relationship Id="rId3472" Type="http://schemas.openxmlformats.org/officeDocument/2006/relationships/hyperlink" Target="https://www.daloopa.com/src/45304547" TargetMode="External"/><Relationship Id="rId13066" Type="http://schemas.openxmlformats.org/officeDocument/2006/relationships/hyperlink" Target="https://www.daloopa.com/src/67438751" TargetMode="External"/><Relationship Id="rId3125" Type="http://schemas.openxmlformats.org/officeDocument/2006/relationships/hyperlink" Target="https://www.daloopa.com/src/67087729" TargetMode="External"/><Relationship Id="rId6695" Type="http://schemas.openxmlformats.org/officeDocument/2006/relationships/hyperlink" Target="https://www.daloopa.com/src/1670401" TargetMode="External"/><Relationship Id="rId16289" Type="http://schemas.openxmlformats.org/officeDocument/2006/relationships/hyperlink" Target="https://www.daloopa.com/src/19140105" TargetMode="External"/><Relationship Id="rId18738" Type="http://schemas.openxmlformats.org/officeDocument/2006/relationships/hyperlink" Target="https://www.daloopa.com/src/48900002" TargetMode="External"/><Relationship Id="rId6348" Type="http://schemas.openxmlformats.org/officeDocument/2006/relationships/hyperlink" Target="https://www.daloopa.com/src/14718072" TargetMode="External"/><Relationship Id="rId12899" Type="http://schemas.openxmlformats.org/officeDocument/2006/relationships/hyperlink" Target="https://www.daloopa.com/src/67436309" TargetMode="External"/><Relationship Id="rId17821" Type="http://schemas.openxmlformats.org/officeDocument/2006/relationships/hyperlink" Target="https://www.daloopa.com/src/62762219" TargetMode="External"/><Relationship Id="rId2958" Type="http://schemas.openxmlformats.org/officeDocument/2006/relationships/hyperlink" Target="https://www.daloopa.com/src/58704672" TargetMode="External"/><Relationship Id="rId15372" Type="http://schemas.openxmlformats.org/officeDocument/2006/relationships/hyperlink" Target="https://www.daloopa.com/src/19186433" TargetMode="External"/><Relationship Id="rId5431" Type="http://schemas.openxmlformats.org/officeDocument/2006/relationships/hyperlink" Target="https://www.daloopa.com/src/1670016" TargetMode="External"/><Relationship Id="rId15025" Type="http://schemas.openxmlformats.org/officeDocument/2006/relationships/hyperlink" Target="https://www.daloopa.com/src/19184755" TargetMode="External"/><Relationship Id="rId18595" Type="http://schemas.openxmlformats.org/officeDocument/2006/relationships/hyperlink" Target="https://www.daloopa.com/src/50393513" TargetMode="External"/><Relationship Id="rId8654" Type="http://schemas.openxmlformats.org/officeDocument/2006/relationships/hyperlink" Target="https://www.daloopa.com/src/67044823" TargetMode="External"/><Relationship Id="rId11982" Type="http://schemas.openxmlformats.org/officeDocument/2006/relationships/hyperlink" Target="https://www.daloopa.com/document/6065409" TargetMode="External"/><Relationship Id="rId18248" Type="http://schemas.openxmlformats.org/officeDocument/2006/relationships/hyperlink" Target="https://marketplace.daloopa.com/text-fundamental?id=62769937&amp;value=0.079&amp;id=62769935&amp;value=0.242&amp;id=62769920&amp;value=0.14800000000000002&amp;id=62770188&amp;value=0.157&amp;id=62769918&amp;value=0.184&amp;id=62769908&amp;value=0.207&amp;id=62769897&amp;value=0.223&amp;id=19275713&amp;value=0.21100000000000002&amp;id=62769881&amp;value=0.221&amp;id=62769838&amp;value=0.207&amp;id=62769823&amp;value=0.18600000000000003&amp;id=19275638&amp;value=0.168&amp;id=62769821&amp;value=0.18&amp;id=62769808&amp;value=0.203&amp;id=62769801&amp;value=0.163&amp;id=19253698&amp;value=0.193&amp;id=62769792&amp;value=0.204&amp;id=62769783&amp;value=0.195&amp;id=62769779&amp;value=0.156&amp;id=19253589&amp;value=0.534&amp;id=62769774&amp;value=0.10800000000000001&amp;id=62769758&amp;value=0.242&amp;id=62769730&amp;value=0.08800000000000001&amp;id=19253508&amp;value=0.12&amp;id=62769727&amp;value=0.183&amp;id=62769724&amp;value=0.18100000000000002&amp;id=62769713&amp;value=0.18100000000000002&amp;id=19253375&amp;value=0.133&amp;id=62769703&amp;value=0.11900000000000001&amp;id=62769702&amp;value=0.159&amp;id=62769690&amp;value=0.158&amp;id=19253184&amp;value=0.162&amp;id=53502849&amp;value=0.132&amp;id=62769676&amp;value=0.157&amp;id=62769666&amp;value=0.179&amp;id=46509079&amp;value=0.162&amp;id=53502847&amp;value=0.158&amp;id=58707584&amp;value=0.158&amp;id=62995659&amp;value=0.14300000000000002&amp;id=67089120&amp;value=0.159&amp;" TargetMode="External"/><Relationship Id="rId8307" Type="http://schemas.openxmlformats.org/officeDocument/2006/relationships/hyperlink" Target="https://www.daloopa.com/src/46420395" TargetMode="External"/><Relationship Id="rId11635" Type="http://schemas.openxmlformats.org/officeDocument/2006/relationships/hyperlink" Target="https://www.daloopa.com/src/1682266" TargetMode="External"/><Relationship Id="rId14858" Type="http://schemas.openxmlformats.org/officeDocument/2006/relationships/hyperlink" Target="https://www.daloopa.com/src/20862833" TargetMode="External"/><Relationship Id="rId4917" Type="http://schemas.openxmlformats.org/officeDocument/2006/relationships/hyperlink" Target="https://www.daloopa.com/src/1930080" TargetMode="External"/><Relationship Id="rId17331" Type="http://schemas.openxmlformats.org/officeDocument/2006/relationships/hyperlink" Target="https://marketplace.daloopa.com/text-fundamental?id=48803292&amp;value=7324&amp;id=48803284&amp;value=6558&amp;id=48799611&amp;value=6290&amp;id=48799523&amp;value=6066&amp;id=48799505&amp;value=5317&amp;id=48799485&amp;value=5234&amp;id=48799372&amp;value=4744&amp;id=48799350&amp;value=4607&amp;id=48799275&amp;value=4380&amp;id=48799270&amp;value=4213&amp;id=48799220&amp;value=4023&amp;id=48798646&amp;value=3847&amp;id=48798385&amp;value=3657&amp;id=48798348&amp;value=3452&amp;id=48798233&amp;value=3367&amp;id=48798192&amp;value=3307&amp;id=48798037&amp;value=3137&amp;id=48797990&amp;value=2933&amp;id=48797974&amp;value=2883&amp;id=48797618&amp;value=2692&amp;id=48797592&amp;value=2809&amp;id=48797526&amp;value=2662&amp;id=48797503&amp;value=2448&amp;id=48796986&amp;value=2220&amp;id=48796771&amp;value=2063&amp;id=48796704&amp;value=1902&amp;id=48796639&amp;value=1747&amp;id=48796507&amp;value=1979&amp;id=48796291&amp;value=1840&amp;id=48796275&amp;value=1697&amp;id=48796243&amp;value=1520&amp;id=48796235&amp;value=1445&amp;id=48796165&amp;value=1823&amp;id=48796128&amp;value=1626&amp;id=48794494&amp;value=1549&amp;id=48794383&amp;value=1417&amp;id=53490193&amp;value=1313&amp;id=58706537&amp;value=1377&amp;id=62997157&amp;value=2192&amp;id=67089802&amp;value=2084&amp;" TargetMode="External"/><Relationship Id="rId787" Type="http://schemas.openxmlformats.org/officeDocument/2006/relationships/hyperlink" Target="https://www.daloopa.com/src/45303313" TargetMode="External"/><Relationship Id="rId2468" Type="http://schemas.openxmlformats.org/officeDocument/2006/relationships/hyperlink" Target="https://www.daloopa.com/src/1679179" TargetMode="External"/><Relationship Id="rId13941" Type="http://schemas.openxmlformats.org/officeDocument/2006/relationships/hyperlink" Target="https://www.daloopa.com/src/48887698" TargetMode="External"/><Relationship Id="rId11492" Type="http://schemas.openxmlformats.org/officeDocument/2006/relationships/hyperlink" Target="https://www.daloopa.com/src/45304413" TargetMode="External"/><Relationship Id="rId1551" Type="http://schemas.openxmlformats.org/officeDocument/2006/relationships/hyperlink" Target="https://www.daloopa.com/src/1670836" TargetMode="External"/><Relationship Id="rId8164" Type="http://schemas.openxmlformats.org/officeDocument/2006/relationships/hyperlink" Target="https://www.daloopa.com/src/48345854" TargetMode="External"/><Relationship Id="rId11145" Type="http://schemas.openxmlformats.org/officeDocument/2006/relationships/hyperlink" Target="https://www.daloopa.com/src/50179711" TargetMode="External"/><Relationship Id="rId1204" Type="http://schemas.openxmlformats.org/officeDocument/2006/relationships/hyperlink" Target="https://www.daloopa.com/src/1670919" TargetMode="External"/><Relationship Id="rId4774" Type="http://schemas.openxmlformats.org/officeDocument/2006/relationships/hyperlink" Target="https://www.daloopa.com/src/1668097" TargetMode="External"/><Relationship Id="rId14368" Type="http://schemas.openxmlformats.org/officeDocument/2006/relationships/hyperlink" Target="https://www.daloopa.com/src/45303700" TargetMode="External"/><Relationship Id="rId16817" Type="http://schemas.openxmlformats.org/officeDocument/2006/relationships/hyperlink" Target="https://www.daloopa.com/src/50202997" TargetMode="External"/><Relationship Id="rId4427" Type="http://schemas.openxmlformats.org/officeDocument/2006/relationships/hyperlink" Target="https://www.daloopa.com/src/1668331" TargetMode="External"/><Relationship Id="rId297" Type="http://schemas.openxmlformats.org/officeDocument/2006/relationships/hyperlink" Target="https://www.daloopa.com/src/1676888" TargetMode="External"/><Relationship Id="rId7997" Type="http://schemas.openxmlformats.org/officeDocument/2006/relationships/hyperlink" Target="https://www.daloopa.com/src/48610214" TargetMode="External"/><Relationship Id="rId10978" Type="http://schemas.openxmlformats.org/officeDocument/2006/relationships/hyperlink" Target="https://www.daloopa.com/src/50178691" TargetMode="External"/><Relationship Id="rId15900" Type="http://schemas.openxmlformats.org/officeDocument/2006/relationships/hyperlink" Target="https://marketplace.daloopa.com/text-fundamental?id=19193533&amp;value=20&amp;id=19193429&amp;value=22&amp;id=19193382&amp;value=25&amp;id=45303800&amp;value=27&amp;id=19195289&amp;value=94&amp;id=19193304&amp;value=29&amp;id=19193271&amp;value=22&amp;id=19193244&amp;value=38&amp;id=45303801&amp;value=-15&amp;id=19195402&amp;value=74&amp;id=19193201&amp;value=57&amp;id=19193041&amp;value=16&amp;id=19193002&amp;value=46&amp;id=45303802&amp;value=27&amp;id=19195484&amp;value=146&amp;id=19192953&amp;value=23&amp;id=19192924&amp;value=36&amp;id=19192872&amp;value=24&amp;id=45303803&amp;value=43&amp;id=19195587&amp;value=126&amp;id=19192772&amp;value=27&amp;id=19192732&amp;value=26&amp;id=19192698&amp;value=53&amp;id=45303804&amp;value=74&amp;id=19192611&amp;value=180&amp;id=20862983&amp;value=119&amp;id=32324373&amp;value=149&amp;id=38229753&amp;value=156&amp;id=46520582&amp;value=157&amp;id=46508806&amp;value=581&amp;id=53488418&amp;value=95&amp;id=58705802&amp;value=68&amp;id=62996993&amp;value=45&amp;id=67097402&amp;value=22&amp;id=67088845&amp;value=230&amp;" TargetMode="External"/><Relationship Id="rId13451" Type="http://schemas.openxmlformats.org/officeDocument/2006/relationships/hyperlink" Target="https://www.daloopa.com/document/23465155" TargetMode="External"/><Relationship Id="rId3510" Type="http://schemas.openxmlformats.org/officeDocument/2006/relationships/hyperlink" Target="https://www.daloopa.com/src/19138656" TargetMode="External"/><Relationship Id="rId13104" Type="http://schemas.openxmlformats.org/officeDocument/2006/relationships/hyperlink" Target="https://www.daloopa.com/src/67438988" TargetMode="External"/><Relationship Id="rId16674" Type="http://schemas.openxmlformats.org/officeDocument/2006/relationships/hyperlink" Target="https://www.daloopa.com/src/19197224" TargetMode="External"/><Relationship Id="rId1061" Type="http://schemas.openxmlformats.org/officeDocument/2006/relationships/hyperlink" Target="https://www.daloopa.com/src/62755508" TargetMode="External"/><Relationship Id="rId6733" Type="http://schemas.openxmlformats.org/officeDocument/2006/relationships/hyperlink" Target="https://www.daloopa.com/src/1670147" TargetMode="External"/><Relationship Id="rId16327" Type="http://schemas.openxmlformats.org/officeDocument/2006/relationships/hyperlink" Target="https://www.daloopa.com/src/45303831" TargetMode="External"/><Relationship Id="rId4284" Type="http://schemas.openxmlformats.org/officeDocument/2006/relationships/hyperlink" Target="https://www.daloopa.com/src/1668444" TargetMode="External"/><Relationship Id="rId9956" Type="http://schemas.openxmlformats.org/officeDocument/2006/relationships/hyperlink" Target="https://www.daloopa.com/src/1671414" TargetMode="External"/><Relationship Id="rId9609" Type="http://schemas.openxmlformats.org/officeDocument/2006/relationships/hyperlink" Target="https://www.daloopa.com/src/1671335" TargetMode="External"/><Relationship Id="rId12937" Type="http://schemas.openxmlformats.org/officeDocument/2006/relationships/hyperlink" Target="https://www.daloopa.com/src/67436381" TargetMode="External"/><Relationship Id="rId10488" Type="http://schemas.openxmlformats.org/officeDocument/2006/relationships/hyperlink" Target="https://www.daloopa.com/src/50179095" TargetMode="External"/><Relationship Id="rId15410" Type="http://schemas.openxmlformats.org/officeDocument/2006/relationships/hyperlink" Target="https://www.daloopa.com/src/19187191" TargetMode="External"/><Relationship Id="rId18980" Type="http://schemas.openxmlformats.org/officeDocument/2006/relationships/hyperlink" Target="https://www.daloopa.com/src/48898945" TargetMode="External"/><Relationship Id="rId3020" Type="http://schemas.openxmlformats.org/officeDocument/2006/relationships/hyperlink" Target="https://www.daloopa.com/src/19136681" TargetMode="External"/><Relationship Id="rId18633" Type="http://schemas.openxmlformats.org/officeDocument/2006/relationships/hyperlink" Target="https://www.daloopa.com/src/50393380" TargetMode="External"/><Relationship Id="rId6590" Type="http://schemas.openxmlformats.org/officeDocument/2006/relationships/hyperlink" Target="https://www.daloopa.com/src/1670436" TargetMode="External"/><Relationship Id="rId16184" Type="http://schemas.openxmlformats.org/officeDocument/2006/relationships/hyperlink" Target="https://www.daloopa.com/src/19193872" TargetMode="External"/><Relationship Id="rId6243" Type="http://schemas.openxmlformats.org/officeDocument/2006/relationships/hyperlink" Target="https://www.daloopa.com/src/10332989" TargetMode="External"/><Relationship Id="rId12794" Type="http://schemas.openxmlformats.org/officeDocument/2006/relationships/hyperlink" Target="https://www.daloopa.com/src/67437312" TargetMode="External"/><Relationship Id="rId2853" Type="http://schemas.openxmlformats.org/officeDocument/2006/relationships/hyperlink" Target="https://www.daloopa.com/src/19136504" TargetMode="External"/><Relationship Id="rId9466" Type="http://schemas.openxmlformats.org/officeDocument/2006/relationships/hyperlink" Target="https://marketplace.daloopa.com/text-fundamental?id=2697120&amp;value=6814&amp;id=4681509&amp;value=7482&amp;id=7963275&amp;value=7238&amp;id=10333143&amp;value=6945&amp;id=14718323&amp;value=8458&amp;id=45304349&amp;value=30123&amp;id=20810578&amp;value=9909&amp;id=32273751&amp;value=10455&amp;id=38123915&amp;value=11231&amp;" TargetMode="External"/><Relationship Id="rId12447" Type="http://schemas.openxmlformats.org/officeDocument/2006/relationships/hyperlink" Target="https://www.daloopa.com/src/32320522" TargetMode="External"/><Relationship Id="rId825" Type="http://schemas.openxmlformats.org/officeDocument/2006/relationships/hyperlink" Target="https://www.daloopa.com/document/23465155" TargetMode="External"/><Relationship Id="rId2506" Type="http://schemas.openxmlformats.org/officeDocument/2006/relationships/hyperlink" Target="https://www.daloopa.com/src/66331447" TargetMode="External"/><Relationship Id="rId9119" Type="http://schemas.openxmlformats.org/officeDocument/2006/relationships/hyperlink" Target="https://www.daloopa.com/src/1671383" TargetMode="External"/><Relationship Id="rId18490" Type="http://schemas.openxmlformats.org/officeDocument/2006/relationships/hyperlink" Target="https://www.daloopa.com/src/62711852" TargetMode="External"/><Relationship Id="rId5729" Type="http://schemas.openxmlformats.org/officeDocument/2006/relationships/hyperlink" Target="https://www.daloopa.com/src/20809892" TargetMode="External"/><Relationship Id="rId8202" Type="http://schemas.openxmlformats.org/officeDocument/2006/relationships/hyperlink" Target="https://www.daloopa.com/src/47468688" TargetMode="External"/><Relationship Id="rId11530" Type="http://schemas.openxmlformats.org/officeDocument/2006/relationships/hyperlink" Target="https://www.daloopa.com/src/1678994" TargetMode="External"/><Relationship Id="rId18143" Type="http://schemas.openxmlformats.org/officeDocument/2006/relationships/hyperlink" Target="https://www.daloopa.com/src/62769704" TargetMode="External"/><Relationship Id="rId14753" Type="http://schemas.openxmlformats.org/officeDocument/2006/relationships/hyperlink" Target="https://www.daloopa.com/src/19185781" TargetMode="External"/><Relationship Id="rId4812" Type="http://schemas.openxmlformats.org/officeDocument/2006/relationships/hyperlink" Target="https://www.daloopa.com/src/1677276" TargetMode="External"/><Relationship Id="rId14406" Type="http://schemas.openxmlformats.org/officeDocument/2006/relationships/hyperlink" Target="https://marketplace.daloopa.com/text-fundamental?id=19178363&amp;value=268767&amp;id=19178245&amp;value=272417&amp;" TargetMode="External"/><Relationship Id="rId682" Type="http://schemas.openxmlformats.org/officeDocument/2006/relationships/hyperlink" Target="https://www.daloopa.com/document/7392066" TargetMode="External"/><Relationship Id="rId2363" Type="http://schemas.openxmlformats.org/officeDocument/2006/relationships/hyperlink" Target="https://www.daloopa.com/src/45303537" TargetMode="External"/><Relationship Id="rId17976" Type="http://schemas.openxmlformats.org/officeDocument/2006/relationships/hyperlink" Target="https://www.daloopa.com/src/62709339" TargetMode="External"/><Relationship Id="rId335" Type="http://schemas.openxmlformats.org/officeDocument/2006/relationships/hyperlink" Target="https://www.daloopa.com/src/1676955" TargetMode="External"/><Relationship Id="rId2016" Type="http://schemas.openxmlformats.org/officeDocument/2006/relationships/hyperlink" Target="https://www.daloopa.com/src/1676860" TargetMode="External"/><Relationship Id="rId5586" Type="http://schemas.openxmlformats.org/officeDocument/2006/relationships/hyperlink" Target="https://www.daloopa.com/src/1669706" TargetMode="External"/><Relationship Id="rId17629" Type="http://schemas.openxmlformats.org/officeDocument/2006/relationships/hyperlink" Target="https://www.daloopa.com/src/62705682" TargetMode="External"/><Relationship Id="rId5239" Type="http://schemas.openxmlformats.org/officeDocument/2006/relationships/hyperlink" Target="https://www.daloopa.com/src/1669733" TargetMode="External"/><Relationship Id="rId11040" Type="http://schemas.openxmlformats.org/officeDocument/2006/relationships/hyperlink" Target="https://www.daloopa.com/src/50179381" TargetMode="External"/><Relationship Id="rId16712" Type="http://schemas.openxmlformats.org/officeDocument/2006/relationships/hyperlink" Target="https://www.daloopa.com/src/62996643" TargetMode="External"/><Relationship Id="rId1849" Type="http://schemas.openxmlformats.org/officeDocument/2006/relationships/hyperlink" Target="https://www.daloopa.com/src/1670975" TargetMode="External"/><Relationship Id="rId14263" Type="http://schemas.openxmlformats.org/officeDocument/2006/relationships/hyperlink" Target="https://marketplace.daloopa.com/text-fundamental?id=18895076&amp;value=80&amp;id=18893938&amp;value=57&amp;" TargetMode="External"/><Relationship Id="rId192" Type="http://schemas.openxmlformats.org/officeDocument/2006/relationships/hyperlink" Target="https://www.daloopa.com/src/62709719" TargetMode="External"/><Relationship Id="rId4322" Type="http://schemas.openxmlformats.org/officeDocument/2006/relationships/hyperlink" Target="https://www.daloopa.com/src/46594992" TargetMode="External"/><Relationship Id="rId7892" Type="http://schemas.openxmlformats.org/officeDocument/2006/relationships/hyperlink" Target="https://www.daloopa.com/src/1669249" TargetMode="External"/><Relationship Id="rId10873" Type="http://schemas.openxmlformats.org/officeDocument/2006/relationships/hyperlink" Target="https://www.daloopa.com/src/50179386" TargetMode="External"/><Relationship Id="rId17486" Type="http://schemas.openxmlformats.org/officeDocument/2006/relationships/hyperlink" Target="https://www.daloopa.com/src/62706000" TargetMode="External"/><Relationship Id="rId7545" Type="http://schemas.openxmlformats.org/officeDocument/2006/relationships/hyperlink" Target="https://www.daloopa.com/src/1668653" TargetMode="External"/><Relationship Id="rId10526" Type="http://schemas.openxmlformats.org/officeDocument/2006/relationships/hyperlink" Target="https://www.daloopa.com/src/50178797" TargetMode="External"/><Relationship Id="rId17139" Type="http://schemas.openxmlformats.org/officeDocument/2006/relationships/hyperlink" Target="https://www.daloopa.com/src/58706524" TargetMode="External"/><Relationship Id="rId5096" Type="http://schemas.openxmlformats.org/officeDocument/2006/relationships/hyperlink" Target="https://www.daloopa.com/src/1670117" TargetMode="External"/><Relationship Id="rId13749" Type="http://schemas.openxmlformats.org/officeDocument/2006/relationships/hyperlink" Target="https://www.daloopa.com/src/19147228" TargetMode="External"/><Relationship Id="rId1359" Type="http://schemas.openxmlformats.org/officeDocument/2006/relationships/hyperlink" Target="https://www.daloopa.com/src/49014115" TargetMode="External"/><Relationship Id="rId3808" Type="http://schemas.openxmlformats.org/officeDocument/2006/relationships/hyperlink" Target="https://www.daloopa.com/src/38227640" TargetMode="External"/><Relationship Id="rId16222" Type="http://schemas.openxmlformats.org/officeDocument/2006/relationships/hyperlink" Target="https://www.daloopa.com/src/58705808" TargetMode="External"/><Relationship Id="rId9851" Type="http://schemas.openxmlformats.org/officeDocument/2006/relationships/hyperlink" Target="https://marketplace.daloopa.com/text-fundamental?id=67057797&amp;value=-0.02&amp;" TargetMode="External"/><Relationship Id="rId12832" Type="http://schemas.openxmlformats.org/officeDocument/2006/relationships/hyperlink" Target="https://www.daloopa.com/src/67437430" TargetMode="External"/><Relationship Id="rId19445" Type="http://schemas.openxmlformats.org/officeDocument/2006/relationships/hyperlink" Target="https://www.daloopa.com/src/49009438" TargetMode="External"/><Relationship Id="rId65" Type="http://schemas.openxmlformats.org/officeDocument/2006/relationships/hyperlink" Target="https://www.daloopa.com/document/203438" TargetMode="External"/><Relationship Id="rId9504" Type="http://schemas.openxmlformats.org/officeDocument/2006/relationships/hyperlink" Target="https://www.daloopa.com/document/23463508" TargetMode="External"/><Relationship Id="rId10383" Type="http://schemas.openxmlformats.org/officeDocument/2006/relationships/hyperlink" Target="https://www.daloopa.com/src/53412510" TargetMode="External"/><Relationship Id="rId7055" Type="http://schemas.openxmlformats.org/officeDocument/2006/relationships/hyperlink" Target="https://www.daloopa.com/src/46414899" TargetMode="External"/><Relationship Id="rId10036" Type="http://schemas.openxmlformats.org/officeDocument/2006/relationships/hyperlink" Target="https://marketplace.daloopa.com/text-fundamental?id=50180234&amp;value=-20&amp;id=50180181&amp;value=-24&amp;id=50180148&amp;value=-17&amp;id=50180134&amp;value=-2&amp;id=50457842&amp;value=-63&amp;" TargetMode="External"/><Relationship Id="rId3665" Type="http://schemas.openxmlformats.org/officeDocument/2006/relationships/hyperlink" Target="https://marketplace.daloopa.com/text-fundamental?id=67087928&amp;value=-0.05&amp;" TargetMode="External"/><Relationship Id="rId13259" Type="http://schemas.openxmlformats.org/officeDocument/2006/relationships/hyperlink" Target="https://www.daloopa.com/src/67439298" TargetMode="External"/><Relationship Id="rId15708" Type="http://schemas.openxmlformats.org/officeDocument/2006/relationships/hyperlink" Target="https://www.daloopa.com/src/19182371" TargetMode="External"/><Relationship Id="rId3318" Type="http://schemas.openxmlformats.org/officeDocument/2006/relationships/hyperlink" Target="https://www.daloopa.com/src/19135905" TargetMode="External"/><Relationship Id="rId6888" Type="http://schemas.openxmlformats.org/officeDocument/2006/relationships/hyperlink" Target="https://www.daloopa.com/src/48346641" TargetMode="External"/><Relationship Id="rId9361" Type="http://schemas.openxmlformats.org/officeDocument/2006/relationships/hyperlink" Target="https://www.daloopa.com/src/10333139" TargetMode="External"/><Relationship Id="rId9014" Type="http://schemas.openxmlformats.org/officeDocument/2006/relationships/hyperlink" Target="https://www.daloopa.com/src/1671418" TargetMode="External"/><Relationship Id="rId12342" Type="http://schemas.openxmlformats.org/officeDocument/2006/relationships/hyperlink" Target="https://www.daloopa.com/src/1679418" TargetMode="External"/><Relationship Id="rId720" Type="http://schemas.openxmlformats.org/officeDocument/2006/relationships/hyperlink" Target="https://www.daloopa.com/src/19360025" TargetMode="External"/><Relationship Id="rId2401" Type="http://schemas.openxmlformats.org/officeDocument/2006/relationships/hyperlink" Target="https://www.daloopa.com/src/58703337" TargetMode="External"/><Relationship Id="rId5971" Type="http://schemas.openxmlformats.org/officeDocument/2006/relationships/hyperlink" Target="https://www.daloopa.com/src/1669988" TargetMode="External"/><Relationship Id="rId15565" Type="http://schemas.openxmlformats.org/officeDocument/2006/relationships/hyperlink" Target="https://www.daloopa.com/src/19186521" TargetMode="External"/><Relationship Id="rId5624" Type="http://schemas.openxmlformats.org/officeDocument/2006/relationships/hyperlink" Target="https://www.daloopa.com/src/14718101" TargetMode="External"/><Relationship Id="rId15218" Type="http://schemas.openxmlformats.org/officeDocument/2006/relationships/hyperlink" Target="https://www.daloopa.com/src/19180089" TargetMode="External"/><Relationship Id="rId18788" Type="http://schemas.openxmlformats.org/officeDocument/2006/relationships/hyperlink" Target="https://www.daloopa.com/src/48899691" TargetMode="External"/><Relationship Id="rId3175" Type="http://schemas.openxmlformats.org/officeDocument/2006/relationships/hyperlink" Target="https://www.daloopa.com/src/58704831" TargetMode="External"/><Relationship Id="rId8847" Type="http://schemas.openxmlformats.org/officeDocument/2006/relationships/hyperlink" Target="https://www.daloopa.com/src/1925236" TargetMode="External"/><Relationship Id="rId6398" Type="http://schemas.openxmlformats.org/officeDocument/2006/relationships/hyperlink" Target="https://www.daloopa.com/src/1670282" TargetMode="External"/><Relationship Id="rId11828" Type="http://schemas.openxmlformats.org/officeDocument/2006/relationships/hyperlink" Target="https://www.daloopa.com/src/1678765" TargetMode="External"/><Relationship Id="rId14301" Type="http://schemas.openxmlformats.org/officeDocument/2006/relationships/hyperlink" Target="https://www.daloopa.com/src/48893212" TargetMode="External"/><Relationship Id="rId17871" Type="http://schemas.openxmlformats.org/officeDocument/2006/relationships/hyperlink" Target="https://www.daloopa.com/src/62761314" TargetMode="External"/><Relationship Id="rId230" Type="http://schemas.openxmlformats.org/officeDocument/2006/relationships/hyperlink" Target="https://www.daloopa.com/src/1676895" TargetMode="External"/><Relationship Id="rId7930" Type="http://schemas.openxmlformats.org/officeDocument/2006/relationships/hyperlink" Target="https://www.daloopa.com/src/1668831" TargetMode="External"/><Relationship Id="rId10911" Type="http://schemas.openxmlformats.org/officeDocument/2006/relationships/hyperlink" Target="https://www.daloopa.com/src/50179471" TargetMode="External"/><Relationship Id="rId17524" Type="http://schemas.openxmlformats.org/officeDocument/2006/relationships/hyperlink" Target="https://www.daloopa.com/src/62706475" TargetMode="External"/><Relationship Id="rId5481" Type="http://schemas.openxmlformats.org/officeDocument/2006/relationships/hyperlink" Target="https://www.daloopa.com/src/1670017" TargetMode="External"/><Relationship Id="rId15075" Type="http://schemas.openxmlformats.org/officeDocument/2006/relationships/hyperlink" Target="https://www.daloopa.com/document/27840" TargetMode="External"/><Relationship Id="rId5134" Type="http://schemas.openxmlformats.org/officeDocument/2006/relationships/hyperlink" Target="https://www.daloopa.com/src/67044565" TargetMode="External"/><Relationship Id="rId11685" Type="http://schemas.openxmlformats.org/officeDocument/2006/relationships/hyperlink" Target="https://www.daloopa.com/src/1682533" TargetMode="External"/><Relationship Id="rId18298" Type="http://schemas.openxmlformats.org/officeDocument/2006/relationships/hyperlink" Target="https://www.daloopa.com/src/19233798" TargetMode="External"/><Relationship Id="rId1744" Type="http://schemas.openxmlformats.org/officeDocument/2006/relationships/hyperlink" Target="https://www.daloopa.com/src/1670822" TargetMode="External"/><Relationship Id="rId8357" Type="http://schemas.openxmlformats.org/officeDocument/2006/relationships/hyperlink" Target="https://www.daloopa.com/src/1669017" TargetMode="External"/><Relationship Id="rId11338" Type="http://schemas.openxmlformats.org/officeDocument/2006/relationships/hyperlink" Target="https://www.daloopa.com/src/1687076" TargetMode="External"/><Relationship Id="rId4967" Type="http://schemas.openxmlformats.org/officeDocument/2006/relationships/hyperlink" Target="https://www.daloopa.com/src/62949300" TargetMode="External"/><Relationship Id="rId17381" Type="http://schemas.openxmlformats.org/officeDocument/2006/relationships/hyperlink" Target="https://www.daloopa.com/src/62865849" TargetMode="External"/><Relationship Id="rId7440" Type="http://schemas.openxmlformats.org/officeDocument/2006/relationships/hyperlink" Target="https://www.daloopa.com/src/1668684" TargetMode="External"/><Relationship Id="rId17034" Type="http://schemas.openxmlformats.org/officeDocument/2006/relationships/hyperlink" Target="https://www.daloopa.com/src/48793479" TargetMode="External"/><Relationship Id="rId10421" Type="http://schemas.openxmlformats.org/officeDocument/2006/relationships/hyperlink" Target="https://www.daloopa.com/src/50179531" TargetMode="External"/><Relationship Id="rId13991" Type="http://schemas.openxmlformats.org/officeDocument/2006/relationships/hyperlink" Target="https://www.daloopa.com/src/18898097" TargetMode="External"/><Relationship Id="rId13644" Type="http://schemas.openxmlformats.org/officeDocument/2006/relationships/hyperlink" Target="https://www.daloopa.com/src/53487574" TargetMode="External"/><Relationship Id="rId3703" Type="http://schemas.openxmlformats.org/officeDocument/2006/relationships/hyperlink" Target="https://www.daloopa.com/document/23465155" TargetMode="External"/><Relationship Id="rId11195" Type="http://schemas.openxmlformats.org/officeDocument/2006/relationships/hyperlink" Target="https://marketplace.daloopa.com/text-fundamental?id=1678824&amp;value=1435&amp;id=1678843&amp;value=1583&amp;id=1684255&amp;value=1628&amp;id=1684277&amp;value=1908&amp;id=45304372&amp;value=6554&amp;" TargetMode="External"/><Relationship Id="rId16867" Type="http://schemas.openxmlformats.org/officeDocument/2006/relationships/hyperlink" Target="https://www.daloopa.com/src/62997078" TargetMode="External"/><Relationship Id="rId1254" Type="http://schemas.openxmlformats.org/officeDocument/2006/relationships/hyperlink" Target="https://www.daloopa.com/src/1670829" TargetMode="External"/><Relationship Id="rId6926" Type="http://schemas.openxmlformats.org/officeDocument/2006/relationships/hyperlink" Target="https://www.daloopa.com/src/2696840" TargetMode="External"/><Relationship Id="rId19340" Type="http://schemas.openxmlformats.org/officeDocument/2006/relationships/hyperlink" Target="https://www.daloopa.com/src/20810971" TargetMode="External"/><Relationship Id="rId4477" Type="http://schemas.openxmlformats.org/officeDocument/2006/relationships/hyperlink" Target="https://marketplace.daloopa.com/text-fundamental?id=1668360&amp;value=3409&amp;id=1668333&amp;value=3979&amp;id=1668306&amp;value=4923&amp;id=46594917&amp;value=15826&amp;id=1668268&amp;value=4877&amp;id=1668251&amp;value=5061&amp;id=1668234&amp;value=5333&amp;id=46595002&amp;value=19478&amp;" TargetMode="External"/><Relationship Id="rId15950" Type="http://schemas.openxmlformats.org/officeDocument/2006/relationships/hyperlink" Target="https://www.daloopa.com/src/45303807" TargetMode="External"/><Relationship Id="rId15603" Type="http://schemas.openxmlformats.org/officeDocument/2006/relationships/hyperlink" Target="https://www.daloopa.com/src/19187173" TargetMode="External"/><Relationship Id="rId3560" Type="http://schemas.openxmlformats.org/officeDocument/2006/relationships/hyperlink" Target="https://www.daloopa.com/src/19138881" TargetMode="External"/><Relationship Id="rId13154" Type="http://schemas.openxmlformats.org/officeDocument/2006/relationships/hyperlink" Target="https://www.daloopa.com/document/23465155" TargetMode="External"/><Relationship Id="rId18826" Type="http://schemas.openxmlformats.org/officeDocument/2006/relationships/hyperlink" Target="https://www.daloopa.com/src/48899992" TargetMode="External"/><Relationship Id="rId3213" Type="http://schemas.openxmlformats.org/officeDocument/2006/relationships/hyperlink" Target="https://www.daloopa.com/document/7392066" TargetMode="External"/><Relationship Id="rId6783" Type="http://schemas.openxmlformats.org/officeDocument/2006/relationships/hyperlink" Target="https://www.daloopa.com/src/1670439" TargetMode="External"/><Relationship Id="rId16377" Type="http://schemas.openxmlformats.org/officeDocument/2006/relationships/hyperlink" Target="https://www.daloopa.com/src/19197162" TargetMode="External"/><Relationship Id="rId6436" Type="http://schemas.openxmlformats.org/officeDocument/2006/relationships/hyperlink" Target="https://www.daloopa.com/src/1669721" TargetMode="External"/><Relationship Id="rId9659" Type="http://schemas.openxmlformats.org/officeDocument/2006/relationships/hyperlink" Target="https://www.daloopa.com/src/14718330" TargetMode="External"/><Relationship Id="rId12987" Type="http://schemas.openxmlformats.org/officeDocument/2006/relationships/hyperlink" Target="https://www.daloopa.com/src/67438633" TargetMode="External"/><Relationship Id="rId15460" Type="http://schemas.openxmlformats.org/officeDocument/2006/relationships/hyperlink" Target="https://marketplace.daloopa.com/text-fundamental?id=19187090&amp;value=-2&amp;id=19187166&amp;value=-2&amp;" TargetMode="External"/><Relationship Id="rId15113" Type="http://schemas.openxmlformats.org/officeDocument/2006/relationships/hyperlink" Target="https://www.daloopa.com/src/58705727" TargetMode="External"/><Relationship Id="rId3070" Type="http://schemas.openxmlformats.org/officeDocument/2006/relationships/hyperlink" Target="https://www.daloopa.com/src/46504285" TargetMode="External"/><Relationship Id="rId18683" Type="http://schemas.openxmlformats.org/officeDocument/2006/relationships/hyperlink" Target="https://www.daloopa.com/src/48898942" TargetMode="External"/><Relationship Id="rId6293" Type="http://schemas.openxmlformats.org/officeDocument/2006/relationships/hyperlink" Target="https://www.daloopa.com/src/4681446" TargetMode="External"/><Relationship Id="rId8742" Type="http://schemas.openxmlformats.org/officeDocument/2006/relationships/hyperlink" Target="https://www.daloopa.com/src/1670562" TargetMode="External"/><Relationship Id="rId11723" Type="http://schemas.openxmlformats.org/officeDocument/2006/relationships/hyperlink" Target="https://www.daloopa.com/src/1678725" TargetMode="External"/><Relationship Id="rId18336" Type="http://schemas.openxmlformats.org/officeDocument/2006/relationships/hyperlink" Target="https://www.daloopa.com/document/27825" TargetMode="External"/><Relationship Id="rId14946" Type="http://schemas.openxmlformats.org/officeDocument/2006/relationships/hyperlink" Target="https://www.daloopa.com/src/19184897" TargetMode="External"/><Relationship Id="rId12497" Type="http://schemas.openxmlformats.org/officeDocument/2006/relationships/hyperlink" Target="https://www.daloopa.com/document/23465155" TargetMode="External"/><Relationship Id="rId875" Type="http://schemas.openxmlformats.org/officeDocument/2006/relationships/hyperlink" Target="https://www.daloopa.com/src/46414560" TargetMode="External"/><Relationship Id="rId2556" Type="http://schemas.openxmlformats.org/officeDocument/2006/relationships/hyperlink" Target="https://www.daloopa.com/src/66332511" TargetMode="External"/><Relationship Id="rId9169" Type="http://schemas.openxmlformats.org/officeDocument/2006/relationships/hyperlink" Target="https://www.daloopa.com/src/1671094" TargetMode="External"/><Relationship Id="rId528" Type="http://schemas.openxmlformats.org/officeDocument/2006/relationships/hyperlink" Target="https://www.daloopa.com/src/50430835" TargetMode="External"/><Relationship Id="rId2209" Type="http://schemas.openxmlformats.org/officeDocument/2006/relationships/hyperlink" Target="https://www.daloopa.com/src/18862668" TargetMode="External"/><Relationship Id="rId5779" Type="http://schemas.openxmlformats.org/officeDocument/2006/relationships/hyperlink" Target="https://www.daloopa.com/src/10333006" TargetMode="External"/><Relationship Id="rId18193" Type="http://schemas.openxmlformats.org/officeDocument/2006/relationships/hyperlink" Target="https://www.daloopa.com/document/133032" TargetMode="External"/><Relationship Id="rId8252" Type="http://schemas.openxmlformats.org/officeDocument/2006/relationships/hyperlink" Target="https://www.daloopa.com/src/48610222" TargetMode="External"/><Relationship Id="rId11580" Type="http://schemas.openxmlformats.org/officeDocument/2006/relationships/hyperlink" Target="https://www.daloopa.com/src/45304425" TargetMode="External"/><Relationship Id="rId11233" Type="http://schemas.openxmlformats.org/officeDocument/2006/relationships/hyperlink" Target="https://www.daloopa.com/document/6065396" TargetMode="External"/><Relationship Id="rId16905" Type="http://schemas.openxmlformats.org/officeDocument/2006/relationships/hyperlink" Target="https://www.daloopa.com/src/48789241" TargetMode="External"/><Relationship Id="rId4862" Type="http://schemas.openxmlformats.org/officeDocument/2006/relationships/hyperlink" Target="https://www.daloopa.com/src/1930192" TargetMode="External"/><Relationship Id="rId14456" Type="http://schemas.openxmlformats.org/officeDocument/2006/relationships/hyperlink" Target="https://www.daloopa.com/src/19178209" TargetMode="External"/><Relationship Id="rId4515" Type="http://schemas.openxmlformats.org/officeDocument/2006/relationships/hyperlink" Target="https://www.daloopa.com/src/1668568" TargetMode="External"/><Relationship Id="rId14109" Type="http://schemas.openxmlformats.org/officeDocument/2006/relationships/hyperlink" Target="https://www.daloopa.com/src/48891497" TargetMode="External"/><Relationship Id="rId17679" Type="http://schemas.openxmlformats.org/officeDocument/2006/relationships/hyperlink" Target="https://www.daloopa.com/src/62705930" TargetMode="External"/><Relationship Id="rId385" Type="http://schemas.openxmlformats.org/officeDocument/2006/relationships/hyperlink" Target="https://www.daloopa.com/src/1677005" TargetMode="External"/><Relationship Id="rId2066" Type="http://schemas.openxmlformats.org/officeDocument/2006/relationships/hyperlink" Target="https://www.daloopa.com/src/1680782" TargetMode="External"/><Relationship Id="rId7738" Type="http://schemas.openxmlformats.org/officeDocument/2006/relationships/hyperlink" Target="https://www.daloopa.com/src/48610239" TargetMode="External"/><Relationship Id="rId5289" Type="http://schemas.openxmlformats.org/officeDocument/2006/relationships/hyperlink" Target="https://www.daloopa.com/src/1669906" TargetMode="External"/><Relationship Id="rId10719" Type="http://schemas.openxmlformats.org/officeDocument/2006/relationships/hyperlink" Target="https://www.daloopa.com/src/50178689" TargetMode="External"/><Relationship Id="rId11090" Type="http://schemas.openxmlformats.org/officeDocument/2006/relationships/hyperlink" Target="https://www.daloopa.com/src/50178986" TargetMode="External"/><Relationship Id="rId16762" Type="http://schemas.openxmlformats.org/officeDocument/2006/relationships/hyperlink" Target="https://www.daloopa.com/document/23465155" TargetMode="External"/><Relationship Id="rId1899" Type="http://schemas.openxmlformats.org/officeDocument/2006/relationships/hyperlink" Target="https://www.daloopa.com/src/1680777" TargetMode="External"/><Relationship Id="rId4372" Type="http://schemas.openxmlformats.org/officeDocument/2006/relationships/hyperlink" Target="https://www.daloopa.com/src/46594109" TargetMode="External"/><Relationship Id="rId6821" Type="http://schemas.openxmlformats.org/officeDocument/2006/relationships/hyperlink" Target="https://www.daloopa.com/src/1668574" TargetMode="External"/><Relationship Id="rId16415" Type="http://schemas.openxmlformats.org/officeDocument/2006/relationships/hyperlink" Target="https://www.daloopa.com/src/19197040" TargetMode="External"/><Relationship Id="rId4025" Type="http://schemas.openxmlformats.org/officeDocument/2006/relationships/hyperlink" Target="https://www.daloopa.com/src/1668087" TargetMode="External"/><Relationship Id="rId19638" Type="http://schemas.openxmlformats.org/officeDocument/2006/relationships/hyperlink" Target="https://www.daloopa.com/src/49010251" TargetMode="External"/><Relationship Id="rId7595" Type="http://schemas.openxmlformats.org/officeDocument/2006/relationships/hyperlink" Target="https://www.daloopa.com/src/1668721" TargetMode="External"/><Relationship Id="rId10576" Type="http://schemas.openxmlformats.org/officeDocument/2006/relationships/hyperlink" Target="https://www.daloopa.com/src/62950997" TargetMode="External"/><Relationship Id="rId17189" Type="http://schemas.openxmlformats.org/officeDocument/2006/relationships/hyperlink" Target="https://www.daloopa.com/src/62997112" TargetMode="External"/><Relationship Id="rId7248" Type="http://schemas.openxmlformats.org/officeDocument/2006/relationships/hyperlink" Target="https://www.daloopa.com/src/67054411" TargetMode="External"/><Relationship Id="rId10229" Type="http://schemas.openxmlformats.org/officeDocument/2006/relationships/hyperlink" Target="https://www.daloopa.com/src/50180232" TargetMode="External"/><Relationship Id="rId13799" Type="http://schemas.openxmlformats.org/officeDocument/2006/relationships/hyperlink" Target="https://www.daloopa.com/src/19257763" TargetMode="External"/><Relationship Id="rId3858" Type="http://schemas.openxmlformats.org/officeDocument/2006/relationships/hyperlink" Target="https://www.daloopa.com/src/1668140" TargetMode="External"/><Relationship Id="rId16272" Type="http://schemas.openxmlformats.org/officeDocument/2006/relationships/hyperlink" Target="https://www.daloopa.com/src/19141294" TargetMode="External"/><Relationship Id="rId18721" Type="http://schemas.openxmlformats.org/officeDocument/2006/relationships/hyperlink" Target="https://www.daloopa.com/src/48899996" TargetMode="External"/><Relationship Id="rId6331" Type="http://schemas.openxmlformats.org/officeDocument/2006/relationships/hyperlink" Target="https://www.daloopa.com/src/1670033" TargetMode="External"/><Relationship Id="rId12882" Type="http://schemas.openxmlformats.org/officeDocument/2006/relationships/hyperlink" Target="https://www.daloopa.com/src/67436992" TargetMode="External"/><Relationship Id="rId19495" Type="http://schemas.openxmlformats.org/officeDocument/2006/relationships/hyperlink" Target="https://www.daloopa.com/src/1678641" TargetMode="External"/><Relationship Id="rId2941" Type="http://schemas.openxmlformats.org/officeDocument/2006/relationships/hyperlink" Target="https://www.daloopa.com/document/23465155" TargetMode="External"/><Relationship Id="rId9207" Type="http://schemas.openxmlformats.org/officeDocument/2006/relationships/hyperlink" Target="https://www.daloopa.com/src/14718317" TargetMode="External"/><Relationship Id="rId9554" Type="http://schemas.openxmlformats.org/officeDocument/2006/relationships/hyperlink" Target="https://www.daloopa.com/src/53410540" TargetMode="External"/><Relationship Id="rId12535" Type="http://schemas.openxmlformats.org/officeDocument/2006/relationships/hyperlink" Target="https://www.daloopa.com/src/58703450" TargetMode="External"/><Relationship Id="rId19148" Type="http://schemas.openxmlformats.org/officeDocument/2006/relationships/hyperlink" Target="https://www.daloopa.com/src/49000107" TargetMode="External"/><Relationship Id="rId913" Type="http://schemas.openxmlformats.org/officeDocument/2006/relationships/hyperlink" Target="https://marketplace.daloopa.com/text-fundamental?id=15999006&amp;value=1709&amp;id=15998862&amp;value=1825&amp;id=15998732&amp;value=2100&amp;id=15998664&amp;value=2379&amp;id=2700704&amp;value=2614&amp;id=48507215&amp;value=8918&amp;id=4681650&amp;value=2777&amp;id=7963874&amp;value=3007&amp;id=10333283&amp;value=3444&amp;" TargetMode="External"/><Relationship Id="rId10086" Type="http://schemas.openxmlformats.org/officeDocument/2006/relationships/hyperlink" Target="https://www.daloopa.com/src/50180121" TargetMode="External"/><Relationship Id="rId15758" Type="http://schemas.openxmlformats.org/officeDocument/2006/relationships/hyperlink" Target="https://www.daloopa.com/src/19182463" TargetMode="External"/><Relationship Id="rId5817" Type="http://schemas.openxmlformats.org/officeDocument/2006/relationships/hyperlink" Target="https://www.daloopa.com/src/1669813" TargetMode="External"/><Relationship Id="rId18231" Type="http://schemas.openxmlformats.org/officeDocument/2006/relationships/hyperlink" Target="https://www.daloopa.com/src/19253181" TargetMode="External"/><Relationship Id="rId3368" Type="http://schemas.openxmlformats.org/officeDocument/2006/relationships/hyperlink" Target="https://www.daloopa.com/src/46520647" TargetMode="External"/><Relationship Id="rId12392" Type="http://schemas.openxmlformats.org/officeDocument/2006/relationships/hyperlink" Target="https://www.daloopa.com/src/1679355" TargetMode="External"/><Relationship Id="rId14841" Type="http://schemas.openxmlformats.org/officeDocument/2006/relationships/hyperlink" Target="https://www.daloopa.com/src/19185112" TargetMode="External"/><Relationship Id="rId770" Type="http://schemas.openxmlformats.org/officeDocument/2006/relationships/hyperlink" Target="https://www.daloopa.com/src/18920562" TargetMode="External"/><Relationship Id="rId2451" Type="http://schemas.openxmlformats.org/officeDocument/2006/relationships/hyperlink" Target="https://www.daloopa.com/src/1679266" TargetMode="External"/><Relationship Id="rId4900" Type="http://schemas.openxmlformats.org/officeDocument/2006/relationships/hyperlink" Target="https://www.daloopa.com/src/1930079" TargetMode="External"/><Relationship Id="rId9064" Type="http://schemas.openxmlformats.org/officeDocument/2006/relationships/hyperlink" Target="https://www.daloopa.com/src/1671492" TargetMode="External"/><Relationship Id="rId12045" Type="http://schemas.openxmlformats.org/officeDocument/2006/relationships/hyperlink" Target="https://www.daloopa.com/src/1678281" TargetMode="External"/><Relationship Id="rId423" Type="http://schemas.openxmlformats.org/officeDocument/2006/relationships/hyperlink" Target="https://www.daloopa.com/src/1677168" TargetMode="External"/><Relationship Id="rId2104" Type="http://schemas.openxmlformats.org/officeDocument/2006/relationships/hyperlink" Target="https://www.daloopa.com/src/2697952" TargetMode="External"/><Relationship Id="rId17717" Type="http://schemas.openxmlformats.org/officeDocument/2006/relationships/hyperlink" Target="https://www.daloopa.com/src/62705743" TargetMode="External"/><Relationship Id="rId5674" Type="http://schemas.openxmlformats.org/officeDocument/2006/relationships/hyperlink" Target="https://www.daloopa.com/src/7963197" TargetMode="External"/><Relationship Id="rId15268" Type="http://schemas.openxmlformats.org/officeDocument/2006/relationships/hyperlink" Target="https://marketplace.daloopa.com/text-fundamental?id=19186871&amp;value=305&amp;id=19186863&amp;value=350&amp;id=19186836&amp;value=357&amp;id=45303756&amp;value=372&amp;id=19187502&amp;value=1384&amp;id=19186728&amp;value=371&amp;id=19186691&amp;value=240&amp;id=19186601&amp;value=457&amp;id=45303757&amp;value=-206&amp;id=19187625&amp;value=862&amp;id=19186577&amp;value=635&amp;id=19186516&amp;value=216&amp;id=19186440&amp;value=620&amp;id=45303758&amp;value=601&amp;id=19187642&amp;value=2072&amp;id=19186430&amp;value=446&amp;id=19186392&amp;value=667&amp;id=19186356&amp;value=475&amp;id=45303759&amp;value=719&amp;id=19187666&amp;value=2307&amp;id=19186336&amp;value=462&amp;id=19186315&amp;value=473&amp;id=19186243&amp;value=763&amp;id=45303760&amp;value=1034&amp;id=19187717&amp;value=2732&amp;id=20862888&amp;value=1221&amp;id=32324322&amp;value=1265&amp;id=38229712&amp;value=1291&amp;id=46520573&amp;value=1397&amp;id=46508706&amp;value=5174&amp;id=53488341&amp;value=1109&amp;id=58705787&amp;value=1081&amp;id=62996952&amp;value=946&amp;id=67097395&amp;value=936&amp;id=67088786&amp;value=4072&amp;" TargetMode="External"/><Relationship Id="rId5327" Type="http://schemas.openxmlformats.org/officeDocument/2006/relationships/hyperlink" Target="https://www.daloopa.com/src/1670412" TargetMode="External"/><Relationship Id="rId8897" Type="http://schemas.openxmlformats.org/officeDocument/2006/relationships/hyperlink" Target="https://www.daloopa.com/src/45304228" TargetMode="External"/><Relationship Id="rId11878" Type="http://schemas.openxmlformats.org/officeDocument/2006/relationships/hyperlink" Target="https://www.daloopa.com/src/1678669" TargetMode="External"/><Relationship Id="rId1937" Type="http://schemas.openxmlformats.org/officeDocument/2006/relationships/hyperlink" Target="https://www.daloopa.com/src/48540632" TargetMode="External"/><Relationship Id="rId14351" Type="http://schemas.openxmlformats.org/officeDocument/2006/relationships/hyperlink" Target="https://marketplace.daloopa.com/text-fundamental?id=19177587&amp;value=1795&amp;id=19177513&amp;value=2086&amp;id=19177450&amp;value=2171&amp;id=45303697&amp;value=2280&amp;id=19181734&amp;value=8332&amp;id=19177401&amp;value=2331&amp;id=19177391&amp;value=1514&amp;id=19177348&amp;value=2891&amp;id=45303698&amp;value=-1298&amp;id=19181701&amp;value=5438&amp;id=19177285&amp;value=4039&amp;id=19177254&amp;value=1371&amp;id=19177246&amp;value=3946&amp;id=45303699&amp;value=3844&amp;id=19181660&amp;value=13200&amp;id=19177241&amp;value=2865&amp;id=19177221&amp;value=4286&amp;id=19177157&amp;value=3059&amp;id=45303700&amp;value=4636&amp;id=19181487&amp;value=14846&amp;id=19177139&amp;value=2990&amp;id=19177112&amp;value=3055&amp;id=19177058&amp;value=4973&amp;id=45303701&amp;value=6715&amp;id=19181473&amp;value=17733&amp;id=20862449&amp;value=8011&amp;id=32323890&amp;value=8321&amp;id=38229592&amp;value=8548&amp;id=46520554&amp;value=9320&amp;id=46508244&amp;value=34200&amp;id=53487936&amp;value=7481&amp;id=58705723&amp;value=7329&amp;id=62996912&amp;value=6393&amp;id=67097383&amp;value=6315&amp;id=67088469&amp;value=27518&amp;" TargetMode="External"/><Relationship Id="rId16800" Type="http://schemas.openxmlformats.org/officeDocument/2006/relationships/hyperlink" Target="https://www.daloopa.com/document/23465155" TargetMode="External"/><Relationship Id="rId4410" Type="http://schemas.openxmlformats.org/officeDocument/2006/relationships/hyperlink" Target="https://www.daloopa.com/src/1668330" TargetMode="External"/><Relationship Id="rId14004" Type="http://schemas.openxmlformats.org/officeDocument/2006/relationships/hyperlink" Target="https://www.daloopa.com/src/67097380" TargetMode="External"/><Relationship Id="rId280" Type="http://schemas.openxmlformats.org/officeDocument/2006/relationships/hyperlink" Target="https://www.daloopa.com/src/1677008" TargetMode="External"/><Relationship Id="rId7980" Type="http://schemas.openxmlformats.org/officeDocument/2006/relationships/hyperlink" Target="https://www.daloopa.com/src/4681397" TargetMode="External"/><Relationship Id="rId10961" Type="http://schemas.openxmlformats.org/officeDocument/2006/relationships/hyperlink" Target="https://www.daloopa.com/src/50179558" TargetMode="External"/><Relationship Id="rId17574" Type="http://schemas.openxmlformats.org/officeDocument/2006/relationships/hyperlink" Target="https://www.daloopa.com/src/62706882" TargetMode="External"/><Relationship Id="rId5184" Type="http://schemas.openxmlformats.org/officeDocument/2006/relationships/hyperlink" Target="https://www.daloopa.com/src/1670370" TargetMode="External"/><Relationship Id="rId7633" Type="http://schemas.openxmlformats.org/officeDocument/2006/relationships/hyperlink" Target="https://www.daloopa.com/src/1669281" TargetMode="External"/><Relationship Id="rId10614" Type="http://schemas.openxmlformats.org/officeDocument/2006/relationships/hyperlink" Target="https://www.daloopa.com/src/50179480" TargetMode="External"/><Relationship Id="rId17227" Type="http://schemas.openxmlformats.org/officeDocument/2006/relationships/hyperlink" Target="https://www.daloopa.com/src/48794497" TargetMode="External"/><Relationship Id="rId13837" Type="http://schemas.openxmlformats.org/officeDocument/2006/relationships/hyperlink" Target="https://www.daloopa.com/src/19256074" TargetMode="External"/><Relationship Id="rId1794" Type="http://schemas.openxmlformats.org/officeDocument/2006/relationships/hyperlink" Target="https://www.daloopa.com/src/49014237" TargetMode="External"/><Relationship Id="rId11388" Type="http://schemas.openxmlformats.org/officeDocument/2006/relationships/hyperlink" Target="https://www.daloopa.com/src/1678958" TargetMode="External"/><Relationship Id="rId16310" Type="http://schemas.openxmlformats.org/officeDocument/2006/relationships/hyperlink" Target="https://www.daloopa.com/src/62996857" TargetMode="External"/><Relationship Id="rId1447" Type="http://schemas.openxmlformats.org/officeDocument/2006/relationships/hyperlink" Target="https://www.daloopa.com/src/1670924" TargetMode="External"/><Relationship Id="rId19533" Type="http://schemas.openxmlformats.org/officeDocument/2006/relationships/hyperlink" Target="https://www.daloopa.com/src/49010248" TargetMode="External"/><Relationship Id="rId7490" Type="http://schemas.openxmlformats.org/officeDocument/2006/relationships/hyperlink" Target="https://www.daloopa.com/src/1668753" TargetMode="External"/><Relationship Id="rId12920" Type="http://schemas.openxmlformats.org/officeDocument/2006/relationships/hyperlink" Target="https://www.daloopa.com/src/67437103" TargetMode="External"/><Relationship Id="rId17084" Type="http://schemas.openxmlformats.org/officeDocument/2006/relationships/hyperlink" Target="https://www.daloopa.com/src/48793858" TargetMode="External"/><Relationship Id="rId7143" Type="http://schemas.openxmlformats.org/officeDocument/2006/relationships/hyperlink" Target="https://www.daloopa.com/src/46420426" TargetMode="External"/><Relationship Id="rId10124" Type="http://schemas.openxmlformats.org/officeDocument/2006/relationships/hyperlink" Target="https://www.daloopa.com/src/50457855" TargetMode="External"/><Relationship Id="rId10471" Type="http://schemas.openxmlformats.org/officeDocument/2006/relationships/hyperlink" Target="https://www.daloopa.com/src/50174944" TargetMode="External"/><Relationship Id="rId13694" Type="http://schemas.openxmlformats.org/officeDocument/2006/relationships/hyperlink" Target="https://www.daloopa.com/src/19145562" TargetMode="External"/><Relationship Id="rId3753" Type="http://schemas.openxmlformats.org/officeDocument/2006/relationships/hyperlink" Target="https://www.daloopa.com/src/19138246" TargetMode="External"/><Relationship Id="rId13347" Type="http://schemas.openxmlformats.org/officeDocument/2006/relationships/hyperlink" Target="https://www.daloopa.com/src/19143030" TargetMode="External"/><Relationship Id="rId3406" Type="http://schemas.openxmlformats.org/officeDocument/2006/relationships/hyperlink" Target="https://www.daloopa.com/src/19136780" TargetMode="External"/><Relationship Id="rId6976" Type="http://schemas.openxmlformats.org/officeDocument/2006/relationships/hyperlink" Target="https://www.daloopa.com/src/1668610" TargetMode="External"/><Relationship Id="rId19390" Type="http://schemas.openxmlformats.org/officeDocument/2006/relationships/hyperlink" Target="https://www.daloopa.com/src/58653143" TargetMode="External"/><Relationship Id="rId6629" Type="http://schemas.openxmlformats.org/officeDocument/2006/relationships/hyperlink" Target="https://www.daloopa.com/src/1670145" TargetMode="External"/><Relationship Id="rId12430" Type="http://schemas.openxmlformats.org/officeDocument/2006/relationships/hyperlink" Target="https://www.daloopa.com/src/1679388" TargetMode="External"/><Relationship Id="rId19043" Type="http://schemas.openxmlformats.org/officeDocument/2006/relationships/hyperlink" Target="https://www.daloopa.com/src/48905296" TargetMode="External"/><Relationship Id="rId9102" Type="http://schemas.openxmlformats.org/officeDocument/2006/relationships/hyperlink" Target="https://marketplace.daloopa.com/text-fundamental?id=1671551&amp;value=-15&amp;id=1671541&amp;value=-11&amp;id=1671533&amp;value=-5&amp;id=1671525&amp;value=-1&amp;id=45304260&amp;value=-32&amp;id=1671517&amp;value=-8&amp;id=1671509&amp;value=-6&amp;id=1671501&amp;value=-10&amp;id=1671494&amp;value=-145&amp;id=45304261&amp;value=-169&amp;id=1671482&amp;value=-291&amp;id=1671470&amp;value=-417&amp;id=1671458&amp;value=-266&amp;id=1671446&amp;value=-293&amp;id=45304262&amp;value=-1267&amp;id=1671434&amp;value=-127&amp;id=1671422&amp;value=-41&amp;id=1671404&amp;value=-21&amp;id=1671383&amp;value=-53&amp;id=45304263&amp;value=-242&amp;" TargetMode="External"/><Relationship Id="rId15653" Type="http://schemas.openxmlformats.org/officeDocument/2006/relationships/hyperlink" Target="https://www.daloopa.com/src/32324327" TargetMode="External"/><Relationship Id="rId3263" Type="http://schemas.openxmlformats.org/officeDocument/2006/relationships/hyperlink" Target="https://www.daloopa.com/src/19135996" TargetMode="External"/><Relationship Id="rId5712" Type="http://schemas.openxmlformats.org/officeDocument/2006/relationships/hyperlink" Target="https://www.daloopa.com/src/1669983" TargetMode="External"/><Relationship Id="rId15306" Type="http://schemas.openxmlformats.org/officeDocument/2006/relationships/hyperlink" Target="https://www.daloopa.com/document/8473" TargetMode="External"/><Relationship Id="rId18876" Type="http://schemas.openxmlformats.org/officeDocument/2006/relationships/hyperlink" Target="https://www.daloopa.com/src/62997209" TargetMode="External"/><Relationship Id="rId8935" Type="http://schemas.openxmlformats.org/officeDocument/2006/relationships/hyperlink" Target="https://www.daloopa.com/src/1684230" TargetMode="External"/><Relationship Id="rId11916" Type="http://schemas.openxmlformats.org/officeDocument/2006/relationships/hyperlink" Target="https://www.daloopa.com/src/1678241" TargetMode="External"/><Relationship Id="rId18529" Type="http://schemas.openxmlformats.org/officeDocument/2006/relationships/hyperlink" Target="https://www.daloopa.com/src/62711980" TargetMode="External"/><Relationship Id="rId6139" Type="http://schemas.openxmlformats.org/officeDocument/2006/relationships/hyperlink" Target="https://www.daloopa.com/src/10332983" TargetMode="External"/><Relationship Id="rId6486" Type="http://schemas.openxmlformats.org/officeDocument/2006/relationships/hyperlink" Target="https://www.daloopa.com/src/1670321" TargetMode="External"/><Relationship Id="rId17612" Type="http://schemas.openxmlformats.org/officeDocument/2006/relationships/hyperlink" Target="https://www.daloopa.com/src/62706127" TargetMode="External"/><Relationship Id="rId2749" Type="http://schemas.openxmlformats.org/officeDocument/2006/relationships/hyperlink" Target="https://www.daloopa.com/src/1679575" TargetMode="External"/><Relationship Id="rId15163" Type="http://schemas.openxmlformats.org/officeDocument/2006/relationships/hyperlink" Target="https://www.daloopa.com/src/19179283" TargetMode="External"/><Relationship Id="rId5222" Type="http://schemas.openxmlformats.org/officeDocument/2006/relationships/hyperlink" Target="https://www.daloopa.com/src/1670334" TargetMode="External"/><Relationship Id="rId8792" Type="http://schemas.openxmlformats.org/officeDocument/2006/relationships/hyperlink" Target="https://www.daloopa.com/src/67085647" TargetMode="External"/><Relationship Id="rId18386" Type="http://schemas.openxmlformats.org/officeDocument/2006/relationships/hyperlink" Target="https://www.daloopa.com/src/62711847" TargetMode="External"/><Relationship Id="rId8445" Type="http://schemas.openxmlformats.org/officeDocument/2006/relationships/hyperlink" Target="https://marketplace.daloopa.com/text-fundamental?id=1669584&amp;value=597&amp;id=1669550&amp;value=789&amp;id=1669515&amp;value=-922&amp;id=1669480&amp;value=3656&amp;id=48347090&amp;value=4120&amp;id=1669444&amp;value=-2099&amp;id=1669408&amp;value=2981&amp;id=1669370&amp;value=-4015&amp;id=1669332&amp;value=2582&amp;id=48346658&amp;value=-551&amp;id=1669295&amp;value=-1371&amp;id=1669260&amp;value=1477&amp;id=1669224&amp;value=-385&amp;id=1669188&amp;value=-1519&amp;id=48346182&amp;value=-1798&amp;id=1669084&amp;value=-1438&amp;id=1669052&amp;value=-1484&amp;id=1669019&amp;value=-4221&amp;id=1668985&amp;value=3512&amp;id=48615946&amp;value=-3631&amp;id=1668950&amp;value=5214&amp;id=1668914&amp;value=-2421&amp;id=1668878&amp;value=-5130&amp;id=1668842&amp;value=134&amp;id=48400743&amp;value=-2203&amp;id=1668806&amp;value=1943&amp;id=1668772&amp;value=1490&amp;id=1668738&amp;value=-705&amp;id=1668704&amp;value=3258&amp;id=48610213&amp;value=5986&amp;id=1668670&amp;value=2447&amp;id=1668637&amp;value=-2561&amp;id=1668604&amp;value=-555&amp;id=2696868&amp;value=2466&amp;id=47469229&amp;value=1797&amp;id=4681407&amp;value=1146&amp;id=7963167&amp;value=-1902&amp;id=10333057&amp;value=2387&amp;id=14718227&amp;value=6336&amp;id=47468700&amp;value=7967&amp;id=20811520&amp;value=157&amp;id=32272383&amp;value=-2992&amp;id=38123501&amp;value=89&amp;id=46414889&amp;value=-2774&amp;id=46420408&amp;value=-5520&amp;id=53410376&amp;value=-59&amp;id=58652699&amp;value=-2950&amp;id=62949134&amp;value=4048&amp;id=67044689&amp;value=-105&amp;id=67054428&amp;value=934&amp;" TargetMode="External"/><Relationship Id="rId11773" Type="http://schemas.openxmlformats.org/officeDocument/2006/relationships/hyperlink" Target="https://www.daloopa.com/src/1678758" TargetMode="External"/><Relationship Id="rId18039" Type="http://schemas.openxmlformats.org/officeDocument/2006/relationships/hyperlink" Target="https://www.daloopa.com/document/23465155" TargetMode="External"/><Relationship Id="rId1832" Type="http://schemas.openxmlformats.org/officeDocument/2006/relationships/hyperlink" Target="https://www.daloopa.com/src/2697075" TargetMode="External"/><Relationship Id="rId11426" Type="http://schemas.openxmlformats.org/officeDocument/2006/relationships/hyperlink" Target="https://www.daloopa.com/src/45304403" TargetMode="External"/><Relationship Id="rId14996" Type="http://schemas.openxmlformats.org/officeDocument/2006/relationships/hyperlink" Target="https://www.daloopa.com/src/19185785" TargetMode="External"/><Relationship Id="rId14649" Type="http://schemas.openxmlformats.org/officeDocument/2006/relationships/hyperlink" Target="https://www.daloopa.com/src/67088713" TargetMode="External"/><Relationship Id="rId4708" Type="http://schemas.openxmlformats.org/officeDocument/2006/relationships/hyperlink" Target="https://www.daloopa.com/src/46414822" TargetMode="External"/><Relationship Id="rId17122" Type="http://schemas.openxmlformats.org/officeDocument/2006/relationships/hyperlink" Target="https://www.daloopa.com/src/48793668" TargetMode="External"/><Relationship Id="rId578" Type="http://schemas.openxmlformats.org/officeDocument/2006/relationships/hyperlink" Target="https://www.daloopa.com/src/50430079" TargetMode="External"/><Relationship Id="rId2259" Type="http://schemas.openxmlformats.org/officeDocument/2006/relationships/hyperlink" Target="https://www.daloopa.com/src/45303513" TargetMode="External"/><Relationship Id="rId11283" Type="http://schemas.openxmlformats.org/officeDocument/2006/relationships/hyperlink" Target="https://www.daloopa.com/src/1678835" TargetMode="External"/><Relationship Id="rId13732" Type="http://schemas.openxmlformats.org/officeDocument/2006/relationships/hyperlink" Target="https://marketplace.daloopa.com/text-fundamental?id=19147730&amp;value=3934&amp;id=19147676&amp;value=2919&amp;id=19147653&amp;value=50&amp;id=19147629&amp;value=6438&amp;id=19147588&amp;value=4749&amp;id=19147990&amp;value=3008&amp;id=19147553&amp;value=9605&amp;id=19147549&amp;value=7142&amp;id=19147491&amp;value=5061&amp;id=19148139&amp;value=2506&amp;id=19147467&amp;value=12500&amp;id=19147439&amp;value=8973&amp;id=19147293&amp;value=30245&amp;id=19148143&amp;value=22350&amp;id=19147251&amp;value=16073&amp;id=19147228&amp;value=7613&amp;id=19147186&amp;value=28758&amp;id=19148201&amp;value=19799&amp;id=20862280&amp;value=11940&amp;id=32323725&amp;value=48095&amp;id=38229468&amp;value=34895&amp;id=46507751&amp;value=21479&amp;id=53487686&amp;value=8672&amp;id=58705647&amp;value=65360&amp;id=62996058&amp;value=48104&amp;id=67088246&amp;value=32703&amp;" TargetMode="External"/><Relationship Id="rId1342" Type="http://schemas.openxmlformats.org/officeDocument/2006/relationships/hyperlink" Target="https://www.daloopa.com/src/67085580" TargetMode="External"/><Relationship Id="rId16955" Type="http://schemas.openxmlformats.org/officeDocument/2006/relationships/hyperlink" Target="https://www.daloopa.com/src/48789094" TargetMode="External"/><Relationship Id="rId16608" Type="http://schemas.openxmlformats.org/officeDocument/2006/relationships/hyperlink" Target="https://www.daloopa.com/src/19196915" TargetMode="External"/><Relationship Id="rId4565" Type="http://schemas.openxmlformats.org/officeDocument/2006/relationships/hyperlink" Target="https://marketplace.daloopa.com/text-fundamental?id=1668572&amp;value=330454&amp;id=1668548&amp;value=332480&amp;id=1668524&amp;value=333616&amp;id=1668500&amp;value=334836&amp;id=46593991&amp;value=332846&amp;id=1668476&amp;value=672587&amp;id=1668455&amp;value=675115&amp;id=1668434&amp;value=677097&amp;id=1668413&amp;value=678943&amp;id=46594117&amp;value=675935&amp;id=1668392&amp;value=680915&amp;id=2696820&amp;value=688806&amp;id=46595356&amp;value=692596&amp;id=4681371&amp;value=686465&amp;id=7963106&amp;value=681768&amp;id=10332903&amp;value=679449&amp;id=14718021&amp;value=675582&amp;id=46595421&amp;value=680816&amp;id=20811556&amp;value=673220&amp;id=32272256&amp;value=668958&amp;id=38123469&amp;value=665758&amp;id=46414792&amp;value=662663&amp;id=46414819&amp;value=667650&amp;id=53410372&amp;value=660171&amp;id=58652628&amp;value=13133000&amp;id=62948870&amp;value=13018000&amp;id=67044160&amp;value=12897000&amp;id=67054337&amp;value=13063000&amp;" TargetMode="External"/><Relationship Id="rId14159" Type="http://schemas.openxmlformats.org/officeDocument/2006/relationships/hyperlink" Target="https://www.daloopa.com/src/18893768" TargetMode="External"/><Relationship Id="rId4218" Type="http://schemas.openxmlformats.org/officeDocument/2006/relationships/hyperlink" Target="https://www.daloopa.com/src/46594997" TargetMode="External"/><Relationship Id="rId7788" Type="http://schemas.openxmlformats.org/officeDocument/2006/relationships/hyperlink" Target="https://www.daloopa.com/src/48615977" TargetMode="External"/><Relationship Id="rId10769" Type="http://schemas.openxmlformats.org/officeDocument/2006/relationships/hyperlink" Target="https://www.daloopa.com/src/50457932" TargetMode="External"/><Relationship Id="rId13242" Type="http://schemas.openxmlformats.org/officeDocument/2006/relationships/hyperlink" Target="https://www.daloopa.com/src/67441078" TargetMode="External"/><Relationship Id="rId3301" Type="http://schemas.openxmlformats.org/officeDocument/2006/relationships/hyperlink" Target="https://www.daloopa.com/src/62996732" TargetMode="External"/><Relationship Id="rId6871" Type="http://schemas.openxmlformats.org/officeDocument/2006/relationships/hyperlink" Target="https://www.daloopa.com/src/1668641" TargetMode="External"/><Relationship Id="rId16465" Type="http://schemas.openxmlformats.org/officeDocument/2006/relationships/hyperlink" Target="https://www.daloopa.com/src/19164749" TargetMode="External"/><Relationship Id="rId18914" Type="http://schemas.openxmlformats.org/officeDocument/2006/relationships/hyperlink" Target="https://www.daloopa.com/src/48899828" TargetMode="External"/><Relationship Id="rId6524" Type="http://schemas.openxmlformats.org/officeDocument/2006/relationships/hyperlink" Target="https://www.daloopa.com/src/14718086" TargetMode="External"/><Relationship Id="rId16118" Type="http://schemas.openxmlformats.org/officeDocument/2006/relationships/hyperlink" Target="https://www.daloopa.com/src/53488416" TargetMode="External"/><Relationship Id="rId4075" Type="http://schemas.openxmlformats.org/officeDocument/2006/relationships/hyperlink" Target="https://www.daloopa.com/src/1668116" TargetMode="External"/><Relationship Id="rId19688" Type="http://schemas.openxmlformats.org/officeDocument/2006/relationships/hyperlink" Target="https://www.daloopa.com/document/207272" TargetMode="External"/><Relationship Id="rId7298" Type="http://schemas.openxmlformats.org/officeDocument/2006/relationships/hyperlink" Target="https://www.daloopa.com/src/47468713" TargetMode="External"/><Relationship Id="rId9747" Type="http://schemas.openxmlformats.org/officeDocument/2006/relationships/hyperlink" Target="https://www.daloopa.com/src/38123914" TargetMode="External"/><Relationship Id="rId12728" Type="http://schemas.openxmlformats.org/officeDocument/2006/relationships/hyperlink" Target="https://www.daloopa.com/src/1679108" TargetMode="External"/><Relationship Id="rId10279" Type="http://schemas.openxmlformats.org/officeDocument/2006/relationships/hyperlink" Target="https://www.daloopa.com/document/206991" TargetMode="External"/><Relationship Id="rId15201" Type="http://schemas.openxmlformats.org/officeDocument/2006/relationships/hyperlink" Target="https://www.daloopa.com/src/19182053" TargetMode="External"/><Relationship Id="rId18771" Type="http://schemas.openxmlformats.org/officeDocument/2006/relationships/hyperlink" Target="https://marketplace.daloopa.com/text-fundamental?id=48900283&amp;value=2176&amp;id=48900243&amp;value=2206&amp;id=48900197&amp;value=2372&amp;id=50393533&amp;value=1481&amp;id=48900142&amp;value=1713&amp;id=48900115&amp;value=1689&amp;id=48900070&amp;value=1707&amp;id=48900022&amp;value=1840&amp;id=48899998&amp;value=1936&amp;id=48899988&amp;value=2046&amp;id=48899958&amp;value=2416&amp;id=48899938&amp;value=2233&amp;id=48899877&amp;value=2304&amp;id=48899829&amp;value=2399&amp;id=48899787&amp;value=3501&amp;id=48899691&amp;value=2356&amp;id=48899612&amp;value=2420&amp;id=48899551&amp;value=2421&amp;id=48899352&amp;value=2457&amp;id=50369690&amp;value=2940&amp;" TargetMode="External"/><Relationship Id="rId8830" Type="http://schemas.openxmlformats.org/officeDocument/2006/relationships/hyperlink" Target="https://www.daloopa.com/document/27840" TargetMode="External"/><Relationship Id="rId18424" Type="http://schemas.openxmlformats.org/officeDocument/2006/relationships/hyperlink" Target="https://www.daloopa.com/document/23465155" TargetMode="External"/><Relationship Id="rId6381" Type="http://schemas.openxmlformats.org/officeDocument/2006/relationships/hyperlink" Target="https://www.daloopa.com/src/53410435" TargetMode="External"/><Relationship Id="rId11811" Type="http://schemas.openxmlformats.org/officeDocument/2006/relationships/hyperlink" Target="https://www.daloopa.com/document/6065409" TargetMode="External"/><Relationship Id="rId6034" Type="http://schemas.openxmlformats.org/officeDocument/2006/relationships/hyperlink" Target="https://www.daloopa.com/src/20809879" TargetMode="External"/><Relationship Id="rId19198" Type="http://schemas.openxmlformats.org/officeDocument/2006/relationships/hyperlink" Target="https://www.daloopa.com/src/49001090" TargetMode="External"/><Relationship Id="rId2991" Type="http://schemas.openxmlformats.org/officeDocument/2006/relationships/hyperlink" Target="https://www.daloopa.com/src/67160331" TargetMode="External"/><Relationship Id="rId9257" Type="http://schemas.openxmlformats.org/officeDocument/2006/relationships/hyperlink" Target="https://www.daloopa.com/src/67049648" TargetMode="External"/><Relationship Id="rId12585" Type="http://schemas.openxmlformats.org/officeDocument/2006/relationships/hyperlink" Target="https://www.daloopa.com/src/19140052" TargetMode="External"/><Relationship Id="rId963" Type="http://schemas.openxmlformats.org/officeDocument/2006/relationships/hyperlink" Target="https://www.daloopa.com/src/67092375" TargetMode="External"/><Relationship Id="rId2644" Type="http://schemas.openxmlformats.org/officeDocument/2006/relationships/hyperlink" Target="https://www.daloopa.com/src/66330953" TargetMode="External"/><Relationship Id="rId12238" Type="http://schemas.openxmlformats.org/officeDocument/2006/relationships/hyperlink" Target="https://www.daloopa.com/src/38225423" TargetMode="External"/><Relationship Id="rId616" Type="http://schemas.openxmlformats.org/officeDocument/2006/relationships/hyperlink" Target="https://www.daloopa.com/src/67084963" TargetMode="External"/><Relationship Id="rId5867" Type="http://schemas.openxmlformats.org/officeDocument/2006/relationships/hyperlink" Target="https://www.daloopa.com/src/1669986" TargetMode="External"/><Relationship Id="rId18281" Type="http://schemas.openxmlformats.org/officeDocument/2006/relationships/hyperlink" Target="https://www.daloopa.com/src/19275713" TargetMode="External"/><Relationship Id="rId8340" Type="http://schemas.openxmlformats.org/officeDocument/2006/relationships/hyperlink" Target="https://www.daloopa.com/src/67054425" TargetMode="External"/><Relationship Id="rId11321" Type="http://schemas.openxmlformats.org/officeDocument/2006/relationships/hyperlink" Target="https://www.daloopa.com/document/6065396" TargetMode="External"/><Relationship Id="rId14891" Type="http://schemas.openxmlformats.org/officeDocument/2006/relationships/hyperlink" Target="https://marketplace.daloopa.com/text-fundamental?id=19185551&amp;value=3080&amp;id=19185539&amp;value=3193&amp;id=19185789&amp;value=3012&amp;id=19185710&amp;value=3215&amp;id=19185437&amp;value=3894&amp;id=19185397&amp;value=3104&amp;id=19185270&amp;value=3062&amp;id=19185874&amp;value=2515&amp;id=19185178&amp;value=1045&amp;id=19185109&amp;value=807&amp;id=19185075&amp;value=835&amp;id=19185919&amp;value=920&amp;id=19185029&amp;value=821&amp;id=19184983&amp;value=598&amp;id=19184888&amp;value=457&amp;id=19185945&amp;value=2055&amp;id=19184843&amp;value=1419&amp;id=19184836&amp;value=1258&amp;id=19184752&amp;value=1070&amp;id=19186019&amp;value=1192&amp;id=19184597&amp;value=898&amp;id=19184550&amp;value=713&amp;id=19184493&amp;value=603&amp;id=19186022&amp;value=689&amp;id=19184864&amp;value=510&amp;id=19184410&amp;value=453&amp;id=19184193&amp;value=381&amp;id=19186067&amp;value=413&amp;id=19184173&amp;value=180&amp;id=19184116&amp;value=92&amp;id=19184090&amp;value=47&amp;id=19186091&amp;value=87&amp;id=20862839&amp;value=18&amp;id=32324261&amp;value=15&amp;id=38229705&amp;value=14&amp;id=46508606&amp;value=15&amp;id=53488233&amp;value=5&amp;id=58705772&amp;value=0&amp;id=62996929&amp;value=0&amp;id=67088706&amp;value=0&amp;" TargetMode="External"/><Relationship Id="rId4950" Type="http://schemas.openxmlformats.org/officeDocument/2006/relationships/hyperlink" Target="https://www.daloopa.com/src/1669763" TargetMode="External"/><Relationship Id="rId14544" Type="http://schemas.openxmlformats.org/officeDocument/2006/relationships/hyperlink" Target="https://www.daloopa.com/src/19184547" TargetMode="External"/><Relationship Id="rId4603" Type="http://schemas.openxmlformats.org/officeDocument/2006/relationships/hyperlink" Target="https://www.daloopa.com/src/1668435" TargetMode="External"/><Relationship Id="rId12095" Type="http://schemas.openxmlformats.org/officeDocument/2006/relationships/hyperlink" Target="https://www.daloopa.com/document/206991" TargetMode="External"/><Relationship Id="rId473" Type="http://schemas.openxmlformats.org/officeDocument/2006/relationships/hyperlink" Target="https://marketplace.daloopa.com/text-fundamental?id=1677262&amp;value=-0.03&amp;id=1677256&amp;value=-0.05&amp;id=1677250&amp;value=-0.02&amp;id=1677244&amp;value=-0.08&amp;id=1677238&amp;value=0.02&amp;id=1677232&amp;value=-0.02&amp;id=1677226&amp;value=-0.06&amp;id=1677220&amp;value=-0.11&amp;id=1677212&amp;value=-0.03&amp;id=1677203&amp;value=-0.08&amp;id=1677197&amp;value=0.01&amp;id=1677172&amp;value=-0.07&amp;id=1677149&amp;value=-0.07&amp;id=1677129&amp;value=-0.1&amp;id=1677125&amp;value=-0.07&amp;id=1677106&amp;value=-0.09&amp;id=1677102&amp;value=0.05&amp;id=1677082&amp;value=-0.01&amp;id=1677077&amp;value=0.03&amp;" TargetMode="External"/><Relationship Id="rId2154" Type="http://schemas.openxmlformats.org/officeDocument/2006/relationships/hyperlink" Target="https://www.daloopa.com/src/58703807" TargetMode="External"/><Relationship Id="rId17767" Type="http://schemas.openxmlformats.org/officeDocument/2006/relationships/hyperlink" Target="https://www.daloopa.com/src/62705741" TargetMode="External"/><Relationship Id="rId126" Type="http://schemas.openxmlformats.org/officeDocument/2006/relationships/hyperlink" Target="https://www.daloopa.com/document/10232760" TargetMode="External"/><Relationship Id="rId5377" Type="http://schemas.openxmlformats.org/officeDocument/2006/relationships/hyperlink" Target="https://www.daloopa.com/src/1670488" TargetMode="External"/><Relationship Id="rId7826" Type="http://schemas.openxmlformats.org/officeDocument/2006/relationships/hyperlink" Target="https://www.daloopa.com/src/7963155" TargetMode="External"/><Relationship Id="rId10807" Type="http://schemas.openxmlformats.org/officeDocument/2006/relationships/hyperlink" Target="https://www.daloopa.com/src/50179391" TargetMode="External"/><Relationship Id="rId16850" Type="http://schemas.openxmlformats.org/officeDocument/2006/relationships/hyperlink" Target="https://www.daloopa.com/src/48791291" TargetMode="External"/><Relationship Id="rId1987" Type="http://schemas.openxmlformats.org/officeDocument/2006/relationships/hyperlink" Target="https://www.daloopa.com/src/1676824" TargetMode="External"/><Relationship Id="rId16503" Type="http://schemas.openxmlformats.org/officeDocument/2006/relationships/hyperlink" Target="https://www.daloopa.com/src/19165029" TargetMode="External"/><Relationship Id="rId4460" Type="http://schemas.openxmlformats.org/officeDocument/2006/relationships/hyperlink" Target="https://www.daloopa.com/src/46594999" TargetMode="External"/><Relationship Id="rId14054" Type="http://schemas.openxmlformats.org/officeDocument/2006/relationships/hyperlink" Target="https://www.daloopa.com/src/19156959" TargetMode="External"/><Relationship Id="rId4113" Type="http://schemas.openxmlformats.org/officeDocument/2006/relationships/hyperlink" Target="https://www.daloopa.com/src/2696811" TargetMode="External"/><Relationship Id="rId7683" Type="http://schemas.openxmlformats.org/officeDocument/2006/relationships/hyperlink" Target="https://www.daloopa.com/src/1668791" TargetMode="External"/><Relationship Id="rId17277" Type="http://schemas.openxmlformats.org/officeDocument/2006/relationships/hyperlink" Target="https://www.daloopa.com/src/48803291" TargetMode="External"/><Relationship Id="rId19726" Type="http://schemas.openxmlformats.org/officeDocument/2006/relationships/hyperlink" Target="https://www.daloopa.com/src/1678624" TargetMode="External"/><Relationship Id="rId7336" Type="http://schemas.openxmlformats.org/officeDocument/2006/relationships/hyperlink" Target="https://www.daloopa.com/src/1668682" TargetMode="External"/><Relationship Id="rId10664" Type="http://schemas.openxmlformats.org/officeDocument/2006/relationships/hyperlink" Target="https://www.daloopa.com/src/58653396" TargetMode="External"/><Relationship Id="rId10317" Type="http://schemas.openxmlformats.org/officeDocument/2006/relationships/hyperlink" Target="https://www.daloopa.com/src/67054981" TargetMode="External"/><Relationship Id="rId13887" Type="http://schemas.openxmlformats.org/officeDocument/2006/relationships/hyperlink" Target="https://www.daloopa.com/src/66433336" TargetMode="External"/><Relationship Id="rId3946" Type="http://schemas.openxmlformats.org/officeDocument/2006/relationships/hyperlink" Target="https://marketplace.daloopa.com/text-fundamental?id=1668555&amp;value=1837&amp;id=1668531&amp;value=1987&amp;id=1668507&amp;value=2017&amp;id=1668483&amp;value=2111&amp;id=46594000&amp;value=7952&amp;id=1668459&amp;value=2126&amp;id=1668438&amp;value=2238&amp;id=1668417&amp;value=2655&amp;id=1668396&amp;value=2813&amp;id=46594123&amp;value=9832&amp;id=1668375&amp;value=2753&amp;id=1668348&amp;value=2789&amp;id=1668321&amp;value=3230&amp;id=1668294&amp;value=3510&amp;id=46594905&amp;value=12282&amp;id=1668275&amp;value=3367&amp;id=1668258&amp;value=3363&amp;id=1668241&amp;value=3596&amp;id=1668224&amp;value=3622&amp;id=46594996&amp;value=13948&amp;id=1668211&amp;value=3942&amp;id=1668197&amp;value=4172&amp;id=1668183&amp;value=4205&amp;id=1668169&amp;value=4306&amp;id=46595189&amp;value=16625&amp;id=1668156&amp;value=5039&amp;id=1668142&amp;value=5114&amp;id=1668128&amp;value=5232&amp;id=1668114&amp;value=6034&amp;id=46595281&amp;value=21419&amp;id=1668100&amp;value=6029&amp;id=1668086&amp;value=6213&amp;id=1668072&amp;value=6554&amp;id=2696808&amp;value=7222&amp;id=46595345&amp;value=26018&amp;id=4681359&amp;value=6820&amp;id=7963094&amp;value=6875&amp;id=10332892&amp;value=6856&amp;id=14718007&amp;value=7022&amp;id=46595425&amp;value=27573&amp;id=20811562&amp;value=7485&amp;id=32272250&amp;value=7675&amp;id=38123458&amp;value=7694&amp;id=46414798&amp;value=8708&amp;id=46414829&amp;value=31562&amp;id=53410365&amp;value=9119&amp;id=58652636&amp;value=9841&amp;id=62948882&amp;value=10273&amp;id=67044159&amp;value=10267&amp;id=67054327&amp;value=39500&amp;" TargetMode="External"/><Relationship Id="rId16360" Type="http://schemas.openxmlformats.org/officeDocument/2006/relationships/hyperlink" Target="https://www.daloopa.com/src/53486785" TargetMode="External"/><Relationship Id="rId1497" Type="http://schemas.openxmlformats.org/officeDocument/2006/relationships/hyperlink" Target="https://www.daloopa.com/src/48526480" TargetMode="External"/><Relationship Id="rId16013" Type="http://schemas.openxmlformats.org/officeDocument/2006/relationships/hyperlink" Target="https://marketplace.daloopa.com/text-fundamental?id=19193967&amp;value=-99&amp;id=19193911&amp;value=-34&amp;id=19193864&amp;value=-92&amp;id=45303816&amp;value=483&amp;id=19195132&amp;value=258&amp;" TargetMode="External"/><Relationship Id="rId19583" Type="http://schemas.openxmlformats.org/officeDocument/2006/relationships/hyperlink" Target="https://www.daloopa.com/src/62950082" TargetMode="External"/><Relationship Id="rId9642" Type="http://schemas.openxmlformats.org/officeDocument/2006/relationships/hyperlink" Target="https://www.daloopa.com/src/1671308" TargetMode="External"/><Relationship Id="rId12623" Type="http://schemas.openxmlformats.org/officeDocument/2006/relationships/hyperlink" Target="https://www.daloopa.com/src/50460620" TargetMode="External"/><Relationship Id="rId12970" Type="http://schemas.openxmlformats.org/officeDocument/2006/relationships/hyperlink" Target="https://www.daloopa.com/src/67439529" TargetMode="External"/><Relationship Id="rId19236" Type="http://schemas.openxmlformats.org/officeDocument/2006/relationships/hyperlink" Target="https://www.daloopa.com/src/49001613" TargetMode="External"/><Relationship Id="rId7193" Type="http://schemas.openxmlformats.org/officeDocument/2006/relationships/hyperlink" Target="https://www.daloopa.com/src/47469255" TargetMode="External"/><Relationship Id="rId10174" Type="http://schemas.openxmlformats.org/officeDocument/2006/relationships/hyperlink" Target="https://www.daloopa.com/src/50179568" TargetMode="External"/><Relationship Id="rId13397" Type="http://schemas.openxmlformats.org/officeDocument/2006/relationships/hyperlink" Target="https://www.daloopa.com/src/19143136" TargetMode="External"/><Relationship Id="rId15846" Type="http://schemas.openxmlformats.org/officeDocument/2006/relationships/hyperlink" Target="https://www.daloopa.com/src/67088648" TargetMode="External"/><Relationship Id="rId3456" Type="http://schemas.openxmlformats.org/officeDocument/2006/relationships/hyperlink" Target="https://www.daloopa.com/src/19138658" TargetMode="External"/><Relationship Id="rId5905" Type="http://schemas.openxmlformats.org/officeDocument/2006/relationships/hyperlink" Target="https://www.daloopa.com/src/7963201" TargetMode="External"/><Relationship Id="rId3109" Type="http://schemas.openxmlformats.org/officeDocument/2006/relationships/hyperlink" Target="https://www.daloopa.com/src/19135416" TargetMode="External"/><Relationship Id="rId6679" Type="http://schemas.openxmlformats.org/officeDocument/2006/relationships/hyperlink" Target="https://www.daloopa.com/src/1670437" TargetMode="External"/><Relationship Id="rId12480" Type="http://schemas.openxmlformats.org/officeDocument/2006/relationships/hyperlink" Target="https://www.daloopa.com/src/1679325" TargetMode="External"/><Relationship Id="rId19093" Type="http://schemas.openxmlformats.org/officeDocument/2006/relationships/hyperlink" Target="https://www.daloopa.com/src/48905298" TargetMode="External"/><Relationship Id="rId9152" Type="http://schemas.openxmlformats.org/officeDocument/2006/relationships/hyperlink" Target="https://www.daloopa.com/src/1671407" TargetMode="External"/><Relationship Id="rId12133" Type="http://schemas.openxmlformats.org/officeDocument/2006/relationships/hyperlink" Target="https://www.daloopa.com/src/1678383" TargetMode="External"/><Relationship Id="rId511" Type="http://schemas.openxmlformats.org/officeDocument/2006/relationships/hyperlink" Target="https://www.daloopa.com/src/1677130" TargetMode="External"/><Relationship Id="rId5762" Type="http://schemas.openxmlformats.org/officeDocument/2006/relationships/hyperlink" Target="https://www.daloopa.com/src/1670057" TargetMode="External"/><Relationship Id="rId15356" Type="http://schemas.openxmlformats.org/officeDocument/2006/relationships/hyperlink" Target="https://www.daloopa.com/src/46508704" TargetMode="External"/><Relationship Id="rId17805" Type="http://schemas.openxmlformats.org/officeDocument/2006/relationships/hyperlink" Target="https://www.daloopa.com/src/62705949" TargetMode="External"/><Relationship Id="rId5415" Type="http://schemas.openxmlformats.org/officeDocument/2006/relationships/hyperlink" Target="https://www.daloopa.com/src/67044535" TargetMode="External"/><Relationship Id="rId15009" Type="http://schemas.openxmlformats.org/officeDocument/2006/relationships/hyperlink" Target="https://www.daloopa.com/src/19185786" TargetMode="External"/><Relationship Id="rId8638" Type="http://schemas.openxmlformats.org/officeDocument/2006/relationships/hyperlink" Target="https://www.daloopa.com/src/1670560" TargetMode="External"/><Relationship Id="rId8985" Type="http://schemas.openxmlformats.org/officeDocument/2006/relationships/hyperlink" Target="https://www.daloopa.com/src/1671504" TargetMode="External"/><Relationship Id="rId11966" Type="http://schemas.openxmlformats.org/officeDocument/2006/relationships/hyperlink" Target="https://www.daloopa.com/src/45304451" TargetMode="External"/><Relationship Id="rId18579" Type="http://schemas.openxmlformats.org/officeDocument/2006/relationships/hyperlink" Target="https://marketplace.daloopa.com/text-fundamental?id=62708167&amp;value=2.3&amp;id=62707753&amp;value=3&amp;id=62707705&amp;value=3.2&amp;id=62707612&amp;value=3.5&amp;id=62707461&amp;value=3&amp;id=62707333&amp;value=3.8&amp;id=62707212&amp;value=3.8&amp;id=62997591&amp;value=3.8&amp;id=67085130&amp;value=3.8&amp;" TargetMode="External"/><Relationship Id="rId6189" Type="http://schemas.openxmlformats.org/officeDocument/2006/relationships/hyperlink" Target="https://www.daloopa.com/src/4681444" TargetMode="External"/><Relationship Id="rId11619" Type="http://schemas.openxmlformats.org/officeDocument/2006/relationships/hyperlink" Target="https://www.daloopa.com/src/1684172" TargetMode="External"/><Relationship Id="rId17662" Type="http://schemas.openxmlformats.org/officeDocument/2006/relationships/hyperlink" Target="https://www.daloopa.com/src/62762210" TargetMode="External"/><Relationship Id="rId2799" Type="http://schemas.openxmlformats.org/officeDocument/2006/relationships/hyperlink" Target="https://www.daloopa.com/src/38227497" TargetMode="External"/><Relationship Id="rId7721" Type="http://schemas.openxmlformats.org/officeDocument/2006/relationships/hyperlink" Target="https://www.daloopa.com/src/4681393" TargetMode="External"/><Relationship Id="rId10702" Type="http://schemas.openxmlformats.org/officeDocument/2006/relationships/hyperlink" Target="https://www.daloopa.com/src/50179550" TargetMode="External"/><Relationship Id="rId17315" Type="http://schemas.openxmlformats.org/officeDocument/2006/relationships/hyperlink" Target="https://www.daloopa.com/src/62997154" TargetMode="External"/><Relationship Id="rId5272" Type="http://schemas.openxmlformats.org/officeDocument/2006/relationships/hyperlink" Target="https://www.daloopa.com/src/1670522" TargetMode="External"/><Relationship Id="rId1882" Type="http://schemas.openxmlformats.org/officeDocument/2006/relationships/hyperlink" Target="https://www.daloopa.com/src/1676821" TargetMode="External"/><Relationship Id="rId8495" Type="http://schemas.openxmlformats.org/officeDocument/2006/relationships/hyperlink" Target="https://www.daloopa.com/src/46420408" TargetMode="External"/><Relationship Id="rId11476" Type="http://schemas.openxmlformats.org/officeDocument/2006/relationships/hyperlink" Target="https://marketplace.daloopa.com/text-fundamental?id=1679076&amp;value=-18&amp;id=1679072&amp;value=-13&amp;id=45304411&amp;value=-31&amp;" TargetMode="External"/><Relationship Id="rId13925" Type="http://schemas.openxmlformats.org/officeDocument/2006/relationships/hyperlink" Target="https://www.daloopa.com/document/23465155" TargetMode="External"/><Relationship Id="rId18089" Type="http://schemas.openxmlformats.org/officeDocument/2006/relationships/hyperlink" Target="https://marketplace.daloopa.com/text-fundamental?id=19238159&amp;value=-28&amp;id=19238106&amp;value=-43&amp;id=19238067&amp;value=-17&amp;id=19238000&amp;value=-50&amp;id=19237955&amp;value=-43&amp;id=19237923&amp;value=-134&amp;id=19237896&amp;value=-141&amp;id=19237602&amp;value=-215&amp;id=46508970&amp;value=-135&amp;id=67089093&amp;value=-146&amp;" TargetMode="External"/><Relationship Id="rId1535" Type="http://schemas.openxmlformats.org/officeDocument/2006/relationships/hyperlink" Target="https://www.daloopa.com/document/17276180" TargetMode="External"/><Relationship Id="rId8148" Type="http://schemas.openxmlformats.org/officeDocument/2006/relationships/hyperlink" Target="https://www.daloopa.com/src/1669327" TargetMode="External"/><Relationship Id="rId11129" Type="http://schemas.openxmlformats.org/officeDocument/2006/relationships/hyperlink" Target="https://www.daloopa.com/src/50178782" TargetMode="External"/><Relationship Id="rId14699" Type="http://schemas.openxmlformats.org/officeDocument/2006/relationships/hyperlink" Target="https://www.daloopa.com/src/19185068" TargetMode="External"/><Relationship Id="rId19621" Type="http://schemas.openxmlformats.org/officeDocument/2006/relationships/hyperlink" Target="https://www.daloopa.com/src/46414350" TargetMode="External"/><Relationship Id="rId4758" Type="http://schemas.openxmlformats.org/officeDocument/2006/relationships/hyperlink" Target="https://www.daloopa.com/src/1668255" TargetMode="External"/><Relationship Id="rId17172" Type="http://schemas.openxmlformats.org/officeDocument/2006/relationships/hyperlink" Target="https://www.daloopa.com/src/48793382" TargetMode="External"/><Relationship Id="rId7231" Type="http://schemas.openxmlformats.org/officeDocument/2006/relationships/hyperlink" Target="https://www.daloopa.com/src/20811528" TargetMode="External"/><Relationship Id="rId10212" Type="http://schemas.openxmlformats.org/officeDocument/2006/relationships/hyperlink" Target="https://www.daloopa.com/src/50179965" TargetMode="External"/><Relationship Id="rId13782" Type="http://schemas.openxmlformats.org/officeDocument/2006/relationships/hyperlink" Target="https://www.daloopa.com/src/46507749" TargetMode="External"/><Relationship Id="rId3841" Type="http://schemas.openxmlformats.org/officeDocument/2006/relationships/hyperlink" Target="https://www.daloopa.com/src/1668457" TargetMode="External"/><Relationship Id="rId13435" Type="http://schemas.openxmlformats.org/officeDocument/2006/relationships/hyperlink" Target="https://www.daloopa.com/src/19142934" TargetMode="External"/><Relationship Id="rId1392" Type="http://schemas.openxmlformats.org/officeDocument/2006/relationships/hyperlink" Target="https://www.daloopa.com/src/49014112" TargetMode="External"/><Relationship Id="rId1045" Type="http://schemas.openxmlformats.org/officeDocument/2006/relationships/hyperlink" Target="https://www.daloopa.com/src/15998728" TargetMode="External"/><Relationship Id="rId16658" Type="http://schemas.openxmlformats.org/officeDocument/2006/relationships/hyperlink" Target="https://www.daloopa.com/src/32321277" TargetMode="External"/><Relationship Id="rId19131" Type="http://schemas.openxmlformats.org/officeDocument/2006/relationships/hyperlink" Target="https://www.daloopa.com/src/49000128" TargetMode="External"/><Relationship Id="rId4268" Type="http://schemas.openxmlformats.org/officeDocument/2006/relationships/hyperlink" Target="https://www.daloopa.com/src/46594111" TargetMode="External"/><Relationship Id="rId6717" Type="http://schemas.openxmlformats.org/officeDocument/2006/relationships/hyperlink" Target="https://www.daloopa.com/src/1669621" TargetMode="External"/><Relationship Id="rId15741" Type="http://schemas.openxmlformats.org/officeDocument/2006/relationships/hyperlink" Target="https://www.daloopa.com/src/19183548" TargetMode="External"/><Relationship Id="rId5800" Type="http://schemas.openxmlformats.org/officeDocument/2006/relationships/hyperlink" Target="https://www.daloopa.com/document/207413" TargetMode="External"/><Relationship Id="rId13292" Type="http://schemas.openxmlformats.org/officeDocument/2006/relationships/hyperlink" Target="https://www.daloopa.com/src/1677404" TargetMode="External"/><Relationship Id="rId18964" Type="http://schemas.openxmlformats.org/officeDocument/2006/relationships/hyperlink" Target="https://www.daloopa.com/src/50393486" TargetMode="External"/><Relationship Id="rId3351" Type="http://schemas.openxmlformats.org/officeDocument/2006/relationships/hyperlink" Target="https://www.daloopa.com/src/19136927" TargetMode="External"/><Relationship Id="rId18617" Type="http://schemas.openxmlformats.org/officeDocument/2006/relationships/hyperlink" Target="https://www.daloopa.com/src/50393512" TargetMode="External"/><Relationship Id="rId3004" Type="http://schemas.openxmlformats.org/officeDocument/2006/relationships/hyperlink" Target="https://www.daloopa.com/src/19135504" TargetMode="External"/><Relationship Id="rId6574" Type="http://schemas.openxmlformats.org/officeDocument/2006/relationships/hyperlink" Target="https://www.daloopa.com/src/67044553" TargetMode="External"/><Relationship Id="rId16168" Type="http://schemas.openxmlformats.org/officeDocument/2006/relationships/hyperlink" Target="https://marketplace.daloopa.com/text-fundamental?id=19193964&amp;value=5.33&amp;id=19193917&amp;value=5.09&amp;id=19193870&amp;value=4.36&amp;id=50458035&amp;value=5.489999999999998&amp;id=19195124&amp;value=20.27&amp;id=19193753&amp;value=5.2&amp;id=19193656&amp;value=6.43&amp;id=19193588&amp;value=5.73&amp;id=50458036&amp;value=6.98&amp;id=19195215&amp;value=24.34&amp;" TargetMode="External"/><Relationship Id="rId6227" Type="http://schemas.openxmlformats.org/officeDocument/2006/relationships/hyperlink" Target="https://www.daloopa.com/src/1670031" TargetMode="External"/><Relationship Id="rId9797" Type="http://schemas.openxmlformats.org/officeDocument/2006/relationships/hyperlink" Target="https://www.daloopa.com/src/2697131" TargetMode="External"/><Relationship Id="rId12778" Type="http://schemas.openxmlformats.org/officeDocument/2006/relationships/hyperlink" Target="https://www.daloopa.com/src/46502675" TargetMode="External"/><Relationship Id="rId17700" Type="http://schemas.openxmlformats.org/officeDocument/2006/relationships/hyperlink" Target="https://www.daloopa.com/src/62761281" TargetMode="External"/><Relationship Id="rId2837" Type="http://schemas.openxmlformats.org/officeDocument/2006/relationships/hyperlink" Target="https://www.daloopa.com/document/23465155" TargetMode="External"/><Relationship Id="rId15251" Type="http://schemas.openxmlformats.org/officeDocument/2006/relationships/hyperlink" Target="https://www.daloopa.com/src/32324041" TargetMode="External"/><Relationship Id="rId809" Type="http://schemas.openxmlformats.org/officeDocument/2006/relationships/hyperlink" Target="https://www.daloopa.com/src/7963869" TargetMode="External"/><Relationship Id="rId5310" Type="http://schemas.openxmlformats.org/officeDocument/2006/relationships/hyperlink" Target="https://www.daloopa.com/src/62949307" TargetMode="External"/><Relationship Id="rId8880" Type="http://schemas.openxmlformats.org/officeDocument/2006/relationships/hyperlink" Target="https://www.daloopa.com/src/62955931" TargetMode="External"/><Relationship Id="rId11861" Type="http://schemas.openxmlformats.org/officeDocument/2006/relationships/hyperlink" Target="https://www.daloopa.com/document/6065430" TargetMode="External"/><Relationship Id="rId18474" Type="http://schemas.openxmlformats.org/officeDocument/2006/relationships/hyperlink" Target="https://www.daloopa.com/src/62711657" TargetMode="External"/><Relationship Id="rId1920" Type="http://schemas.openxmlformats.org/officeDocument/2006/relationships/hyperlink" Target="https://www.daloopa.com/src/1680681" TargetMode="External"/><Relationship Id="rId8533" Type="http://schemas.openxmlformats.org/officeDocument/2006/relationships/hyperlink" Target="https://www.daloopa.com/src/38123498" TargetMode="External"/><Relationship Id="rId11514" Type="http://schemas.openxmlformats.org/officeDocument/2006/relationships/hyperlink" Target="https://marketplace.daloopa.com/text-fundamental?id=1678992&amp;value=1125&amp;id=1684158&amp;value=1197&amp;id=1684177&amp;value=1213&amp;id=1684198&amp;value=1261&amp;id=45304417&amp;value=4796&amp;" TargetMode="External"/><Relationship Id="rId18127" Type="http://schemas.openxmlformats.org/officeDocument/2006/relationships/hyperlink" Target="https://www.daloopa.com/src/62769820" TargetMode="External"/><Relationship Id="rId6084" Type="http://schemas.openxmlformats.org/officeDocument/2006/relationships/hyperlink" Target="https://www.daloopa.com/src/10332982" TargetMode="External"/><Relationship Id="rId2694" Type="http://schemas.openxmlformats.org/officeDocument/2006/relationships/hyperlink" Target="https://www.daloopa.com/src/67086613" TargetMode="External"/><Relationship Id="rId12288" Type="http://schemas.openxmlformats.org/officeDocument/2006/relationships/hyperlink" Target="https://www.daloopa.com/src/1679513" TargetMode="External"/><Relationship Id="rId14737" Type="http://schemas.openxmlformats.org/officeDocument/2006/relationships/hyperlink" Target="https://www.daloopa.com/src/45303733" TargetMode="External"/><Relationship Id="rId17210" Type="http://schemas.openxmlformats.org/officeDocument/2006/relationships/hyperlink" Target="https://www.daloopa.com/src/48797989" TargetMode="External"/><Relationship Id="rId666" Type="http://schemas.openxmlformats.org/officeDocument/2006/relationships/hyperlink" Target="https://www.daloopa.com/src/18922332" TargetMode="External"/><Relationship Id="rId2347" Type="http://schemas.openxmlformats.org/officeDocument/2006/relationships/hyperlink" Target="https://www.daloopa.com/src/46520549" TargetMode="External"/><Relationship Id="rId319" Type="http://schemas.openxmlformats.org/officeDocument/2006/relationships/hyperlink" Target="https://www.daloopa.com/src/48499512" TargetMode="External"/><Relationship Id="rId8390" Type="http://schemas.openxmlformats.org/officeDocument/2006/relationships/hyperlink" Target="https://www.daloopa.com/src/47468701" TargetMode="External"/><Relationship Id="rId13820" Type="http://schemas.openxmlformats.org/officeDocument/2006/relationships/hyperlink" Target="https://www.daloopa.com/src/19257762" TargetMode="External"/><Relationship Id="rId8043" Type="http://schemas.openxmlformats.org/officeDocument/2006/relationships/hyperlink" Target="https://www.daloopa.com/src/1669363" TargetMode="External"/><Relationship Id="rId11371" Type="http://schemas.openxmlformats.org/officeDocument/2006/relationships/hyperlink" Target="https://www.daloopa.com/src/1687081" TargetMode="External"/><Relationship Id="rId1430" Type="http://schemas.openxmlformats.org/officeDocument/2006/relationships/hyperlink" Target="https://www.daloopa.com/src/48520674" TargetMode="External"/><Relationship Id="rId11024" Type="http://schemas.openxmlformats.org/officeDocument/2006/relationships/hyperlink" Target="https://marketplace.daloopa.com/text-fundamental?id=67059990&amp;value=0.07&amp;id=67060001&amp;value=0.14&amp;" TargetMode="External"/><Relationship Id="rId14594" Type="http://schemas.openxmlformats.org/officeDocument/2006/relationships/hyperlink" Target="https://www.daloopa.com/src/19184172" TargetMode="External"/><Relationship Id="rId4653" Type="http://schemas.openxmlformats.org/officeDocument/2006/relationships/hyperlink" Target="https://www.daloopa.com/src/66433294" TargetMode="External"/><Relationship Id="rId14247" Type="http://schemas.openxmlformats.org/officeDocument/2006/relationships/hyperlink" Target="https://www.daloopa.com/src/58704068" TargetMode="External"/><Relationship Id="rId4306" Type="http://schemas.openxmlformats.org/officeDocument/2006/relationships/hyperlink" Target="https://www.daloopa.com/src/2696815" TargetMode="External"/><Relationship Id="rId7876" Type="http://schemas.openxmlformats.org/officeDocument/2006/relationships/hyperlink" Target="https://www.daloopa.com/src/48610209" TargetMode="External"/><Relationship Id="rId176" Type="http://schemas.openxmlformats.org/officeDocument/2006/relationships/hyperlink" Target="https://www.daloopa.com/src/59874741" TargetMode="External"/><Relationship Id="rId7529" Type="http://schemas.openxmlformats.org/officeDocument/2006/relationships/hyperlink" Target="https://www.daloopa.com/src/1669279" TargetMode="External"/><Relationship Id="rId10857" Type="http://schemas.openxmlformats.org/officeDocument/2006/relationships/hyperlink" Target="https://www.daloopa.com/src/67059989" TargetMode="External"/><Relationship Id="rId13330" Type="http://schemas.openxmlformats.org/officeDocument/2006/relationships/hyperlink" Target="https://www.daloopa.com/src/20810925" TargetMode="External"/><Relationship Id="rId16553" Type="http://schemas.openxmlformats.org/officeDocument/2006/relationships/hyperlink" Target="https://www.daloopa.com/src/46503640" TargetMode="External"/><Relationship Id="rId6612" Type="http://schemas.openxmlformats.org/officeDocument/2006/relationships/hyperlink" Target="https://www.daloopa.com/src/1669655" TargetMode="External"/><Relationship Id="rId16206" Type="http://schemas.openxmlformats.org/officeDocument/2006/relationships/hyperlink" Target="https://www.daloopa.com/src/19193044" TargetMode="External"/><Relationship Id="rId4163" Type="http://schemas.openxmlformats.org/officeDocument/2006/relationships/hyperlink" Target="https://www.daloopa.com/src/46593999" TargetMode="External"/><Relationship Id="rId9835" Type="http://schemas.openxmlformats.org/officeDocument/2006/relationships/hyperlink" Target="https://www.daloopa.com/src/32273755" TargetMode="External"/><Relationship Id="rId19429" Type="http://schemas.openxmlformats.org/officeDocument/2006/relationships/hyperlink" Target="https://www.daloopa.com/src/10333279" TargetMode="External"/><Relationship Id="rId49" Type="http://schemas.openxmlformats.org/officeDocument/2006/relationships/hyperlink" Target="https://www.daloopa.com/document/6065182" TargetMode="External"/><Relationship Id="rId7386" Type="http://schemas.openxmlformats.org/officeDocument/2006/relationships/hyperlink" Target="https://www.daloopa.com/src/1668751" TargetMode="External"/><Relationship Id="rId10367" Type="http://schemas.openxmlformats.org/officeDocument/2006/relationships/hyperlink" Target="https://www.daloopa.com/src/50179371" TargetMode="External"/><Relationship Id="rId12816" Type="http://schemas.openxmlformats.org/officeDocument/2006/relationships/hyperlink" Target="https://www.daloopa.com/src/67436352" TargetMode="External"/><Relationship Id="rId7039" Type="http://schemas.openxmlformats.org/officeDocument/2006/relationships/hyperlink" Target="https://www.daloopa.com/src/1668813" TargetMode="External"/><Relationship Id="rId3996" Type="http://schemas.openxmlformats.org/officeDocument/2006/relationships/hyperlink" Target="https://www.daloopa.com/src/46414829" TargetMode="External"/><Relationship Id="rId16063" Type="http://schemas.openxmlformats.org/officeDocument/2006/relationships/hyperlink" Target="https://www.daloopa.com/src/19195291" TargetMode="External"/><Relationship Id="rId18512" Type="http://schemas.openxmlformats.org/officeDocument/2006/relationships/hyperlink" Target="https://www.daloopa.com/src/62711760" TargetMode="External"/><Relationship Id="rId3649" Type="http://schemas.openxmlformats.org/officeDocument/2006/relationships/hyperlink" Target="https://www.daloopa.com/src/58704907" TargetMode="External"/><Relationship Id="rId6122" Type="http://schemas.openxmlformats.org/officeDocument/2006/relationships/hyperlink" Target="https://www.daloopa.com/src/1670065" TargetMode="External"/><Relationship Id="rId9692" Type="http://schemas.openxmlformats.org/officeDocument/2006/relationships/hyperlink" Target="https://www.daloopa.com/src/67057799" TargetMode="External"/><Relationship Id="rId12673" Type="http://schemas.openxmlformats.org/officeDocument/2006/relationships/hyperlink" Target="https://www.daloopa.com/src/1679146" TargetMode="External"/><Relationship Id="rId19286" Type="http://schemas.openxmlformats.org/officeDocument/2006/relationships/hyperlink" Target="https://www.daloopa.com/src/49002501" TargetMode="External"/><Relationship Id="rId2732" Type="http://schemas.openxmlformats.org/officeDocument/2006/relationships/hyperlink" Target="https://www.daloopa.com/src/46503304" TargetMode="External"/><Relationship Id="rId9345" Type="http://schemas.openxmlformats.org/officeDocument/2006/relationships/hyperlink" Target="https://marketplace.daloopa.com/text-fundamental?id=1671353&amp;value=3619&amp;id=1671325&amp;value=3730&amp;id=1671297&amp;value=4199&amp;id=1671269&amp;value=4687&amp;id=45304320&amp;value=16235&amp;id=1671241&amp;value=4804&amp;id=1671213&amp;value=5090&amp;id=1671185&amp;value=5424&amp;id=1671157&amp;value=6056&amp;id=45304321&amp;value=21374&amp;id=1671129&amp;value=6112&amp;id=1671101&amp;value=6551&amp;id=1671073&amp;value=6828&amp;id=2697117&amp;value=7482&amp;id=45304322&amp;value=26973&amp;id=4681506&amp;value=7238&amp;id=7963272&amp;value=6945&amp;id=10333139&amp;value=8458&amp;id=14718325&amp;value=9909&amp;id=45304323&amp;value=32550&amp;id=20810592&amp;value=10455&amp;id=32273749&amp;value=11231&amp;id=38123913&amp;value=11705&amp;id=50174317&amp;value=12732&amp;id=50457803&amp;value=46123&amp;id=53410538&amp;value=11841&amp;id=58652916&amp;value=11710&amp;id=62949526&amp;value=11494&amp;id=67049642&amp;value=11979&amp;id=67054084&amp;value=47024&amp;" TargetMode="External"/><Relationship Id="rId12326" Type="http://schemas.openxmlformats.org/officeDocument/2006/relationships/hyperlink" Target="https://www.daloopa.com/src/62996614" TargetMode="External"/><Relationship Id="rId15896" Type="http://schemas.openxmlformats.org/officeDocument/2006/relationships/hyperlink" Target="https://www.daloopa.com/src/58705800" TargetMode="External"/><Relationship Id="rId704" Type="http://schemas.openxmlformats.org/officeDocument/2006/relationships/hyperlink" Target="https://www.daloopa.com/src/19360130" TargetMode="External"/><Relationship Id="rId5955" Type="http://schemas.openxmlformats.org/officeDocument/2006/relationships/hyperlink" Target="https://www.daloopa.com/src/2696972" TargetMode="External"/><Relationship Id="rId15549" Type="http://schemas.openxmlformats.org/officeDocument/2006/relationships/hyperlink" Target="https://www.daloopa.com/src/19187118" TargetMode="External"/><Relationship Id="rId5608" Type="http://schemas.openxmlformats.org/officeDocument/2006/relationships/hyperlink" Target="https://www.daloopa.com/src/1669982" TargetMode="External"/><Relationship Id="rId18022" Type="http://schemas.openxmlformats.org/officeDocument/2006/relationships/hyperlink" Target="https://www.daloopa.com/src/62708689" TargetMode="External"/><Relationship Id="rId3159" Type="http://schemas.openxmlformats.org/officeDocument/2006/relationships/hyperlink" Target="https://www.daloopa.com/src/19135931" TargetMode="External"/><Relationship Id="rId14632" Type="http://schemas.openxmlformats.org/officeDocument/2006/relationships/hyperlink" Target="https://www.daloopa.com/src/19184118" TargetMode="External"/><Relationship Id="rId12183" Type="http://schemas.openxmlformats.org/officeDocument/2006/relationships/hyperlink" Target="https://www.daloopa.com/src/1678297" TargetMode="External"/><Relationship Id="rId17855" Type="http://schemas.openxmlformats.org/officeDocument/2006/relationships/hyperlink" Target="https://www.daloopa.com/src/62706013" TargetMode="External"/><Relationship Id="rId561" Type="http://schemas.openxmlformats.org/officeDocument/2006/relationships/hyperlink" Target="https://www.daloopa.com/src/18918779" TargetMode="External"/><Relationship Id="rId2242" Type="http://schemas.openxmlformats.org/officeDocument/2006/relationships/hyperlink" Target="https://www.daloopa.com/src/1679255" TargetMode="External"/><Relationship Id="rId7914" Type="http://schemas.openxmlformats.org/officeDocument/2006/relationships/hyperlink" Target="https://www.daloopa.com/src/1669470" TargetMode="External"/><Relationship Id="rId17508" Type="http://schemas.openxmlformats.org/officeDocument/2006/relationships/hyperlink" Target="https://www.daloopa.com/src/62762163" TargetMode="External"/><Relationship Id="rId214" Type="http://schemas.openxmlformats.org/officeDocument/2006/relationships/hyperlink" Target="https://www.daloopa.com/src/1677006" TargetMode="External"/><Relationship Id="rId5465" Type="http://schemas.openxmlformats.org/officeDocument/2006/relationships/hyperlink" Target="https://marketplace.daloopa.com/text-fundamental?id=1670526&amp;value=12300&amp;id=1670489&amp;value=12912&amp;id=1670452&amp;value=14867&amp;id=1670415&amp;value=16524&amp;id=1670378&amp;value=17877&amp;id=1670340&amp;value=19486&amp;id=1670302&amp;value=20981&amp;id=1670265&amp;value=23883&amp;id=1670230&amp;value=25448&amp;id=1670195&amp;value=27008&amp;id=1670160&amp;value=28338&amp;id=1670125&amp;value=29016&amp;id=1670089&amp;value=30162&amp;id=1670053&amp;value=31413&amp;id=1670017&amp;value=32753&amp;id=1669980&amp;value=34234&amp;id=1669945&amp;value=35936&amp;id=1669911&amp;value=37676&amp;id=1669876&amp;value=40120&amp;id=1669842&amp;value=42383&amp;id=1669807&amp;value=48845&amp;id=1669773&amp;value=51672&amp;id=1669739&amp;value=55300&amp;id=1669705&amp;value=59719&amp;id=1669669&amp;value=60528&amp;id=1669633&amp;value=64891&amp;id=1669597&amp;value=69252&amp;id=2696963&amp;value=73646&amp;id=4681431&amp;value=76747&amp;id=7963193&amp;value=78748&amp;id=10332999&amp;value=81636&amp;id=14718102&amp;value=84749&amp;id=20809875&amp;value=87606&amp;id=32272351&amp;value=91697&amp;id=38123605&amp;value=94631&amp;id=46412906&amp;value=97599&amp;id=53410407&amp;value=104218&amp;id=58652763&amp;value=106223&amp;id=62949316&amp;value=108363&amp;id=67044541&amp;value=112668&amp;" TargetMode="External"/><Relationship Id="rId15059" Type="http://schemas.openxmlformats.org/officeDocument/2006/relationships/hyperlink" Target="https://www.daloopa.com/src/19180085" TargetMode="External"/><Relationship Id="rId5118" Type="http://schemas.openxmlformats.org/officeDocument/2006/relationships/hyperlink" Target="https://www.daloopa.com/src/32272345" TargetMode="External"/><Relationship Id="rId8688" Type="http://schemas.openxmlformats.org/officeDocument/2006/relationships/hyperlink" Target="https://www.daloopa.com/src/1670567" TargetMode="External"/><Relationship Id="rId11669" Type="http://schemas.openxmlformats.org/officeDocument/2006/relationships/hyperlink" Target="https://www.daloopa.com/document/599392" TargetMode="External"/><Relationship Id="rId1728" Type="http://schemas.openxmlformats.org/officeDocument/2006/relationships/hyperlink" Target="https://www.daloopa.com/src/49014144" TargetMode="External"/><Relationship Id="rId4201" Type="http://schemas.openxmlformats.org/officeDocument/2006/relationships/hyperlink" Target="https://www.daloopa.com/src/1668077" TargetMode="External"/><Relationship Id="rId14142" Type="http://schemas.openxmlformats.org/officeDocument/2006/relationships/hyperlink" Target="https://www.daloopa.com/document/27824" TargetMode="External"/><Relationship Id="rId7771" Type="http://schemas.openxmlformats.org/officeDocument/2006/relationships/hyperlink" Target="https://www.daloopa.com/src/1668591" TargetMode="External"/><Relationship Id="rId10752" Type="http://schemas.openxmlformats.org/officeDocument/2006/relationships/hyperlink" Target="https://www.daloopa.com/src/50179204" TargetMode="External"/><Relationship Id="rId17365" Type="http://schemas.openxmlformats.org/officeDocument/2006/relationships/hyperlink" Target="https://www.daloopa.com/src/48796165" TargetMode="External"/><Relationship Id="rId7424" Type="http://schemas.openxmlformats.org/officeDocument/2006/relationships/hyperlink" Target="https://www.daloopa.com/src/1669313" TargetMode="External"/><Relationship Id="rId10405" Type="http://schemas.openxmlformats.org/officeDocument/2006/relationships/hyperlink" Target="https://www.daloopa.com/src/50179049" TargetMode="External"/><Relationship Id="rId13975" Type="http://schemas.openxmlformats.org/officeDocument/2006/relationships/hyperlink" Target="https://www.daloopa.com/src/19157073" TargetMode="External"/><Relationship Id="rId17018" Type="http://schemas.openxmlformats.org/officeDocument/2006/relationships/hyperlink" Target="https://www.daloopa.com/src/48792420" TargetMode="External"/><Relationship Id="rId13628" Type="http://schemas.openxmlformats.org/officeDocument/2006/relationships/hyperlink" Target="https://www.daloopa.com/src/19145372" TargetMode="External"/><Relationship Id="rId1585" Type="http://schemas.openxmlformats.org/officeDocument/2006/relationships/hyperlink" Target="https://www.daloopa.com/src/49013967" TargetMode="External"/><Relationship Id="rId8198" Type="http://schemas.openxmlformats.org/officeDocument/2006/relationships/hyperlink" Target="https://www.daloopa.com/src/48615971" TargetMode="External"/><Relationship Id="rId11179" Type="http://schemas.openxmlformats.org/officeDocument/2006/relationships/hyperlink" Target="https://www.daloopa.com/src/1684274" TargetMode="External"/><Relationship Id="rId16101" Type="http://schemas.openxmlformats.org/officeDocument/2006/relationships/hyperlink" Target="https://www.daloopa.com/src/19193434" TargetMode="External"/><Relationship Id="rId1238" Type="http://schemas.openxmlformats.org/officeDocument/2006/relationships/hyperlink" Target="https://www.daloopa.com/document/17276180" TargetMode="External"/><Relationship Id="rId19671" Type="http://schemas.openxmlformats.org/officeDocument/2006/relationships/hyperlink" Target="https://www.daloopa.com/src/14718181" TargetMode="External"/><Relationship Id="rId7281" Type="http://schemas.openxmlformats.org/officeDocument/2006/relationships/hyperlink" Target="https://www.daloopa.com/src/10333071" TargetMode="External"/><Relationship Id="rId9730" Type="http://schemas.openxmlformats.org/officeDocument/2006/relationships/hyperlink" Target="https://www.daloopa.com/src/1671339" TargetMode="External"/><Relationship Id="rId12711" Type="http://schemas.openxmlformats.org/officeDocument/2006/relationships/hyperlink" Target="https://www.daloopa.com/src/1679159" TargetMode="External"/><Relationship Id="rId19324" Type="http://schemas.openxmlformats.org/officeDocument/2006/relationships/hyperlink" Target="https://www.daloopa.com/src/1678555" TargetMode="External"/><Relationship Id="rId10262" Type="http://schemas.openxmlformats.org/officeDocument/2006/relationships/hyperlink" Target="https://www.daloopa.com/src/50179828" TargetMode="External"/><Relationship Id="rId15934" Type="http://schemas.openxmlformats.org/officeDocument/2006/relationships/hyperlink" Target="https://www.daloopa.com/src/19192611" TargetMode="External"/><Relationship Id="rId3891" Type="http://schemas.openxmlformats.org/officeDocument/2006/relationships/hyperlink" Target="https://www.daloopa.com/src/1668506" TargetMode="External"/><Relationship Id="rId13485" Type="http://schemas.openxmlformats.org/officeDocument/2006/relationships/hyperlink" Target="https://www.daloopa.com/src/19144003" TargetMode="External"/><Relationship Id="rId3544" Type="http://schemas.openxmlformats.org/officeDocument/2006/relationships/hyperlink" Target="https://www.daloopa.com/src/49006109" TargetMode="External"/><Relationship Id="rId13138" Type="http://schemas.openxmlformats.org/officeDocument/2006/relationships/hyperlink" Target="https://www.daloopa.com/src/67439265" TargetMode="External"/><Relationship Id="rId1095" Type="http://schemas.openxmlformats.org/officeDocument/2006/relationships/hyperlink" Target="https://www.daloopa.com/src/48511404" TargetMode="External"/><Relationship Id="rId6767" Type="http://schemas.openxmlformats.org/officeDocument/2006/relationships/hyperlink" Target="https://www.daloopa.com/src/1669694" TargetMode="External"/><Relationship Id="rId19181" Type="http://schemas.openxmlformats.org/officeDocument/2006/relationships/hyperlink" Target="https://www.daloopa.com/src/49001119" TargetMode="External"/><Relationship Id="rId9240" Type="http://schemas.openxmlformats.org/officeDocument/2006/relationships/hyperlink" Target="https://www.daloopa.com/src/1671181" TargetMode="External"/><Relationship Id="rId12221" Type="http://schemas.openxmlformats.org/officeDocument/2006/relationships/hyperlink" Target="https://www.daloopa.com/src/1679375" TargetMode="External"/><Relationship Id="rId15791" Type="http://schemas.openxmlformats.org/officeDocument/2006/relationships/hyperlink" Target="https://www.daloopa.com/src/19183549" TargetMode="External"/><Relationship Id="rId5850" Type="http://schemas.openxmlformats.org/officeDocument/2006/relationships/hyperlink" Target="https://www.daloopa.com/src/1669604" TargetMode="External"/><Relationship Id="rId15444" Type="http://schemas.openxmlformats.org/officeDocument/2006/relationships/hyperlink" Target="https://www.daloopa.com/src/45303779" TargetMode="External"/><Relationship Id="rId3054" Type="http://schemas.openxmlformats.org/officeDocument/2006/relationships/hyperlink" Target="https://www.daloopa.com/src/19135425" TargetMode="External"/><Relationship Id="rId5503" Type="http://schemas.openxmlformats.org/officeDocument/2006/relationships/hyperlink" Target="https://www.daloopa.com/src/53410407" TargetMode="External"/><Relationship Id="rId18667" Type="http://schemas.openxmlformats.org/officeDocument/2006/relationships/hyperlink" Target="https://www.daloopa.com/src/48899985" TargetMode="External"/><Relationship Id="rId8726" Type="http://schemas.openxmlformats.org/officeDocument/2006/relationships/hyperlink" Target="https://www.daloopa.com/src/1670610" TargetMode="External"/><Relationship Id="rId11707" Type="http://schemas.openxmlformats.org/officeDocument/2006/relationships/hyperlink" Target="https://www.daloopa.com/document/206943" TargetMode="External"/><Relationship Id="rId6277" Type="http://schemas.openxmlformats.org/officeDocument/2006/relationships/hyperlink" Target="https://www.daloopa.com/src/1670104" TargetMode="External"/><Relationship Id="rId2887" Type="http://schemas.openxmlformats.org/officeDocument/2006/relationships/hyperlink" Target="https://www.daloopa.com/document/21779929" TargetMode="External"/><Relationship Id="rId17750" Type="http://schemas.openxmlformats.org/officeDocument/2006/relationships/hyperlink" Target="https://marketplace.daloopa.com/text-fundamental?id=62706124&amp;value=-7&amp;id=62706096&amp;value=-105&amp;id=62706058&amp;value=-27&amp;id=62706047&amp;value=19&amp;id=62762189&amp;value=-120&amp;id=62706017&amp;value=-40&amp;id=62706001&amp;value=-16&amp;id=62705948&amp;value=-14&amp;id=62705926&amp;value=460&amp;id=62762175&amp;value=390&amp;id=62705917&amp;value=74&amp;id=62705899&amp;value=-54&amp;id=62705889&amp;value=26&amp;id=62705858&amp;value=355&amp;id=62762169&amp;value=401&amp;id=62705850&amp;value=5&amp;id=62705821&amp;value=92&amp;id=62705807&amp;value=188&amp;id=62705741&amp;value=49&amp;id=62762153&amp;value=334&amp;id=62705717&amp;value=-89&amp;id=62705683&amp;value=-118&amp;id=62950378&amp;value=-99&amp;id=67046094&amp;value=-31&amp;id=67091606&amp;value=-337&amp;" TargetMode="External"/><Relationship Id="rId859" Type="http://schemas.openxmlformats.org/officeDocument/2006/relationships/hyperlink" Target="https://www.daloopa.com/src/48505913" TargetMode="External"/><Relationship Id="rId5360" Type="http://schemas.openxmlformats.org/officeDocument/2006/relationships/hyperlink" Target="https://www.daloopa.com/src/53410409" TargetMode="External"/><Relationship Id="rId17403" Type="http://schemas.openxmlformats.org/officeDocument/2006/relationships/hyperlink" Target="https://www.daloopa.com/src/62865833" TargetMode="External"/><Relationship Id="rId5013" Type="http://schemas.openxmlformats.org/officeDocument/2006/relationships/hyperlink" Target="https://www.daloopa.com/src/20809894" TargetMode="External"/><Relationship Id="rId1970" Type="http://schemas.openxmlformats.org/officeDocument/2006/relationships/hyperlink" Target="https://www.daloopa.com/src/1680787" TargetMode="External"/><Relationship Id="rId8583" Type="http://schemas.openxmlformats.org/officeDocument/2006/relationships/hyperlink" Target="https://www.daloopa.com/src/1668808" TargetMode="External"/><Relationship Id="rId11564" Type="http://schemas.openxmlformats.org/officeDocument/2006/relationships/hyperlink" Target="https://www.daloopa.com/src/1684184" TargetMode="External"/><Relationship Id="rId18177" Type="http://schemas.openxmlformats.org/officeDocument/2006/relationships/hyperlink" Target="https://www.daloopa.com/document/23465155" TargetMode="External"/><Relationship Id="rId1623" Type="http://schemas.openxmlformats.org/officeDocument/2006/relationships/hyperlink" Target="https://www.daloopa.com/src/49016248" TargetMode="External"/><Relationship Id="rId8236" Type="http://schemas.openxmlformats.org/officeDocument/2006/relationships/hyperlink" Target="https://www.daloopa.com/src/7963162" TargetMode="External"/><Relationship Id="rId11217" Type="http://schemas.openxmlformats.org/officeDocument/2006/relationships/hyperlink" Target="https://www.daloopa.com/document/6065396" TargetMode="External"/><Relationship Id="rId14787" Type="http://schemas.openxmlformats.org/officeDocument/2006/relationships/hyperlink" Target="https://www.daloopa.com/src/45303742" TargetMode="External"/><Relationship Id="rId4846" Type="http://schemas.openxmlformats.org/officeDocument/2006/relationships/hyperlink" Target="https://www.daloopa.com/src/1930164" TargetMode="External"/><Relationship Id="rId17260" Type="http://schemas.openxmlformats.org/officeDocument/2006/relationships/hyperlink" Target="https://www.daloopa.com/src/48796701" TargetMode="External"/><Relationship Id="rId2397" Type="http://schemas.openxmlformats.org/officeDocument/2006/relationships/hyperlink" Target="https://www.daloopa.com/src/32320384" TargetMode="External"/><Relationship Id="rId369" Type="http://schemas.openxmlformats.org/officeDocument/2006/relationships/hyperlink" Target="https://www.daloopa.com/src/1676916" TargetMode="External"/><Relationship Id="rId10300" Type="http://schemas.openxmlformats.org/officeDocument/2006/relationships/hyperlink" Target="https://www.daloopa.com/src/50178962" TargetMode="External"/><Relationship Id="rId13870" Type="http://schemas.openxmlformats.org/officeDocument/2006/relationships/hyperlink" Target="https://www.daloopa.com/document/40817" TargetMode="External"/><Relationship Id="rId1480" Type="http://schemas.openxmlformats.org/officeDocument/2006/relationships/hyperlink" Target="https://www.daloopa.com/src/1670925" TargetMode="External"/><Relationship Id="rId8093" Type="http://schemas.openxmlformats.org/officeDocument/2006/relationships/hyperlink" Target="https://www.daloopa.com/src/1669438" TargetMode="External"/><Relationship Id="rId13523" Type="http://schemas.openxmlformats.org/officeDocument/2006/relationships/hyperlink" Target="https://www.daloopa.com/src/38234275" TargetMode="External"/><Relationship Id="rId1133" Type="http://schemas.openxmlformats.org/officeDocument/2006/relationships/hyperlink" Target="https://www.daloopa.com/src/49013830" TargetMode="External"/><Relationship Id="rId11074" Type="http://schemas.openxmlformats.org/officeDocument/2006/relationships/hyperlink" Target="https://www.daloopa.com/src/50179745" TargetMode="External"/><Relationship Id="rId16746" Type="http://schemas.openxmlformats.org/officeDocument/2006/relationships/hyperlink" Target="https://www.daloopa.com/src/62705941" TargetMode="External"/><Relationship Id="rId6805" Type="http://schemas.openxmlformats.org/officeDocument/2006/relationships/hyperlink" Target="https://www.daloopa.com/src/1669192" TargetMode="External"/><Relationship Id="rId14297" Type="http://schemas.openxmlformats.org/officeDocument/2006/relationships/hyperlink" Target="https://www.daloopa.com/src/48892906" TargetMode="External"/><Relationship Id="rId4356" Type="http://schemas.openxmlformats.org/officeDocument/2006/relationships/hyperlink" Target="https://www.daloopa.com/src/1668094" TargetMode="External"/><Relationship Id="rId4009" Type="http://schemas.openxmlformats.org/officeDocument/2006/relationships/hyperlink" Target="https://www.daloopa.com/src/1668349" TargetMode="External"/><Relationship Id="rId7579" Type="http://schemas.openxmlformats.org/officeDocument/2006/relationships/hyperlink" Target="https://www.daloopa.com/src/1669354" TargetMode="External"/><Relationship Id="rId13380" Type="http://schemas.openxmlformats.org/officeDocument/2006/relationships/hyperlink" Target="https://www.daloopa.com/src/19143653" TargetMode="External"/><Relationship Id="rId13033" Type="http://schemas.openxmlformats.org/officeDocument/2006/relationships/hyperlink" Target="https://www.daloopa.com/src/67441197" TargetMode="External"/><Relationship Id="rId18705" Type="http://schemas.openxmlformats.org/officeDocument/2006/relationships/hyperlink" Target="https://www.daloopa.com/src/48899962" TargetMode="External"/><Relationship Id="rId6662" Type="http://schemas.openxmlformats.org/officeDocument/2006/relationships/hyperlink" Target="https://www.daloopa.com/src/1669726" TargetMode="External"/><Relationship Id="rId16256" Type="http://schemas.openxmlformats.org/officeDocument/2006/relationships/hyperlink" Target="https://www.daloopa.com/src/19139959" TargetMode="External"/><Relationship Id="rId6315" Type="http://schemas.openxmlformats.org/officeDocument/2006/relationships/hyperlink" Target="https://marketplace.daloopa.com/text-fundamental?id=1670542&amp;value=1978&amp;id=1670505&amp;value=1905&amp;id=1670468&amp;value=2097&amp;id=1670431&amp;value=1947&amp;id=1670395&amp;value=1848&amp;id=1670357&amp;value=1625&amp;id=1670319&amp;value=1554&amp;id=1670281&amp;value=1971&amp;id=1670246&amp;value=1845&amp;id=1670211&amp;value=1754&amp;id=1670176&amp;value=1976&amp;id=1670141&amp;value=189&amp;id=1670105&amp;value=599&amp;id=1670069&amp;value=651&amp;id=1670033&amp;value=393&amp;id=1669996&amp;value=226&amp;id=1669959&amp;value=604&amp;id=1669925&amp;value=369&amp;id=1669891&amp;value=151&amp;id=1669857&amp;value=430&amp;id=1669823&amp;value=394&amp;id=1669788&amp;value=479&amp;id=1669754&amp;value=1318&amp;id=1669720&amp;value=1264&amp;id=1669685&amp;value=1282&amp;id=1669649&amp;value=1892&amp;id=1669613&amp;value=1747&amp;id=2696979&amp;value=1701&amp;id=4681447&amp;value=2079&amp;id=7963209&amp;value=1797&amp;id=10332988&amp;value=1973&amp;id=14718072&amp;value=3561&amp;id=20809869&amp;value=4406&amp;id=32272330&amp;value=4703&amp;id=38123585&amp;value=3551&amp;id=46412941&amp;value=5257&amp;id=53410434&amp;value=2843&amp;id=58652765&amp;value=924&amp;id=62949294&amp;value=476&amp;id=67044556&amp;value=514&amp;" TargetMode="External"/><Relationship Id="rId9885" Type="http://schemas.openxmlformats.org/officeDocument/2006/relationships/hyperlink" Target="https://www.daloopa.com/document/21778939" TargetMode="External"/><Relationship Id="rId12866" Type="http://schemas.openxmlformats.org/officeDocument/2006/relationships/hyperlink" Target="https://www.daloopa.com/src/67436121" TargetMode="External"/><Relationship Id="rId19479" Type="http://schemas.openxmlformats.org/officeDocument/2006/relationships/hyperlink" Target="https://www.daloopa.com/src/62950081" TargetMode="External"/><Relationship Id="rId99" Type="http://schemas.openxmlformats.org/officeDocument/2006/relationships/hyperlink" Target="https://www.daloopa.com/document/10232721" TargetMode="External"/><Relationship Id="rId2925" Type="http://schemas.openxmlformats.org/officeDocument/2006/relationships/hyperlink" Target="https://www.daloopa.com/src/20860458" TargetMode="External"/><Relationship Id="rId9538" Type="http://schemas.openxmlformats.org/officeDocument/2006/relationships/hyperlink" Target="https://www.daloopa.com/src/1671248" TargetMode="External"/><Relationship Id="rId12519" Type="http://schemas.openxmlformats.org/officeDocument/2006/relationships/hyperlink" Target="https://www.daloopa.com/src/1679350" TargetMode="External"/><Relationship Id="rId7089" Type="http://schemas.openxmlformats.org/officeDocument/2006/relationships/hyperlink" Target="https://marketplace.daloopa.com/text-fundamental?id=1669524&amp;value=-716&amp;id=1669489&amp;value=-15&amp;id=1669454&amp;value=5&amp;id=48346971&amp;value=-700&amp;id=1669380&amp;value=0&amp;id=1669342&amp;value=0&amp;id=1669305&amp;value=-740&amp;id=48346638&amp;value=-740&amp;id=1669160&amp;value=0&amp;id=48345864&amp;value=0&amp;id=48615954&amp;value=0&amp;" TargetMode="External"/><Relationship Id="rId18562" Type="http://schemas.openxmlformats.org/officeDocument/2006/relationships/hyperlink" Target="https://www.daloopa.com/src/62711915" TargetMode="External"/><Relationship Id="rId3699" Type="http://schemas.openxmlformats.org/officeDocument/2006/relationships/hyperlink" Target="https://www.daloopa.com/src/67160339" TargetMode="External"/><Relationship Id="rId8621" Type="http://schemas.openxmlformats.org/officeDocument/2006/relationships/hyperlink" Target="https://www.daloopa.com/src/1670611" TargetMode="External"/><Relationship Id="rId18215" Type="http://schemas.openxmlformats.org/officeDocument/2006/relationships/hyperlink" Target="https://www.daloopa.com/src/19275634" TargetMode="External"/><Relationship Id="rId6172" Type="http://schemas.openxmlformats.org/officeDocument/2006/relationships/hyperlink" Target="https://www.daloopa.com/src/1670138" TargetMode="External"/><Relationship Id="rId11602" Type="http://schemas.openxmlformats.org/officeDocument/2006/relationships/hyperlink" Target="https://marketplace.daloopa.com/text-fundamental?id=1679004&amp;value=1000&amp;id=1684170&amp;value=1074&amp;id=1684190&amp;value=1074&amp;id=1684211&amp;value=1138&amp;id=45304430&amp;value=4286&amp;" TargetMode="External"/><Relationship Id="rId9395" Type="http://schemas.openxmlformats.org/officeDocument/2006/relationships/hyperlink" Target="https://www.daloopa.com/src/20810584" TargetMode="External"/><Relationship Id="rId14825" Type="http://schemas.openxmlformats.org/officeDocument/2006/relationships/hyperlink" Target="https://www.daloopa.com/src/19185950" TargetMode="External"/><Relationship Id="rId2782" Type="http://schemas.openxmlformats.org/officeDocument/2006/relationships/hyperlink" Target="https://www.daloopa.com/src/19135017" TargetMode="External"/><Relationship Id="rId9048" Type="http://schemas.openxmlformats.org/officeDocument/2006/relationships/hyperlink" Target="https://www.daloopa.com/document/206991" TargetMode="External"/><Relationship Id="rId12376" Type="http://schemas.openxmlformats.org/officeDocument/2006/relationships/hyperlink" Target="https://www.daloopa.com/src/1679483" TargetMode="External"/><Relationship Id="rId754" Type="http://schemas.openxmlformats.org/officeDocument/2006/relationships/hyperlink" Target="https://www.daloopa.com/src/62996043" TargetMode="External"/><Relationship Id="rId2435" Type="http://schemas.openxmlformats.org/officeDocument/2006/relationships/hyperlink" Target="https://www.daloopa.com/src/1679193" TargetMode="External"/><Relationship Id="rId12029" Type="http://schemas.openxmlformats.org/officeDocument/2006/relationships/hyperlink" Target="https://www.daloopa.com/src/1678333" TargetMode="External"/><Relationship Id="rId15599" Type="http://schemas.openxmlformats.org/officeDocument/2006/relationships/hyperlink" Target="https://www.daloopa.com/src/19186929" TargetMode="External"/><Relationship Id="rId407" Type="http://schemas.openxmlformats.org/officeDocument/2006/relationships/hyperlink" Target="https://www.daloopa.com/src/48498365" TargetMode="External"/><Relationship Id="rId5658" Type="http://schemas.openxmlformats.org/officeDocument/2006/relationships/hyperlink" Target="https://www.daloopa.com/src/1670050" TargetMode="External"/><Relationship Id="rId18072" Type="http://schemas.openxmlformats.org/officeDocument/2006/relationships/hyperlink" Target="https://www.daloopa.com/src/19238165" TargetMode="External"/><Relationship Id="rId8131" Type="http://schemas.openxmlformats.org/officeDocument/2006/relationships/hyperlink" Target="https://www.daloopa.com/src/48345853" TargetMode="External"/><Relationship Id="rId11112" Type="http://schemas.openxmlformats.org/officeDocument/2006/relationships/hyperlink" Target="https://www.daloopa.com/src/50179646" TargetMode="External"/><Relationship Id="rId14682" Type="http://schemas.openxmlformats.org/officeDocument/2006/relationships/hyperlink" Target="https://www.daloopa.com/src/19186027" TargetMode="External"/><Relationship Id="rId2292" Type="http://schemas.openxmlformats.org/officeDocument/2006/relationships/hyperlink" Target="https://www.daloopa.com/src/1679268" TargetMode="External"/><Relationship Id="rId4741" Type="http://schemas.openxmlformats.org/officeDocument/2006/relationships/hyperlink" Target="https://www.daloopa.com/src/1668316" TargetMode="External"/><Relationship Id="rId14335" Type="http://schemas.openxmlformats.org/officeDocument/2006/relationships/hyperlink" Target="https://www.daloopa.com/src/45303694" TargetMode="External"/><Relationship Id="rId264" Type="http://schemas.openxmlformats.org/officeDocument/2006/relationships/hyperlink" Target="https://www.daloopa.com/src/50420516" TargetMode="External"/><Relationship Id="rId7964" Type="http://schemas.openxmlformats.org/officeDocument/2006/relationships/hyperlink" Target="https://www.daloopa.com/src/1669076" TargetMode="External"/><Relationship Id="rId10945" Type="http://schemas.openxmlformats.org/officeDocument/2006/relationships/hyperlink" Target="https://www.daloopa.com/src/50178741" TargetMode="External"/><Relationship Id="rId17558" Type="http://schemas.openxmlformats.org/officeDocument/2006/relationships/hyperlink" Target="https://www.daloopa.com/src/62762186" TargetMode="External"/><Relationship Id="rId7617" Type="http://schemas.openxmlformats.org/officeDocument/2006/relationships/hyperlink" Target="https://www.daloopa.com/src/48400734" TargetMode="External"/><Relationship Id="rId5168" Type="http://schemas.openxmlformats.org/officeDocument/2006/relationships/hyperlink" Target="https://www.daloopa.com/src/62949304" TargetMode="External"/><Relationship Id="rId16641" Type="http://schemas.openxmlformats.org/officeDocument/2006/relationships/hyperlink" Target="https://www.daloopa.com/src/19164779" TargetMode="External"/><Relationship Id="rId1778" Type="http://schemas.openxmlformats.org/officeDocument/2006/relationships/hyperlink" Target="https://www.daloopa.com/src/1670805" TargetMode="External"/><Relationship Id="rId6700" Type="http://schemas.openxmlformats.org/officeDocument/2006/relationships/hyperlink" Target="https://www.daloopa.com/src/1670217" TargetMode="External"/><Relationship Id="rId14192" Type="http://schemas.openxmlformats.org/officeDocument/2006/relationships/hyperlink" Target="https://www.daloopa.com/src/18907225" TargetMode="External"/><Relationship Id="rId4251" Type="http://schemas.openxmlformats.org/officeDocument/2006/relationships/hyperlink" Target="https://www.daloopa.com/src/1668106" TargetMode="External"/><Relationship Id="rId7474" Type="http://schemas.openxmlformats.org/officeDocument/2006/relationships/hyperlink" Target="https://www.daloopa.com/src/1669390" TargetMode="External"/><Relationship Id="rId9923" Type="http://schemas.openxmlformats.org/officeDocument/2006/relationships/hyperlink" Target="https://www.daloopa.com/src/1671462" TargetMode="External"/><Relationship Id="rId12904" Type="http://schemas.openxmlformats.org/officeDocument/2006/relationships/hyperlink" Target="https://www.daloopa.com/src/67436122" TargetMode="External"/><Relationship Id="rId17068" Type="http://schemas.openxmlformats.org/officeDocument/2006/relationships/hyperlink" Target="https://www.daloopa.com/src/48792888" TargetMode="External"/><Relationship Id="rId19517" Type="http://schemas.openxmlformats.org/officeDocument/2006/relationships/hyperlink" Target="https://www.daloopa.com/src/14718179" TargetMode="External"/><Relationship Id="rId7127" Type="http://schemas.openxmlformats.org/officeDocument/2006/relationships/hyperlink" Target="https://www.daloopa.com/src/2696843" TargetMode="External"/><Relationship Id="rId10455" Type="http://schemas.openxmlformats.org/officeDocument/2006/relationships/hyperlink" Target="https://www.daloopa.com/src/50179433" TargetMode="External"/><Relationship Id="rId10108" Type="http://schemas.openxmlformats.org/officeDocument/2006/relationships/hyperlink" Target="https://www.daloopa.com/src/50180122" TargetMode="External"/><Relationship Id="rId13678" Type="http://schemas.openxmlformats.org/officeDocument/2006/relationships/hyperlink" Target="https://www.daloopa.com/src/19144626" TargetMode="External"/><Relationship Id="rId18600" Type="http://schemas.openxmlformats.org/officeDocument/2006/relationships/hyperlink" Target="https://www.daloopa.com/src/50393480" TargetMode="External"/><Relationship Id="rId3737" Type="http://schemas.openxmlformats.org/officeDocument/2006/relationships/hyperlink" Target="https://www.daloopa.com/src/67160340" TargetMode="External"/><Relationship Id="rId16151" Type="http://schemas.openxmlformats.org/officeDocument/2006/relationships/hyperlink" Target="https://www.daloopa.com/src/19192733" TargetMode="External"/><Relationship Id="rId1288" Type="http://schemas.openxmlformats.org/officeDocument/2006/relationships/hyperlink" Target="https://www.daloopa.com/src/32273421" TargetMode="External"/><Relationship Id="rId6210" Type="http://schemas.openxmlformats.org/officeDocument/2006/relationships/hyperlink" Target="https://www.daloopa.com/src/67044548" TargetMode="External"/><Relationship Id="rId9780" Type="http://schemas.openxmlformats.org/officeDocument/2006/relationships/hyperlink" Target="https://www.daloopa.com/src/4681519" TargetMode="External"/><Relationship Id="rId19374" Type="http://schemas.openxmlformats.org/officeDocument/2006/relationships/hyperlink" Target="https://www.daloopa.com/src/1678509" TargetMode="External"/><Relationship Id="rId9433" Type="http://schemas.openxmlformats.org/officeDocument/2006/relationships/hyperlink" Target="https://www.daloopa.com/src/4681508" TargetMode="External"/><Relationship Id="rId12761" Type="http://schemas.openxmlformats.org/officeDocument/2006/relationships/hyperlink" Target="https://www.daloopa.com/src/1679124" TargetMode="External"/><Relationship Id="rId19027" Type="http://schemas.openxmlformats.org/officeDocument/2006/relationships/hyperlink" Target="https://www.daloopa.com/src/48903595" TargetMode="External"/><Relationship Id="rId2820" Type="http://schemas.openxmlformats.org/officeDocument/2006/relationships/hyperlink" Target="https://www.daloopa.com/src/45304489" TargetMode="External"/><Relationship Id="rId12414" Type="http://schemas.openxmlformats.org/officeDocument/2006/relationships/hyperlink" Target="https://www.daloopa.com/src/1679516" TargetMode="External"/><Relationship Id="rId15984" Type="http://schemas.openxmlformats.org/officeDocument/2006/relationships/hyperlink" Target="https://www.daloopa.com/src/19193751" TargetMode="External"/><Relationship Id="rId15637" Type="http://schemas.openxmlformats.org/officeDocument/2006/relationships/hyperlink" Target="https://www.daloopa.com/src/19186696" TargetMode="External"/><Relationship Id="rId3594" Type="http://schemas.openxmlformats.org/officeDocument/2006/relationships/hyperlink" Target="https://www.daloopa.com/src/19138892" TargetMode="External"/><Relationship Id="rId13188" Type="http://schemas.openxmlformats.org/officeDocument/2006/relationships/hyperlink" Target="https://www.daloopa.com/src/67438975" TargetMode="External"/><Relationship Id="rId18110" Type="http://schemas.openxmlformats.org/officeDocument/2006/relationships/hyperlink" Target="https://www.daloopa.com/src/19237601" TargetMode="External"/><Relationship Id="rId3247" Type="http://schemas.openxmlformats.org/officeDocument/2006/relationships/hyperlink" Target="https://www.daloopa.com/src/53486475" TargetMode="External"/><Relationship Id="rId8919" Type="http://schemas.openxmlformats.org/officeDocument/2006/relationships/hyperlink" Target="https://www.daloopa.com/src/1684236" TargetMode="External"/><Relationship Id="rId9290" Type="http://schemas.openxmlformats.org/officeDocument/2006/relationships/hyperlink" Target="https://marketplace.daloopa.com/text-fundamental?id=1671351&amp;value=-0.02&amp;id=1671323&amp;value=0.06&amp;id=1671295&amp;value=0.06&amp;id=1671267&amp;value=0.13&amp;id=1671239&amp;value=0.02&amp;id=1671211&amp;value=0.03&amp;id=1671183&amp;value=0.02&amp;id=1671155&amp;value=0.13&amp;id=1671127&amp;value=-0.05&amp;id=1671099&amp;value=0.05&amp;id=1671071&amp;value=0.02&amp;id=2697115&amp;value=0.12&amp;id=4681504&amp;value=-0.09&amp;id=7963270&amp;value=-0.12&amp;id=10333159&amp;value=0.23&amp;id=14718326&amp;value=0.24&amp;id=20810588&amp;value=-0.01&amp;id=32273769&amp;value=0.12&amp;id=38123895&amp;value=0.04&amp;id=50174356&amp;value=0.17&amp;id=53410548&amp;value=-0.12&amp;id=58652926&amp;value=0.01&amp;id=62949536&amp;value=-0.05&amp;id=67057770&amp;value=0.12&amp;" TargetMode="External"/><Relationship Id="rId12271" Type="http://schemas.openxmlformats.org/officeDocument/2006/relationships/hyperlink" Target="https://www.daloopa.com/src/1679312" TargetMode="External"/><Relationship Id="rId14720" Type="http://schemas.openxmlformats.org/officeDocument/2006/relationships/hyperlink" Target="https://www.daloopa.com/src/19185914" TargetMode="External"/><Relationship Id="rId2330" Type="http://schemas.openxmlformats.org/officeDocument/2006/relationships/hyperlink" Target="https://www.daloopa.com/src/1679221" TargetMode="External"/><Relationship Id="rId17943" Type="http://schemas.openxmlformats.org/officeDocument/2006/relationships/hyperlink" Target="https://www.daloopa.com/src/62708940" TargetMode="External"/><Relationship Id="rId302" Type="http://schemas.openxmlformats.org/officeDocument/2006/relationships/hyperlink" Target="https://www.daloopa.com/src/10333176" TargetMode="External"/><Relationship Id="rId5553" Type="http://schemas.openxmlformats.org/officeDocument/2006/relationships/hyperlink" Target="https://www.daloopa.com/src/1670090" TargetMode="External"/><Relationship Id="rId15147" Type="http://schemas.openxmlformats.org/officeDocument/2006/relationships/hyperlink" Target="https://www.daloopa.com/src/19180090" TargetMode="External"/><Relationship Id="rId15494" Type="http://schemas.openxmlformats.org/officeDocument/2006/relationships/hyperlink" Target="https://www.daloopa.com/src/19186839" TargetMode="External"/><Relationship Id="rId5206" Type="http://schemas.openxmlformats.org/officeDocument/2006/relationships/hyperlink" Target="https://www.daloopa.com/src/1670371" TargetMode="External"/><Relationship Id="rId8776" Type="http://schemas.openxmlformats.org/officeDocument/2006/relationships/hyperlink" Target="https://www.daloopa.com/src/1925243" TargetMode="External"/><Relationship Id="rId11757" Type="http://schemas.openxmlformats.org/officeDocument/2006/relationships/hyperlink" Target="https://www.daloopa.com/src/1678718" TargetMode="External"/><Relationship Id="rId1816" Type="http://schemas.openxmlformats.org/officeDocument/2006/relationships/hyperlink" Target="https://www.daloopa.com/src/7963254" TargetMode="External"/><Relationship Id="rId8429" Type="http://schemas.openxmlformats.org/officeDocument/2006/relationships/hyperlink" Target="https://www.daloopa.com/src/38123497" TargetMode="External"/><Relationship Id="rId14230" Type="http://schemas.openxmlformats.org/officeDocument/2006/relationships/hyperlink" Target="https://www.daloopa.com/src/32321455" TargetMode="External"/><Relationship Id="rId17453" Type="http://schemas.openxmlformats.org/officeDocument/2006/relationships/hyperlink" Target="https://www.daloopa.com/document/23465155" TargetMode="External"/><Relationship Id="rId7512" Type="http://schemas.openxmlformats.org/officeDocument/2006/relationships/hyperlink" Target="https://www.daloopa.com/src/48615955" TargetMode="External"/><Relationship Id="rId10840" Type="http://schemas.openxmlformats.org/officeDocument/2006/relationships/hyperlink" Target="https://www.daloopa.com/src/50179252" TargetMode="External"/><Relationship Id="rId17106" Type="http://schemas.openxmlformats.org/officeDocument/2006/relationships/hyperlink" Target="https://www.daloopa.com/src/48792649" TargetMode="External"/><Relationship Id="rId5063" Type="http://schemas.openxmlformats.org/officeDocument/2006/relationships/hyperlink" Target="https://www.daloopa.com/src/10333013" TargetMode="External"/><Relationship Id="rId8286" Type="http://schemas.openxmlformats.org/officeDocument/2006/relationships/hyperlink" Target="https://www.daloopa.com/src/2696864" TargetMode="External"/><Relationship Id="rId13716" Type="http://schemas.openxmlformats.org/officeDocument/2006/relationships/hyperlink" Target="https://www.daloopa.com/src/19147465" TargetMode="External"/><Relationship Id="rId1673" Type="http://schemas.openxmlformats.org/officeDocument/2006/relationships/hyperlink" Target="https://www.daloopa.com/src/1670910" TargetMode="External"/><Relationship Id="rId11267" Type="http://schemas.openxmlformats.org/officeDocument/2006/relationships/hyperlink" Target="https://marketplace.daloopa.com/text-fundamental?id=1678833&amp;value=12951&amp;id=1678852&amp;value=13107&amp;id=1684266&amp;value=13772&amp;id=1684288&amp;value=15720&amp;id=45304382&amp;value=55550&amp;" TargetMode="External"/><Relationship Id="rId16939" Type="http://schemas.openxmlformats.org/officeDocument/2006/relationships/hyperlink" Target="https://www.daloopa.com/src/48791159" TargetMode="External"/><Relationship Id="rId1326" Type="http://schemas.openxmlformats.org/officeDocument/2006/relationships/hyperlink" Target="https://www.daloopa.com/src/32273454" TargetMode="External"/><Relationship Id="rId4896" Type="http://schemas.openxmlformats.org/officeDocument/2006/relationships/hyperlink" Target="https://www.daloopa.com/src/1677274" TargetMode="External"/><Relationship Id="rId19412" Type="http://schemas.openxmlformats.org/officeDocument/2006/relationships/hyperlink" Target="https://www.daloopa.com/src/1678590" TargetMode="External"/><Relationship Id="rId32" Type="http://schemas.openxmlformats.org/officeDocument/2006/relationships/hyperlink" Target="https://www.daloopa.com/document/18388166" TargetMode="External"/><Relationship Id="rId4549" Type="http://schemas.openxmlformats.org/officeDocument/2006/relationships/hyperlink" Target="https://www.daloopa.com/src/1668390" TargetMode="External"/><Relationship Id="rId10350" Type="http://schemas.openxmlformats.org/officeDocument/2006/relationships/hyperlink" Target="https://www.daloopa.com/src/50179437" TargetMode="External"/><Relationship Id="rId7022" Type="http://schemas.openxmlformats.org/officeDocument/2006/relationships/hyperlink" Target="https://www.daloopa.com/src/1669488" TargetMode="External"/><Relationship Id="rId10003" Type="http://schemas.openxmlformats.org/officeDocument/2006/relationships/hyperlink" Target="https://www.daloopa.com/src/1671149" TargetMode="External"/><Relationship Id="rId3632" Type="http://schemas.openxmlformats.org/officeDocument/2006/relationships/hyperlink" Target="https://www.daloopa.com/src/19138116" TargetMode="External"/><Relationship Id="rId13226" Type="http://schemas.openxmlformats.org/officeDocument/2006/relationships/hyperlink" Target="https://www.daloopa.com/src/67438974" TargetMode="External"/><Relationship Id="rId13573" Type="http://schemas.openxmlformats.org/officeDocument/2006/relationships/hyperlink" Target="https://www.daloopa.com/src/67089897" TargetMode="External"/><Relationship Id="rId1183" Type="http://schemas.openxmlformats.org/officeDocument/2006/relationships/hyperlink" Target="https://www.daloopa.com/src/46413138" TargetMode="External"/><Relationship Id="rId16796" Type="http://schemas.openxmlformats.org/officeDocument/2006/relationships/hyperlink" Target="https://www.daloopa.com/src/48906952" TargetMode="External"/><Relationship Id="rId6855" Type="http://schemas.openxmlformats.org/officeDocument/2006/relationships/hyperlink" Target="https://www.daloopa.com/src/1669265" TargetMode="External"/><Relationship Id="rId16449" Type="http://schemas.openxmlformats.org/officeDocument/2006/relationships/hyperlink" Target="https://www.daloopa.com/src/19196916" TargetMode="External"/><Relationship Id="rId4059" Type="http://schemas.openxmlformats.org/officeDocument/2006/relationships/hyperlink" Target="https://www.daloopa.com/src/1668398" TargetMode="External"/><Relationship Id="rId6508" Type="http://schemas.openxmlformats.org/officeDocument/2006/relationships/hyperlink" Target="https://www.daloopa.com/src/4681451" TargetMode="External"/><Relationship Id="rId15532" Type="http://schemas.openxmlformats.org/officeDocument/2006/relationships/hyperlink" Target="https://www.daloopa.com/src/32324319" TargetMode="External"/><Relationship Id="rId13083" Type="http://schemas.openxmlformats.org/officeDocument/2006/relationships/hyperlink" Target="https://www.daloopa.com/src/67440714" TargetMode="External"/><Relationship Id="rId3142" Type="http://schemas.openxmlformats.org/officeDocument/2006/relationships/hyperlink" Target="https://www.daloopa.com/src/38227519" TargetMode="External"/><Relationship Id="rId18755" Type="http://schemas.openxmlformats.org/officeDocument/2006/relationships/hyperlink" Target="https://www.daloopa.com/src/48899133" TargetMode="External"/><Relationship Id="rId6365" Type="http://schemas.openxmlformats.org/officeDocument/2006/relationships/hyperlink" Target="https://www.daloopa.com/src/46412941" TargetMode="External"/><Relationship Id="rId8814" Type="http://schemas.openxmlformats.org/officeDocument/2006/relationships/hyperlink" Target="https://www.daloopa.com/src/1925289" TargetMode="External"/><Relationship Id="rId18408" Type="http://schemas.openxmlformats.org/officeDocument/2006/relationships/hyperlink" Target="https://www.daloopa.com/src/62711805" TargetMode="External"/><Relationship Id="rId6018" Type="http://schemas.openxmlformats.org/officeDocument/2006/relationships/hyperlink" Target="https://www.daloopa.com/src/1669953" TargetMode="External"/><Relationship Id="rId2975" Type="http://schemas.openxmlformats.org/officeDocument/2006/relationships/hyperlink" Target="https://www.daloopa.com/src/45304503" TargetMode="External"/><Relationship Id="rId9588" Type="http://schemas.openxmlformats.org/officeDocument/2006/relationships/hyperlink" Target="https://www.daloopa.com/src/45304356" TargetMode="External"/><Relationship Id="rId12569" Type="http://schemas.openxmlformats.org/officeDocument/2006/relationships/hyperlink" Target="https://www.daloopa.com/src/19272114" TargetMode="External"/><Relationship Id="rId947" Type="http://schemas.openxmlformats.org/officeDocument/2006/relationships/hyperlink" Target="https://www.daloopa.com/src/48507381" TargetMode="External"/><Relationship Id="rId2628" Type="http://schemas.openxmlformats.org/officeDocument/2006/relationships/hyperlink" Target="https://www.daloopa.com/src/66331181" TargetMode="External"/><Relationship Id="rId15042" Type="http://schemas.openxmlformats.org/officeDocument/2006/relationships/hyperlink" Target="https://www.daloopa.com/src/50457994" TargetMode="External"/><Relationship Id="rId5101" Type="http://schemas.openxmlformats.org/officeDocument/2006/relationships/hyperlink" Target="https://www.daloopa.com/src/1669937" TargetMode="External"/><Relationship Id="rId8671" Type="http://schemas.openxmlformats.org/officeDocument/2006/relationships/hyperlink" Target="https://www.daloopa.com/src/1670618" TargetMode="External"/><Relationship Id="rId18265" Type="http://schemas.openxmlformats.org/officeDocument/2006/relationships/hyperlink" Target="https://www.daloopa.com/src/62769774" TargetMode="External"/><Relationship Id="rId1711" Type="http://schemas.openxmlformats.org/officeDocument/2006/relationships/hyperlink" Target="https://www.daloopa.com/src/1670821" TargetMode="External"/><Relationship Id="rId8324" Type="http://schemas.openxmlformats.org/officeDocument/2006/relationships/hyperlink" Target="https://www.daloopa.com/src/7963164" TargetMode="External"/><Relationship Id="rId11652" Type="http://schemas.openxmlformats.org/officeDocument/2006/relationships/hyperlink" Target="https://www.daloopa.com/src/1677333" TargetMode="External"/><Relationship Id="rId11305" Type="http://schemas.openxmlformats.org/officeDocument/2006/relationships/hyperlink" Target="https://www.daloopa.com/src/1678857" TargetMode="External"/><Relationship Id="rId14875" Type="http://schemas.openxmlformats.org/officeDocument/2006/relationships/hyperlink" Target="https://www.daloopa.com/document/8472" TargetMode="External"/><Relationship Id="rId2485" Type="http://schemas.openxmlformats.org/officeDocument/2006/relationships/hyperlink" Target="https://www.daloopa.com/src/1679238" TargetMode="External"/><Relationship Id="rId4934" Type="http://schemas.openxmlformats.org/officeDocument/2006/relationships/hyperlink" Target="https://www.daloopa.com/src/1670327" TargetMode="External"/><Relationship Id="rId9098" Type="http://schemas.openxmlformats.org/officeDocument/2006/relationships/hyperlink" Target="https://www.daloopa.com/src/45304256" TargetMode="External"/><Relationship Id="rId14528" Type="http://schemas.openxmlformats.org/officeDocument/2006/relationships/hyperlink" Target="https://www.daloopa.com/src/19181658" TargetMode="External"/><Relationship Id="rId457" Type="http://schemas.openxmlformats.org/officeDocument/2006/relationships/hyperlink" Target="https://www.daloopa.com/src/1677195" TargetMode="External"/><Relationship Id="rId2138" Type="http://schemas.openxmlformats.org/officeDocument/2006/relationships/hyperlink" Target="https://www.daloopa.com/src/20856840" TargetMode="External"/><Relationship Id="rId12079" Type="http://schemas.openxmlformats.org/officeDocument/2006/relationships/hyperlink" Target="https://www.daloopa.com/src/1678366" TargetMode="External"/><Relationship Id="rId17001" Type="http://schemas.openxmlformats.org/officeDocument/2006/relationships/hyperlink" Target="https://www.daloopa.com/src/48790801" TargetMode="External"/><Relationship Id="rId13611" Type="http://schemas.openxmlformats.org/officeDocument/2006/relationships/hyperlink" Target="https://www.daloopa.com/src/19144481" TargetMode="External"/><Relationship Id="rId8181" Type="http://schemas.openxmlformats.org/officeDocument/2006/relationships/hyperlink" Target="https://www.daloopa.com/src/1668664" TargetMode="External"/><Relationship Id="rId11162" Type="http://schemas.openxmlformats.org/officeDocument/2006/relationships/hyperlink" Target="https://www.daloopa.com/src/50178883" TargetMode="External"/><Relationship Id="rId1221" Type="http://schemas.openxmlformats.org/officeDocument/2006/relationships/hyperlink" Target="https://www.daloopa.com/src/38123785" TargetMode="External"/><Relationship Id="rId4791" Type="http://schemas.openxmlformats.org/officeDocument/2006/relationships/hyperlink" Target="https://www.daloopa.com/src/46595355" TargetMode="External"/><Relationship Id="rId14385" Type="http://schemas.openxmlformats.org/officeDocument/2006/relationships/hyperlink" Target="https://www.daloopa.com/src/19181473" TargetMode="External"/><Relationship Id="rId16834" Type="http://schemas.openxmlformats.org/officeDocument/2006/relationships/hyperlink" Target="https://www.daloopa.com/src/48791832" TargetMode="External"/><Relationship Id="rId4444" Type="http://schemas.openxmlformats.org/officeDocument/2006/relationships/hyperlink" Target="https://www.daloopa.com/src/2696817" TargetMode="External"/><Relationship Id="rId14038" Type="http://schemas.openxmlformats.org/officeDocument/2006/relationships/hyperlink" Target="https://www.daloopa.com/src/66433345" TargetMode="External"/><Relationship Id="rId10995" Type="http://schemas.openxmlformats.org/officeDocument/2006/relationships/hyperlink" Target="https://www.daloopa.com/src/58653390" TargetMode="External"/><Relationship Id="rId7667" Type="http://schemas.openxmlformats.org/officeDocument/2006/relationships/hyperlink" Target="https://www.daloopa.com/src/48345869" TargetMode="External"/><Relationship Id="rId10648" Type="http://schemas.openxmlformats.org/officeDocument/2006/relationships/hyperlink" Target="https://www.daloopa.com/src/50179336" TargetMode="External"/><Relationship Id="rId13121" Type="http://schemas.openxmlformats.org/officeDocument/2006/relationships/hyperlink" Target="https://www.daloopa.com/src/67440997" TargetMode="External"/><Relationship Id="rId16691" Type="http://schemas.openxmlformats.org/officeDocument/2006/relationships/hyperlink" Target="https://www.daloopa.com/src/19165026" TargetMode="External"/><Relationship Id="rId6750" Type="http://schemas.openxmlformats.org/officeDocument/2006/relationships/hyperlink" Target="https://www.daloopa.com/src/1670288" TargetMode="External"/><Relationship Id="rId16344" Type="http://schemas.openxmlformats.org/officeDocument/2006/relationships/hyperlink" Target="https://www.daloopa.com/src/19140078" TargetMode="External"/><Relationship Id="rId6403" Type="http://schemas.openxmlformats.org/officeDocument/2006/relationships/hyperlink" Target="https://www.daloopa.com/src/1670106" TargetMode="External"/><Relationship Id="rId9973" Type="http://schemas.openxmlformats.org/officeDocument/2006/relationships/hyperlink" Target="https://www.daloopa.com/src/14718315" TargetMode="External"/><Relationship Id="rId19567" Type="http://schemas.openxmlformats.org/officeDocument/2006/relationships/hyperlink" Target="https://www.daloopa.com/src/1678503" TargetMode="External"/><Relationship Id="rId9626" Type="http://schemas.openxmlformats.org/officeDocument/2006/relationships/hyperlink" Target="https://www.daloopa.com/src/38123901" TargetMode="External"/><Relationship Id="rId12954" Type="http://schemas.openxmlformats.org/officeDocument/2006/relationships/hyperlink" Target="https://www.daloopa.com/src/67441162" TargetMode="External"/><Relationship Id="rId7177" Type="http://schemas.openxmlformats.org/officeDocument/2006/relationships/hyperlink" Target="https://www.daloopa.com/src/10333063" TargetMode="External"/><Relationship Id="rId12607" Type="http://schemas.openxmlformats.org/officeDocument/2006/relationships/hyperlink" Target="https://www.daloopa.com/src/46504700" TargetMode="External"/><Relationship Id="rId10158" Type="http://schemas.openxmlformats.org/officeDocument/2006/relationships/hyperlink" Target="https://www.daloopa.com/src/50179876" TargetMode="External"/><Relationship Id="rId18650" Type="http://schemas.openxmlformats.org/officeDocument/2006/relationships/hyperlink" Target="https://www.daloopa.com/src/50393410" TargetMode="External"/><Relationship Id="rId3787" Type="http://schemas.openxmlformats.org/officeDocument/2006/relationships/hyperlink" Target="https://www.daloopa.com/src/67087927" TargetMode="External"/><Relationship Id="rId18303" Type="http://schemas.openxmlformats.org/officeDocument/2006/relationships/hyperlink" Target="https://www.daloopa.com/document/23465155" TargetMode="External"/><Relationship Id="rId6260" Type="http://schemas.openxmlformats.org/officeDocument/2006/relationships/hyperlink" Target="https://www.daloopa.com/src/14718076" TargetMode="External"/><Relationship Id="rId2870" Type="http://schemas.openxmlformats.org/officeDocument/2006/relationships/hyperlink" Target="https://www.daloopa.com/src/19134570" TargetMode="External"/><Relationship Id="rId9483" Type="http://schemas.openxmlformats.org/officeDocument/2006/relationships/hyperlink" Target="https://www.daloopa.com/src/1671246" TargetMode="External"/><Relationship Id="rId12464" Type="http://schemas.openxmlformats.org/officeDocument/2006/relationships/hyperlink" Target="https://www.daloopa.com/src/1679453" TargetMode="External"/><Relationship Id="rId14913" Type="http://schemas.openxmlformats.org/officeDocument/2006/relationships/hyperlink" Target="https://www.daloopa.com/src/19184193" TargetMode="External"/><Relationship Id="rId19077" Type="http://schemas.openxmlformats.org/officeDocument/2006/relationships/hyperlink" Target="https://www.daloopa.com/src/48905818" TargetMode="External"/><Relationship Id="rId842" Type="http://schemas.openxmlformats.org/officeDocument/2006/relationships/hyperlink" Target="https://www.daloopa.com/src/67045210" TargetMode="External"/><Relationship Id="rId2523" Type="http://schemas.openxmlformats.org/officeDocument/2006/relationships/hyperlink" Target="https://www.daloopa.com/src/66330829" TargetMode="External"/><Relationship Id="rId9136" Type="http://schemas.openxmlformats.org/officeDocument/2006/relationships/hyperlink" Target="https://www.daloopa.com/src/1671459" TargetMode="External"/><Relationship Id="rId12117" Type="http://schemas.openxmlformats.org/officeDocument/2006/relationships/hyperlink" Target="https://www.daloopa.com/src/1678379" TargetMode="External"/><Relationship Id="rId15687" Type="http://schemas.openxmlformats.org/officeDocument/2006/relationships/hyperlink" Target="https://www.daloopa.com/document/27840" TargetMode="External"/><Relationship Id="rId3297" Type="http://schemas.openxmlformats.org/officeDocument/2006/relationships/hyperlink" Target="https://www.daloopa.com/src/32322750" TargetMode="External"/><Relationship Id="rId5746" Type="http://schemas.openxmlformats.org/officeDocument/2006/relationships/hyperlink" Target="https://www.daloopa.com/src/67044537" TargetMode="External"/><Relationship Id="rId18160" Type="http://schemas.openxmlformats.org/officeDocument/2006/relationships/hyperlink" Target="https://www.daloopa.com/src/19237928" TargetMode="External"/><Relationship Id="rId8969" Type="http://schemas.openxmlformats.org/officeDocument/2006/relationships/hyperlink" Target="https://www.daloopa.com/src/1671395" TargetMode="External"/><Relationship Id="rId11200" Type="http://schemas.openxmlformats.org/officeDocument/2006/relationships/hyperlink" Target="https://www.daloopa.com/src/1684277" TargetMode="External"/><Relationship Id="rId14770" Type="http://schemas.openxmlformats.org/officeDocument/2006/relationships/hyperlink" Target="https://www.daloopa.com/src/45303739" TargetMode="External"/><Relationship Id="rId14423" Type="http://schemas.openxmlformats.org/officeDocument/2006/relationships/hyperlink" Target="https://www.daloopa.com/src/19177451" TargetMode="External"/><Relationship Id="rId2380" Type="http://schemas.openxmlformats.org/officeDocument/2006/relationships/hyperlink" Target="https://www.daloopa.com/src/53483887" TargetMode="External"/><Relationship Id="rId17646" Type="http://schemas.openxmlformats.org/officeDocument/2006/relationships/hyperlink" Target="https://www.daloopa.com/src/62761263" TargetMode="External"/><Relationship Id="rId17993" Type="http://schemas.openxmlformats.org/officeDocument/2006/relationships/hyperlink" Target="https://www.daloopa.com/src/62708691" TargetMode="External"/><Relationship Id="rId352" Type="http://schemas.openxmlformats.org/officeDocument/2006/relationships/hyperlink" Target="https://www.daloopa.com/src/50420185" TargetMode="External"/><Relationship Id="rId2033" Type="http://schemas.openxmlformats.org/officeDocument/2006/relationships/hyperlink" Target="https://www.daloopa.com/src/1680733" TargetMode="External"/><Relationship Id="rId7705" Type="http://schemas.openxmlformats.org/officeDocument/2006/relationships/hyperlink" Target="https://www.daloopa.com/src/1669071" TargetMode="External"/><Relationship Id="rId15197" Type="http://schemas.openxmlformats.org/officeDocument/2006/relationships/hyperlink" Target="https://www.daloopa.com/src/19179989" TargetMode="External"/><Relationship Id="rId5256" Type="http://schemas.openxmlformats.org/officeDocument/2006/relationships/hyperlink" Target="https://www.daloopa.com/src/1670410" TargetMode="External"/><Relationship Id="rId8479" Type="http://schemas.openxmlformats.org/officeDocument/2006/relationships/hyperlink" Target="https://www.daloopa.com/src/20811520" TargetMode="External"/><Relationship Id="rId13909" Type="http://schemas.openxmlformats.org/officeDocument/2006/relationships/hyperlink" Target="https://www.daloopa.com/src/19257765" TargetMode="External"/><Relationship Id="rId1866" Type="http://schemas.openxmlformats.org/officeDocument/2006/relationships/hyperlink" Target="https://www.daloopa.com/src/49016426" TargetMode="External"/><Relationship Id="rId14280" Type="http://schemas.openxmlformats.org/officeDocument/2006/relationships/hyperlink" Target="https://www.daloopa.com/src/19150831" TargetMode="External"/><Relationship Id="rId1519" Type="http://schemas.openxmlformats.org/officeDocument/2006/relationships/hyperlink" Target="https://www.daloopa.com/src/1670817" TargetMode="External"/><Relationship Id="rId10890" Type="http://schemas.openxmlformats.org/officeDocument/2006/relationships/hyperlink" Target="https://www.daloopa.com/src/58653387" TargetMode="External"/><Relationship Id="rId19605" Type="http://schemas.openxmlformats.org/officeDocument/2006/relationships/hyperlink" Target="https://www.daloopa.com/src/1678533" TargetMode="External"/><Relationship Id="rId7562" Type="http://schemas.openxmlformats.org/officeDocument/2006/relationships/hyperlink" Target="https://www.daloopa.com/src/48346635" TargetMode="External"/><Relationship Id="rId10543" Type="http://schemas.openxmlformats.org/officeDocument/2006/relationships/hyperlink" Target="https://www.daloopa.com/src/50179345" TargetMode="External"/><Relationship Id="rId17156" Type="http://schemas.openxmlformats.org/officeDocument/2006/relationships/hyperlink" Target="https://www.daloopa.com/src/48792357" TargetMode="External"/><Relationship Id="rId7215" Type="http://schemas.openxmlformats.org/officeDocument/2006/relationships/hyperlink" Target="https://www.daloopa.com/src/1668924" TargetMode="External"/><Relationship Id="rId13766" Type="http://schemas.openxmlformats.org/officeDocument/2006/relationships/hyperlink" Target="https://www.daloopa.com/src/19147991" TargetMode="External"/><Relationship Id="rId1376" Type="http://schemas.openxmlformats.org/officeDocument/2006/relationships/hyperlink" Target="https://www.daloopa.com/src/1670795" TargetMode="External"/><Relationship Id="rId3825" Type="http://schemas.openxmlformats.org/officeDocument/2006/relationships/hyperlink" Target="https://www.daloopa.com/src/1668502" TargetMode="External"/><Relationship Id="rId13419" Type="http://schemas.openxmlformats.org/officeDocument/2006/relationships/hyperlink" Target="https://www.daloopa.com/src/19145694" TargetMode="External"/><Relationship Id="rId16989" Type="http://schemas.openxmlformats.org/officeDocument/2006/relationships/hyperlink" Target="https://www.daloopa.com/src/48791400" TargetMode="External"/><Relationship Id="rId1029" Type="http://schemas.openxmlformats.org/officeDocument/2006/relationships/hyperlink" Target="https://www.daloopa.com/src/20811034" TargetMode="External"/><Relationship Id="rId19462" Type="http://schemas.openxmlformats.org/officeDocument/2006/relationships/hyperlink" Target="https://www.daloopa.com/src/1678511" TargetMode="External"/><Relationship Id="rId82" Type="http://schemas.openxmlformats.org/officeDocument/2006/relationships/hyperlink" Target="https://www.daloopa.com/document/10232770" TargetMode="External"/><Relationship Id="rId4599" Type="http://schemas.openxmlformats.org/officeDocument/2006/relationships/hyperlink" Target="https://www.daloopa.com/src/1668525" TargetMode="External"/><Relationship Id="rId7072" Type="http://schemas.openxmlformats.org/officeDocument/2006/relationships/hyperlink" Target="https://www.daloopa.com/src/1669418" TargetMode="External"/><Relationship Id="rId9521" Type="http://schemas.openxmlformats.org/officeDocument/2006/relationships/hyperlink" Target="https://www.daloopa.com/src/7963277" TargetMode="External"/><Relationship Id="rId12502" Type="http://schemas.openxmlformats.org/officeDocument/2006/relationships/hyperlink" Target="https://www.daloopa.com/src/1679486" TargetMode="External"/><Relationship Id="rId19115" Type="http://schemas.openxmlformats.org/officeDocument/2006/relationships/hyperlink" Target="https://www.daloopa.com/src/50215180" TargetMode="External"/><Relationship Id="rId10053" Type="http://schemas.openxmlformats.org/officeDocument/2006/relationships/hyperlink" Target="https://www.daloopa.com/src/50180178" TargetMode="External"/><Relationship Id="rId15725" Type="http://schemas.openxmlformats.org/officeDocument/2006/relationships/hyperlink" Target="https://www.daloopa.com/src/19183830" TargetMode="External"/><Relationship Id="rId3682" Type="http://schemas.openxmlformats.org/officeDocument/2006/relationships/hyperlink" Target="https://www.daloopa.com/src/20860918" TargetMode="External"/><Relationship Id="rId13276" Type="http://schemas.openxmlformats.org/officeDocument/2006/relationships/hyperlink" Target="https://www.daloopa.com/document/6065158" TargetMode="External"/><Relationship Id="rId3335" Type="http://schemas.openxmlformats.org/officeDocument/2006/relationships/hyperlink" Target="https://www.daloopa.com/src/46541970" TargetMode="External"/><Relationship Id="rId16499" Type="http://schemas.openxmlformats.org/officeDocument/2006/relationships/hyperlink" Target="https://www.daloopa.com/document/11887603" TargetMode="External"/><Relationship Id="rId18948" Type="http://schemas.openxmlformats.org/officeDocument/2006/relationships/hyperlink" Target="https://www.daloopa.com/document/133032" TargetMode="External"/><Relationship Id="rId6558" Type="http://schemas.openxmlformats.org/officeDocument/2006/relationships/hyperlink" Target="https://www.daloopa.com/src/1669724" TargetMode="External"/><Relationship Id="rId9031" Type="http://schemas.openxmlformats.org/officeDocument/2006/relationships/hyperlink" Target="https://www.daloopa.com/src/1671479" TargetMode="External"/><Relationship Id="rId12012" Type="http://schemas.openxmlformats.org/officeDocument/2006/relationships/hyperlink" Target="https://www.daloopa.com/src/1678233" TargetMode="External"/><Relationship Id="rId15582" Type="http://schemas.openxmlformats.org/officeDocument/2006/relationships/hyperlink" Target="https://www.daloopa.com/src/19187503" TargetMode="External"/><Relationship Id="rId5641" Type="http://schemas.openxmlformats.org/officeDocument/2006/relationships/hyperlink" Target="https://www.daloopa.com/src/46412901" TargetMode="External"/><Relationship Id="rId15235" Type="http://schemas.openxmlformats.org/officeDocument/2006/relationships/hyperlink" Target="https://www.daloopa.com/src/19179398" TargetMode="External"/><Relationship Id="rId3192" Type="http://schemas.openxmlformats.org/officeDocument/2006/relationships/hyperlink" Target="https://www.daloopa.com/src/19135906" TargetMode="External"/><Relationship Id="rId8864" Type="http://schemas.openxmlformats.org/officeDocument/2006/relationships/hyperlink" Target="https://www.daloopa.com/src/1679822" TargetMode="External"/><Relationship Id="rId18458" Type="http://schemas.openxmlformats.org/officeDocument/2006/relationships/hyperlink" Target="https://www.daloopa.com/src/62712005" TargetMode="External"/><Relationship Id="rId8517" Type="http://schemas.openxmlformats.org/officeDocument/2006/relationships/hyperlink" Target="https://www.daloopa.com/src/1668879" TargetMode="External"/><Relationship Id="rId11845" Type="http://schemas.openxmlformats.org/officeDocument/2006/relationships/hyperlink" Target="https://www.daloopa.com/document/207272" TargetMode="External"/><Relationship Id="rId1904" Type="http://schemas.openxmlformats.org/officeDocument/2006/relationships/hyperlink" Target="https://www.daloopa.com/src/45303471" TargetMode="External"/><Relationship Id="rId6068" Type="http://schemas.openxmlformats.org/officeDocument/2006/relationships/hyperlink" Target="https://www.daloopa.com/src/1670028" TargetMode="External"/><Relationship Id="rId17541" Type="http://schemas.openxmlformats.org/officeDocument/2006/relationships/hyperlink" Target="https://www.daloopa.com/src/62705911" TargetMode="External"/><Relationship Id="rId997" Type="http://schemas.openxmlformats.org/officeDocument/2006/relationships/hyperlink" Target="https://www.daloopa.com/src/15998663" TargetMode="External"/><Relationship Id="rId2678" Type="http://schemas.openxmlformats.org/officeDocument/2006/relationships/hyperlink" Target="https://www.daloopa.com/src/1679528" TargetMode="External"/><Relationship Id="rId5151" Type="http://schemas.openxmlformats.org/officeDocument/2006/relationships/hyperlink" Target="https://www.daloopa.com/src/1669768" TargetMode="External"/><Relationship Id="rId7600" Type="http://schemas.openxmlformats.org/officeDocument/2006/relationships/hyperlink" Target="https://www.daloopa.com/src/2696852" TargetMode="External"/><Relationship Id="rId15092" Type="http://schemas.openxmlformats.org/officeDocument/2006/relationships/hyperlink" Target="https://www.daloopa.com/src/19179442" TargetMode="External"/><Relationship Id="rId13804" Type="http://schemas.openxmlformats.org/officeDocument/2006/relationships/hyperlink" Target="https://www.daloopa.com/src/19257097" TargetMode="External"/><Relationship Id="rId1761" Type="http://schemas.openxmlformats.org/officeDocument/2006/relationships/hyperlink" Target="https://www.daloopa.com/src/49014240" TargetMode="External"/><Relationship Id="rId8374" Type="http://schemas.openxmlformats.org/officeDocument/2006/relationships/hyperlink" Target="https://www.daloopa.com/src/14718249" TargetMode="External"/><Relationship Id="rId11355" Type="http://schemas.openxmlformats.org/officeDocument/2006/relationships/hyperlink" Target="https://marketplace.daloopa.com/text-fundamental?id=1678974&amp;value=1289&amp;id=1678955&amp;value=1340&amp;id=1687079&amp;value=1456&amp;id=1678910&amp;value=1658&amp;id=45304394&amp;value=5743&amp;" TargetMode="External"/><Relationship Id="rId1414" Type="http://schemas.openxmlformats.org/officeDocument/2006/relationships/hyperlink" Target="https://www.daloopa.com/src/7963244" TargetMode="External"/><Relationship Id="rId4984" Type="http://schemas.openxmlformats.org/officeDocument/2006/relationships/hyperlink" Target="https://www.daloopa.com/src/1670404" TargetMode="External"/><Relationship Id="rId8027" Type="http://schemas.openxmlformats.org/officeDocument/2006/relationships/hyperlink" Target="https://www.daloopa.com/src/53410399" TargetMode="External"/><Relationship Id="rId11008" Type="http://schemas.openxmlformats.org/officeDocument/2006/relationships/hyperlink" Target="https://marketplace.daloopa.com/text-fundamental?id=50174942&amp;value=75395&amp;id=53412520&amp;value=69724&amp;id=58653392&amp;value=71992&amp;id=62951005&amp;value=72372&amp;id=67050019&amp;value=80112&amp;id=67054991&amp;value=294200&amp;" TargetMode="External"/><Relationship Id="rId14578" Type="http://schemas.openxmlformats.org/officeDocument/2006/relationships/hyperlink" Target="https://www.daloopa.com/src/19185023" TargetMode="External"/><Relationship Id="rId4637" Type="http://schemas.openxmlformats.org/officeDocument/2006/relationships/hyperlink" Target="https://www.daloopa.com/src/1668308" TargetMode="External"/><Relationship Id="rId17051" Type="http://schemas.openxmlformats.org/officeDocument/2006/relationships/hyperlink" Target="https://marketplace.daloopa.com/text-fundamental?id=48792221&amp;value=908&amp;id=48792252&amp;value=947&amp;id=48792283&amp;value=1007&amp;id=48792303&amp;value=1067&amp;id=48792331&amp;value=1033&amp;id=48792355&amp;value=1085&amp;id=48792403&amp;value=1127&amp;id=48792419&amp;value=1168&amp;id=48792439&amp;value=1199&amp;id=48792505&amp;value=1193&amp;id=48792546&amp;value=1209&amp;id=48792650&amp;value=1201&amp;id=48792703&amp;value=1215&amp;id=48792774&amp;value=1225&amp;id=48792836&amp;value=1239&amp;id=48792888&amp;value=197&amp;id=48793036&amp;value=218&amp;id=48793065&amp;value=241&amp;id=48793108&amp;value=246&amp;id=48793137&amp;value=263&amp;id=48793211&amp;value=284&amp;id=48793383&amp;value=282&amp;id=48793419&amp;value=301&amp;id=48793480&amp;value=308&amp;id=48793520&amp;value=65&amp;id=48793551&amp;value=70&amp;id=48793614&amp;value=73&amp;id=48793667&amp;value=30&amp;id=48793714&amp;value=28&amp;id=48793783&amp;value=38&amp;id=48793849&amp;value=39&amp;id=48793858&amp;value=49&amp;id=48794022&amp;value=72&amp;id=48794050&amp;value=93&amp;id=48794063&amp;value=118&amp;id=48794134&amp;value=140&amp;id=53490093&amp;value=166&amp;id=58706520&amp;value=193&amp;id=62997111&amp;value=224&amp;id=67089789&amp;value=235&amp;" TargetMode="External"/><Relationship Id="rId19500" Type="http://schemas.openxmlformats.org/officeDocument/2006/relationships/hyperlink" Target="https://www.daloopa.com/src/1678580" TargetMode="External"/><Relationship Id="rId2188" Type="http://schemas.openxmlformats.org/officeDocument/2006/relationships/hyperlink" Target="https://marketplace.daloopa.com/text-fundamental?id=19161696&amp;value=10595&amp;id=19161629&amp;value=11396&amp;id=19161596&amp;value=11426&amp;id=19161547&amp;value=11492&amp;id=19161543&amp;value=14177&amp;id=19161527&amp;value=14586&amp;id=19161509&amp;value=15461&amp;id=19161489&amp;value=15599&amp;id=19161396&amp;value=15573&amp;id=19161381&amp;value=15610&amp;id=19161290&amp;value=15675&amp;id=18865463&amp;value=15869&amp;id=18865353&amp;value=15866&amp;id=18865324&amp;value=15841&amp;id=18863160&amp;value=16028&amp;id=18863046&amp;value=16468&amp;id=18862898&amp;value=16547&amp;id=18862788&amp;value=16604&amp;id=18862740&amp;value=16731&amp;id=18862668&amp;value=16747&amp;id=18862445&amp;value=17862&amp;id=18861497&amp;value=17895&amp;id=18861129&amp;value=17895&amp;id=18860896&amp;value=17888&amp;id=18860087&amp;value=17943&amp;id=18859974&amp;value=18000&amp;id=18859725&amp;value=18069&amp;id=18859553&amp;value=20624&amp;id=18859259&amp;value=20734&amp;id=18858745&amp;value=20824&amp;id=18858020&amp;value=20870&amp;id=14835264&amp;value=21175&amp;id=20856843&amp;value=22341&amp;id=32321199&amp;value=22406&amp;id=38226097&amp;value=22623&amp;id=46503569&amp;value=22956&amp;id=53484489&amp;value=23010&amp;id=58703809&amp;value=23949&amp;id=62996218&amp;value=28834&amp;id=67085825&amp;value=28960&amp;" TargetMode="External"/><Relationship Id="rId7110" Type="http://schemas.openxmlformats.org/officeDocument/2006/relationships/hyperlink" Target="https://www.daloopa.com/src/1668958" TargetMode="External"/><Relationship Id="rId13661" Type="http://schemas.openxmlformats.org/officeDocument/2006/relationships/hyperlink" Target="https://www.daloopa.com/src/19145488" TargetMode="External"/><Relationship Id="rId3720" Type="http://schemas.openxmlformats.org/officeDocument/2006/relationships/hyperlink" Target="https://www.daloopa.com/src/19138088" TargetMode="External"/><Relationship Id="rId13314" Type="http://schemas.openxmlformats.org/officeDocument/2006/relationships/hyperlink" Target="https://www.daloopa.com/src/1677352" TargetMode="External"/><Relationship Id="rId16884" Type="http://schemas.openxmlformats.org/officeDocument/2006/relationships/hyperlink" Target="https://www.daloopa.com/src/48791517" TargetMode="External"/><Relationship Id="rId1271" Type="http://schemas.openxmlformats.org/officeDocument/2006/relationships/hyperlink" Target="https://www.daloopa.com/document/23465155" TargetMode="External"/><Relationship Id="rId6943" Type="http://schemas.openxmlformats.org/officeDocument/2006/relationships/hyperlink" Target="https://www.daloopa.com/src/48400759" TargetMode="External"/><Relationship Id="rId16537" Type="http://schemas.openxmlformats.org/officeDocument/2006/relationships/hyperlink" Target="https://www.daloopa.com/src/18842781" TargetMode="External"/><Relationship Id="rId4494" Type="http://schemas.openxmlformats.org/officeDocument/2006/relationships/hyperlink" Target="https://www.daloopa.com/src/1668449" TargetMode="External"/><Relationship Id="rId14088" Type="http://schemas.openxmlformats.org/officeDocument/2006/relationships/hyperlink" Target="https://www.daloopa.com/src/18905891" TargetMode="External"/><Relationship Id="rId19010" Type="http://schemas.openxmlformats.org/officeDocument/2006/relationships/hyperlink" Target="https://www.daloopa.com/document/23219921" TargetMode="External"/><Relationship Id="rId4147" Type="http://schemas.openxmlformats.org/officeDocument/2006/relationships/hyperlink" Target="https://www.daloopa.com/src/1668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475D-7BE3-445F-9C16-A73711109E29}">
  <dimension ref="A1:B12"/>
  <sheetViews>
    <sheetView workbookViewId="0">
      <selection activeCell="B21" sqref="B21"/>
    </sheetView>
  </sheetViews>
  <sheetFormatPr defaultColWidth="8.73046875" defaultRowHeight="12.75" x14ac:dyDescent="0.35"/>
  <cols>
    <col min="1" max="1" width="13.3984375" style="2" bestFit="1" customWidth="1"/>
    <col min="2" max="2" width="130.06640625" style="2" bestFit="1" customWidth="1"/>
    <col min="3" max="16384" width="8.73046875" style="2"/>
  </cols>
  <sheetData>
    <row r="1" spans="1:2" ht="13.15" x14ac:dyDescent="0.4">
      <c r="A1" s="256" t="s">
        <v>34</v>
      </c>
      <c r="B1" s="256"/>
    </row>
    <row r="2" spans="1:2" x14ac:dyDescent="0.35">
      <c r="A2" s="2" t="s">
        <v>36</v>
      </c>
      <c r="B2" s="2" t="s">
        <v>37</v>
      </c>
    </row>
    <row r="3" spans="1:2" ht="13.15" x14ac:dyDescent="0.4">
      <c r="A3" s="1" t="s">
        <v>38</v>
      </c>
      <c r="B3" s="8" t="s">
        <v>68</v>
      </c>
    </row>
    <row r="4" spans="1:2" ht="13.15" customHeight="1" x14ac:dyDescent="0.35">
      <c r="A4" s="257" t="s">
        <v>31</v>
      </c>
      <c r="B4" s="2" t="s">
        <v>35</v>
      </c>
    </row>
    <row r="5" spans="1:2" ht="25.5" x14ac:dyDescent="0.35">
      <c r="A5" s="258"/>
      <c r="B5" s="8" t="s">
        <v>39</v>
      </c>
    </row>
    <row r="6" spans="1:2" ht="12.75" customHeight="1" x14ac:dyDescent="0.35">
      <c r="A6" s="258"/>
      <c r="B6" s="2" t="s">
        <v>69</v>
      </c>
    </row>
    <row r="7" spans="1:2" ht="12.75" customHeight="1" x14ac:dyDescent="0.35">
      <c r="A7" s="258"/>
      <c r="B7" s="26" t="s">
        <v>40</v>
      </c>
    </row>
    <row r="8" spans="1:2" ht="13.15" customHeight="1" x14ac:dyDescent="0.35">
      <c r="A8" s="259"/>
      <c r="B8" s="15"/>
    </row>
    <row r="9" spans="1:2" ht="25.9" x14ac:dyDescent="0.4">
      <c r="A9" s="1" t="s">
        <v>983</v>
      </c>
      <c r="B9" s="8" t="s">
        <v>1012</v>
      </c>
    </row>
    <row r="10" spans="1:2" ht="13.15" x14ac:dyDescent="0.4">
      <c r="A10" s="1" t="s">
        <v>41</v>
      </c>
      <c r="B10" s="2" t="s">
        <v>42</v>
      </c>
    </row>
    <row r="11" spans="1:2" ht="25.9" x14ac:dyDescent="0.4">
      <c r="A11" s="1" t="s">
        <v>1013</v>
      </c>
      <c r="B11" s="8" t="s">
        <v>1014</v>
      </c>
    </row>
    <row r="12" spans="1:2" ht="14.25" x14ac:dyDescent="0.45">
      <c r="B12" s="264" t="s">
        <v>1015</v>
      </c>
    </row>
  </sheetData>
  <mergeCells count="2">
    <mergeCell ref="A1:B1"/>
    <mergeCell ref="A4:A8"/>
  </mergeCells>
  <hyperlinks>
    <hyperlink ref="B12" r:id="rId1" xr:uid="{9945347E-2A74-484E-B0A0-624798D5C91D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2F05-0492-45D9-936D-A8717250189D}">
  <dimension ref="A1:B4"/>
  <sheetViews>
    <sheetView workbookViewId="0">
      <selection activeCell="A4" sqref="A4"/>
    </sheetView>
  </sheetViews>
  <sheetFormatPr defaultColWidth="8.73046875" defaultRowHeight="13.5" x14ac:dyDescent="0.35"/>
  <cols>
    <col min="1" max="1" width="8.73046875" style="22"/>
    <col min="2" max="2" width="73.265625" style="22" customWidth="1"/>
    <col min="3" max="16384" width="8.73046875" style="22"/>
  </cols>
  <sheetData>
    <row r="1" spans="1:2" x14ac:dyDescent="0.35">
      <c r="A1" s="22" t="s">
        <v>43</v>
      </c>
      <c r="B1" s="22" t="s">
        <v>44</v>
      </c>
    </row>
    <row r="2" spans="1:2" x14ac:dyDescent="0.35">
      <c r="A2" s="22" t="s">
        <v>45</v>
      </c>
      <c r="B2" s="22" t="s">
        <v>46</v>
      </c>
    </row>
    <row r="3" spans="1:2" x14ac:dyDescent="0.35">
      <c r="A3" s="23" t="s">
        <v>47</v>
      </c>
      <c r="B3" s="23" t="s">
        <v>48</v>
      </c>
    </row>
    <row r="4" spans="1:2" ht="27" x14ac:dyDescent="0.35">
      <c r="A4" s="24" t="s">
        <v>49</v>
      </c>
      <c r="B4" s="2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7111-4417-4DB4-A4BA-9F396B94C5B1}">
  <dimension ref="A1:T212"/>
  <sheetViews>
    <sheetView tabSelected="1" zoomScale="80" zoomScaleNormal="8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N5" sqref="N5"/>
    </sheetView>
  </sheetViews>
  <sheetFormatPr defaultColWidth="8.73046875" defaultRowHeight="12.75" x14ac:dyDescent="0.35"/>
  <cols>
    <col min="1" max="1" width="24.19921875" style="2" customWidth="1"/>
    <col min="2" max="2" width="11" style="3" hidden="1" customWidth="1"/>
    <col min="3" max="4" width="10" style="3" customWidth="1"/>
    <col min="5" max="5" width="10.06640625" style="3" bestFit="1" customWidth="1"/>
    <col min="6" max="8" width="11" style="3" bestFit="1" customWidth="1"/>
    <col min="9" max="11" width="10" style="3" bestFit="1" customWidth="1"/>
    <col min="12" max="16" width="10" style="2" bestFit="1" customWidth="1"/>
    <col min="17" max="20" width="8.73046875" style="2"/>
    <col min="21" max="21" width="9" style="2" bestFit="1" customWidth="1"/>
    <col min="22" max="27" width="8.73046875" style="2"/>
    <col min="28" max="28" width="10" style="2" bestFit="1" customWidth="1"/>
    <col min="29" max="29" width="8.73046875" style="2"/>
    <col min="30" max="30" width="10.796875" style="2" bestFit="1" customWidth="1"/>
    <col min="31" max="31" width="9" style="2" bestFit="1" customWidth="1"/>
    <col min="32" max="32" width="14.33203125" style="2" bestFit="1" customWidth="1"/>
    <col min="33" max="16384" width="8.73046875" style="2"/>
  </cols>
  <sheetData>
    <row r="1" spans="1:18" ht="13.15" x14ac:dyDescent="0.4">
      <c r="A1" s="1"/>
      <c r="B1" s="9">
        <v>2016</v>
      </c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10">
        <v>2023</v>
      </c>
      <c r="J1" s="10">
        <v>2024</v>
      </c>
      <c r="K1" s="10">
        <v>2025</v>
      </c>
      <c r="L1" s="10">
        <v>2026</v>
      </c>
      <c r="M1" s="10">
        <v>2027</v>
      </c>
      <c r="N1" s="10">
        <v>2028</v>
      </c>
      <c r="O1" s="10">
        <v>2029</v>
      </c>
      <c r="P1" s="10">
        <v>2030</v>
      </c>
    </row>
    <row r="2" spans="1:18" ht="13.15" x14ac:dyDescent="0.4">
      <c r="A2" s="1" t="s">
        <v>30</v>
      </c>
      <c r="B2" s="5">
        <f>Daloopa!AW275</f>
        <v>90272</v>
      </c>
      <c r="C2" s="5">
        <f>Daloopa!AX275</f>
        <v>110855</v>
      </c>
      <c r="D2" s="5">
        <f>Daloopa!AY275</f>
        <v>136819</v>
      </c>
      <c r="E2" s="5">
        <f>Daloopa!AZ275</f>
        <v>161857</v>
      </c>
      <c r="F2" s="5">
        <f>Daloopa!BA275</f>
        <v>182527</v>
      </c>
      <c r="G2" s="5">
        <f>Daloopa!BB275</f>
        <v>257637</v>
      </c>
      <c r="H2" s="5">
        <f>Daloopa!BC275</f>
        <v>282836</v>
      </c>
      <c r="I2" s="5">
        <f>I42</f>
        <v>299512.45</v>
      </c>
      <c r="J2" s="5">
        <f t="shared" ref="J2:P2" si="0">J42</f>
        <v>325856.97000000003</v>
      </c>
      <c r="K2" s="5">
        <f t="shared" si="0"/>
        <v>361873.68060000014</v>
      </c>
      <c r="L2" s="5">
        <f t="shared" si="0"/>
        <v>394974.85170300008</v>
      </c>
      <c r="M2" s="5">
        <f t="shared" si="0"/>
        <v>428349.53415885009</v>
      </c>
      <c r="N2" s="5">
        <f t="shared" si="0"/>
        <v>460460.34880317166</v>
      </c>
      <c r="O2" s="5">
        <f t="shared" si="0"/>
        <v>490454.91203341197</v>
      </c>
      <c r="P2" s="5">
        <f t="shared" si="0"/>
        <v>520370.3992453611</v>
      </c>
      <c r="R2" s="3"/>
    </row>
    <row r="3" spans="1:18" ht="13.15" x14ac:dyDescent="0.4">
      <c r="A3" s="1" t="s">
        <v>119</v>
      </c>
      <c r="B3" s="5"/>
      <c r="C3" s="3">
        <f>C2-B2</f>
        <v>20583</v>
      </c>
      <c r="D3" s="3">
        <f>D2-C2</f>
        <v>25964</v>
      </c>
      <c r="E3" s="3">
        <f t="shared" ref="E3:P3" si="1">E2-D2</f>
        <v>25038</v>
      </c>
      <c r="F3" s="3">
        <f t="shared" si="1"/>
        <v>20670</v>
      </c>
      <c r="G3" s="3">
        <f t="shared" si="1"/>
        <v>75110</v>
      </c>
      <c r="H3" s="3">
        <f t="shared" si="1"/>
        <v>25199</v>
      </c>
      <c r="I3" s="3">
        <f t="shared" si="1"/>
        <v>16676.450000000012</v>
      </c>
      <c r="J3" s="3">
        <f t="shared" si="1"/>
        <v>26344.520000000019</v>
      </c>
      <c r="K3" s="3">
        <f t="shared" si="1"/>
        <v>36016.710600000108</v>
      </c>
      <c r="L3" s="3">
        <f t="shared" si="1"/>
        <v>33101.171102999942</v>
      </c>
      <c r="M3" s="3">
        <f t="shared" si="1"/>
        <v>33374.682455850008</v>
      </c>
      <c r="N3" s="3">
        <f t="shared" si="1"/>
        <v>32110.814644321566</v>
      </c>
      <c r="O3" s="3">
        <f t="shared" si="1"/>
        <v>29994.56323024031</v>
      </c>
      <c r="P3" s="3">
        <f t="shared" si="1"/>
        <v>29915.487211949134</v>
      </c>
      <c r="R3" s="3"/>
    </row>
    <row r="4" spans="1:18" x14ac:dyDescent="0.35">
      <c r="A4" s="6" t="s">
        <v>74</v>
      </c>
      <c r="C4" s="11">
        <f t="shared" ref="C4:P4" si="2">C2/B2-1</f>
        <v>0.22801090038993266</v>
      </c>
      <c r="D4" s="11">
        <f t="shared" si="2"/>
        <v>0.23421586757475987</v>
      </c>
      <c r="E4" s="11">
        <f t="shared" si="2"/>
        <v>0.18300089899794614</v>
      </c>
      <c r="F4" s="11">
        <f t="shared" si="2"/>
        <v>0.12770532012826141</v>
      </c>
      <c r="G4" s="11">
        <f t="shared" si="2"/>
        <v>0.41150076427049154</v>
      </c>
      <c r="H4" s="11">
        <f t="shared" si="2"/>
        <v>9.7808156437157789E-2</v>
      </c>
      <c r="I4" s="11">
        <f t="shared" si="2"/>
        <v>5.8961553691892155E-2</v>
      </c>
      <c r="J4" s="11">
        <f t="shared" si="2"/>
        <v>8.7958013097619192E-2</v>
      </c>
      <c r="K4" s="11">
        <f t="shared" si="2"/>
        <v>0.11052920120137411</v>
      </c>
      <c r="L4" s="11">
        <f t="shared" si="2"/>
        <v>9.1471618074342897E-2</v>
      </c>
      <c r="M4" s="11">
        <f t="shared" si="2"/>
        <v>8.4498246690769108E-2</v>
      </c>
      <c r="N4" s="11">
        <f t="shared" si="2"/>
        <v>7.4964047077528795E-2</v>
      </c>
      <c r="O4" s="11">
        <f t="shared" si="2"/>
        <v>6.5140382463337421E-2</v>
      </c>
      <c r="P4" s="11">
        <f t="shared" si="2"/>
        <v>6.0995387094647358E-2</v>
      </c>
      <c r="R4" s="34"/>
    </row>
    <row r="5" spans="1:18" x14ac:dyDescent="0.35">
      <c r="A5" s="2" t="s">
        <v>0</v>
      </c>
      <c r="B5" s="2"/>
      <c r="C5" s="2" t="s">
        <v>0</v>
      </c>
      <c r="D5" s="2"/>
      <c r="E5" s="2" t="s">
        <v>0</v>
      </c>
      <c r="F5" s="2"/>
      <c r="G5" s="2"/>
      <c r="H5" s="2"/>
      <c r="L5" s="3"/>
      <c r="M5" s="3"/>
      <c r="N5" s="3"/>
      <c r="O5" s="3"/>
      <c r="P5" s="3"/>
    </row>
    <row r="6" spans="1:18" ht="13.15" x14ac:dyDescent="0.4">
      <c r="A6" s="1" t="s">
        <v>968</v>
      </c>
      <c r="B6" s="28"/>
      <c r="C6" s="2"/>
      <c r="D6" s="2"/>
      <c r="E6" s="2"/>
      <c r="F6" s="2"/>
      <c r="G6" s="2"/>
      <c r="H6" s="2"/>
      <c r="L6" s="3"/>
      <c r="M6" s="3"/>
      <c r="N6" s="3"/>
      <c r="O6" s="3"/>
      <c r="P6" s="3"/>
    </row>
    <row r="7" spans="1:18" ht="13.15" x14ac:dyDescent="0.4">
      <c r="A7" s="1"/>
      <c r="B7" s="28"/>
      <c r="C7" s="2"/>
      <c r="D7" s="2"/>
      <c r="E7" s="2"/>
      <c r="F7" s="2"/>
      <c r="G7" s="2"/>
      <c r="H7" s="2"/>
      <c r="L7" s="3"/>
      <c r="M7" s="3"/>
      <c r="N7" s="3"/>
      <c r="O7" s="3"/>
      <c r="P7" s="3"/>
    </row>
    <row r="8" spans="1:18" x14ac:dyDescent="0.35">
      <c r="A8" s="2" t="s">
        <v>969</v>
      </c>
      <c r="B8" s="28"/>
      <c r="C8" s="28">
        <f>C28-C12-C16-C24</f>
        <v>69210</v>
      </c>
      <c r="D8" s="28">
        <f>D28-D12-D16-D24</f>
        <v>85161</v>
      </c>
      <c r="E8" s="4">
        <f>Daloopa!AZ80</f>
        <v>98115</v>
      </c>
      <c r="F8" s="4">
        <f>Daloopa!BA80</f>
        <v>104062</v>
      </c>
      <c r="G8" s="4">
        <f>Daloopa!BB80</f>
        <v>148951</v>
      </c>
      <c r="H8" s="4">
        <f>Daloopa!BC80</f>
        <v>162450</v>
      </c>
      <c r="I8" s="3">
        <f>H8*(1+I10)</f>
        <v>170572.5</v>
      </c>
      <c r="J8" s="3">
        <f t="shared" ref="J8:P8" si="3">I8*(1+J10)</f>
        <v>182512.57500000001</v>
      </c>
      <c r="K8" s="3">
        <f t="shared" si="3"/>
        <v>200763.83250000002</v>
      </c>
      <c r="L8" s="3">
        <f t="shared" si="3"/>
        <v>216824.93910000005</v>
      </c>
      <c r="M8" s="3">
        <f t="shared" si="3"/>
        <v>232002.68483700007</v>
      </c>
      <c r="N8" s="3">
        <f t="shared" si="3"/>
        <v>245922.84592722007</v>
      </c>
      <c r="O8" s="3">
        <f t="shared" si="3"/>
        <v>258218.98822358108</v>
      </c>
      <c r="P8" s="3">
        <f t="shared" si="3"/>
        <v>271129.93763476016</v>
      </c>
    </row>
    <row r="9" spans="1:18" x14ac:dyDescent="0.35">
      <c r="A9" s="2" t="s">
        <v>1</v>
      </c>
      <c r="B9" s="28"/>
      <c r="C9" s="2"/>
      <c r="D9" s="3">
        <f t="shared" ref="D9" si="4">D8-C8</f>
        <v>15951</v>
      </c>
      <c r="E9" s="3">
        <f t="shared" ref="E9" si="5">E8-D8</f>
        <v>12954</v>
      </c>
      <c r="F9" s="3">
        <f t="shared" ref="F9:P9" si="6">F8-E8</f>
        <v>5947</v>
      </c>
      <c r="G9" s="3">
        <f t="shared" si="6"/>
        <v>44889</v>
      </c>
      <c r="H9" s="3">
        <f t="shared" si="6"/>
        <v>13499</v>
      </c>
      <c r="I9" s="3">
        <f t="shared" si="6"/>
        <v>8122.5</v>
      </c>
      <c r="J9" s="3">
        <f t="shared" si="6"/>
        <v>11940.075000000012</v>
      </c>
      <c r="K9" s="3">
        <f t="shared" si="6"/>
        <v>18251.257500000007</v>
      </c>
      <c r="L9" s="3">
        <f t="shared" si="6"/>
        <v>16061.106600000028</v>
      </c>
      <c r="M9" s="3">
        <f t="shared" si="6"/>
        <v>15177.745737000019</v>
      </c>
      <c r="N9" s="3">
        <f t="shared" si="6"/>
        <v>13920.161090220005</v>
      </c>
      <c r="O9" s="3">
        <f t="shared" si="6"/>
        <v>12296.142296361009</v>
      </c>
      <c r="P9" s="3">
        <f t="shared" si="6"/>
        <v>12910.949411179085</v>
      </c>
    </row>
    <row r="10" spans="1:18" x14ac:dyDescent="0.35">
      <c r="A10" s="2" t="s">
        <v>74</v>
      </c>
      <c r="B10" s="28"/>
      <c r="C10" s="2"/>
      <c r="D10" s="11">
        <f t="shared" ref="D10:E10" si="7">D8/C8-1</f>
        <v>0.230472475075856</v>
      </c>
      <c r="E10" s="11">
        <f t="shared" si="7"/>
        <v>0.15211188219959837</v>
      </c>
      <c r="F10" s="11">
        <f>F8/E8-1</f>
        <v>6.0612546501554343E-2</v>
      </c>
      <c r="G10" s="11">
        <f>G8/F8-1</f>
        <v>0.43136783840402826</v>
      </c>
      <c r="H10" s="11">
        <f>H8/G8-1</f>
        <v>9.0627118985438182E-2</v>
      </c>
      <c r="I10" s="12">
        <v>0.05</v>
      </c>
      <c r="J10" s="12">
        <v>7.0000000000000007E-2</v>
      </c>
      <c r="K10" s="12">
        <v>0.1</v>
      </c>
      <c r="L10" s="12">
        <v>0.08</v>
      </c>
      <c r="M10" s="12">
        <v>7.0000000000000007E-2</v>
      </c>
      <c r="N10" s="12">
        <v>0.06</v>
      </c>
      <c r="O10" s="12">
        <v>0.05</v>
      </c>
      <c r="P10" s="12">
        <v>0.05</v>
      </c>
    </row>
    <row r="11" spans="1:18" ht="13.15" x14ac:dyDescent="0.4">
      <c r="A11" s="1"/>
      <c r="B11" s="28"/>
      <c r="C11" s="2"/>
      <c r="D11" s="2"/>
      <c r="E11" s="16"/>
      <c r="F11" s="16"/>
      <c r="G11" s="16"/>
      <c r="H11" s="16"/>
      <c r="L11" s="3"/>
      <c r="M11" s="3"/>
      <c r="N11" s="3"/>
      <c r="O11" s="3"/>
      <c r="P11" s="3"/>
    </row>
    <row r="12" spans="1:18" x14ac:dyDescent="0.35">
      <c r="A12" s="2" t="s">
        <v>970</v>
      </c>
      <c r="B12" s="28"/>
      <c r="C12" s="28">
        <f>D12-D13</f>
        <v>9649</v>
      </c>
      <c r="D12" s="28">
        <f>E12-E13</f>
        <v>12149</v>
      </c>
      <c r="E12" s="4">
        <f>Daloopa!AZ81</f>
        <v>15149</v>
      </c>
      <c r="F12" s="4">
        <f>Daloopa!BA81</f>
        <v>19772</v>
      </c>
      <c r="G12" s="4">
        <f>Daloopa!BB81</f>
        <v>28845</v>
      </c>
      <c r="H12" s="4">
        <f>Daloopa!BC81</f>
        <v>29243</v>
      </c>
      <c r="I12" s="3">
        <f>H12*(1+I14)</f>
        <v>30705.15</v>
      </c>
      <c r="J12" s="3">
        <f t="shared" ref="J12:P12" si="8">I12*(1+J14)</f>
        <v>33775.665000000001</v>
      </c>
      <c r="K12" s="3">
        <f t="shared" si="8"/>
        <v>37828.744800000008</v>
      </c>
      <c r="L12" s="3">
        <f t="shared" si="8"/>
        <v>41989.906728000009</v>
      </c>
      <c r="M12" s="3">
        <f t="shared" si="8"/>
        <v>46188.897400800015</v>
      </c>
      <c r="N12" s="3">
        <f t="shared" si="8"/>
        <v>50345.898166872023</v>
      </c>
      <c r="O12" s="3">
        <f t="shared" si="8"/>
        <v>54373.570020221785</v>
      </c>
      <c r="P12" s="3">
        <f t="shared" si="8"/>
        <v>58179.719921637312</v>
      </c>
    </row>
    <row r="13" spans="1:18" x14ac:dyDescent="0.35">
      <c r="A13" s="2" t="str">
        <f>A9</f>
        <v>Growth</v>
      </c>
      <c r="B13" s="28"/>
      <c r="C13" s="2"/>
      <c r="D13" s="19">
        <v>2500</v>
      </c>
      <c r="E13" s="19">
        <v>3000</v>
      </c>
      <c r="F13" s="3">
        <f t="shared" ref="F13:P13" si="9">F12-E12</f>
        <v>4623</v>
      </c>
      <c r="G13" s="3">
        <f t="shared" si="9"/>
        <v>9073</v>
      </c>
      <c r="H13" s="3">
        <f t="shared" si="9"/>
        <v>398</v>
      </c>
      <c r="I13" s="3">
        <f t="shared" si="9"/>
        <v>1462.1500000000015</v>
      </c>
      <c r="J13" s="3">
        <f t="shared" si="9"/>
        <v>3070.5149999999994</v>
      </c>
      <c r="K13" s="3">
        <f t="shared" si="9"/>
        <v>4053.0798000000068</v>
      </c>
      <c r="L13" s="3">
        <f t="shared" si="9"/>
        <v>4161.1619280000014</v>
      </c>
      <c r="M13" s="3">
        <f t="shared" si="9"/>
        <v>4198.990672800006</v>
      </c>
      <c r="N13" s="3">
        <f t="shared" si="9"/>
        <v>4157.0007660720075</v>
      </c>
      <c r="O13" s="3">
        <f t="shared" si="9"/>
        <v>4027.6718533497624</v>
      </c>
      <c r="P13" s="3">
        <f t="shared" si="9"/>
        <v>3806.149901415527</v>
      </c>
    </row>
    <row r="14" spans="1:18" x14ac:dyDescent="0.35">
      <c r="A14" s="2" t="str">
        <f>A10</f>
        <v>Growth %</v>
      </c>
      <c r="B14" s="28"/>
      <c r="C14" s="2"/>
      <c r="D14" s="11">
        <f t="shared" ref="D14:E14" si="10">D12/C12-1</f>
        <v>0.25909420665353933</v>
      </c>
      <c r="E14" s="11">
        <f t="shared" si="10"/>
        <v>0.24693390402502269</v>
      </c>
      <c r="F14" s="11">
        <f>F12/E12-1</f>
        <v>0.30516865799722748</v>
      </c>
      <c r="G14" s="11">
        <f>G12/F12-1</f>
        <v>0.45888124620675708</v>
      </c>
      <c r="H14" s="11">
        <f>H12/G12-1</f>
        <v>1.3797885248743258E-2</v>
      </c>
      <c r="I14" s="12">
        <v>0.05</v>
      </c>
      <c r="J14" s="12">
        <v>0.1</v>
      </c>
      <c r="K14" s="12">
        <v>0.12</v>
      </c>
      <c r="L14" s="12">
        <v>0.11</v>
      </c>
      <c r="M14" s="12">
        <v>0.1</v>
      </c>
      <c r="N14" s="12">
        <v>0.09</v>
      </c>
      <c r="O14" s="12">
        <v>0.08</v>
      </c>
      <c r="P14" s="12">
        <v>7.0000000000000007E-2</v>
      </c>
    </row>
    <row r="15" spans="1:18" ht="13.15" x14ac:dyDescent="0.4">
      <c r="A15" s="1"/>
      <c r="B15" s="28"/>
      <c r="C15" s="2"/>
      <c r="D15" s="2"/>
      <c r="E15" s="16"/>
      <c r="F15" s="16"/>
      <c r="G15" s="16"/>
      <c r="H15" s="16"/>
      <c r="L15" s="3"/>
      <c r="M15" s="3"/>
      <c r="N15" s="3"/>
      <c r="O15" s="3"/>
      <c r="P15" s="3"/>
    </row>
    <row r="16" spans="1:18" x14ac:dyDescent="0.35">
      <c r="A16" s="2" t="s">
        <v>971</v>
      </c>
      <c r="B16" s="28"/>
      <c r="C16" s="4">
        <f>Daloopa!AX84</f>
        <v>17587</v>
      </c>
      <c r="D16" s="4">
        <f>Daloopa!AY84</f>
        <v>19982</v>
      </c>
      <c r="E16" s="4">
        <f>Daloopa!AZ84</f>
        <v>21547</v>
      </c>
      <c r="F16" s="4">
        <f>Daloopa!BA84</f>
        <v>23090</v>
      </c>
      <c r="G16" s="4">
        <f>Daloopa!BB84</f>
        <v>31701</v>
      </c>
      <c r="H16" s="4">
        <f>Daloopa!BC84</f>
        <v>32780</v>
      </c>
      <c r="I16" s="3">
        <f>H16*(1+I18)</f>
        <v>34091.200000000004</v>
      </c>
      <c r="J16" s="3">
        <f t="shared" ref="J16:P16" si="11">I16*(1+J18)</f>
        <v>35795.760000000009</v>
      </c>
      <c r="K16" s="3">
        <f t="shared" si="11"/>
        <v>37585.54800000001</v>
      </c>
      <c r="L16" s="3">
        <f t="shared" si="11"/>
        <v>39088.96992000001</v>
      </c>
      <c r="M16" s="3">
        <f t="shared" si="11"/>
        <v>40652.528716800014</v>
      </c>
      <c r="N16" s="3">
        <f t="shared" si="11"/>
        <v>42278.629865472016</v>
      </c>
      <c r="O16" s="3">
        <f t="shared" si="11"/>
        <v>43969.775060090898</v>
      </c>
      <c r="P16" s="3">
        <f t="shared" si="11"/>
        <v>45288.868311893624</v>
      </c>
    </row>
    <row r="17" spans="1:16" x14ac:dyDescent="0.35">
      <c r="A17" s="2" t="str">
        <f>A13</f>
        <v>Growth</v>
      </c>
      <c r="B17" s="28"/>
      <c r="C17" s="2"/>
      <c r="D17" s="3">
        <f t="shared" ref="D17" si="12">D16-C16</f>
        <v>2395</v>
      </c>
      <c r="E17" s="3">
        <f t="shared" ref="E17" si="13">E16-D16</f>
        <v>1565</v>
      </c>
      <c r="F17" s="3">
        <f t="shared" ref="F17:P17" si="14">F16-E16</f>
        <v>1543</v>
      </c>
      <c r="G17" s="3">
        <f t="shared" si="14"/>
        <v>8611</v>
      </c>
      <c r="H17" s="3">
        <f t="shared" si="14"/>
        <v>1079</v>
      </c>
      <c r="I17" s="3">
        <f t="shared" si="14"/>
        <v>1311.2000000000044</v>
      </c>
      <c r="J17" s="3">
        <f t="shared" si="14"/>
        <v>1704.5600000000049</v>
      </c>
      <c r="K17" s="3">
        <f t="shared" si="14"/>
        <v>1789.7880000000005</v>
      </c>
      <c r="L17" s="3">
        <f t="shared" si="14"/>
        <v>1503.4219200000007</v>
      </c>
      <c r="M17" s="3">
        <f t="shared" si="14"/>
        <v>1563.5587968000036</v>
      </c>
      <c r="N17" s="3">
        <f t="shared" si="14"/>
        <v>1626.1011486720017</v>
      </c>
      <c r="O17" s="3">
        <f t="shared" si="14"/>
        <v>1691.1451946188827</v>
      </c>
      <c r="P17" s="3">
        <f t="shared" si="14"/>
        <v>1319.0932518027257</v>
      </c>
    </row>
    <row r="18" spans="1:16" x14ac:dyDescent="0.35">
      <c r="A18" s="2" t="str">
        <f>A14</f>
        <v>Growth %</v>
      </c>
      <c r="B18" s="28"/>
      <c r="C18" s="2"/>
      <c r="D18" s="11">
        <f t="shared" ref="D18:E18" si="15">D16/C16-1</f>
        <v>0.13618013305282317</v>
      </c>
      <c r="E18" s="11">
        <f t="shared" si="15"/>
        <v>7.8320488439595604E-2</v>
      </c>
      <c r="F18" s="11">
        <f>F16/E16-1</f>
        <v>7.161089710864621E-2</v>
      </c>
      <c r="G18" s="11">
        <f>G16/F16-1</f>
        <v>0.37293200519705505</v>
      </c>
      <c r="H18" s="11">
        <f>H16/G16-1</f>
        <v>3.4036781174095365E-2</v>
      </c>
      <c r="I18" s="12">
        <v>0.04</v>
      </c>
      <c r="J18" s="12">
        <v>0.05</v>
      </c>
      <c r="K18" s="12">
        <v>0.05</v>
      </c>
      <c r="L18" s="12">
        <v>0.04</v>
      </c>
      <c r="M18" s="12">
        <v>0.04</v>
      </c>
      <c r="N18" s="12">
        <v>0.04</v>
      </c>
      <c r="O18" s="12">
        <v>0.04</v>
      </c>
      <c r="P18" s="12">
        <v>0.03</v>
      </c>
    </row>
    <row r="19" spans="1:16" ht="13.15" x14ac:dyDescent="0.4">
      <c r="A19" s="1"/>
      <c r="B19" s="28"/>
      <c r="C19" s="2"/>
      <c r="D19" s="2"/>
      <c r="E19" s="16"/>
      <c r="F19" s="16"/>
      <c r="G19" s="16"/>
      <c r="H19" s="16"/>
      <c r="L19" s="3"/>
      <c r="M19" s="3"/>
      <c r="N19" s="3"/>
      <c r="O19" s="3"/>
      <c r="P19" s="3"/>
    </row>
    <row r="20" spans="1:16" x14ac:dyDescent="0.35">
      <c r="A20" s="2" t="s">
        <v>972</v>
      </c>
      <c r="B20" s="28"/>
      <c r="C20" s="3">
        <f t="shared" ref="C20:P20" si="16">C8+C12+C16</f>
        <v>96446</v>
      </c>
      <c r="D20" s="3">
        <f t="shared" si="16"/>
        <v>117292</v>
      </c>
      <c r="E20" s="3">
        <f t="shared" si="16"/>
        <v>134811</v>
      </c>
      <c r="F20" s="3">
        <f t="shared" si="16"/>
        <v>146924</v>
      </c>
      <c r="G20" s="3">
        <f t="shared" si="16"/>
        <v>209497</v>
      </c>
      <c r="H20" s="3">
        <f t="shared" si="16"/>
        <v>224473</v>
      </c>
      <c r="I20" s="3">
        <f t="shared" si="16"/>
        <v>235368.85</v>
      </c>
      <c r="J20" s="3">
        <f t="shared" si="16"/>
        <v>252084.00000000003</v>
      </c>
      <c r="K20" s="3">
        <f t="shared" si="16"/>
        <v>276178.12530000007</v>
      </c>
      <c r="L20" s="3">
        <f t="shared" si="16"/>
        <v>297903.81574800005</v>
      </c>
      <c r="M20" s="3">
        <f t="shared" si="16"/>
        <v>318844.1109546001</v>
      </c>
      <c r="N20" s="3">
        <f t="shared" si="16"/>
        <v>338547.37395956414</v>
      </c>
      <c r="O20" s="3">
        <f t="shared" si="16"/>
        <v>356562.33330389374</v>
      </c>
      <c r="P20" s="3">
        <f t="shared" si="16"/>
        <v>374598.52586829109</v>
      </c>
    </row>
    <row r="21" spans="1:16" x14ac:dyDescent="0.35">
      <c r="A21" s="2" t="str">
        <f>A17</f>
        <v>Growth</v>
      </c>
      <c r="B21" s="28"/>
      <c r="C21" s="2"/>
      <c r="D21" s="3">
        <f t="shared" ref="D21" si="17">D20-C20</f>
        <v>20846</v>
      </c>
      <c r="E21" s="3">
        <f t="shared" ref="E21" si="18">E20-D20</f>
        <v>17519</v>
      </c>
      <c r="F21" s="3">
        <f t="shared" ref="F21:P21" si="19">F20-E20</f>
        <v>12113</v>
      </c>
      <c r="G21" s="3">
        <f t="shared" si="19"/>
        <v>62573</v>
      </c>
      <c r="H21" s="3">
        <f t="shared" si="19"/>
        <v>14976</v>
      </c>
      <c r="I21" s="3">
        <f t="shared" si="19"/>
        <v>10895.850000000006</v>
      </c>
      <c r="J21" s="3">
        <f t="shared" si="19"/>
        <v>16715.150000000023</v>
      </c>
      <c r="K21" s="3">
        <f t="shared" si="19"/>
        <v>24094.125300000043</v>
      </c>
      <c r="L21" s="3">
        <f t="shared" si="19"/>
        <v>21725.690447999979</v>
      </c>
      <c r="M21" s="3">
        <f t="shared" si="19"/>
        <v>20940.295206600043</v>
      </c>
      <c r="N21" s="3">
        <f t="shared" si="19"/>
        <v>19703.263004964043</v>
      </c>
      <c r="O21" s="3">
        <f t="shared" si="19"/>
        <v>18014.959344329603</v>
      </c>
      <c r="P21" s="3">
        <f t="shared" si="19"/>
        <v>18036.192564397352</v>
      </c>
    </row>
    <row r="22" spans="1:16" x14ac:dyDescent="0.35">
      <c r="A22" s="2" t="str">
        <f>A18</f>
        <v>Growth %</v>
      </c>
      <c r="B22" s="28"/>
      <c r="C22" s="2"/>
      <c r="D22" s="11">
        <f t="shared" ref="D22:E22" si="20">D20/C20-1</f>
        <v>0.21614167513427196</v>
      </c>
      <c r="E22" s="11">
        <f t="shared" si="20"/>
        <v>0.1493622753469972</v>
      </c>
      <c r="F22" s="11">
        <f>F20/E20-1</f>
        <v>8.9851718331590114E-2</v>
      </c>
      <c r="G22" s="11">
        <f>G20/F20-1</f>
        <v>0.42588685306689178</v>
      </c>
      <c r="H22" s="11">
        <f>H20/G20-1</f>
        <v>7.14855105323704E-2</v>
      </c>
      <c r="I22" s="11">
        <f t="shared" ref="I22:P22" si="21">I20/H20-1</f>
        <v>4.8539690742316566E-2</v>
      </c>
      <c r="J22" s="11">
        <f t="shared" si="21"/>
        <v>7.1016831666552482E-2</v>
      </c>
      <c r="K22" s="11">
        <f t="shared" si="21"/>
        <v>9.5579748417194521E-2</v>
      </c>
      <c r="L22" s="11">
        <f t="shared" si="21"/>
        <v>7.8665500478723116E-2</v>
      </c>
      <c r="M22" s="11">
        <f t="shared" si="21"/>
        <v>7.0292134909455628E-2</v>
      </c>
      <c r="N22" s="11">
        <f t="shared" si="21"/>
        <v>6.1795913200258346E-2</v>
      </c>
      <c r="O22" s="11">
        <f t="shared" si="21"/>
        <v>5.3212521289505821E-2</v>
      </c>
      <c r="P22" s="11">
        <f t="shared" si="21"/>
        <v>5.0583561076894101E-2</v>
      </c>
    </row>
    <row r="23" spans="1:16" ht="13.15" x14ac:dyDescent="0.4">
      <c r="A23" s="1"/>
      <c r="B23" s="28"/>
      <c r="C23" s="2"/>
      <c r="D23" s="2"/>
      <c r="E23" s="5"/>
      <c r="F23" s="5"/>
      <c r="G23" s="5"/>
      <c r="H23" s="5"/>
      <c r="L23" s="3"/>
      <c r="M23" s="3"/>
      <c r="N23" s="3"/>
      <c r="O23" s="3"/>
      <c r="P23" s="3"/>
    </row>
    <row r="24" spans="1:16" x14ac:dyDescent="0.35">
      <c r="A24" s="2" t="s">
        <v>973</v>
      </c>
      <c r="B24" s="28"/>
      <c r="C24" s="28">
        <f>D24-D25</f>
        <v>11014</v>
      </c>
      <c r="D24" s="28">
        <f>E24-E25</f>
        <v>13514</v>
      </c>
      <c r="E24" s="4">
        <f>Daloopa!AZ88</f>
        <v>17014</v>
      </c>
      <c r="F24" s="4">
        <f>Daloopa!BA88</f>
        <v>21711</v>
      </c>
      <c r="G24" s="4">
        <f>Daloopa!BB88</f>
        <v>28032</v>
      </c>
      <c r="H24" s="4">
        <f>Daloopa!BC88</f>
        <v>29055</v>
      </c>
      <c r="I24" s="3">
        <f>H24*(1+I26)</f>
        <v>31379.4</v>
      </c>
      <c r="J24" s="3">
        <f t="shared" ref="J24:P24" si="22">I24*(1+J26)</f>
        <v>34517.340000000004</v>
      </c>
      <c r="K24" s="3">
        <f t="shared" si="22"/>
        <v>38659.420800000007</v>
      </c>
      <c r="L24" s="3">
        <f t="shared" si="22"/>
        <v>42525.362880000008</v>
      </c>
      <c r="M24" s="3">
        <f t="shared" si="22"/>
        <v>46777.899168000011</v>
      </c>
      <c r="N24" s="3">
        <f t="shared" si="22"/>
        <v>50987.910093120016</v>
      </c>
      <c r="O24" s="3">
        <f t="shared" si="22"/>
        <v>55066.942900569622</v>
      </c>
      <c r="P24" s="3">
        <f t="shared" si="22"/>
        <v>58921.628903609497</v>
      </c>
    </row>
    <row r="25" spans="1:16" x14ac:dyDescent="0.35">
      <c r="A25" s="2" t="str">
        <f>A21</f>
        <v>Growth</v>
      </c>
      <c r="B25" s="28"/>
      <c r="C25" s="2"/>
      <c r="D25" s="19">
        <v>2500</v>
      </c>
      <c r="E25" s="19">
        <v>3500</v>
      </c>
      <c r="F25" s="3">
        <f t="shared" ref="F25:P25" si="23">F24-E24</f>
        <v>4697</v>
      </c>
      <c r="G25" s="3">
        <f t="shared" si="23"/>
        <v>6321</v>
      </c>
      <c r="H25" s="3">
        <f t="shared" si="23"/>
        <v>1023</v>
      </c>
      <c r="I25" s="3">
        <f t="shared" si="23"/>
        <v>2324.4000000000015</v>
      </c>
      <c r="J25" s="3">
        <f t="shared" si="23"/>
        <v>3137.9400000000023</v>
      </c>
      <c r="K25" s="3">
        <f t="shared" si="23"/>
        <v>4142.0808000000034</v>
      </c>
      <c r="L25" s="3">
        <f t="shared" si="23"/>
        <v>3865.9420800000007</v>
      </c>
      <c r="M25" s="3">
        <f t="shared" si="23"/>
        <v>4252.536288000003</v>
      </c>
      <c r="N25" s="3">
        <f t="shared" si="23"/>
        <v>4210.0109251200047</v>
      </c>
      <c r="O25" s="3">
        <f t="shared" si="23"/>
        <v>4079.0328074496065</v>
      </c>
      <c r="P25" s="3">
        <f t="shared" si="23"/>
        <v>3854.6860030398748</v>
      </c>
    </row>
    <row r="26" spans="1:16" ht="13.15" x14ac:dyDescent="0.4">
      <c r="A26" s="2" t="str">
        <f>A22</f>
        <v>Growth %</v>
      </c>
      <c r="B26" s="28"/>
      <c r="C26" s="2"/>
      <c r="D26" s="2"/>
      <c r="E26" s="16"/>
      <c r="F26" s="11">
        <f>F24/E24-1</f>
        <v>0.27606676854355228</v>
      </c>
      <c r="G26" s="11">
        <f>G24/F24-1</f>
        <v>0.29114273870388274</v>
      </c>
      <c r="H26" s="11">
        <f>H24/G24-1</f>
        <v>3.6494006849315141E-2</v>
      </c>
      <c r="I26" s="12">
        <v>0.08</v>
      </c>
      <c r="J26" s="12">
        <v>0.1</v>
      </c>
      <c r="K26" s="12">
        <v>0.12</v>
      </c>
      <c r="L26" s="12">
        <v>0.1</v>
      </c>
      <c r="M26" s="12">
        <v>0.1</v>
      </c>
      <c r="N26" s="12">
        <v>0.09</v>
      </c>
      <c r="O26" s="12">
        <v>0.08</v>
      </c>
      <c r="P26" s="12">
        <v>7.0000000000000007E-2</v>
      </c>
    </row>
    <row r="27" spans="1:16" ht="13.15" x14ac:dyDescent="0.4">
      <c r="A27" s="1"/>
      <c r="B27" s="28"/>
      <c r="C27" s="2"/>
      <c r="D27" s="2"/>
      <c r="E27" s="16"/>
      <c r="F27" s="16"/>
      <c r="G27" s="16"/>
      <c r="H27" s="16"/>
      <c r="L27" s="3"/>
      <c r="M27" s="3"/>
      <c r="N27" s="3"/>
      <c r="O27" s="3"/>
      <c r="P27" s="3"/>
    </row>
    <row r="28" spans="1:16" ht="13.15" x14ac:dyDescent="0.4">
      <c r="A28" s="1" t="s">
        <v>302</v>
      </c>
      <c r="B28" s="28"/>
      <c r="C28" s="42">
        <f>C2-C32-C36</f>
        <v>107460</v>
      </c>
      <c r="D28" s="42">
        <f>D2-D32-D36</f>
        <v>130806</v>
      </c>
      <c r="E28" s="5">
        <f>E20+E24</f>
        <v>151825</v>
      </c>
      <c r="F28" s="5">
        <f t="shared" ref="F28:P28" si="24">F20+F24</f>
        <v>168635</v>
      </c>
      <c r="G28" s="5">
        <f t="shared" si="24"/>
        <v>237529</v>
      </c>
      <c r="H28" s="5">
        <f t="shared" si="24"/>
        <v>253528</v>
      </c>
      <c r="I28" s="5">
        <f t="shared" si="24"/>
        <v>266748.25</v>
      </c>
      <c r="J28" s="5">
        <f t="shared" si="24"/>
        <v>286601.34000000003</v>
      </c>
      <c r="K28" s="5">
        <f t="shared" si="24"/>
        <v>314837.54610000009</v>
      </c>
      <c r="L28" s="5">
        <f t="shared" si="24"/>
        <v>340429.17862800008</v>
      </c>
      <c r="M28" s="5">
        <f t="shared" si="24"/>
        <v>365622.01012260013</v>
      </c>
      <c r="N28" s="5">
        <f t="shared" si="24"/>
        <v>389535.28405268415</v>
      </c>
      <c r="O28" s="5">
        <f t="shared" si="24"/>
        <v>411629.27620446339</v>
      </c>
      <c r="P28" s="5">
        <f t="shared" si="24"/>
        <v>433520.15477190062</v>
      </c>
    </row>
    <row r="29" spans="1:16" x14ac:dyDescent="0.35">
      <c r="A29" s="2" t="str">
        <f>A25</f>
        <v>Growth</v>
      </c>
      <c r="B29" s="28"/>
      <c r="C29" s="2"/>
      <c r="D29" s="3">
        <f>D28-C28</f>
        <v>23346</v>
      </c>
      <c r="E29" s="3">
        <f t="shared" ref="E29" si="25">E28-D28</f>
        <v>21019</v>
      </c>
      <c r="F29" s="3">
        <f t="shared" ref="F29:P29" si="26">F28-E28</f>
        <v>16810</v>
      </c>
      <c r="G29" s="3">
        <f t="shared" si="26"/>
        <v>68894</v>
      </c>
      <c r="H29" s="3">
        <f t="shared" si="26"/>
        <v>15999</v>
      </c>
      <c r="I29" s="3">
        <f t="shared" si="26"/>
        <v>13220.25</v>
      </c>
      <c r="J29" s="3">
        <f t="shared" si="26"/>
        <v>19853.090000000026</v>
      </c>
      <c r="K29" s="3">
        <f t="shared" si="26"/>
        <v>28236.206100000069</v>
      </c>
      <c r="L29" s="3">
        <f t="shared" si="26"/>
        <v>25591.632527999987</v>
      </c>
      <c r="M29" s="3">
        <f t="shared" si="26"/>
        <v>25192.831494600046</v>
      </c>
      <c r="N29" s="3">
        <f t="shared" si="26"/>
        <v>23913.273930084019</v>
      </c>
      <c r="O29" s="3">
        <f t="shared" si="26"/>
        <v>22093.992151779239</v>
      </c>
      <c r="P29" s="3">
        <f t="shared" si="26"/>
        <v>21890.878567437234</v>
      </c>
    </row>
    <row r="30" spans="1:16" ht="13.15" x14ac:dyDescent="0.4">
      <c r="A30" s="2" t="str">
        <f>A26</f>
        <v>Growth %</v>
      </c>
      <c r="B30" s="28"/>
      <c r="C30" s="2"/>
      <c r="D30" s="2"/>
      <c r="E30" s="5"/>
      <c r="F30" s="11">
        <f>F28/E28-1</f>
        <v>0.11071957846204517</v>
      </c>
      <c r="G30" s="11">
        <f>G28/F28-1</f>
        <v>0.40853915260770313</v>
      </c>
      <c r="H30" s="11">
        <f>H28/G28-1</f>
        <v>6.7355986005919188E-2</v>
      </c>
      <c r="I30" s="11">
        <f t="shared" ref="I30:P30" si="27">I28/H28-1</f>
        <v>5.2145127954308812E-2</v>
      </c>
      <c r="J30" s="11">
        <f t="shared" si="27"/>
        <v>7.4426317698429223E-2</v>
      </c>
      <c r="K30" s="11">
        <f t="shared" si="27"/>
        <v>9.8520844668765539E-2</v>
      </c>
      <c r="L30" s="11">
        <f t="shared" si="27"/>
        <v>8.1285198811298809E-2</v>
      </c>
      <c r="M30" s="11">
        <f t="shared" si="27"/>
        <v>7.400314977738498E-2</v>
      </c>
      <c r="N30" s="11">
        <f t="shared" si="27"/>
        <v>6.5404360973961628E-2</v>
      </c>
      <c r="O30" s="11">
        <f t="shared" si="27"/>
        <v>5.6718846934520784E-2</v>
      </c>
      <c r="P30" s="11">
        <f t="shared" si="27"/>
        <v>5.3181053518077892E-2</v>
      </c>
    </row>
    <row r="31" spans="1:16" ht="13.15" x14ac:dyDescent="0.4">
      <c r="A31" s="1"/>
      <c r="B31" s="28"/>
      <c r="C31" s="2"/>
      <c r="D31" s="2"/>
      <c r="E31" s="5"/>
      <c r="F31" s="5"/>
      <c r="G31" s="5"/>
      <c r="H31" s="5"/>
      <c r="L31" s="3"/>
      <c r="M31" s="3"/>
      <c r="N31" s="3"/>
      <c r="O31" s="3"/>
      <c r="P31" s="3"/>
    </row>
    <row r="32" spans="1:16" ht="13.15" x14ac:dyDescent="0.4">
      <c r="A32" s="1" t="s">
        <v>262</v>
      </c>
      <c r="B32" s="28"/>
      <c r="C32" s="28">
        <f>D32-D33</f>
        <v>2918</v>
      </c>
      <c r="D32" s="28">
        <f>E32-E33</f>
        <v>5418</v>
      </c>
      <c r="E32" s="16">
        <v>8918</v>
      </c>
      <c r="F32" s="16">
        <f>Daloopa!BA93</f>
        <v>13059</v>
      </c>
      <c r="G32" s="16">
        <f>Daloopa!BB93</f>
        <v>19206</v>
      </c>
      <c r="H32" s="16">
        <f>Daloopa!BC93</f>
        <v>26280</v>
      </c>
      <c r="I32" s="5">
        <f>H32*(1+I34)</f>
        <v>31536</v>
      </c>
      <c r="J32" s="5">
        <f t="shared" ref="J32:P32" si="28">I32*(1+J34)</f>
        <v>37843.199999999997</v>
      </c>
      <c r="K32" s="5">
        <f t="shared" si="28"/>
        <v>45411.839999999997</v>
      </c>
      <c r="L32" s="5">
        <f t="shared" si="28"/>
        <v>52677.734399999994</v>
      </c>
      <c r="M32" s="5">
        <f t="shared" si="28"/>
        <v>60579.394559999986</v>
      </c>
      <c r="N32" s="5">
        <f t="shared" si="28"/>
        <v>68454.715852799971</v>
      </c>
      <c r="O32" s="5">
        <f t="shared" si="28"/>
        <v>75984.734596607974</v>
      </c>
      <c r="P32" s="5">
        <f t="shared" si="28"/>
        <v>83583.208056268777</v>
      </c>
    </row>
    <row r="33" spans="1:18" x14ac:dyDescent="0.35">
      <c r="A33" s="2" t="str">
        <f>A29</f>
        <v>Growth</v>
      </c>
      <c r="B33" s="28"/>
      <c r="C33" s="19"/>
      <c r="D33" s="19">
        <v>2500</v>
      </c>
      <c r="E33" s="19">
        <v>3500</v>
      </c>
      <c r="F33" s="3">
        <f t="shared" ref="F33:P33" si="29">F32-E32</f>
        <v>4141</v>
      </c>
      <c r="G33" s="3">
        <f t="shared" si="29"/>
        <v>6147</v>
      </c>
      <c r="H33" s="3">
        <f t="shared" si="29"/>
        <v>7074</v>
      </c>
      <c r="I33" s="3">
        <f t="shared" si="29"/>
        <v>5256</v>
      </c>
      <c r="J33" s="3">
        <f t="shared" si="29"/>
        <v>6307.1999999999971</v>
      </c>
      <c r="K33" s="3">
        <f t="shared" si="29"/>
        <v>7568.6399999999994</v>
      </c>
      <c r="L33" s="3">
        <f t="shared" si="29"/>
        <v>7265.8943999999974</v>
      </c>
      <c r="M33" s="3">
        <f t="shared" si="29"/>
        <v>7901.6601599999922</v>
      </c>
      <c r="N33" s="3">
        <f t="shared" si="29"/>
        <v>7875.3212927999848</v>
      </c>
      <c r="O33" s="3">
        <f t="shared" si="29"/>
        <v>7530.0187438080029</v>
      </c>
      <c r="P33" s="3">
        <f t="shared" si="29"/>
        <v>7598.4734596608032</v>
      </c>
    </row>
    <row r="34" spans="1:18" ht="13.15" x14ac:dyDescent="0.4">
      <c r="A34" s="2" t="str">
        <f>A30</f>
        <v>Growth %</v>
      </c>
      <c r="B34" s="28"/>
      <c r="C34" s="2"/>
      <c r="D34" s="2"/>
      <c r="E34" s="16"/>
      <c r="F34" s="11">
        <f>F32/E32-1</f>
        <v>0.46434178066831122</v>
      </c>
      <c r="G34" s="11">
        <f>G32/F32-1</f>
        <v>0.47070985527222597</v>
      </c>
      <c r="H34" s="11">
        <f>H32/G32-1</f>
        <v>0.36832239925023424</v>
      </c>
      <c r="I34" s="12">
        <v>0.2</v>
      </c>
      <c r="J34" s="12">
        <v>0.2</v>
      </c>
      <c r="K34" s="12">
        <v>0.2</v>
      </c>
      <c r="L34" s="12">
        <v>0.16</v>
      </c>
      <c r="M34" s="12">
        <v>0.15</v>
      </c>
      <c r="N34" s="12">
        <v>0.13</v>
      </c>
      <c r="O34" s="12">
        <v>0.11</v>
      </c>
      <c r="P34" s="12">
        <v>0.1</v>
      </c>
    </row>
    <row r="35" spans="1:18" ht="13.15" x14ac:dyDescent="0.4">
      <c r="A35" s="1"/>
      <c r="B35" s="28"/>
      <c r="C35" s="2"/>
      <c r="D35" s="2"/>
      <c r="E35" s="16"/>
      <c r="F35" s="16"/>
      <c r="G35" s="16"/>
      <c r="H35" s="16"/>
      <c r="L35" s="3"/>
      <c r="M35" s="3"/>
      <c r="N35" s="3"/>
      <c r="O35" s="3"/>
      <c r="P35" s="3"/>
    </row>
    <row r="36" spans="1:18" ht="13.15" x14ac:dyDescent="0.4">
      <c r="A36" s="1" t="s">
        <v>303</v>
      </c>
      <c r="B36" s="28"/>
      <c r="C36" s="250">
        <v>477</v>
      </c>
      <c r="D36" s="250">
        <v>595</v>
      </c>
      <c r="E36" s="16">
        <f>Daloopa!AZ94</f>
        <v>659</v>
      </c>
      <c r="F36" s="16">
        <f>Daloopa!BA94</f>
        <v>657</v>
      </c>
      <c r="G36" s="16">
        <f>Daloopa!BB94</f>
        <v>753</v>
      </c>
      <c r="H36" s="16">
        <f>Daloopa!BC94</f>
        <v>1068</v>
      </c>
      <c r="I36" s="5">
        <f>H36*(1+I38)</f>
        <v>1228.1999999999998</v>
      </c>
      <c r="J36" s="5">
        <f t="shared" ref="J36:P36" si="30">I36*(1+J38)</f>
        <v>1412.4299999999996</v>
      </c>
      <c r="K36" s="5">
        <f t="shared" si="30"/>
        <v>1624.2944999999995</v>
      </c>
      <c r="L36" s="5">
        <f t="shared" si="30"/>
        <v>1867.9386749999992</v>
      </c>
      <c r="M36" s="5">
        <f t="shared" si="30"/>
        <v>2148.1294762499988</v>
      </c>
      <c r="N36" s="5">
        <f t="shared" si="30"/>
        <v>2470.3488976874983</v>
      </c>
      <c r="O36" s="5">
        <f t="shared" si="30"/>
        <v>2840.9012323406228</v>
      </c>
      <c r="P36" s="5">
        <f t="shared" si="30"/>
        <v>3267.0364171917158</v>
      </c>
    </row>
    <row r="37" spans="1:18" x14ac:dyDescent="0.35">
      <c r="A37" s="2" t="str">
        <f>A33</f>
        <v>Growth</v>
      </c>
      <c r="B37" s="28"/>
      <c r="C37" s="2"/>
      <c r="D37" s="3">
        <f t="shared" ref="D37" si="31">D36-C36</f>
        <v>118</v>
      </c>
      <c r="E37" s="3">
        <f t="shared" ref="E37" si="32">E36-D36</f>
        <v>64</v>
      </c>
      <c r="F37" s="3">
        <f t="shared" ref="F37:P37" si="33">F36-E36</f>
        <v>-2</v>
      </c>
      <c r="G37" s="3">
        <f t="shared" si="33"/>
        <v>96</v>
      </c>
      <c r="H37" s="3">
        <f t="shared" si="33"/>
        <v>315</v>
      </c>
      <c r="I37" s="3">
        <f t="shared" si="33"/>
        <v>160.19999999999982</v>
      </c>
      <c r="J37" s="3">
        <f t="shared" si="33"/>
        <v>184.22999999999979</v>
      </c>
      <c r="K37" s="3">
        <f t="shared" si="33"/>
        <v>211.86449999999991</v>
      </c>
      <c r="L37" s="3">
        <f t="shared" si="33"/>
        <v>243.64417499999968</v>
      </c>
      <c r="M37" s="3">
        <f t="shared" si="33"/>
        <v>280.19080124999959</v>
      </c>
      <c r="N37" s="3">
        <f t="shared" si="33"/>
        <v>322.21942143749948</v>
      </c>
      <c r="O37" s="3">
        <f t="shared" si="33"/>
        <v>370.55233465312449</v>
      </c>
      <c r="P37" s="3">
        <f t="shared" si="33"/>
        <v>426.13518485109307</v>
      </c>
    </row>
    <row r="38" spans="1:18" ht="13.15" x14ac:dyDescent="0.4">
      <c r="A38" s="2" t="str">
        <f>A34</f>
        <v>Growth %</v>
      </c>
      <c r="B38" s="28"/>
      <c r="C38" s="2"/>
      <c r="D38" s="2"/>
      <c r="E38" s="16"/>
      <c r="F38" s="11">
        <f>F36/E36-1</f>
        <v>-3.0349013657056112E-3</v>
      </c>
      <c r="G38" s="11">
        <f>G36/F36-1</f>
        <v>0.14611872146118721</v>
      </c>
      <c r="H38" s="11">
        <f>H36/G36-1</f>
        <v>0.41832669322709171</v>
      </c>
      <c r="I38" s="12">
        <v>0.15</v>
      </c>
      <c r="J38" s="12">
        <v>0.15</v>
      </c>
      <c r="K38" s="12">
        <v>0.15</v>
      </c>
      <c r="L38" s="12">
        <v>0.15</v>
      </c>
      <c r="M38" s="12">
        <v>0.15</v>
      </c>
      <c r="N38" s="12">
        <v>0.15</v>
      </c>
      <c r="O38" s="12">
        <v>0.15</v>
      </c>
      <c r="P38" s="12">
        <v>0.15</v>
      </c>
    </row>
    <row r="39" spans="1:18" ht="13.15" x14ac:dyDescent="0.4">
      <c r="A39" s="1"/>
      <c r="B39" s="28"/>
      <c r="C39" s="2"/>
      <c r="D39" s="2"/>
      <c r="E39" s="16"/>
      <c r="F39" s="16"/>
      <c r="G39" s="16"/>
      <c r="H39" s="16"/>
      <c r="L39" s="3"/>
      <c r="M39" s="3"/>
      <c r="N39" s="3"/>
      <c r="O39" s="3"/>
      <c r="P39" s="3"/>
    </row>
    <row r="40" spans="1:18" ht="13.15" x14ac:dyDescent="0.4">
      <c r="A40" s="1" t="s">
        <v>974</v>
      </c>
      <c r="B40" s="42"/>
      <c r="C40" s="1"/>
      <c r="D40" s="1"/>
      <c r="E40" s="16">
        <f>Daloopa!AZ95</f>
        <v>455</v>
      </c>
      <c r="F40" s="16">
        <f>Daloopa!BA95</f>
        <v>176</v>
      </c>
      <c r="G40" s="16">
        <f>Daloopa!BB95</f>
        <v>149</v>
      </c>
      <c r="H40" s="16">
        <f>Daloopa!BC95</f>
        <v>1960</v>
      </c>
      <c r="L40" s="3"/>
      <c r="M40" s="3"/>
      <c r="N40" s="3"/>
      <c r="O40" s="3"/>
      <c r="P40" s="3"/>
    </row>
    <row r="41" spans="1:18" x14ac:dyDescent="0.35">
      <c r="B41" s="28"/>
      <c r="C41" s="2"/>
      <c r="D41" s="2"/>
      <c r="E41" s="4"/>
      <c r="F41" s="4"/>
      <c r="G41" s="4"/>
      <c r="H41" s="4"/>
      <c r="L41" s="3"/>
      <c r="M41" s="3"/>
      <c r="N41" s="3"/>
      <c r="O41" s="3"/>
      <c r="P41" s="3"/>
    </row>
    <row r="42" spans="1:18" ht="13.15" x14ac:dyDescent="0.4">
      <c r="A42" s="1" t="s">
        <v>268</v>
      </c>
      <c r="B42" s="28"/>
      <c r="C42" s="5">
        <f t="shared" ref="C42:P42" si="34">C28+C32+C36+C40</f>
        <v>110855</v>
      </c>
      <c r="D42" s="5">
        <f t="shared" si="34"/>
        <v>136819</v>
      </c>
      <c r="E42" s="5">
        <f t="shared" si="34"/>
        <v>161857</v>
      </c>
      <c r="F42" s="5">
        <f t="shared" si="34"/>
        <v>182527</v>
      </c>
      <c r="G42" s="5">
        <f t="shared" si="34"/>
        <v>257637</v>
      </c>
      <c r="H42" s="5">
        <f t="shared" si="34"/>
        <v>282836</v>
      </c>
      <c r="I42" s="5">
        <f t="shared" si="34"/>
        <v>299512.45</v>
      </c>
      <c r="J42" s="5">
        <f t="shared" si="34"/>
        <v>325856.97000000003</v>
      </c>
      <c r="K42" s="5">
        <f t="shared" si="34"/>
        <v>361873.68060000014</v>
      </c>
      <c r="L42" s="5">
        <f t="shared" si="34"/>
        <v>394974.85170300008</v>
      </c>
      <c r="M42" s="5">
        <f t="shared" si="34"/>
        <v>428349.53415885009</v>
      </c>
      <c r="N42" s="5">
        <f t="shared" si="34"/>
        <v>460460.34880317166</v>
      </c>
      <c r="O42" s="5">
        <f t="shared" si="34"/>
        <v>490454.91203341197</v>
      </c>
      <c r="P42" s="5">
        <f t="shared" si="34"/>
        <v>520370.3992453611</v>
      </c>
    </row>
    <row r="43" spans="1:18" ht="13.15" x14ac:dyDescent="0.4">
      <c r="A43" s="1" t="s">
        <v>1</v>
      </c>
      <c r="B43" s="28"/>
      <c r="C43" s="5"/>
      <c r="D43" s="5">
        <f>D42-C42</f>
        <v>25964</v>
      </c>
      <c r="E43" s="5">
        <f t="shared" ref="E43:P43" si="35">E42-D42</f>
        <v>25038</v>
      </c>
      <c r="F43" s="5">
        <f t="shared" si="35"/>
        <v>20670</v>
      </c>
      <c r="G43" s="5">
        <f t="shared" si="35"/>
        <v>75110</v>
      </c>
      <c r="H43" s="5">
        <f t="shared" si="35"/>
        <v>25199</v>
      </c>
      <c r="I43" s="5">
        <f t="shared" si="35"/>
        <v>16676.450000000012</v>
      </c>
      <c r="J43" s="5">
        <f t="shared" si="35"/>
        <v>26344.520000000019</v>
      </c>
      <c r="K43" s="5">
        <f t="shared" si="35"/>
        <v>36016.710600000108</v>
      </c>
      <c r="L43" s="5">
        <f t="shared" si="35"/>
        <v>33101.171102999942</v>
      </c>
      <c r="M43" s="5">
        <f t="shared" si="35"/>
        <v>33374.682455850008</v>
      </c>
      <c r="N43" s="5">
        <f t="shared" si="35"/>
        <v>32110.814644321566</v>
      </c>
      <c r="O43" s="5">
        <f t="shared" si="35"/>
        <v>29994.56323024031</v>
      </c>
      <c r="P43" s="5">
        <f t="shared" si="35"/>
        <v>29915.487211949134</v>
      </c>
    </row>
    <row r="44" spans="1:18" ht="13.15" x14ac:dyDescent="0.4">
      <c r="A44" s="1" t="s">
        <v>74</v>
      </c>
      <c r="B44" s="28"/>
      <c r="C44" s="5"/>
      <c r="D44" s="253">
        <f>D42/C42-1</f>
        <v>0.23421586757475987</v>
      </c>
      <c r="E44" s="253">
        <f t="shared" ref="E44:P44" si="36">E42/D42-1</f>
        <v>0.18300089899794614</v>
      </c>
      <c r="F44" s="253">
        <f t="shared" si="36"/>
        <v>0.12770532012826141</v>
      </c>
      <c r="G44" s="253">
        <f t="shared" si="36"/>
        <v>0.41150076427049154</v>
      </c>
      <c r="H44" s="253">
        <f t="shared" si="36"/>
        <v>9.7808156437157789E-2</v>
      </c>
      <c r="I44" s="253">
        <f t="shared" si="36"/>
        <v>5.8961553691892155E-2</v>
      </c>
      <c r="J44" s="253">
        <f t="shared" si="36"/>
        <v>8.7958013097619192E-2</v>
      </c>
      <c r="K44" s="253">
        <f t="shared" si="36"/>
        <v>0.11052920120137411</v>
      </c>
      <c r="L44" s="253">
        <f t="shared" si="36"/>
        <v>9.1471618074342897E-2</v>
      </c>
      <c r="M44" s="253">
        <f t="shared" si="36"/>
        <v>8.4498246690769108E-2</v>
      </c>
      <c r="N44" s="253">
        <f t="shared" si="36"/>
        <v>7.4964047077528795E-2</v>
      </c>
      <c r="O44" s="253">
        <f t="shared" si="36"/>
        <v>6.5140382463337421E-2</v>
      </c>
      <c r="P44" s="253">
        <f t="shared" si="36"/>
        <v>6.0995387094647358E-2</v>
      </c>
    </row>
    <row r="45" spans="1:18" ht="13.15" x14ac:dyDescent="0.4">
      <c r="A45" s="1"/>
      <c r="B45" s="28"/>
      <c r="C45" s="2"/>
      <c r="D45" s="2"/>
      <c r="E45" s="2"/>
      <c r="F45" s="2"/>
      <c r="G45" s="2"/>
      <c r="H45" s="2"/>
      <c r="L45" s="3"/>
      <c r="M45" s="3"/>
      <c r="N45" s="3"/>
      <c r="O45" s="3"/>
      <c r="P45" s="3"/>
    </row>
    <row r="46" spans="1:18" s="3" customFormat="1" ht="13.15" x14ac:dyDescent="0.4">
      <c r="A46" s="1" t="s">
        <v>75</v>
      </c>
      <c r="B46" s="16">
        <f>Daloopa!AW279</f>
        <v>35138</v>
      </c>
      <c r="C46" s="16">
        <f>Daloopa!AX279</f>
        <v>45583</v>
      </c>
      <c r="D46" s="16">
        <f>Daloopa!AY279</f>
        <v>59549</v>
      </c>
      <c r="E46" s="16">
        <f>Daloopa!AZ279</f>
        <v>71896</v>
      </c>
      <c r="F46" s="16">
        <f>Daloopa!BA279</f>
        <v>84732</v>
      </c>
      <c r="G46" s="16">
        <f>Daloopa!BB279</f>
        <v>110939</v>
      </c>
      <c r="H46" s="16">
        <f>Daloopa!BC279</f>
        <v>126203</v>
      </c>
      <c r="I46" s="5">
        <f>Segment!H28</f>
        <v>134742.36645</v>
      </c>
      <c r="J46" s="5">
        <f>Segment!I28</f>
        <v>146942.56416000001</v>
      </c>
      <c r="K46" s="5">
        <f>Segment!J28</f>
        <v>163256.16345180004</v>
      </c>
      <c r="L46" s="5">
        <f>Segment!K28</f>
        <v>178732.58288814005</v>
      </c>
      <c r="M46" s="5">
        <f>Segment!L28</f>
        <v>194461.46527133408</v>
      </c>
      <c r="N46" s="5">
        <f>Segment!M28</f>
        <v>207393.29133469847</v>
      </c>
      <c r="O46" s="5">
        <f>Segment!N28</f>
        <v>219334.47284566317</v>
      </c>
      <c r="P46" s="5">
        <f>Segment!O28</f>
        <v>230854.86341503265</v>
      </c>
      <c r="R46" s="20"/>
    </row>
    <row r="47" spans="1:18" s="3" customFormat="1" x14ac:dyDescent="0.35">
      <c r="A47" s="6" t="s">
        <v>3</v>
      </c>
      <c r="B47" s="11">
        <f t="shared" ref="B47:H47" si="37">B46/B2</f>
        <v>0.38924583481035097</v>
      </c>
      <c r="C47" s="11">
        <f t="shared" si="37"/>
        <v>0.41119480402327363</v>
      </c>
      <c r="D47" s="11">
        <f t="shared" si="37"/>
        <v>0.43523925770543564</v>
      </c>
      <c r="E47" s="11">
        <f t="shared" si="37"/>
        <v>0.44419456680897335</v>
      </c>
      <c r="F47" s="11">
        <f t="shared" si="37"/>
        <v>0.46421625293792151</v>
      </c>
      <c r="G47" s="11">
        <f t="shared" si="37"/>
        <v>0.43060197099019165</v>
      </c>
      <c r="H47" s="11">
        <f t="shared" si="37"/>
        <v>0.44620557496216889</v>
      </c>
      <c r="I47" s="11">
        <f t="shared" ref="I47:P47" si="38">I46/I2</f>
        <v>0.44987233902964635</v>
      </c>
      <c r="J47" s="11">
        <f t="shared" si="38"/>
        <v>0.45094190914498467</v>
      </c>
      <c r="K47" s="11">
        <f t="shared" si="38"/>
        <v>0.45114130207290898</v>
      </c>
      <c r="L47" s="11">
        <f t="shared" si="38"/>
        <v>0.45251636178228727</v>
      </c>
      <c r="M47" s="11">
        <f t="shared" si="38"/>
        <v>0.45397846796588215</v>
      </c>
      <c r="N47" s="11">
        <f t="shared" si="38"/>
        <v>0.45040423539997532</v>
      </c>
      <c r="O47" s="11">
        <f t="shared" si="38"/>
        <v>0.44720619054727939</v>
      </c>
      <c r="P47" s="11">
        <f t="shared" si="38"/>
        <v>0.44363565596701382</v>
      </c>
      <c r="R47" s="20"/>
    </row>
    <row r="48" spans="1:18" s="3" customFormat="1" x14ac:dyDescent="0.35">
      <c r="A48" s="2"/>
      <c r="O48" s="3" t="s">
        <v>0</v>
      </c>
    </row>
    <row r="49" spans="1:18" s="3" customFormat="1" ht="13.15" x14ac:dyDescent="0.4">
      <c r="A49" s="1" t="s">
        <v>53</v>
      </c>
      <c r="B49" s="5">
        <f t="shared" ref="B49:P49" si="39">B2-B46</f>
        <v>55134</v>
      </c>
      <c r="C49" s="5">
        <f t="shared" si="39"/>
        <v>65272</v>
      </c>
      <c r="D49" s="5">
        <f t="shared" si="39"/>
        <v>77270</v>
      </c>
      <c r="E49" s="5">
        <f t="shared" si="39"/>
        <v>89961</v>
      </c>
      <c r="F49" s="5">
        <f t="shared" si="39"/>
        <v>97795</v>
      </c>
      <c r="G49" s="5">
        <f t="shared" si="39"/>
        <v>146698</v>
      </c>
      <c r="H49" s="5">
        <f t="shared" si="39"/>
        <v>156633</v>
      </c>
      <c r="I49" s="5">
        <f t="shared" si="39"/>
        <v>164770.08355000001</v>
      </c>
      <c r="J49" s="5">
        <f t="shared" si="39"/>
        <v>178914.40584000002</v>
      </c>
      <c r="K49" s="5">
        <f t="shared" si="39"/>
        <v>198617.5171482001</v>
      </c>
      <c r="L49" s="5">
        <f t="shared" si="39"/>
        <v>216242.26881486003</v>
      </c>
      <c r="M49" s="5">
        <f t="shared" si="39"/>
        <v>233888.06888751601</v>
      </c>
      <c r="N49" s="5">
        <f t="shared" si="39"/>
        <v>253067.05746847318</v>
      </c>
      <c r="O49" s="5">
        <f t="shared" si="39"/>
        <v>271120.43918774882</v>
      </c>
      <c r="P49" s="5">
        <f t="shared" si="39"/>
        <v>289515.53583032847</v>
      </c>
    </row>
    <row r="50" spans="1:18" s="3" customFormat="1" x14ac:dyDescent="0.35">
      <c r="A50" s="6" t="s">
        <v>52</v>
      </c>
      <c r="B50" s="11">
        <f t="shared" ref="B50:P50" si="40">B49/B2</f>
        <v>0.61075416518964909</v>
      </c>
      <c r="C50" s="11">
        <f t="shared" si="40"/>
        <v>0.58880519597672631</v>
      </c>
      <c r="D50" s="11">
        <f t="shared" si="40"/>
        <v>0.5647607422945643</v>
      </c>
      <c r="E50" s="11">
        <f t="shared" si="40"/>
        <v>0.5558054331910266</v>
      </c>
      <c r="F50" s="11">
        <f t="shared" si="40"/>
        <v>0.53578374706207854</v>
      </c>
      <c r="G50" s="11">
        <f t="shared" si="40"/>
        <v>0.5693980290098084</v>
      </c>
      <c r="H50" s="11">
        <f t="shared" si="40"/>
        <v>0.55379442503783116</v>
      </c>
      <c r="I50" s="11">
        <f t="shared" si="40"/>
        <v>0.5501276609703537</v>
      </c>
      <c r="J50" s="11">
        <f t="shared" si="40"/>
        <v>0.54905809085501533</v>
      </c>
      <c r="K50" s="11">
        <f t="shared" si="40"/>
        <v>0.54885869792709108</v>
      </c>
      <c r="L50" s="11">
        <f t="shared" si="40"/>
        <v>0.54748363821771273</v>
      </c>
      <c r="M50" s="11">
        <f t="shared" si="40"/>
        <v>0.54602153203411785</v>
      </c>
      <c r="N50" s="11">
        <f t="shared" si="40"/>
        <v>0.54959576460002468</v>
      </c>
      <c r="O50" s="11">
        <f t="shared" si="40"/>
        <v>0.55279380945272072</v>
      </c>
      <c r="P50" s="11">
        <f t="shared" si="40"/>
        <v>0.55636434403298618</v>
      </c>
    </row>
    <row r="51" spans="1:18" s="3" customFormat="1" x14ac:dyDescent="0.35">
      <c r="A51" s="2"/>
    </row>
    <row r="52" spans="1:18" s="3" customFormat="1" ht="13.15" x14ac:dyDescent="0.4">
      <c r="A52" s="1" t="s">
        <v>76</v>
      </c>
      <c r="B52" s="16">
        <f>Daloopa!AW280</f>
        <v>13948</v>
      </c>
      <c r="C52" s="16">
        <f>Daloopa!AX280</f>
        <v>16625</v>
      </c>
      <c r="D52" s="16">
        <f>Daloopa!AY280</f>
        <v>21419</v>
      </c>
      <c r="E52" s="16">
        <f>Daloopa!AZ280</f>
        <v>26018</v>
      </c>
      <c r="F52" s="16">
        <f>Daloopa!BA280</f>
        <v>27573</v>
      </c>
      <c r="G52" s="16">
        <f>Daloopa!BB280</f>
        <v>31562</v>
      </c>
      <c r="H52" s="16">
        <f>Daloopa!BC280</f>
        <v>39500</v>
      </c>
      <c r="I52" s="5">
        <f>Segment!H76</f>
        <v>43000</v>
      </c>
      <c r="J52" s="5">
        <f>Segment!I76</f>
        <v>46500</v>
      </c>
      <c r="K52" s="5">
        <f>Segment!J76</f>
        <v>50000</v>
      </c>
      <c r="L52" s="5">
        <f>Segment!K76</f>
        <v>53500</v>
      </c>
      <c r="M52" s="5">
        <f>Segment!L76</f>
        <v>57000</v>
      </c>
      <c r="N52" s="5">
        <f>Segment!M76</f>
        <v>60500</v>
      </c>
      <c r="O52" s="5">
        <f>Segment!N76</f>
        <v>64000</v>
      </c>
      <c r="P52" s="5">
        <f>Segment!O76</f>
        <v>67500</v>
      </c>
    </row>
    <row r="53" spans="1:18" s="3" customFormat="1" x14ac:dyDescent="0.35">
      <c r="A53" s="6" t="s">
        <v>3</v>
      </c>
      <c r="B53" s="11">
        <f t="shared" ref="B53:H53" si="41">B52/B2</f>
        <v>0.15451081176887629</v>
      </c>
      <c r="C53" s="11">
        <f t="shared" si="41"/>
        <v>0.14997068242298497</v>
      </c>
      <c r="D53" s="11">
        <f t="shared" si="41"/>
        <v>0.15654989438601363</v>
      </c>
      <c r="E53" s="11">
        <f t="shared" si="41"/>
        <v>0.16074683208016954</v>
      </c>
      <c r="F53" s="11">
        <f t="shared" si="41"/>
        <v>0.15106258252203783</v>
      </c>
      <c r="G53" s="11">
        <f t="shared" si="41"/>
        <v>0.12250569599863374</v>
      </c>
      <c r="H53" s="11">
        <f t="shared" si="41"/>
        <v>0.13965690364734334</v>
      </c>
      <c r="I53" s="11">
        <f t="shared" ref="I53:P53" si="42">I52/I2</f>
        <v>0.14356665307235142</v>
      </c>
      <c r="J53" s="11">
        <f t="shared" si="42"/>
        <v>0.14270064562375326</v>
      </c>
      <c r="K53" s="11">
        <f t="shared" si="42"/>
        <v>0.13816976110862256</v>
      </c>
      <c r="L53" s="11">
        <f t="shared" si="42"/>
        <v>0.13545166171802031</v>
      </c>
      <c r="M53" s="11">
        <f t="shared" si="42"/>
        <v>0.1330688969043258</v>
      </c>
      <c r="N53" s="11">
        <f t="shared" si="42"/>
        <v>0.131390249252192</v>
      </c>
      <c r="O53" s="11">
        <f t="shared" si="42"/>
        <v>0.130491098018894</v>
      </c>
      <c r="P53" s="11">
        <f t="shared" si="42"/>
        <v>0.12971529529329148</v>
      </c>
      <c r="R53" s="20"/>
    </row>
    <row r="54" spans="1:18" s="3" customFormat="1" x14ac:dyDescent="0.35">
      <c r="A54" s="2"/>
    </row>
    <row r="55" spans="1:18" s="3" customFormat="1" ht="13.15" x14ac:dyDescent="0.4">
      <c r="A55" s="1" t="s">
        <v>77</v>
      </c>
      <c r="B55" s="16">
        <f>Daloopa!AW281</f>
        <v>10485</v>
      </c>
      <c r="C55" s="16">
        <f>Daloopa!AX281</f>
        <v>12893</v>
      </c>
      <c r="D55" s="16">
        <f>Daloopa!AY281</f>
        <v>16333</v>
      </c>
      <c r="E55" s="16">
        <f>Daloopa!AZ281</f>
        <v>18464</v>
      </c>
      <c r="F55" s="16">
        <f>Daloopa!BA281</f>
        <v>17946</v>
      </c>
      <c r="G55" s="16">
        <f>Daloopa!BB281</f>
        <v>22912</v>
      </c>
      <c r="H55" s="16">
        <f>Daloopa!BC281</f>
        <v>26567</v>
      </c>
      <c r="I55" s="5">
        <f>Segment!H91</f>
        <v>29167</v>
      </c>
      <c r="J55" s="5">
        <f>Segment!I91</f>
        <v>31767</v>
      </c>
      <c r="K55" s="5">
        <f>Segment!J91</f>
        <v>34367</v>
      </c>
      <c r="L55" s="5">
        <f>Segment!K91</f>
        <v>36967</v>
      </c>
      <c r="M55" s="5">
        <f>Segment!L91</f>
        <v>39567</v>
      </c>
      <c r="N55" s="5">
        <f>Segment!M91</f>
        <v>42167</v>
      </c>
      <c r="O55" s="5">
        <f>Segment!N91</f>
        <v>44767</v>
      </c>
      <c r="P55" s="5">
        <f>Segment!O91</f>
        <v>47367</v>
      </c>
    </row>
    <row r="56" spans="1:18" s="3" customFormat="1" x14ac:dyDescent="0.35">
      <c r="A56" s="6" t="s">
        <v>3</v>
      </c>
      <c r="B56" s="11">
        <f t="shared" ref="B56:H56" si="43">B55/B2</f>
        <v>0.11614897199574618</v>
      </c>
      <c r="C56" s="11">
        <f t="shared" si="43"/>
        <v>0.11630508321681476</v>
      </c>
      <c r="D56" s="11">
        <f t="shared" si="43"/>
        <v>0.1193766947573071</v>
      </c>
      <c r="E56" s="11">
        <f t="shared" si="43"/>
        <v>0.11407600536275848</v>
      </c>
      <c r="F56" s="11">
        <f t="shared" si="43"/>
        <v>9.8319700647027566E-2</v>
      </c>
      <c r="G56" s="11">
        <f t="shared" si="43"/>
        <v>8.8931325857699015E-2</v>
      </c>
      <c r="H56" s="11">
        <f t="shared" si="43"/>
        <v>9.3930758460733427E-2</v>
      </c>
      <c r="I56" s="11">
        <f t="shared" ref="I56:P56" si="44">I55/I2</f>
        <v>9.7381594654913334E-2</v>
      </c>
      <c r="J56" s="11">
        <f t="shared" si="44"/>
        <v>9.7487557194188598E-2</v>
      </c>
      <c r="K56" s="11">
        <f t="shared" si="44"/>
        <v>9.4969603600400632E-2</v>
      </c>
      <c r="L56" s="11">
        <f t="shared" si="44"/>
        <v>9.3593300537010399E-2</v>
      </c>
      <c r="M56" s="11">
        <f t="shared" si="44"/>
        <v>9.2370825330060677E-2</v>
      </c>
      <c r="N56" s="11">
        <f t="shared" si="44"/>
        <v>9.1575746119292242E-2</v>
      </c>
      <c r="O56" s="11">
        <f t="shared" si="44"/>
        <v>9.1276484140809813E-2</v>
      </c>
      <c r="P56" s="11">
        <f t="shared" si="44"/>
        <v>9.1025546550479078E-2</v>
      </c>
      <c r="R56" s="20"/>
    </row>
    <row r="57" spans="1:18" s="3" customFormat="1" x14ac:dyDescent="0.35">
      <c r="A57" s="2"/>
    </row>
    <row r="58" spans="1:18" s="3" customFormat="1" ht="13.15" x14ac:dyDescent="0.4">
      <c r="A58" s="1" t="s">
        <v>78</v>
      </c>
      <c r="B58" s="16">
        <f>Daloopa!AW282</f>
        <v>6985</v>
      </c>
      <c r="C58" s="16">
        <f>Daloopa!AX282</f>
        <v>6872</v>
      </c>
      <c r="D58" s="16">
        <f>Daloopa!AY282</f>
        <v>8126</v>
      </c>
      <c r="E58" s="16">
        <f>Daloopa!AZ282</f>
        <v>9551</v>
      </c>
      <c r="F58" s="16">
        <f>Daloopa!BA282</f>
        <v>11052</v>
      </c>
      <c r="G58" s="16">
        <f>Daloopa!BB282</f>
        <v>13510</v>
      </c>
      <c r="H58" s="16">
        <f>Daloopa!BC282</f>
        <v>15724</v>
      </c>
      <c r="I58" s="5">
        <f>Segment!H106</f>
        <v>17012.482499999998</v>
      </c>
      <c r="J58" s="5">
        <f>Segment!I106</f>
        <v>18511.0134</v>
      </c>
      <c r="K58" s="5">
        <f>Segment!J106</f>
        <v>20093.375461</v>
      </c>
      <c r="L58" s="5">
        <f>Segment!K106</f>
        <v>21649.291786280002</v>
      </c>
      <c r="M58" s="5">
        <f>Segment!L106</f>
        <v>23201.220101226001</v>
      </c>
      <c r="N58" s="5">
        <f>Segment!M106</f>
        <v>24740.352840526841</v>
      </c>
      <c r="O58" s="5">
        <f>Segment!N106</f>
        <v>26261.292762044635</v>
      </c>
      <c r="P58" s="5">
        <f>Segment!O106</f>
        <v>27780.201547719007</v>
      </c>
    </row>
    <row r="59" spans="1:18" s="3" customFormat="1" x14ac:dyDescent="0.35">
      <c r="A59" s="6" t="s">
        <v>3</v>
      </c>
      <c r="B59" s="11">
        <f t="shared" ref="B59:H59" si="45">B58/B2</f>
        <v>7.7377259836937259E-2</v>
      </c>
      <c r="C59" s="11">
        <f t="shared" si="45"/>
        <v>6.1990888999143026E-2</v>
      </c>
      <c r="D59" s="11">
        <f t="shared" si="45"/>
        <v>5.9392335859785553E-2</v>
      </c>
      <c r="E59" s="11">
        <f t="shared" si="45"/>
        <v>5.9008878207306451E-2</v>
      </c>
      <c r="F59" s="11">
        <f t="shared" si="45"/>
        <v>6.0549946035381066E-2</v>
      </c>
      <c r="G59" s="11">
        <f t="shared" si="45"/>
        <v>5.2438120301043716E-2</v>
      </c>
      <c r="H59" s="11">
        <f t="shared" si="45"/>
        <v>5.5594054505084221E-2</v>
      </c>
      <c r="I59" s="11">
        <f t="shared" ref="I59:P59" si="46">I58/I2</f>
        <v>5.6800585418068587E-2</v>
      </c>
      <c r="J59" s="11">
        <f t="shared" si="46"/>
        <v>5.6807173404945115E-2</v>
      </c>
      <c r="K59" s="11">
        <f t="shared" si="46"/>
        <v>5.5525937746244571E-2</v>
      </c>
      <c r="L59" s="11">
        <f t="shared" si="46"/>
        <v>5.4811823317194662E-2</v>
      </c>
      <c r="M59" s="11">
        <f t="shared" si="46"/>
        <v>5.4164223959730071E-2</v>
      </c>
      <c r="N59" s="11">
        <f t="shared" si="46"/>
        <v>5.3729605393454519E-2</v>
      </c>
      <c r="O59" s="11">
        <f t="shared" si="46"/>
        <v>5.3544764498669351E-2</v>
      </c>
      <c r="P59" s="11">
        <f t="shared" si="46"/>
        <v>5.3385437734363321E-2</v>
      </c>
      <c r="R59" s="20"/>
    </row>
    <row r="60" spans="1:18" s="3" customFormat="1" x14ac:dyDescent="0.35">
      <c r="A60" s="2"/>
    </row>
    <row r="61" spans="1:18" s="3" customFormat="1" ht="13.15" x14ac:dyDescent="0.4">
      <c r="A61" s="1" t="s">
        <v>975</v>
      </c>
      <c r="B61" s="16">
        <f>Daloopa!AW283</f>
        <v>0</v>
      </c>
      <c r="C61" s="16">
        <f>Daloopa!AX283</f>
        <v>2736</v>
      </c>
      <c r="D61" s="16">
        <f>Daloopa!AY283</f>
        <v>5071</v>
      </c>
      <c r="E61" s="16">
        <f>Daloopa!AZ283</f>
        <v>1697</v>
      </c>
      <c r="F61" s="16">
        <f>Daloopa!BA283</f>
        <v>0</v>
      </c>
      <c r="G61" s="16">
        <f>Daloopa!BB283</f>
        <v>0</v>
      </c>
      <c r="H61" s="16">
        <f>Daloopa!BC283</f>
        <v>0</v>
      </c>
    </row>
    <row r="62" spans="1:18" s="3" customFormat="1" x14ac:dyDescent="0.35">
      <c r="A62" s="2"/>
    </row>
    <row r="63" spans="1:18" s="3" customFormat="1" x14ac:dyDescent="0.35">
      <c r="A63" s="2" t="s">
        <v>976</v>
      </c>
      <c r="B63" s="3">
        <f>B52+B55+B58+B61</f>
        <v>31418</v>
      </c>
      <c r="C63" s="3">
        <f t="shared" ref="C63:P63" si="47">C52+C55+C58+C61</f>
        <v>39126</v>
      </c>
      <c r="D63" s="3">
        <f t="shared" si="47"/>
        <v>50949</v>
      </c>
      <c r="E63" s="3">
        <f t="shared" si="47"/>
        <v>55730</v>
      </c>
      <c r="F63" s="3">
        <f t="shared" si="47"/>
        <v>56571</v>
      </c>
      <c r="G63" s="3">
        <f t="shared" si="47"/>
        <v>67984</v>
      </c>
      <c r="H63" s="3">
        <f t="shared" si="47"/>
        <v>81791</v>
      </c>
      <c r="I63" s="3">
        <f>I52+I55+I58+I61</f>
        <v>89179.482499999998</v>
      </c>
      <c r="J63" s="3">
        <f t="shared" si="47"/>
        <v>96778.013399999996</v>
      </c>
      <c r="K63" s="3">
        <f t="shared" si="47"/>
        <v>104460.375461</v>
      </c>
      <c r="L63" s="3">
        <f t="shared" si="47"/>
        <v>112116.29178627999</v>
      </c>
      <c r="M63" s="3">
        <f t="shared" si="47"/>
        <v>119768.220101226</v>
      </c>
      <c r="N63" s="3">
        <f t="shared" si="47"/>
        <v>127407.35284052684</v>
      </c>
      <c r="O63" s="3">
        <f t="shared" si="47"/>
        <v>135028.29276204464</v>
      </c>
      <c r="P63" s="3">
        <f t="shared" si="47"/>
        <v>142647.20154771901</v>
      </c>
    </row>
    <row r="64" spans="1:18" s="3" customFormat="1" x14ac:dyDescent="0.35">
      <c r="A64" s="2" t="s">
        <v>108</v>
      </c>
      <c r="B64" s="4">
        <f>Daloopa!T935</f>
        <v>72053</v>
      </c>
      <c r="C64" s="4">
        <f>Daloopa!X935</f>
        <v>80110</v>
      </c>
      <c r="D64" s="4">
        <f>Daloopa!AB935</f>
        <v>98771</v>
      </c>
      <c r="E64" s="4">
        <f>Daloopa!AF935</f>
        <v>118899</v>
      </c>
      <c r="F64" s="4">
        <f>Daloopa!AJ935</f>
        <v>135301</v>
      </c>
      <c r="G64" s="4">
        <f>Daloopa!AN935</f>
        <v>156500</v>
      </c>
      <c r="H64" s="4">
        <f>Daloopa!AR935</f>
        <v>190234</v>
      </c>
      <c r="I64" s="3">
        <f>H64*(1+I65)</f>
        <v>180722.3</v>
      </c>
      <c r="J64" s="3">
        <f t="shared" ref="J64:P64" si="48">I64*(1+J65)</f>
        <v>189758.41500000001</v>
      </c>
      <c r="K64" s="3">
        <f t="shared" si="48"/>
        <v>208734.25650000002</v>
      </c>
      <c r="L64" s="3">
        <f t="shared" si="48"/>
        <v>229607.68215000004</v>
      </c>
      <c r="M64" s="3">
        <f t="shared" si="48"/>
        <v>252568.45036500006</v>
      </c>
      <c r="N64" s="3">
        <f t="shared" si="48"/>
        <v>265196.87288325006</v>
      </c>
      <c r="O64" s="3">
        <f t="shared" si="48"/>
        <v>278456.71652741259</v>
      </c>
      <c r="P64" s="3">
        <f t="shared" si="48"/>
        <v>292379.55235378322</v>
      </c>
    </row>
    <row r="65" spans="1:16" s="3" customFormat="1" x14ac:dyDescent="0.35">
      <c r="A65" s="2" t="s">
        <v>106</v>
      </c>
      <c r="C65" s="11">
        <f t="shared" ref="C65:H65" si="49">C64/B64-1</f>
        <v>0.11182046549068048</v>
      </c>
      <c r="D65" s="11">
        <f t="shared" si="49"/>
        <v>0.23294220446885539</v>
      </c>
      <c r="E65" s="11">
        <f t="shared" si="49"/>
        <v>0.20378451164815581</v>
      </c>
      <c r="F65" s="11">
        <f t="shared" si="49"/>
        <v>0.13794901555101391</v>
      </c>
      <c r="G65" s="11">
        <f t="shared" si="49"/>
        <v>0.15668029061130362</v>
      </c>
      <c r="H65" s="11">
        <f t="shared" si="49"/>
        <v>0.21555271565495215</v>
      </c>
      <c r="I65" s="35">
        <v>-0.05</v>
      </c>
      <c r="J65" s="35">
        <v>0.05</v>
      </c>
      <c r="K65" s="35">
        <v>0.1</v>
      </c>
      <c r="L65" s="35">
        <v>0.1</v>
      </c>
      <c r="M65" s="35">
        <v>0.1</v>
      </c>
      <c r="N65" s="35">
        <v>0.05</v>
      </c>
      <c r="O65" s="35">
        <v>0.05</v>
      </c>
      <c r="P65" s="35">
        <v>0.05</v>
      </c>
    </row>
    <row r="66" spans="1:16" s="3" customFormat="1" x14ac:dyDescent="0.35">
      <c r="A66" s="2" t="s">
        <v>105</v>
      </c>
      <c r="C66" s="3">
        <f t="shared" ref="C66:I66" si="50">C63*1000000/AVERAGE(B64:C64)</f>
        <v>514264.30866899312</v>
      </c>
      <c r="D66" s="3">
        <f t="shared" si="50"/>
        <v>569641.26989451086</v>
      </c>
      <c r="E66" s="3">
        <f t="shared" si="50"/>
        <v>512059.53967014287</v>
      </c>
      <c r="F66" s="3">
        <f t="shared" si="50"/>
        <v>445090.47993705742</v>
      </c>
      <c r="G66" s="3">
        <f t="shared" si="50"/>
        <v>465961.39149625943</v>
      </c>
      <c r="H66" s="3">
        <f t="shared" si="50"/>
        <v>471779.51974712603</v>
      </c>
      <c r="I66" s="3">
        <f t="shared" si="50"/>
        <v>480808.56154754618</v>
      </c>
      <c r="J66" s="3">
        <f t="shared" ref="J66:P66" si="51">J63*1000000/AVERAGE(I64:J64)</f>
        <v>522445.61987524782</v>
      </c>
      <c r="K66" s="3">
        <f t="shared" si="51"/>
        <v>524277.52343746671</v>
      </c>
      <c r="L66" s="3">
        <f t="shared" si="51"/>
        <v>511547.18223665451</v>
      </c>
      <c r="M66" s="3">
        <f t="shared" si="51"/>
        <v>496782.03471632896</v>
      </c>
      <c r="N66" s="3">
        <f t="shared" si="51"/>
        <v>492143.24374303274</v>
      </c>
      <c r="O66" s="3">
        <f t="shared" si="51"/>
        <v>496743.86555019161</v>
      </c>
      <c r="P66" s="3">
        <f t="shared" si="51"/>
        <v>499783.24547351844</v>
      </c>
    </row>
    <row r="67" spans="1:16" s="3" customFormat="1" x14ac:dyDescent="0.35">
      <c r="A67" s="2" t="s">
        <v>107</v>
      </c>
      <c r="D67" s="11">
        <f t="shared" ref="D67:I67" si="52">D66/C66-1</f>
        <v>0.10768190654498877</v>
      </c>
      <c r="E67" s="11">
        <f t="shared" si="52"/>
        <v>-0.10108419678762259</v>
      </c>
      <c r="F67" s="11">
        <f t="shared" si="52"/>
        <v>-0.13078373615737227</v>
      </c>
      <c r="G67" s="11">
        <f t="shared" si="52"/>
        <v>4.6891390627257445E-2</v>
      </c>
      <c r="H67" s="11">
        <f t="shared" si="52"/>
        <v>1.2486288257024691E-2</v>
      </c>
      <c r="I67" s="11">
        <f t="shared" si="52"/>
        <v>1.9138265699324419E-2</v>
      </c>
      <c r="J67" s="11">
        <f t="shared" ref="J67:P67" si="53">J66/I66-1</f>
        <v>8.6597996911051744E-2</v>
      </c>
      <c r="K67" s="11">
        <f t="shared" si="53"/>
        <v>3.5064004606955024E-3</v>
      </c>
      <c r="L67" s="11">
        <f t="shared" si="53"/>
        <v>-2.4281684092319455E-2</v>
      </c>
      <c r="M67" s="11">
        <f t="shared" si="53"/>
        <v>-2.886370609210942E-2</v>
      </c>
      <c r="N67" s="11">
        <f t="shared" si="53"/>
        <v>-9.3376785977073995E-3</v>
      </c>
      <c r="O67" s="11">
        <f t="shared" si="53"/>
        <v>9.3481356610090049E-3</v>
      </c>
      <c r="P67" s="11">
        <f t="shared" si="53"/>
        <v>6.1186058532609611E-3</v>
      </c>
    </row>
    <row r="68" spans="1:16" s="3" customFormat="1" x14ac:dyDescent="0.35">
      <c r="A68" s="2"/>
    </row>
    <row r="69" spans="1:16" s="3" customFormat="1" ht="13.15" x14ac:dyDescent="0.4">
      <c r="A69" s="1" t="s">
        <v>99</v>
      </c>
      <c r="B69" s="3">
        <f>B52+B55+B58+B46+B61</f>
        <v>66556</v>
      </c>
      <c r="C69" s="3">
        <f t="shared" ref="C69:P69" si="54">C52+C55+C58+C46+C61</f>
        <v>84709</v>
      </c>
      <c r="D69" s="3">
        <f t="shared" si="54"/>
        <v>110498</v>
      </c>
      <c r="E69" s="3">
        <f t="shared" si="54"/>
        <v>127626</v>
      </c>
      <c r="F69" s="3">
        <f t="shared" si="54"/>
        <v>141303</v>
      </c>
      <c r="G69" s="3">
        <f t="shared" si="54"/>
        <v>178923</v>
      </c>
      <c r="H69" s="3">
        <f t="shared" si="54"/>
        <v>207994</v>
      </c>
      <c r="I69" s="3">
        <f>I52+I55+I58+I46+I61</f>
        <v>223921.84895000001</v>
      </c>
      <c r="J69" s="3">
        <f t="shared" si="54"/>
        <v>243720.57756000001</v>
      </c>
      <c r="K69" s="3">
        <f t="shared" si="54"/>
        <v>267716.53891280002</v>
      </c>
      <c r="L69" s="3">
        <f t="shared" si="54"/>
        <v>290848.87467442005</v>
      </c>
      <c r="M69" s="3">
        <f t="shared" si="54"/>
        <v>314229.68537256005</v>
      </c>
      <c r="N69" s="3">
        <f t="shared" si="54"/>
        <v>334800.64417522529</v>
      </c>
      <c r="O69" s="3">
        <f t="shared" si="54"/>
        <v>354362.76560770778</v>
      </c>
      <c r="P69" s="3">
        <f t="shared" si="54"/>
        <v>373502.0649627517</v>
      </c>
    </row>
    <row r="70" spans="1:16" s="3" customFormat="1" ht="13.15" x14ac:dyDescent="0.4">
      <c r="A70" s="1" t="s">
        <v>79</v>
      </c>
      <c r="B70" s="5">
        <f>B49-B52-B55-B58-B61</f>
        <v>23716</v>
      </c>
      <c r="C70" s="5">
        <f t="shared" ref="C70:P70" si="55">C49-C52-C55-C58-C61</f>
        <v>26146</v>
      </c>
      <c r="D70" s="5">
        <f t="shared" si="55"/>
        <v>26321</v>
      </c>
      <c r="E70" s="5">
        <f t="shared" si="55"/>
        <v>34231</v>
      </c>
      <c r="F70" s="5">
        <f t="shared" si="55"/>
        <v>41224</v>
      </c>
      <c r="G70" s="5">
        <f t="shared" si="55"/>
        <v>78714</v>
      </c>
      <c r="H70" s="5">
        <f t="shared" si="55"/>
        <v>74842</v>
      </c>
      <c r="I70" s="5">
        <f>I49-I52-I55-I58-I61</f>
        <v>75590.601050000012</v>
      </c>
      <c r="J70" s="5">
        <f t="shared" si="55"/>
        <v>82136.392440000025</v>
      </c>
      <c r="K70" s="5">
        <f t="shared" si="55"/>
        <v>94157.141687200099</v>
      </c>
      <c r="L70" s="5">
        <f t="shared" si="55"/>
        <v>104125.97702858003</v>
      </c>
      <c r="M70" s="5">
        <f t="shared" si="55"/>
        <v>114119.84878629001</v>
      </c>
      <c r="N70" s="5">
        <f t="shared" si="55"/>
        <v>125659.70462794634</v>
      </c>
      <c r="O70" s="5">
        <f t="shared" si="55"/>
        <v>136092.14642570418</v>
      </c>
      <c r="P70" s="5">
        <f t="shared" si="55"/>
        <v>146868.33428260946</v>
      </c>
    </row>
    <row r="71" spans="1:16" s="3" customFormat="1" x14ac:dyDescent="0.35">
      <c r="A71" s="2" t="s">
        <v>80</v>
      </c>
      <c r="B71" s="11">
        <f>B70/B2</f>
        <v>0.26271712158808935</v>
      </c>
      <c r="C71" s="11">
        <f t="shared" ref="C71:P71" si="56">C70/C2</f>
        <v>0.23585765188760091</v>
      </c>
      <c r="D71" s="11">
        <f t="shared" si="56"/>
        <v>0.19237825155862856</v>
      </c>
      <c r="E71" s="11">
        <f t="shared" si="56"/>
        <v>0.21148915400631421</v>
      </c>
      <c r="F71" s="11">
        <f t="shared" si="56"/>
        <v>0.22585151785763202</v>
      </c>
      <c r="G71" s="11">
        <f t="shared" si="56"/>
        <v>0.3055228868524319</v>
      </c>
      <c r="H71" s="11">
        <f t="shared" si="56"/>
        <v>0.26461270842467011</v>
      </c>
      <c r="I71" s="11">
        <f t="shared" si="56"/>
        <v>0.2523788278250203</v>
      </c>
      <c r="J71" s="11">
        <f t="shared" si="56"/>
        <v>0.25206271463212837</v>
      </c>
      <c r="K71" s="11">
        <f t="shared" si="56"/>
        <v>0.2601933954718233</v>
      </c>
      <c r="L71" s="11">
        <f t="shared" si="56"/>
        <v>0.26362685264548741</v>
      </c>
      <c r="M71" s="11">
        <f t="shared" si="56"/>
        <v>0.2664175858400013</v>
      </c>
      <c r="N71" s="11">
        <f t="shared" si="56"/>
        <v>0.27290016383508586</v>
      </c>
      <c r="O71" s="11">
        <f t="shared" si="56"/>
        <v>0.27748146279434749</v>
      </c>
      <c r="P71" s="11">
        <f t="shared" si="56"/>
        <v>0.28223806445485233</v>
      </c>
    </row>
    <row r="72" spans="1:16" s="3" customFormat="1" x14ac:dyDescent="0.35">
      <c r="A72" s="2" t="s">
        <v>977</v>
      </c>
      <c r="B72" s="20">
        <f>(B70+B61)/B2</f>
        <v>0.26271712158808935</v>
      </c>
      <c r="C72" s="20">
        <f t="shared" ref="C72:P72" si="57">(C70+C61)/C2</f>
        <v>0.26053854133778359</v>
      </c>
      <c r="D72" s="20">
        <f t="shared" si="57"/>
        <v>0.22944181729145804</v>
      </c>
      <c r="E72" s="20">
        <f t="shared" si="57"/>
        <v>0.22197371754079218</v>
      </c>
      <c r="F72" s="20">
        <f t="shared" si="57"/>
        <v>0.22585151785763202</v>
      </c>
      <c r="G72" s="20">
        <f t="shared" si="57"/>
        <v>0.3055228868524319</v>
      </c>
      <c r="H72" s="20">
        <f t="shared" si="57"/>
        <v>0.26461270842467011</v>
      </c>
      <c r="I72" s="20">
        <f t="shared" si="57"/>
        <v>0.2523788278250203</v>
      </c>
      <c r="J72" s="20">
        <f t="shared" si="57"/>
        <v>0.25206271463212837</v>
      </c>
      <c r="K72" s="20">
        <f t="shared" si="57"/>
        <v>0.2601933954718233</v>
      </c>
      <c r="L72" s="20">
        <f t="shared" si="57"/>
        <v>0.26362685264548741</v>
      </c>
      <c r="M72" s="20">
        <f t="shared" si="57"/>
        <v>0.2664175858400013</v>
      </c>
      <c r="N72" s="20">
        <f t="shared" si="57"/>
        <v>0.27290016383508586</v>
      </c>
      <c r="O72" s="20">
        <f t="shared" si="57"/>
        <v>0.27748146279434749</v>
      </c>
      <c r="P72" s="20">
        <f t="shared" si="57"/>
        <v>0.28223806445485233</v>
      </c>
    </row>
    <row r="73" spans="1:16" s="3" customFormat="1" x14ac:dyDescent="0.35">
      <c r="A73" s="2"/>
    </row>
    <row r="74" spans="1:16" s="3" customFormat="1" x14ac:dyDescent="0.35">
      <c r="A74" s="2" t="s">
        <v>384</v>
      </c>
      <c r="B74" s="4">
        <f>Daloopa!AW288</f>
        <v>434</v>
      </c>
      <c r="C74" s="4">
        <f>Daloopa!AX288</f>
        <v>1047</v>
      </c>
      <c r="D74" s="4">
        <f>Daloopa!AY288</f>
        <v>8592</v>
      </c>
      <c r="E74" s="4">
        <f>Daloopa!AZ288</f>
        <v>5394</v>
      </c>
      <c r="F74" s="4">
        <f>Daloopa!BA288</f>
        <v>6858</v>
      </c>
      <c r="G74" s="4">
        <f>Daloopa!BB288</f>
        <v>12020</v>
      </c>
      <c r="H74" s="4">
        <f>Daloopa!BC288</f>
        <v>-3514</v>
      </c>
      <c r="I74" s="3">
        <f ca="1">I75*(AVERAGE(H169:I169)+AVERAGE(H147:I147))</f>
        <v>5182.12</v>
      </c>
      <c r="J74" s="3">
        <f t="shared" ref="J74:P74" ca="1" si="58">J75*(AVERAGE(I169:J169)+AVERAGE(I147:J147))</f>
        <v>5182.12</v>
      </c>
      <c r="K74" s="3">
        <f t="shared" ca="1" si="58"/>
        <v>5082.12</v>
      </c>
      <c r="L74" s="3">
        <f t="shared" ca="1" si="58"/>
        <v>4882.12</v>
      </c>
      <c r="M74" s="3">
        <f t="shared" ca="1" si="58"/>
        <v>4682.12</v>
      </c>
      <c r="N74" s="3">
        <f t="shared" ca="1" si="58"/>
        <v>4482.12</v>
      </c>
      <c r="O74" s="3">
        <f t="shared" ca="1" si="58"/>
        <v>4282.12</v>
      </c>
      <c r="P74" s="3">
        <f t="shared" ca="1" si="58"/>
        <v>4082.12</v>
      </c>
    </row>
    <row r="75" spans="1:16" s="3" customFormat="1" x14ac:dyDescent="0.35">
      <c r="A75" s="2" t="s">
        <v>1010</v>
      </c>
      <c r="B75" s="4"/>
      <c r="C75" s="4"/>
      <c r="D75" s="20">
        <f>D74/(AVERAGE(C169:D169)+AVERAGE(C147:D147))</f>
        <v>7.647461971856058E-2</v>
      </c>
      <c r="E75" s="20">
        <f t="shared" ref="E75:H75" si="59">E74/(AVERAGE(D169:E169)+AVERAGE(D147:E147))</f>
        <v>4.3643248404035828E-2</v>
      </c>
      <c r="F75" s="20">
        <f t="shared" si="59"/>
        <v>5.0488839154249364E-2</v>
      </c>
      <c r="G75" s="20">
        <f t="shared" si="59"/>
        <v>8.0712851607877903E-2</v>
      </c>
      <c r="H75" s="20">
        <f t="shared" si="59"/>
        <v>-2.4752231152310043E-2</v>
      </c>
      <c r="I75" s="12">
        <v>0.04</v>
      </c>
      <c r="J75" s="12">
        <v>0.04</v>
      </c>
      <c r="K75" s="12">
        <v>0.04</v>
      </c>
      <c r="L75" s="12">
        <v>0.04</v>
      </c>
      <c r="M75" s="12">
        <v>0.04</v>
      </c>
      <c r="N75" s="12">
        <v>0.04</v>
      </c>
      <c r="O75" s="12">
        <v>0.04</v>
      </c>
      <c r="P75" s="12">
        <v>0.04</v>
      </c>
    </row>
    <row r="76" spans="1:16" s="3" customFormat="1" x14ac:dyDescent="0.35">
      <c r="A76" s="2"/>
    </row>
    <row r="77" spans="1:16" s="3" customFormat="1" x14ac:dyDescent="0.35">
      <c r="A77" s="2" t="s">
        <v>81</v>
      </c>
      <c r="B77" s="3">
        <f>B70+B74</f>
        <v>24150</v>
      </c>
      <c r="C77" s="3">
        <f t="shared" ref="C77:P77" si="60">C70+C74</f>
        <v>27193</v>
      </c>
      <c r="D77" s="3">
        <f t="shared" si="60"/>
        <v>34913</v>
      </c>
      <c r="E77" s="3">
        <f t="shared" si="60"/>
        <v>39625</v>
      </c>
      <c r="F77" s="3">
        <f t="shared" si="60"/>
        <v>48082</v>
      </c>
      <c r="G77" s="3">
        <f t="shared" si="60"/>
        <v>90734</v>
      </c>
      <c r="H77" s="3">
        <f t="shared" si="60"/>
        <v>71328</v>
      </c>
      <c r="I77" s="3">
        <f t="shared" ca="1" si="60"/>
        <v>80772.721050000007</v>
      </c>
      <c r="J77" s="3">
        <f t="shared" ca="1" si="60"/>
        <v>87318.51244000002</v>
      </c>
      <c r="K77" s="3">
        <f t="shared" ca="1" si="60"/>
        <v>99239.261687200094</v>
      </c>
      <c r="L77" s="3">
        <f t="shared" ca="1" si="60"/>
        <v>109008.09702858003</v>
      </c>
      <c r="M77" s="3">
        <f t="shared" ca="1" si="60"/>
        <v>118801.96878629</v>
      </c>
      <c r="N77" s="3">
        <f t="shared" ca="1" si="60"/>
        <v>130141.82462794633</v>
      </c>
      <c r="O77" s="3">
        <f t="shared" ca="1" si="60"/>
        <v>140374.26642570418</v>
      </c>
      <c r="P77" s="3">
        <f t="shared" ca="1" si="60"/>
        <v>150950.45428260945</v>
      </c>
    </row>
    <row r="78" spans="1:16" s="3" customFormat="1" x14ac:dyDescent="0.35">
      <c r="A78" s="2" t="s">
        <v>73</v>
      </c>
      <c r="B78" s="4">
        <f>Daloopa!AW291</f>
        <v>4672</v>
      </c>
      <c r="C78" s="4">
        <f>Daloopa!AX291</f>
        <v>14531</v>
      </c>
      <c r="D78" s="4">
        <f>Daloopa!AY291</f>
        <v>4177</v>
      </c>
      <c r="E78" s="4">
        <f>Daloopa!AZ291</f>
        <v>5282</v>
      </c>
      <c r="F78" s="4">
        <f>Daloopa!BA291</f>
        <v>7813</v>
      </c>
      <c r="G78" s="4">
        <f>Daloopa!BB291</f>
        <v>14701</v>
      </c>
      <c r="H78" s="4">
        <f>Daloopa!BC291</f>
        <v>11356</v>
      </c>
      <c r="I78" s="3">
        <f t="shared" ref="I78:P78" ca="1" si="61">I79*I77</f>
        <v>12115.9081575</v>
      </c>
      <c r="J78" s="3">
        <f t="shared" ca="1" si="61"/>
        <v>13097.776866000002</v>
      </c>
      <c r="K78" s="3">
        <f t="shared" ca="1" si="61"/>
        <v>14885.889253080013</v>
      </c>
      <c r="L78" s="3">
        <f t="shared" ca="1" si="61"/>
        <v>16351.214554287004</v>
      </c>
      <c r="M78" s="3">
        <f t="shared" ca="1" si="61"/>
        <v>17820.295317943499</v>
      </c>
      <c r="N78" s="3">
        <f t="shared" ca="1" si="61"/>
        <v>19521.27369419195</v>
      </c>
      <c r="O78" s="3">
        <f t="shared" ca="1" si="61"/>
        <v>21056.139963855625</v>
      </c>
      <c r="P78" s="3">
        <f t="shared" ca="1" si="61"/>
        <v>22642.568142391417</v>
      </c>
    </row>
    <row r="79" spans="1:16" s="3" customFormat="1" x14ac:dyDescent="0.35">
      <c r="A79" s="2" t="s">
        <v>82</v>
      </c>
      <c r="B79" s="11">
        <f>B78/B77</f>
        <v>0.19345755693581781</v>
      </c>
      <c r="C79" s="11">
        <f t="shared" ref="C79:H79" si="62">C78/C77</f>
        <v>0.53436546169970212</v>
      </c>
      <c r="D79" s="11">
        <f t="shared" si="62"/>
        <v>0.1196402486179933</v>
      </c>
      <c r="E79" s="11">
        <f t="shared" si="62"/>
        <v>0.13329968454258675</v>
      </c>
      <c r="F79" s="11">
        <f t="shared" si="62"/>
        <v>0.16249324071378063</v>
      </c>
      <c r="G79" s="11">
        <f t="shared" si="62"/>
        <v>0.16202305640663919</v>
      </c>
      <c r="H79" s="11">
        <f t="shared" si="62"/>
        <v>0.1592081650964558</v>
      </c>
      <c r="I79" s="12">
        <v>0.15</v>
      </c>
      <c r="J79" s="12">
        <v>0.15</v>
      </c>
      <c r="K79" s="12">
        <v>0.15</v>
      </c>
      <c r="L79" s="12">
        <v>0.15</v>
      </c>
      <c r="M79" s="12">
        <v>0.15</v>
      </c>
      <c r="N79" s="12">
        <v>0.15</v>
      </c>
      <c r="O79" s="12">
        <v>0.15</v>
      </c>
      <c r="P79" s="12">
        <v>0.15</v>
      </c>
    </row>
    <row r="80" spans="1:16" s="3" customFormat="1" x14ac:dyDescent="0.35">
      <c r="A80" s="2" t="s">
        <v>54</v>
      </c>
      <c r="B80" s="3">
        <f>B77-B78</f>
        <v>19478</v>
      </c>
      <c r="C80" s="3">
        <f t="shared" ref="C80:P80" si="63">C77-C78</f>
        <v>12662</v>
      </c>
      <c r="D80" s="3">
        <f t="shared" si="63"/>
        <v>30736</v>
      </c>
      <c r="E80" s="3">
        <f t="shared" si="63"/>
        <v>34343</v>
      </c>
      <c r="F80" s="3">
        <f t="shared" si="63"/>
        <v>40269</v>
      </c>
      <c r="G80" s="3">
        <f t="shared" si="63"/>
        <v>76033</v>
      </c>
      <c r="H80" s="3">
        <f t="shared" si="63"/>
        <v>59972</v>
      </c>
      <c r="I80" s="3">
        <f t="shared" ca="1" si="63"/>
        <v>68656.812892500006</v>
      </c>
      <c r="J80" s="3">
        <f t="shared" ca="1" si="63"/>
        <v>74220.73557400002</v>
      </c>
      <c r="K80" s="3">
        <f t="shared" ca="1" si="63"/>
        <v>84353.372434120087</v>
      </c>
      <c r="L80" s="3">
        <f t="shared" ca="1" si="63"/>
        <v>92656.88247429303</v>
      </c>
      <c r="M80" s="3">
        <f t="shared" ca="1" si="63"/>
        <v>100981.6734683465</v>
      </c>
      <c r="N80" s="3">
        <f t="shared" ca="1" si="63"/>
        <v>110620.55093375439</v>
      </c>
      <c r="O80" s="3">
        <f t="shared" ca="1" si="63"/>
        <v>119318.12646184856</v>
      </c>
      <c r="P80" s="3">
        <f t="shared" ca="1" si="63"/>
        <v>128307.88614021803</v>
      </c>
    </row>
    <row r="81" spans="1:19" s="3" customFormat="1" x14ac:dyDescent="0.35">
      <c r="A81" s="2" t="s">
        <v>109</v>
      </c>
      <c r="C81" s="14"/>
      <c r="D81" s="14" t="e">
        <f t="shared" ref="D81:P81" si="64">D80/AVERAGE(C193:D193)</f>
        <v>#DIV/0!</v>
      </c>
      <c r="E81" s="14">
        <f t="shared" si="64"/>
        <v>2.4700299484748145</v>
      </c>
      <c r="F81" s="14">
        <f t="shared" si="64"/>
        <v>2.92193303694846</v>
      </c>
      <c r="G81" s="14">
        <f t="shared" si="64"/>
        <v>5.6093789423827456</v>
      </c>
      <c r="H81" s="14">
        <f t="shared" si="64"/>
        <v>4.5438737789267361</v>
      </c>
      <c r="I81" s="14">
        <f t="shared" ca="1" si="64"/>
        <v>5.4068567768121216</v>
      </c>
      <c r="J81" s="14">
        <f t="shared" ca="1" si="64"/>
        <v>6.0684185464883456</v>
      </c>
      <c r="K81" s="14">
        <f t="shared" ca="1" si="64"/>
        <v>7.1685640604432965</v>
      </c>
      <c r="L81" s="14">
        <f t="shared" ca="1" si="64"/>
        <v>8.2255360319640953</v>
      </c>
      <c r="M81" s="14">
        <f t="shared" ca="1" si="64"/>
        <v>9.4042235489319079</v>
      </c>
      <c r="N81" s="14">
        <f t="shared" ca="1" si="64"/>
        <v>10.849169447984991</v>
      </c>
      <c r="O81" s="14">
        <f t="shared" ca="1" si="64"/>
        <v>12.37563475222278</v>
      </c>
      <c r="P81" s="14">
        <f t="shared" ca="1" si="64"/>
        <v>14.136306919691169</v>
      </c>
    </row>
    <row r="82" spans="1:19" ht="13.15" x14ac:dyDescent="0.4">
      <c r="A82" s="1" t="s">
        <v>4</v>
      </c>
      <c r="P82" s="3"/>
    </row>
    <row r="83" spans="1:19" x14ac:dyDescent="0.35">
      <c r="B83" s="14"/>
      <c r="C83" s="14"/>
      <c r="D83" s="14"/>
      <c r="E83" s="14"/>
      <c r="F83" s="14"/>
      <c r="G83" s="14"/>
      <c r="H83" s="14"/>
      <c r="P83" s="14"/>
    </row>
    <row r="84" spans="1:19" x14ac:dyDescent="0.35">
      <c r="A84" s="2" t="s">
        <v>54</v>
      </c>
      <c r="B84" s="3">
        <f t="shared" ref="B84:P84" si="65">B80</f>
        <v>19478</v>
      </c>
      <c r="C84" s="3">
        <f t="shared" si="65"/>
        <v>12662</v>
      </c>
      <c r="D84" s="3">
        <f t="shared" si="65"/>
        <v>30736</v>
      </c>
      <c r="E84" s="3">
        <f t="shared" si="65"/>
        <v>34343</v>
      </c>
      <c r="F84" s="3">
        <f t="shared" si="65"/>
        <v>40269</v>
      </c>
      <c r="G84" s="3">
        <f>G80</f>
        <v>76033</v>
      </c>
      <c r="H84" s="3">
        <f t="shared" si="65"/>
        <v>59972</v>
      </c>
      <c r="I84" s="3">
        <f t="shared" ca="1" si="65"/>
        <v>68656.812892500006</v>
      </c>
      <c r="J84" s="3">
        <f t="shared" ca="1" si="65"/>
        <v>74220.73557400002</v>
      </c>
      <c r="K84" s="3">
        <f t="shared" ca="1" si="65"/>
        <v>84353.372434120087</v>
      </c>
      <c r="L84" s="3">
        <f t="shared" ca="1" si="65"/>
        <v>92656.88247429303</v>
      </c>
      <c r="M84" s="3">
        <f t="shared" ca="1" si="65"/>
        <v>100981.6734683465</v>
      </c>
      <c r="N84" s="3">
        <f t="shared" ca="1" si="65"/>
        <v>110620.55093375439</v>
      </c>
      <c r="O84" s="3">
        <f t="shared" ca="1" si="65"/>
        <v>119318.12646184856</v>
      </c>
      <c r="P84" s="3">
        <f t="shared" ca="1" si="65"/>
        <v>128307.88614021803</v>
      </c>
    </row>
    <row r="85" spans="1:19" x14ac:dyDescent="0.35">
      <c r="A85" s="2" t="s">
        <v>2</v>
      </c>
      <c r="B85" s="4">
        <f>Daloopa!AW408</f>
        <v>5267</v>
      </c>
      <c r="C85" s="4">
        <f>Daloopa!AX408</f>
        <v>6103</v>
      </c>
      <c r="D85" s="4">
        <f>Daloopa!AY408</f>
        <v>8164</v>
      </c>
      <c r="E85" s="4">
        <f>Daloopa!AZ408</f>
        <v>10856</v>
      </c>
      <c r="F85" s="4">
        <f>Daloopa!BA408</f>
        <v>12905</v>
      </c>
      <c r="G85" s="4">
        <f>Daloopa!BB408</f>
        <v>11555</v>
      </c>
      <c r="H85" s="4">
        <f>Daloopa!BC408</f>
        <v>15287</v>
      </c>
      <c r="I85" s="3">
        <f t="shared" ref="I85:P85" si="66">I86*I2</f>
        <v>16487.857721287957</v>
      </c>
      <c r="J85" s="3">
        <f t="shared" si="66"/>
        <v>18263.953896688687</v>
      </c>
      <c r="K85" s="3">
        <f t="shared" si="66"/>
        <v>20644.52781226841</v>
      </c>
      <c r="L85" s="3">
        <f t="shared" si="66"/>
        <v>22927.891027340374</v>
      </c>
      <c r="M85" s="3">
        <f t="shared" si="66"/>
        <v>25293.607153626501</v>
      </c>
      <c r="N85" s="3">
        <f t="shared" si="66"/>
        <v>27650.17865985465</v>
      </c>
      <c r="O85" s="3">
        <f t="shared" si="66"/>
        <v>29941.7767849706</v>
      </c>
      <c r="P85" s="3">
        <f t="shared" si="66"/>
        <v>32288.457449516765</v>
      </c>
    </row>
    <row r="86" spans="1:19" x14ac:dyDescent="0.35">
      <c r="A86" s="6" t="s">
        <v>3</v>
      </c>
      <c r="B86" s="11">
        <f t="shared" ref="B86:H86" si="67">B85/B2</f>
        <v>5.8345887982984755E-2</v>
      </c>
      <c r="C86" s="11">
        <f t="shared" si="67"/>
        <v>5.5053899237742995E-2</v>
      </c>
      <c r="D86" s="11">
        <f t="shared" si="67"/>
        <v>5.9670075062674043E-2</v>
      </c>
      <c r="E86" s="11">
        <f t="shared" si="67"/>
        <v>6.7071550813372294E-2</v>
      </c>
      <c r="F86" s="11">
        <f t="shared" si="67"/>
        <v>7.0701868764621131E-2</v>
      </c>
      <c r="G86" s="11">
        <f t="shared" si="67"/>
        <v>4.4849924506185058E-2</v>
      </c>
      <c r="H86" s="11">
        <f t="shared" si="67"/>
        <v>5.4048989520428803E-2</v>
      </c>
      <c r="I86" s="12">
        <f>H86+0.1%</f>
        <v>5.5048989520428804E-2</v>
      </c>
      <c r="J86" s="12">
        <f t="shared" ref="J86:P86" si="68">I86+0.1%</f>
        <v>5.6048989520428805E-2</v>
      </c>
      <c r="K86" s="12">
        <f t="shared" si="68"/>
        <v>5.7048989520428806E-2</v>
      </c>
      <c r="L86" s="12">
        <f t="shared" si="68"/>
        <v>5.8048989520428806E-2</v>
      </c>
      <c r="M86" s="12">
        <f t="shared" si="68"/>
        <v>5.9048989520428807E-2</v>
      </c>
      <c r="N86" s="12">
        <f t="shared" si="68"/>
        <v>6.0048989520428808E-2</v>
      </c>
      <c r="O86" s="12">
        <f t="shared" si="68"/>
        <v>6.1048989520428809E-2</v>
      </c>
      <c r="P86" s="12">
        <f t="shared" si="68"/>
        <v>6.204898952042881E-2</v>
      </c>
    </row>
    <row r="87" spans="1:19" x14ac:dyDescent="0.35">
      <c r="A87" s="2" t="s">
        <v>978</v>
      </c>
      <c r="B87" s="4">
        <f>Daloopa!AW409</f>
        <v>877</v>
      </c>
      <c r="C87" s="4">
        <f>Daloopa!AX409</f>
        <v>812</v>
      </c>
      <c r="D87" s="4">
        <f>Daloopa!AY409</f>
        <v>871</v>
      </c>
      <c r="E87" s="4">
        <f>Daloopa!AZ409</f>
        <v>925</v>
      </c>
      <c r="F87" s="4">
        <f>Daloopa!BA409</f>
        <v>792</v>
      </c>
      <c r="G87" s="4">
        <f>Daloopa!BB409</f>
        <v>886</v>
      </c>
      <c r="H87" s="4">
        <f>Daloopa!BC409</f>
        <v>641</v>
      </c>
      <c r="I87" s="3">
        <f>I88*I2</f>
        <v>898.53735000000006</v>
      </c>
      <c r="J87" s="3">
        <f t="shared" ref="J87:P87" si="69">J88*J2</f>
        <v>977.57091000000014</v>
      </c>
      <c r="K87" s="3">
        <f t="shared" si="69"/>
        <v>1085.6210418000005</v>
      </c>
      <c r="L87" s="3">
        <f t="shared" si="69"/>
        <v>1184.9245551090003</v>
      </c>
      <c r="M87" s="3">
        <f t="shared" si="69"/>
        <v>1285.0486024765503</v>
      </c>
      <c r="N87" s="3">
        <f t="shared" si="69"/>
        <v>1381.381046409515</v>
      </c>
      <c r="O87" s="3">
        <f t="shared" si="69"/>
        <v>1471.3647361002359</v>
      </c>
      <c r="P87" s="3">
        <f t="shared" si="69"/>
        <v>1561.1111977360833</v>
      </c>
    </row>
    <row r="88" spans="1:19" x14ac:dyDescent="0.35">
      <c r="A88" s="6" t="str">
        <f>A86</f>
        <v>As % of revenue</v>
      </c>
      <c r="B88" s="11">
        <f>B87/B2</f>
        <v>9.7150833037929814E-3</v>
      </c>
      <c r="C88" s="11">
        <f t="shared" ref="C88:H88" si="70">C87/C2</f>
        <v>7.3248838572910558E-3</v>
      </c>
      <c r="D88" s="11">
        <f t="shared" si="70"/>
        <v>6.3660748872598101E-3</v>
      </c>
      <c r="E88" s="11">
        <f t="shared" si="70"/>
        <v>5.7149211958704288E-3</v>
      </c>
      <c r="F88" s="11">
        <f t="shared" si="70"/>
        <v>4.3390840807113465E-3</v>
      </c>
      <c r="G88" s="11">
        <f t="shared" si="70"/>
        <v>3.4389470456494993E-3</v>
      </c>
      <c r="H88" s="11">
        <f t="shared" si="70"/>
        <v>2.2663310186822046E-3</v>
      </c>
      <c r="I88" s="12">
        <v>3.0000000000000001E-3</v>
      </c>
      <c r="J88" s="12">
        <v>3.0000000000000001E-3</v>
      </c>
      <c r="K88" s="12">
        <v>3.0000000000000001E-3</v>
      </c>
      <c r="L88" s="12">
        <v>3.0000000000000001E-3</v>
      </c>
      <c r="M88" s="12">
        <v>3.0000000000000001E-3</v>
      </c>
      <c r="N88" s="12">
        <v>3.0000000000000001E-3</v>
      </c>
      <c r="O88" s="12">
        <v>3.0000000000000001E-3</v>
      </c>
      <c r="P88" s="12">
        <v>3.0000000000000001E-3</v>
      </c>
    </row>
    <row r="89" spans="1:19" x14ac:dyDescent="0.35">
      <c r="A89" s="2" t="s">
        <v>83</v>
      </c>
      <c r="B89" s="4">
        <f>Daloopa!AW410</f>
        <v>6703</v>
      </c>
      <c r="C89" s="4">
        <f>Daloopa!AX410</f>
        <v>7679</v>
      </c>
      <c r="D89" s="4">
        <f>Daloopa!AY410</f>
        <v>9353</v>
      </c>
      <c r="E89" s="4">
        <f>Daloopa!AZ410</f>
        <v>10794</v>
      </c>
      <c r="F89" s="4">
        <f>Daloopa!BA410</f>
        <v>12991</v>
      </c>
      <c r="G89" s="4">
        <f>Daloopa!BB410</f>
        <v>15376</v>
      </c>
      <c r="H89" s="4">
        <f>Daloopa!BC410</f>
        <v>19362</v>
      </c>
      <c r="I89" s="3">
        <f>I90*I2</f>
        <v>20366.846600000001</v>
      </c>
      <c r="J89" s="3">
        <f t="shared" ref="J89:P89" si="71">J90*J2</f>
        <v>22158.273960000002</v>
      </c>
      <c r="K89" s="3">
        <f t="shared" si="71"/>
        <v>24607.41028080001</v>
      </c>
      <c r="L89" s="3">
        <f t="shared" si="71"/>
        <v>26858.289915804009</v>
      </c>
      <c r="M89" s="3">
        <f t="shared" si="71"/>
        <v>29127.768322801807</v>
      </c>
      <c r="N89" s="3">
        <f t="shared" si="71"/>
        <v>31311.303718615676</v>
      </c>
      <c r="O89" s="3">
        <f t="shared" si="71"/>
        <v>33350.934018272019</v>
      </c>
      <c r="P89" s="3">
        <f t="shared" si="71"/>
        <v>35385.187148684556</v>
      </c>
    </row>
    <row r="90" spans="1:19" x14ac:dyDescent="0.35">
      <c r="A90" s="6" t="s">
        <v>3</v>
      </c>
      <c r="B90" s="11">
        <f t="shared" ref="B90:H90" si="72">B89/B2</f>
        <v>7.4253367600141798E-2</v>
      </c>
      <c r="C90" s="11">
        <f t="shared" si="72"/>
        <v>6.9270668891795589E-2</v>
      </c>
      <c r="D90" s="11">
        <f t="shared" si="72"/>
        <v>6.836038854252699E-2</v>
      </c>
      <c r="E90" s="11">
        <f t="shared" si="72"/>
        <v>6.6688496635919359E-2</v>
      </c>
      <c r="F90" s="11">
        <f t="shared" si="72"/>
        <v>7.1173031935001393E-2</v>
      </c>
      <c r="G90" s="11">
        <f t="shared" si="72"/>
        <v>5.9680868819307786E-2</v>
      </c>
      <c r="H90" s="11">
        <f t="shared" si="72"/>
        <v>6.8456632111895233E-2</v>
      </c>
      <c r="I90" s="12">
        <v>6.8000000000000005E-2</v>
      </c>
      <c r="J90" s="12">
        <v>6.8000000000000005E-2</v>
      </c>
      <c r="K90" s="12">
        <v>6.8000000000000005E-2</v>
      </c>
      <c r="L90" s="12">
        <v>6.8000000000000005E-2</v>
      </c>
      <c r="M90" s="12">
        <v>6.8000000000000005E-2</v>
      </c>
      <c r="N90" s="12">
        <v>6.8000000000000005E-2</v>
      </c>
      <c r="O90" s="12">
        <v>6.8000000000000005E-2</v>
      </c>
      <c r="P90" s="12">
        <v>6.8000000000000005E-2</v>
      </c>
      <c r="R90" s="20"/>
      <c r="S90" s="20"/>
    </row>
    <row r="91" spans="1:19" x14ac:dyDescent="0.35">
      <c r="A91" s="2" t="s">
        <v>98</v>
      </c>
      <c r="B91" s="4">
        <f>Daloopa!AW412</f>
        <v>-38</v>
      </c>
      <c r="C91" s="4">
        <f>Daloopa!AX412</f>
        <v>258</v>
      </c>
      <c r="D91" s="4">
        <f>Daloopa!AY412</f>
        <v>778</v>
      </c>
      <c r="E91" s="4">
        <f>Daloopa!AZ412</f>
        <v>173</v>
      </c>
      <c r="F91" s="4">
        <f>Daloopa!BA412</f>
        <v>1390</v>
      </c>
      <c r="G91" s="4">
        <f>Daloopa!BB412</f>
        <v>1808</v>
      </c>
      <c r="H91" s="4">
        <f>Daloopa!BC412</f>
        <v>-8081</v>
      </c>
      <c r="L91" s="3"/>
      <c r="M91" s="3"/>
      <c r="N91" s="3"/>
      <c r="O91" s="3"/>
      <c r="P91" s="3"/>
    </row>
    <row r="92" spans="1:19" x14ac:dyDescent="0.35">
      <c r="A92" s="2" t="s">
        <v>84</v>
      </c>
      <c r="B92" s="4">
        <f>Daloopa!AW415+Daloopa!AW416+Daloopa!AW417+Daloopa!AW418</f>
        <v>449</v>
      </c>
      <c r="C92" s="4">
        <f>Daloopa!AX415+Daloopa!AX416+Daloopa!AX417+Daloopa!AX418</f>
        <v>331</v>
      </c>
      <c r="D92" s="4">
        <f>Daloopa!AY415+Daloopa!AY416+Daloopa!AY417+Daloopa!AY418</f>
        <v>-6839</v>
      </c>
      <c r="E92" s="4">
        <f>Daloopa!AZ415+Daloopa!AZ416+Daloopa!AZ417+Daloopa!AZ418</f>
        <v>-3390</v>
      </c>
      <c r="F92" s="4">
        <f>Daloopa!BA415+Daloopa!BA416+Daloopa!BA417+Daloopa!BA418</f>
        <v>-5050</v>
      </c>
      <c r="G92" s="4">
        <f>Daloopa!BB415+Daloopa!BB416+Daloopa!BB417+Daloopa!BB418</f>
        <v>-12483</v>
      </c>
      <c r="H92" s="4">
        <f>Daloopa!BC415+Daloopa!BC416+Daloopa!BC417+Daloopa!BC418</f>
        <v>6549</v>
      </c>
      <c r="L92" s="3"/>
      <c r="M92" s="3"/>
      <c r="N92" s="3"/>
      <c r="O92" s="3"/>
      <c r="P92" s="3"/>
    </row>
    <row r="93" spans="1:19" x14ac:dyDescent="0.35">
      <c r="A93" s="15" t="s">
        <v>5</v>
      </c>
    </row>
    <row r="94" spans="1:19" x14ac:dyDescent="0.35">
      <c r="A94" s="2" t="s">
        <v>472</v>
      </c>
      <c r="B94" s="4">
        <f>Daloopa!AW420</f>
        <v>-2578</v>
      </c>
      <c r="C94" s="4">
        <f>Daloopa!AX420</f>
        <v>-3768</v>
      </c>
      <c r="D94" s="4">
        <f>Daloopa!AY420</f>
        <v>-2169</v>
      </c>
      <c r="E94" s="4">
        <f>Daloopa!AZ420</f>
        <v>-4340</v>
      </c>
      <c r="F94" s="4">
        <f>Daloopa!BA420</f>
        <v>-6524</v>
      </c>
      <c r="G94" s="4">
        <f>Daloopa!BB420</f>
        <v>-9095</v>
      </c>
      <c r="H94" s="4">
        <f>Daloopa!BC420</f>
        <v>-2317</v>
      </c>
      <c r="I94" s="3">
        <f>H134-I134</f>
        <v>-1319.826153571601</v>
      </c>
      <c r="J94" s="3">
        <f t="shared" ref="J94:P94" si="73">I134-J134</f>
        <v>-3060.1149423188181</v>
      </c>
      <c r="K94" s="3">
        <f t="shared" si="73"/>
        <v>-4933.7959726027548</v>
      </c>
      <c r="L94" s="3">
        <f t="shared" si="73"/>
        <v>-4534.4070004109453</v>
      </c>
      <c r="M94" s="3">
        <f t="shared" si="73"/>
        <v>-4571.8743090205535</v>
      </c>
      <c r="N94" s="3">
        <f t="shared" si="73"/>
        <v>-4398.7417320988461</v>
      </c>
      <c r="O94" s="3">
        <f t="shared" si="73"/>
        <v>-4108.8442781150952</v>
      </c>
      <c r="P94" s="3">
        <f t="shared" si="73"/>
        <v>-4098.0119468423509</v>
      </c>
    </row>
    <row r="95" spans="1:19" x14ac:dyDescent="0.35">
      <c r="A95" s="2" t="s">
        <v>473</v>
      </c>
      <c r="B95" s="4">
        <f>Daloopa!AW421</f>
        <v>3125</v>
      </c>
      <c r="C95" s="4">
        <f>Daloopa!AX421</f>
        <v>8211</v>
      </c>
      <c r="D95" s="4">
        <f>Daloopa!AY421</f>
        <v>-2251</v>
      </c>
      <c r="E95" s="4">
        <f>Daloopa!AZ421</f>
        <v>-3128</v>
      </c>
      <c r="F95" s="4">
        <f>Daloopa!BA421</f>
        <v>1209</v>
      </c>
      <c r="G95" s="4">
        <f>Daloopa!BB421</f>
        <v>-625</v>
      </c>
      <c r="H95" s="4">
        <f>Daloopa!BC421</f>
        <v>584</v>
      </c>
      <c r="L95" s="3"/>
      <c r="M95" s="3"/>
      <c r="N95" s="3"/>
      <c r="O95" s="3"/>
      <c r="P95" s="3"/>
    </row>
    <row r="96" spans="1:19" x14ac:dyDescent="0.35">
      <c r="A96" s="2" t="s">
        <v>474</v>
      </c>
      <c r="B96" s="4">
        <f>Daloopa!AW422</f>
        <v>0</v>
      </c>
      <c r="C96" s="4">
        <f>Daloopa!AX422</f>
        <v>0</v>
      </c>
      <c r="D96" s="4">
        <f>Daloopa!AY422</f>
        <v>0</v>
      </c>
      <c r="E96" s="4">
        <f>Daloopa!AZ422</f>
        <v>0</v>
      </c>
      <c r="F96" s="4">
        <f>Daloopa!BA422</f>
        <v>0</v>
      </c>
      <c r="G96" s="4">
        <f>Daloopa!BB422</f>
        <v>0</v>
      </c>
      <c r="H96" s="4">
        <f>Daloopa!BC422</f>
        <v>0</v>
      </c>
      <c r="I96" s="3">
        <f>H137-I137</f>
        <v>537.57130855717332</v>
      </c>
      <c r="J96" s="3">
        <f t="shared" ref="J96:P96" si="74">I137-J137</f>
        <v>-283.06551392703659</v>
      </c>
      <c r="K96" s="3">
        <f t="shared" si="74"/>
        <v>-268.16875548164444</v>
      </c>
      <c r="L96" s="3">
        <f t="shared" si="74"/>
        <v>-254.40689484394488</v>
      </c>
      <c r="M96" s="3">
        <f t="shared" si="74"/>
        <v>-258.5569706826418</v>
      </c>
      <c r="N96" s="3">
        <f t="shared" si="74"/>
        <v>-212.57796268544234</v>
      </c>
      <c r="O96" s="3">
        <f t="shared" si="74"/>
        <v>-196.29339470078912</v>
      </c>
      <c r="P96" s="3">
        <f t="shared" si="74"/>
        <v>-189.37628333210159</v>
      </c>
    </row>
    <row r="97" spans="1:18" x14ac:dyDescent="0.35">
      <c r="A97" s="2" t="s">
        <v>475</v>
      </c>
      <c r="B97" s="4">
        <f>Daloopa!AW423</f>
        <v>312</v>
      </c>
      <c r="C97" s="4">
        <f>Daloopa!AX423</f>
        <v>-2164</v>
      </c>
      <c r="D97" s="4">
        <f>Daloopa!AY423</f>
        <v>-1207</v>
      </c>
      <c r="E97" s="4">
        <f>Daloopa!AZ423</f>
        <v>-621</v>
      </c>
      <c r="F97" s="4">
        <f>Daloopa!BA423</f>
        <v>-1330</v>
      </c>
      <c r="G97" s="4">
        <f>Daloopa!BB423</f>
        <v>-1846</v>
      </c>
      <c r="H97" s="4">
        <f>Daloopa!BC423</f>
        <v>-5046</v>
      </c>
      <c r="I97" s="3">
        <f>H140-I140</f>
        <v>-880.37349999999969</v>
      </c>
      <c r="J97" s="3">
        <f t="shared" ref="J97:P97" si="75">I140-J140</f>
        <v>-790.33560000000034</v>
      </c>
      <c r="K97" s="3">
        <f t="shared" si="75"/>
        <v>-1080.5013180000042</v>
      </c>
      <c r="L97" s="3">
        <f t="shared" si="75"/>
        <v>-993.03513308999754</v>
      </c>
      <c r="M97" s="3">
        <f t="shared" si="75"/>
        <v>-1001.2404736754997</v>
      </c>
      <c r="N97" s="3">
        <f t="shared" si="75"/>
        <v>-963.32443932964816</v>
      </c>
      <c r="O97" s="3">
        <f t="shared" si="75"/>
        <v>-899.83689690720894</v>
      </c>
      <c r="P97" s="3">
        <f t="shared" si="75"/>
        <v>-897.46461635847299</v>
      </c>
    </row>
    <row r="98" spans="1:18" x14ac:dyDescent="0.35">
      <c r="A98" s="2" t="s">
        <v>476</v>
      </c>
      <c r="B98" s="4">
        <f>Daloopa!AW424</f>
        <v>110</v>
      </c>
      <c r="C98" s="4">
        <f>Daloopa!AX424</f>
        <v>731</v>
      </c>
      <c r="D98" s="4">
        <f>Daloopa!AY424</f>
        <v>1067</v>
      </c>
      <c r="E98" s="4">
        <f>Daloopa!AZ424</f>
        <v>428</v>
      </c>
      <c r="F98" s="4">
        <f>Daloopa!BA424</f>
        <v>694</v>
      </c>
      <c r="G98" s="4">
        <f>Daloopa!BB424</f>
        <v>283</v>
      </c>
      <c r="H98" s="4">
        <f>Daloopa!BC424</f>
        <v>707</v>
      </c>
      <c r="I98" s="3">
        <f>I153-H153</f>
        <v>944.42206373375939</v>
      </c>
      <c r="J98" s="3">
        <f t="shared" ref="J98:P98" si="76">J153-I153</f>
        <v>604.85403380048774</v>
      </c>
      <c r="K98" s="3">
        <f t="shared" si="76"/>
        <v>657.4235987068505</v>
      </c>
      <c r="L98" s="3">
        <f t="shared" si="76"/>
        <v>633.76262360602686</v>
      </c>
      <c r="M98" s="3">
        <f t="shared" si="76"/>
        <v>640.57015611342558</v>
      </c>
      <c r="N98" s="3">
        <f t="shared" si="76"/>
        <v>563.58791240178653</v>
      </c>
      <c r="O98" s="3">
        <f t="shared" si="76"/>
        <v>535.94853239678014</v>
      </c>
      <c r="P98" s="3">
        <f t="shared" si="76"/>
        <v>524.36436589161531</v>
      </c>
    </row>
    <row r="99" spans="1:18" x14ac:dyDescent="0.35">
      <c r="A99" s="2" t="s">
        <v>477</v>
      </c>
      <c r="B99" s="4">
        <f>Daloopa!AW425</f>
        <v>1515</v>
      </c>
      <c r="C99" s="4">
        <f>Daloopa!AX425</f>
        <v>4891</v>
      </c>
      <c r="D99" s="4">
        <f>Daloopa!AY425</f>
        <v>8614</v>
      </c>
      <c r="E99" s="4">
        <f>Daloopa!AZ425</f>
        <v>7170</v>
      </c>
      <c r="F99" s="4">
        <f>Daloopa!BA425</f>
        <v>5504</v>
      </c>
      <c r="G99" s="4">
        <f>Daloopa!BB425</f>
        <v>7304</v>
      </c>
      <c r="H99" s="4">
        <f>Daloopa!BC425</f>
        <v>3915</v>
      </c>
      <c r="I99" s="3">
        <f>I158-H158+I156-H156+I176-H176</f>
        <v>8570.6814696500078</v>
      </c>
      <c r="J99" s="3">
        <f t="shared" ref="J99:P99" si="77">J158-I158+J156-I156+J176-I176</f>
        <v>6445.4194188699985</v>
      </c>
      <c r="K99" s="3">
        <f t="shared" si="77"/>
        <v>7991.6569475976085</v>
      </c>
      <c r="L99" s="3">
        <f t="shared" si="77"/>
        <v>7632.7851768845503</v>
      </c>
      <c r="M99" s="3">
        <f t="shared" si="77"/>
        <v>7711.1624844607759</v>
      </c>
      <c r="N99" s="3">
        <f t="shared" si="77"/>
        <v>6905.321844661772</v>
      </c>
      <c r="O99" s="3">
        <f t="shared" si="77"/>
        <v>6542.8472046033894</v>
      </c>
      <c r="P99" s="3">
        <f t="shared" si="77"/>
        <v>6426.4743651224853</v>
      </c>
    </row>
    <row r="100" spans="1:18" x14ac:dyDescent="0.35">
      <c r="A100" s="2" t="s">
        <v>478</v>
      </c>
      <c r="B100" s="4">
        <f>Daloopa!AW426</f>
        <v>593</v>
      </c>
      <c r="C100" s="4">
        <f>Daloopa!AX426</f>
        <v>955</v>
      </c>
      <c r="D100" s="4">
        <f>Daloopa!AY426</f>
        <v>483</v>
      </c>
      <c r="E100" s="4">
        <f>Daloopa!AZ426</f>
        <v>1273</v>
      </c>
      <c r="F100" s="4">
        <f>Daloopa!BA426</f>
        <v>1639</v>
      </c>
      <c r="G100" s="4">
        <f>Daloopa!BB426</f>
        <v>1682</v>
      </c>
      <c r="H100" s="4">
        <f>Daloopa!BC426</f>
        <v>-445</v>
      </c>
      <c r="I100" s="3">
        <f>I160-H160</f>
        <v>615.37349999999969</v>
      </c>
      <c r="J100" s="3">
        <f t="shared" ref="J100:P100" si="78">J160-I160</f>
        <v>790.33560000000034</v>
      </c>
      <c r="K100" s="3">
        <f t="shared" si="78"/>
        <v>1080.5013180000042</v>
      </c>
      <c r="L100" s="3">
        <f t="shared" si="78"/>
        <v>993.03513308999754</v>
      </c>
      <c r="M100" s="3">
        <f t="shared" si="78"/>
        <v>1001.2404736754997</v>
      </c>
      <c r="N100" s="3">
        <f t="shared" si="78"/>
        <v>963.32443932964816</v>
      </c>
      <c r="O100" s="3">
        <f t="shared" si="78"/>
        <v>899.83689690720894</v>
      </c>
      <c r="P100" s="3">
        <f t="shared" si="78"/>
        <v>897.46461635847299</v>
      </c>
    </row>
    <row r="101" spans="1:18" x14ac:dyDescent="0.35">
      <c r="A101" s="2" t="s">
        <v>479</v>
      </c>
      <c r="B101" s="4">
        <f>Daloopa!AW427</f>
        <v>223</v>
      </c>
      <c r="C101" s="4">
        <f>Daloopa!AX427</f>
        <v>390</v>
      </c>
      <c r="D101" s="4">
        <f>Daloopa!AY427</f>
        <v>371</v>
      </c>
      <c r="E101" s="4">
        <f>Daloopa!AZ427</f>
        <v>37</v>
      </c>
      <c r="F101" s="4">
        <f>Daloopa!BA427</f>
        <v>635</v>
      </c>
      <c r="G101" s="4">
        <f>Daloopa!BB427</f>
        <v>774</v>
      </c>
      <c r="H101" s="4">
        <f>Daloopa!BC427</f>
        <v>367</v>
      </c>
      <c r="I101" s="3">
        <f>I162-H162+I171-H171</f>
        <v>285.19920000000059</v>
      </c>
      <c r="J101" s="3">
        <f t="shared" ref="J101:P101" si="79">J162-I162+J171-I171</f>
        <v>421.5123199999997</v>
      </c>
      <c r="K101" s="3">
        <f t="shared" si="79"/>
        <v>576.26736960000244</v>
      </c>
      <c r="L101" s="3">
        <f t="shared" si="79"/>
        <v>529.61873764799884</v>
      </c>
      <c r="M101" s="3">
        <f t="shared" si="79"/>
        <v>533.99491929359954</v>
      </c>
      <c r="N101" s="3">
        <f t="shared" si="79"/>
        <v>513.77303430914515</v>
      </c>
      <c r="O101" s="3">
        <f t="shared" si="79"/>
        <v>479.91301168384553</v>
      </c>
      <c r="P101" s="3">
        <f t="shared" si="79"/>
        <v>478.64779539118592</v>
      </c>
    </row>
    <row r="102" spans="1:18" x14ac:dyDescent="0.35">
      <c r="A102" s="6" t="s">
        <v>6</v>
      </c>
      <c r="B102" s="7">
        <f t="shared" ref="B102:G102" si="80">B94+B95+B96+B97+B98+B99+B100+B101</f>
        <v>3300</v>
      </c>
      <c r="C102" s="7">
        <f t="shared" si="80"/>
        <v>9246</v>
      </c>
      <c r="D102" s="7">
        <f t="shared" si="80"/>
        <v>4908</v>
      </c>
      <c r="E102" s="7">
        <f t="shared" si="80"/>
        <v>819</v>
      </c>
      <c r="F102" s="7">
        <f t="shared" si="80"/>
        <v>1827</v>
      </c>
      <c r="G102" s="7">
        <f t="shared" si="80"/>
        <v>-1523</v>
      </c>
      <c r="H102" s="7">
        <f t="shared" ref="H102:P102" si="81">H94+H95+H96+H97+H98+H99+H100+H101</f>
        <v>-2235</v>
      </c>
      <c r="I102" s="7">
        <f t="shared" si="81"/>
        <v>8753.0478883693413</v>
      </c>
      <c r="J102" s="7">
        <f t="shared" si="81"/>
        <v>4128.6053164246314</v>
      </c>
      <c r="K102" s="7">
        <f t="shared" si="81"/>
        <v>4023.3831878200622</v>
      </c>
      <c r="L102" s="7">
        <f t="shared" si="81"/>
        <v>4007.3526428836853</v>
      </c>
      <c r="M102" s="7">
        <f t="shared" si="81"/>
        <v>4055.2962801646058</v>
      </c>
      <c r="N102" s="7">
        <f t="shared" si="81"/>
        <v>3371.3630965884158</v>
      </c>
      <c r="O102" s="7">
        <f t="shared" si="81"/>
        <v>3253.5710758681303</v>
      </c>
      <c r="P102" s="7">
        <f t="shared" si="81"/>
        <v>3142.098296230834</v>
      </c>
    </row>
    <row r="103" spans="1:18" x14ac:dyDescent="0.35">
      <c r="A103" s="2" t="s">
        <v>3</v>
      </c>
      <c r="B103" s="11">
        <f t="shared" ref="B103:P103" si="82">B102/B2</f>
        <v>3.6556185749734134E-2</v>
      </c>
      <c r="C103" s="11">
        <f t="shared" si="82"/>
        <v>8.3406251409498894E-2</v>
      </c>
      <c r="D103" s="11">
        <f t="shared" si="82"/>
        <v>3.5872210730965727E-2</v>
      </c>
      <c r="E103" s="11">
        <f t="shared" si="82"/>
        <v>5.0600221182896012E-3</v>
      </c>
      <c r="F103" s="11">
        <f t="shared" si="82"/>
        <v>1.0009478049822766E-2</v>
      </c>
      <c r="G103" s="11">
        <f t="shared" si="82"/>
        <v>-5.9114180028489701E-3</v>
      </c>
      <c r="H103" s="11">
        <f t="shared" si="82"/>
        <v>-7.9021058139699327E-3</v>
      </c>
      <c r="I103" s="11">
        <f t="shared" si="82"/>
        <v>2.9224320686399984E-2</v>
      </c>
      <c r="J103" s="11">
        <f t="shared" si="82"/>
        <v>1.266999234794527E-2</v>
      </c>
      <c r="K103" s="11">
        <f t="shared" si="82"/>
        <v>1.1118197878190926E-2</v>
      </c>
      <c r="L103" s="11">
        <f t="shared" si="82"/>
        <v>1.0145842515302721E-2</v>
      </c>
      <c r="M103" s="11">
        <f t="shared" si="82"/>
        <v>9.4672596951178908E-3</v>
      </c>
      <c r="N103" s="11">
        <f t="shared" si="82"/>
        <v>7.3217229352131215E-3</v>
      </c>
      <c r="O103" s="11">
        <f t="shared" si="82"/>
        <v>6.6337822214460407E-3</v>
      </c>
      <c r="P103" s="11">
        <f t="shared" si="82"/>
        <v>6.0381956790537877E-3</v>
      </c>
    </row>
    <row r="104" spans="1:18" ht="13.15" x14ac:dyDescent="0.4">
      <c r="A104" s="1" t="s">
        <v>8</v>
      </c>
      <c r="B104" s="5">
        <f t="shared" ref="B104:G104" si="83">+B102+B91+B89+B85+B84+B92</f>
        <v>35159</v>
      </c>
      <c r="C104" s="5">
        <f t="shared" si="83"/>
        <v>36279</v>
      </c>
      <c r="D104" s="5">
        <f t="shared" si="83"/>
        <v>47100</v>
      </c>
      <c r="E104" s="5">
        <f t="shared" si="83"/>
        <v>53595</v>
      </c>
      <c r="F104" s="5">
        <f t="shared" si="83"/>
        <v>64332</v>
      </c>
      <c r="G104" s="5">
        <f t="shared" si="83"/>
        <v>90766</v>
      </c>
      <c r="H104" s="5">
        <f t="shared" ref="H104:P104" si="84">+H102+H91+H89+H85+H84+H92</f>
        <v>90854</v>
      </c>
      <c r="I104" s="5">
        <f t="shared" ca="1" si="84"/>
        <v>114264.5651021573</v>
      </c>
      <c r="J104" s="5">
        <f ca="1">+J102+J91+J89+J85+J84+J92</f>
        <v>118771.56874711334</v>
      </c>
      <c r="K104" s="5">
        <f t="shared" ca="1" si="84"/>
        <v>133628.69371500856</v>
      </c>
      <c r="L104" s="5">
        <f t="shared" ca="1" si="84"/>
        <v>146450.41606032109</v>
      </c>
      <c r="M104" s="5">
        <f t="shared" ca="1" si="84"/>
        <v>159458.3452249394</v>
      </c>
      <c r="N104" s="5">
        <f t="shared" ca="1" si="84"/>
        <v>172953.39640881313</v>
      </c>
      <c r="O104" s="5">
        <f t="shared" ca="1" si="84"/>
        <v>185864.40834095931</v>
      </c>
      <c r="P104" s="5">
        <f t="shared" ca="1" si="84"/>
        <v>199123.62903465019</v>
      </c>
    </row>
    <row r="105" spans="1:18" x14ac:dyDescent="0.35">
      <c r="A105" s="6" t="s">
        <v>32</v>
      </c>
      <c r="B105" s="11">
        <f t="shared" ref="B105:P105" si="85">B104/B2</f>
        <v>0.3894784650833038</v>
      </c>
      <c r="C105" s="11">
        <f t="shared" si="85"/>
        <v>0.32726534662396822</v>
      </c>
      <c r="D105" s="11">
        <f t="shared" si="85"/>
        <v>0.34425043305388869</v>
      </c>
      <c r="E105" s="11">
        <f t="shared" si="85"/>
        <v>0.33112562323532502</v>
      </c>
      <c r="F105" s="11">
        <f t="shared" si="85"/>
        <v>0.35245196601050804</v>
      </c>
      <c r="G105" s="11">
        <f t="shared" si="85"/>
        <v>0.35230188210544294</v>
      </c>
      <c r="H105" s="11">
        <f t="shared" si="85"/>
        <v>0.32122502086014509</v>
      </c>
      <c r="I105" s="11">
        <f t="shared" ca="1" si="85"/>
        <v>0.3815018878252216</v>
      </c>
      <c r="J105" s="11">
        <f t="shared" ca="1" si="85"/>
        <v>0.36448988262277565</v>
      </c>
      <c r="K105" s="11">
        <f t="shared" ca="1" si="85"/>
        <v>0.36926889375720051</v>
      </c>
      <c r="L105" s="11">
        <f t="shared" ca="1" si="85"/>
        <v>0.37078415354515776</v>
      </c>
      <c r="M105" s="11">
        <f t="shared" ca="1" si="85"/>
        <v>0.37226221230301493</v>
      </c>
      <c r="N105" s="11">
        <f t="shared" ca="1" si="85"/>
        <v>0.37560974980441536</v>
      </c>
      <c r="O105" s="11">
        <f t="shared" ca="1" si="85"/>
        <v>0.37896329261006034</v>
      </c>
      <c r="P105" s="11">
        <f t="shared" ca="1" si="85"/>
        <v>0.38265748652002191</v>
      </c>
      <c r="R105" s="29"/>
    </row>
    <row r="106" spans="1:18" x14ac:dyDescent="0.35">
      <c r="D106" s="3" t="s">
        <v>0</v>
      </c>
      <c r="F106" s="3" t="s">
        <v>0</v>
      </c>
    </row>
    <row r="107" spans="1:18" x14ac:dyDescent="0.35">
      <c r="A107" s="2" t="s">
        <v>7</v>
      </c>
      <c r="B107" s="4">
        <f>Daloopa!AW431+Daloopa!AW432</f>
        <v>-9972</v>
      </c>
      <c r="C107" s="4">
        <f>Daloopa!AX431+Daloopa!AX432</f>
        <v>-13085</v>
      </c>
      <c r="D107" s="4">
        <f>Daloopa!AY431+Daloopa!AY432</f>
        <v>-25041</v>
      </c>
      <c r="E107" s="4">
        <f>Daloopa!AZ431+Daloopa!AZ432</f>
        <v>-23548</v>
      </c>
      <c r="F107" s="4">
        <f>Daloopa!BA431+Daloopa!BA432</f>
        <v>-22281</v>
      </c>
      <c r="G107" s="4">
        <f>Daloopa!BB431+Daloopa!BB432</f>
        <v>-24640</v>
      </c>
      <c r="H107" s="4">
        <f>Daloopa!BC431+Daloopa!BC432</f>
        <v>-31485</v>
      </c>
      <c r="I107" s="3">
        <f>-I109*(I85)</f>
        <v>-32975.715442575914</v>
      </c>
      <c r="J107" s="3">
        <f t="shared" ref="J107:P107" si="86">-J109*(J85)</f>
        <v>-36527.907793377373</v>
      </c>
      <c r="K107" s="3">
        <f t="shared" si="86"/>
        <v>-41289.055624536821</v>
      </c>
      <c r="L107" s="3">
        <f t="shared" si="86"/>
        <v>-41270.203849212674</v>
      </c>
      <c r="M107" s="3">
        <f t="shared" si="86"/>
        <v>-40469.771445802406</v>
      </c>
      <c r="N107" s="3">
        <f t="shared" si="86"/>
        <v>-41475.267989781976</v>
      </c>
      <c r="O107" s="3">
        <f t="shared" si="86"/>
        <v>-38924.309820461778</v>
      </c>
      <c r="P107" s="3">
        <f t="shared" si="86"/>
        <v>-38746.14893942012</v>
      </c>
    </row>
    <row r="108" spans="1:18" x14ac:dyDescent="0.35">
      <c r="A108" s="6" t="s">
        <v>27</v>
      </c>
      <c r="B108" s="11">
        <f t="shared" ref="B108:P108" si="87">-B107/B2</f>
        <v>0.11046614675646933</v>
      </c>
      <c r="C108" s="11">
        <f t="shared" si="87"/>
        <v>0.11803707545893284</v>
      </c>
      <c r="D108" s="11">
        <f t="shared" si="87"/>
        <v>0.18302282577712159</v>
      </c>
      <c r="E108" s="11">
        <f t="shared" si="87"/>
        <v>0.14548644791389931</v>
      </c>
      <c r="F108" s="11">
        <f t="shared" si="87"/>
        <v>0.12206961161910293</v>
      </c>
      <c r="G108" s="11">
        <f t="shared" si="87"/>
        <v>9.5638437025737766E-2</v>
      </c>
      <c r="H108" s="11">
        <f t="shared" si="87"/>
        <v>0.11131892686928113</v>
      </c>
      <c r="I108" s="11">
        <f t="shared" si="87"/>
        <v>0.11009797904085761</v>
      </c>
      <c r="J108" s="11">
        <f t="shared" si="87"/>
        <v>0.11209797904085762</v>
      </c>
      <c r="K108" s="11">
        <f t="shared" si="87"/>
        <v>0.11409797904085762</v>
      </c>
      <c r="L108" s="11">
        <f t="shared" si="87"/>
        <v>0.10448818113677186</v>
      </c>
      <c r="M108" s="11">
        <f t="shared" si="87"/>
        <v>9.4478383232686106E-2</v>
      </c>
      <c r="N108" s="11">
        <f t="shared" si="87"/>
        <v>9.0073484280643226E-2</v>
      </c>
      <c r="O108" s="11">
        <f t="shared" si="87"/>
        <v>7.9363686376557441E-2</v>
      </c>
      <c r="P108" s="11">
        <f t="shared" si="87"/>
        <v>7.4458787424514575E-2</v>
      </c>
    </row>
    <row r="109" spans="1:18" x14ac:dyDescent="0.35">
      <c r="A109" s="6" t="s">
        <v>28</v>
      </c>
      <c r="B109" s="18">
        <f t="shared" ref="B109:H109" si="88">-B107/(B85)</f>
        <v>1.8932978925384469</v>
      </c>
      <c r="C109" s="18">
        <f t="shared" si="88"/>
        <v>2.1440275274455187</v>
      </c>
      <c r="D109" s="18">
        <f t="shared" si="88"/>
        <v>3.0672464478196964</v>
      </c>
      <c r="E109" s="18">
        <f t="shared" si="88"/>
        <v>2.1691230655858513</v>
      </c>
      <c r="F109" s="18">
        <f t="shared" si="88"/>
        <v>1.7265401007361487</v>
      </c>
      <c r="G109" s="18">
        <f t="shared" si="88"/>
        <v>2.1324102120294244</v>
      </c>
      <c r="H109" s="18">
        <f t="shared" si="88"/>
        <v>2.0595931183358407</v>
      </c>
      <c r="I109" s="21">
        <v>2</v>
      </c>
      <c r="J109" s="21">
        <v>2</v>
      </c>
      <c r="K109" s="21">
        <v>2</v>
      </c>
      <c r="L109" s="21">
        <v>1.8</v>
      </c>
      <c r="M109" s="21">
        <v>1.6</v>
      </c>
      <c r="N109" s="21">
        <v>1.5</v>
      </c>
      <c r="O109" s="21">
        <v>1.3</v>
      </c>
      <c r="P109" s="21">
        <v>1.2</v>
      </c>
    </row>
    <row r="110" spans="1:18" x14ac:dyDescent="0.35">
      <c r="A110" s="2" t="s">
        <v>100</v>
      </c>
      <c r="B110" s="4">
        <f>Daloopa!AW440</f>
        <v>-986</v>
      </c>
      <c r="C110" s="4">
        <f>Daloopa!AX440</f>
        <v>-287</v>
      </c>
      <c r="D110" s="4">
        <f>Daloopa!AY440</f>
        <v>-1491</v>
      </c>
      <c r="E110" s="4">
        <f>Daloopa!AZ440</f>
        <v>-2515</v>
      </c>
      <c r="F110" s="4">
        <f>Daloopa!BA440</f>
        <v>-738</v>
      </c>
      <c r="G110" s="4">
        <f>Daloopa!BB440</f>
        <v>-2618</v>
      </c>
      <c r="H110" s="4">
        <f>Daloopa!BC440</f>
        <v>-6969</v>
      </c>
      <c r="I110" s="19"/>
      <c r="J110" s="19"/>
      <c r="K110" s="19"/>
      <c r="L110" s="19"/>
      <c r="M110" s="19"/>
      <c r="N110" s="19"/>
      <c r="O110" s="19"/>
      <c r="P110" s="19"/>
    </row>
    <row r="111" spans="1:18" x14ac:dyDescent="0.35">
      <c r="A111" s="2" t="s">
        <v>89</v>
      </c>
      <c r="B111" s="3">
        <f>B113-B110-B107</f>
        <v>-20207</v>
      </c>
      <c r="C111" s="3">
        <f t="shared" ref="C111:H111" si="89">C113-C110-C107</f>
        <v>-18029</v>
      </c>
      <c r="D111" s="3">
        <f t="shared" si="89"/>
        <v>-1972</v>
      </c>
      <c r="E111" s="3">
        <f t="shared" si="89"/>
        <v>-3428</v>
      </c>
      <c r="F111" s="3">
        <f t="shared" si="89"/>
        <v>-9754</v>
      </c>
      <c r="G111" s="3">
        <f t="shared" si="89"/>
        <v>-8265</v>
      </c>
      <c r="H111" s="3">
        <f t="shared" si="89"/>
        <v>18156</v>
      </c>
      <c r="I111" s="19"/>
      <c r="J111" s="19"/>
      <c r="K111" s="19"/>
      <c r="L111" s="19"/>
      <c r="M111" s="19"/>
      <c r="N111" s="19"/>
      <c r="O111" s="19"/>
      <c r="P111" s="19"/>
    </row>
    <row r="112" spans="1:18" x14ac:dyDescent="0.35">
      <c r="B112" s="11"/>
      <c r="C112" s="11"/>
      <c r="D112" s="11"/>
      <c r="E112" s="11"/>
      <c r="F112" s="11" t="s">
        <v>0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spans="1:20" ht="13.15" x14ac:dyDescent="0.4">
      <c r="A113" s="1" t="s">
        <v>9</v>
      </c>
      <c r="B113" s="5">
        <f>Daloopa!AW443</f>
        <v>-31165</v>
      </c>
      <c r="C113" s="5">
        <f>Daloopa!AX443</f>
        <v>-31401</v>
      </c>
      <c r="D113" s="5">
        <f>Daloopa!AY443</f>
        <v>-28504</v>
      </c>
      <c r="E113" s="5">
        <f>Daloopa!AZ443</f>
        <v>-29491</v>
      </c>
      <c r="F113" s="5">
        <f>Daloopa!BA443</f>
        <v>-32773</v>
      </c>
      <c r="G113" s="5">
        <f>Daloopa!BB443</f>
        <v>-35523</v>
      </c>
      <c r="H113" s="5">
        <f>Daloopa!BC443</f>
        <v>-20298</v>
      </c>
      <c r="I113" s="5">
        <f t="shared" ref="I113:P113" si="90">I111+I110+I107</f>
        <v>-32975.715442575914</v>
      </c>
      <c r="J113" s="5">
        <f t="shared" si="90"/>
        <v>-36527.907793377373</v>
      </c>
      <c r="K113" s="5">
        <f t="shared" si="90"/>
        <v>-41289.055624536821</v>
      </c>
      <c r="L113" s="5">
        <f t="shared" si="90"/>
        <v>-41270.203849212674</v>
      </c>
      <c r="M113" s="5">
        <f t="shared" si="90"/>
        <v>-40469.771445802406</v>
      </c>
      <c r="N113" s="5">
        <f t="shared" si="90"/>
        <v>-41475.267989781976</v>
      </c>
      <c r="O113" s="5">
        <f t="shared" si="90"/>
        <v>-38924.309820461778</v>
      </c>
      <c r="P113" s="5">
        <f t="shared" si="90"/>
        <v>-38746.14893942012</v>
      </c>
    </row>
    <row r="114" spans="1:20" x14ac:dyDescent="0.35">
      <c r="B114" s="4"/>
      <c r="C114" s="4"/>
      <c r="D114" s="4"/>
      <c r="E114" s="4"/>
      <c r="F114" s="4"/>
      <c r="G114" s="4"/>
      <c r="H114" s="4"/>
    </row>
    <row r="115" spans="1:20" x14ac:dyDescent="0.35">
      <c r="A115" s="2" t="s">
        <v>101</v>
      </c>
      <c r="B115" s="4">
        <f>Daloopa!AW446</f>
        <v>-3304</v>
      </c>
      <c r="C115" s="4">
        <f>Daloopa!AX446</f>
        <v>-4166</v>
      </c>
      <c r="D115" s="4">
        <f>Daloopa!AY446</f>
        <v>-4993</v>
      </c>
      <c r="E115" s="4">
        <f>Daloopa!AZ446</f>
        <v>-4765</v>
      </c>
      <c r="F115" s="4">
        <f>Daloopa!BA446</f>
        <v>-5720</v>
      </c>
      <c r="G115" s="4">
        <f>Daloopa!BB446</f>
        <v>-10162</v>
      </c>
      <c r="H115" s="4">
        <f>Daloopa!BC446</f>
        <v>-9300</v>
      </c>
      <c r="I115" s="3">
        <f>-I116*I89</f>
        <v>-10183.4233</v>
      </c>
      <c r="J115" s="3">
        <f t="shared" ref="J115:P115" si="91">-J116*J89</f>
        <v>-11079.136980000001</v>
      </c>
      <c r="K115" s="3">
        <f t="shared" si="91"/>
        <v>-12303.705140400005</v>
      </c>
      <c r="L115" s="3">
        <f t="shared" si="91"/>
        <v>-13429.144957902005</v>
      </c>
      <c r="M115" s="3">
        <f t="shared" si="91"/>
        <v>-14563.884161400903</v>
      </c>
      <c r="N115" s="3">
        <f t="shared" si="91"/>
        <v>-15655.651859307838</v>
      </c>
      <c r="O115" s="3">
        <f t="shared" si="91"/>
        <v>-16675.467009136009</v>
      </c>
      <c r="P115" s="3">
        <f t="shared" si="91"/>
        <v>-17692.593574342278</v>
      </c>
    </row>
    <row r="116" spans="1:20" x14ac:dyDescent="0.35">
      <c r="A116" s="2" t="s">
        <v>124</v>
      </c>
      <c r="B116" s="34">
        <f t="shared" ref="B116:H116" si="92">-B115/B89</f>
        <v>0.49291362076682083</v>
      </c>
      <c r="C116" s="34">
        <f t="shared" si="92"/>
        <v>0.5425185571037896</v>
      </c>
      <c r="D116" s="34">
        <f t="shared" si="92"/>
        <v>0.53383940981503264</v>
      </c>
      <c r="E116" s="34">
        <f t="shared" si="92"/>
        <v>0.44144895312210486</v>
      </c>
      <c r="F116" s="34">
        <f t="shared" si="92"/>
        <v>0.44030482641828961</v>
      </c>
      <c r="G116" s="34">
        <f t="shared" si="92"/>
        <v>0.6609001040582726</v>
      </c>
      <c r="H116" s="34">
        <f t="shared" si="92"/>
        <v>0.48032228075612021</v>
      </c>
      <c r="I116" s="12">
        <v>0.5</v>
      </c>
      <c r="J116" s="12">
        <v>0.5</v>
      </c>
      <c r="K116" s="12">
        <v>0.5</v>
      </c>
      <c r="L116" s="12">
        <v>0.5</v>
      </c>
      <c r="M116" s="12">
        <v>0.5</v>
      </c>
      <c r="N116" s="12">
        <v>0.5</v>
      </c>
      <c r="O116" s="12">
        <v>0.5</v>
      </c>
      <c r="P116" s="12">
        <v>0.5</v>
      </c>
    </row>
    <row r="117" spans="1:20" x14ac:dyDescent="0.35">
      <c r="B117" s="4"/>
      <c r="C117" s="34"/>
      <c r="D117" s="34"/>
      <c r="E117" s="34"/>
      <c r="F117" s="34"/>
      <c r="G117" s="34"/>
      <c r="H117" s="34"/>
      <c r="L117" s="3"/>
      <c r="M117" s="3"/>
      <c r="N117" s="3"/>
      <c r="O117" s="3"/>
      <c r="P117" s="3"/>
    </row>
    <row r="118" spans="1:20" x14ac:dyDescent="0.35">
      <c r="A118" s="2" t="s">
        <v>85</v>
      </c>
      <c r="B118" s="4">
        <f>Daloopa!AW449</f>
        <v>-3693</v>
      </c>
      <c r="C118" s="4">
        <f>Daloopa!AX449</f>
        <v>-4846</v>
      </c>
      <c r="D118" s="4">
        <f>Daloopa!AY449</f>
        <v>-9075</v>
      </c>
      <c r="E118" s="4">
        <f>Daloopa!AZ449</f>
        <v>-18396</v>
      </c>
      <c r="F118" s="4">
        <f>Daloopa!BA449</f>
        <v>-31149</v>
      </c>
      <c r="G118" s="4">
        <f>Daloopa!BB449</f>
        <v>-50274</v>
      </c>
      <c r="H118" s="4">
        <f>Daloopa!BC449</f>
        <v>-59296</v>
      </c>
      <c r="I118" s="19">
        <f t="shared" ref="I118:P118" ca="1" si="93">-I128-I120-I115</f>
        <v>-71105.426359581383</v>
      </c>
      <c r="J118" s="19">
        <f t="shared" ca="1" si="93"/>
        <v>-71164.523973735966</v>
      </c>
      <c r="K118" s="19">
        <f t="shared" ca="1" si="93"/>
        <v>-85035.932950071729</v>
      </c>
      <c r="L118" s="19">
        <f t="shared" ca="1" si="93"/>
        <v>-96751.06725320642</v>
      </c>
      <c r="M118" s="19">
        <f t="shared" ca="1" si="93"/>
        <v>-109424.68961773609</v>
      </c>
      <c r="N118" s="19">
        <f t="shared" ca="1" si="93"/>
        <v>-120822.47655972332</v>
      </c>
      <c r="O118" s="19">
        <f t="shared" ca="1" si="93"/>
        <v>-135264.63151136151</v>
      </c>
      <c r="P118" s="19">
        <f t="shared" ca="1" si="93"/>
        <v>-147684.88652088778</v>
      </c>
    </row>
    <row r="119" spans="1:20" x14ac:dyDescent="0.35">
      <c r="A119" s="2" t="s">
        <v>501</v>
      </c>
      <c r="B119" s="4">
        <f>Daloopa!AW452</f>
        <v>0</v>
      </c>
      <c r="C119" s="4">
        <f>Daloopa!AX452</f>
        <v>800</v>
      </c>
      <c r="D119" s="4">
        <f>Daloopa!AY452</f>
        <v>950</v>
      </c>
      <c r="E119" s="4">
        <f>Daloopa!AZ452</f>
        <v>220</v>
      </c>
      <c r="F119" s="4">
        <f>Daloopa!BA452</f>
        <v>2800</v>
      </c>
      <c r="G119" s="4">
        <f>Daloopa!BB452</f>
        <v>310</v>
      </c>
      <c r="H119" s="4">
        <f>Daloopa!BC452</f>
        <v>35</v>
      </c>
      <c r="L119" s="3"/>
      <c r="M119" s="3"/>
      <c r="N119" s="3"/>
      <c r="O119" s="3"/>
      <c r="P119" s="3"/>
    </row>
    <row r="120" spans="1:20" x14ac:dyDescent="0.35">
      <c r="A120" s="2" t="s">
        <v>979</v>
      </c>
      <c r="B120" s="4">
        <f>Daloopa!AW450+Daloopa!AW451</f>
        <v>-1335</v>
      </c>
      <c r="C120" s="4">
        <f>Daloopa!AX450+Daloopa!AX451</f>
        <v>-86</v>
      </c>
      <c r="D120" s="4">
        <f>Daloopa!AY450+Daloopa!AY451</f>
        <v>-61</v>
      </c>
      <c r="E120" s="4">
        <f>Daloopa!AZ450+Daloopa!AZ451</f>
        <v>-268</v>
      </c>
      <c r="F120" s="4">
        <f>Daloopa!BA450+Daloopa!BA451</f>
        <v>9661</v>
      </c>
      <c r="G120" s="4">
        <f>Daloopa!BB450+Daloopa!BB451</f>
        <v>-1236</v>
      </c>
      <c r="H120" s="4">
        <f>Daloopa!BC450+Daloopa!BC451</f>
        <v>-1196</v>
      </c>
      <c r="I120" s="19">
        <v>0</v>
      </c>
      <c r="J120" s="19">
        <v>0</v>
      </c>
      <c r="K120" s="19">
        <v>5000</v>
      </c>
      <c r="L120" s="19">
        <v>5000</v>
      </c>
      <c r="M120" s="19">
        <v>5000</v>
      </c>
      <c r="N120" s="19">
        <v>5000</v>
      </c>
      <c r="O120" s="19">
        <v>5000</v>
      </c>
      <c r="P120" s="19">
        <v>5000</v>
      </c>
    </row>
    <row r="121" spans="1:20" ht="13.15" x14ac:dyDescent="0.4">
      <c r="A121" s="1" t="s">
        <v>10</v>
      </c>
      <c r="B121" s="5">
        <f t="shared" ref="B121:P121" si="94">B115+B118+B119+B120</f>
        <v>-8332</v>
      </c>
      <c r="C121" s="5">
        <f t="shared" si="94"/>
        <v>-8298</v>
      </c>
      <c r="D121" s="5">
        <f t="shared" si="94"/>
        <v>-13179</v>
      </c>
      <c r="E121" s="5">
        <f t="shared" si="94"/>
        <v>-23209</v>
      </c>
      <c r="F121" s="5">
        <f t="shared" si="94"/>
        <v>-24408</v>
      </c>
      <c r="G121" s="5">
        <f t="shared" si="94"/>
        <v>-61362</v>
      </c>
      <c r="H121" s="5">
        <f t="shared" si="94"/>
        <v>-69757</v>
      </c>
      <c r="I121" s="5">
        <f t="shared" ca="1" si="94"/>
        <v>-81288.849659581378</v>
      </c>
      <c r="J121" s="5">
        <f t="shared" ca="1" si="94"/>
        <v>-82243.660953735962</v>
      </c>
      <c r="K121" s="5">
        <f t="shared" ca="1" si="94"/>
        <v>-92339.638090471737</v>
      </c>
      <c r="L121" s="5">
        <f t="shared" ca="1" si="94"/>
        <v>-105180.21221110842</v>
      </c>
      <c r="M121" s="5">
        <f t="shared" ca="1" si="94"/>
        <v>-118988.57377913699</v>
      </c>
      <c r="N121" s="5">
        <f t="shared" ca="1" si="94"/>
        <v>-131478.12841903116</v>
      </c>
      <c r="O121" s="5">
        <f t="shared" ca="1" si="94"/>
        <v>-146940.09852049753</v>
      </c>
      <c r="P121" s="5">
        <f t="shared" ca="1" si="94"/>
        <v>-160377.48009523007</v>
      </c>
      <c r="T121" s="34"/>
    </row>
    <row r="122" spans="1:20" ht="13.15" x14ac:dyDescent="0.4">
      <c r="A122" s="1" t="s">
        <v>14</v>
      </c>
      <c r="B122" s="16">
        <f>Daloopa!AW455</f>
        <v>-170</v>
      </c>
      <c r="C122" s="16">
        <f>Daloopa!AX455</f>
        <v>405</v>
      </c>
      <c r="D122" s="16">
        <f>Daloopa!AY455</f>
        <v>-302</v>
      </c>
      <c r="E122" s="16">
        <f>Daloopa!AZ455</f>
        <v>-23</v>
      </c>
      <c r="F122" s="16">
        <f>Daloopa!BA455</f>
        <v>24</v>
      </c>
      <c r="G122" s="16">
        <f>Daloopa!BB455</f>
        <v>-287</v>
      </c>
      <c r="H122" s="16">
        <f>Daloopa!BC455</f>
        <v>-506</v>
      </c>
      <c r="I122" s="5"/>
      <c r="J122" s="5"/>
      <c r="K122" s="5"/>
      <c r="L122" s="5"/>
      <c r="M122" s="5"/>
      <c r="N122" s="5"/>
      <c r="O122" s="5"/>
      <c r="P122" s="5"/>
      <c r="T122" s="34"/>
    </row>
    <row r="123" spans="1:20" x14ac:dyDescent="0.35">
      <c r="B123" s="4"/>
      <c r="C123" s="4"/>
      <c r="D123" s="4"/>
      <c r="E123" s="4"/>
      <c r="F123" s="4"/>
      <c r="G123" s="4"/>
      <c r="H123" s="4"/>
      <c r="T123" s="34"/>
    </row>
    <row r="124" spans="1:20" x14ac:dyDescent="0.35">
      <c r="A124" s="2" t="s">
        <v>12</v>
      </c>
      <c r="B124" s="3">
        <f t="shared" ref="B124:P124" si="95">B121+B122+B113+B104</f>
        <v>-4508</v>
      </c>
      <c r="C124" s="3">
        <f t="shared" si="95"/>
        <v>-3015</v>
      </c>
      <c r="D124" s="3">
        <f t="shared" si="95"/>
        <v>5115</v>
      </c>
      <c r="E124" s="3">
        <f t="shared" si="95"/>
        <v>872</v>
      </c>
      <c r="F124" s="3">
        <f t="shared" si="95"/>
        <v>7175</v>
      </c>
      <c r="G124" s="3">
        <f t="shared" si="95"/>
        <v>-6406</v>
      </c>
      <c r="H124" s="3">
        <f t="shared" si="95"/>
        <v>293</v>
      </c>
      <c r="I124" s="3">
        <f t="shared" ca="1" si="95"/>
        <v>0</v>
      </c>
      <c r="J124" s="3">
        <f t="shared" ca="1" si="95"/>
        <v>0</v>
      </c>
      <c r="K124" s="3">
        <f t="shared" ca="1" si="95"/>
        <v>0</v>
      </c>
      <c r="L124" s="3">
        <f t="shared" ca="1" si="95"/>
        <v>0</v>
      </c>
      <c r="M124" s="3">
        <f t="shared" ca="1" si="95"/>
        <v>0</v>
      </c>
      <c r="N124" s="3">
        <f t="shared" ca="1" si="95"/>
        <v>0</v>
      </c>
      <c r="O124" s="3">
        <f t="shared" ca="1" si="95"/>
        <v>0</v>
      </c>
      <c r="P124" s="3">
        <f t="shared" ca="1" si="95"/>
        <v>0</v>
      </c>
      <c r="T124" s="34"/>
    </row>
    <row r="125" spans="1:20" x14ac:dyDescent="0.35">
      <c r="A125" s="2" t="s">
        <v>11</v>
      </c>
      <c r="B125" s="4"/>
      <c r="C125" s="4"/>
      <c r="D125" s="4"/>
      <c r="E125" s="4"/>
      <c r="I125" s="3">
        <f>H126</f>
        <v>21879</v>
      </c>
      <c r="J125" s="3">
        <f t="shared" ref="J125:P125" ca="1" si="96">I126</f>
        <v>21879</v>
      </c>
      <c r="K125" s="3">
        <f t="shared" ca="1" si="96"/>
        <v>21879</v>
      </c>
      <c r="L125" s="3">
        <f t="shared" ca="1" si="96"/>
        <v>21879</v>
      </c>
      <c r="M125" s="3">
        <f t="shared" ca="1" si="96"/>
        <v>21879</v>
      </c>
      <c r="N125" s="3">
        <f t="shared" ca="1" si="96"/>
        <v>21879</v>
      </c>
      <c r="O125" s="3">
        <f t="shared" ca="1" si="96"/>
        <v>21879</v>
      </c>
      <c r="P125" s="3">
        <f t="shared" ca="1" si="96"/>
        <v>21879</v>
      </c>
    </row>
    <row r="126" spans="1:20" x14ac:dyDescent="0.35">
      <c r="A126" s="2" t="s">
        <v>13</v>
      </c>
      <c r="B126" s="4"/>
      <c r="C126" s="4"/>
      <c r="D126" s="4"/>
      <c r="H126" s="3">
        <f>H132</f>
        <v>21879</v>
      </c>
      <c r="I126" s="3">
        <f t="shared" ref="I126:P126" ca="1" si="97">I125+I124</f>
        <v>21879</v>
      </c>
      <c r="J126" s="3">
        <f t="shared" ca="1" si="97"/>
        <v>21879</v>
      </c>
      <c r="K126" s="3">
        <f t="shared" ca="1" si="97"/>
        <v>21879</v>
      </c>
      <c r="L126" s="3">
        <f t="shared" ca="1" si="97"/>
        <v>21879</v>
      </c>
      <c r="M126" s="3">
        <f t="shared" ca="1" si="97"/>
        <v>21879</v>
      </c>
      <c r="N126" s="3">
        <f t="shared" ca="1" si="97"/>
        <v>21879</v>
      </c>
      <c r="O126" s="3">
        <f t="shared" ca="1" si="97"/>
        <v>21879</v>
      </c>
      <c r="P126" s="3">
        <f t="shared" ca="1" si="97"/>
        <v>21879</v>
      </c>
    </row>
    <row r="128" spans="1:20" x14ac:dyDescent="0.35">
      <c r="A128" s="2" t="s">
        <v>51</v>
      </c>
      <c r="B128" s="3">
        <f t="shared" ref="B128:P128" si="98">B104+B107</f>
        <v>25187</v>
      </c>
      <c r="C128" s="3">
        <f t="shared" si="98"/>
        <v>23194</v>
      </c>
      <c r="D128" s="3">
        <f t="shared" si="98"/>
        <v>22059</v>
      </c>
      <c r="E128" s="3">
        <f t="shared" si="98"/>
        <v>30047</v>
      </c>
      <c r="F128" s="3">
        <f t="shared" si="98"/>
        <v>42051</v>
      </c>
      <c r="G128" s="3">
        <f t="shared" si="98"/>
        <v>66126</v>
      </c>
      <c r="H128" s="3">
        <f t="shared" si="98"/>
        <v>59369</v>
      </c>
      <c r="I128" s="3">
        <f t="shared" ca="1" si="98"/>
        <v>81288.849659581378</v>
      </c>
      <c r="J128" s="3">
        <f t="shared" ca="1" si="98"/>
        <v>82243.660953735962</v>
      </c>
      <c r="K128" s="3">
        <f t="shared" ca="1" si="98"/>
        <v>92339.638090471737</v>
      </c>
      <c r="L128" s="3">
        <f t="shared" ca="1" si="98"/>
        <v>105180.21221110842</v>
      </c>
      <c r="M128" s="3">
        <f t="shared" ca="1" si="98"/>
        <v>118988.57377913699</v>
      </c>
      <c r="N128" s="3">
        <f t="shared" ca="1" si="98"/>
        <v>131478.12841903116</v>
      </c>
      <c r="O128" s="3">
        <f t="shared" ca="1" si="98"/>
        <v>146940.09852049753</v>
      </c>
      <c r="P128" s="3">
        <f t="shared" ca="1" si="98"/>
        <v>160377.48009523007</v>
      </c>
    </row>
    <row r="129" spans="1:20" x14ac:dyDescent="0.35">
      <c r="A129" s="6" t="s">
        <v>33</v>
      </c>
      <c r="B129" s="11">
        <f t="shared" ref="B129:P129" si="99">B128/B2</f>
        <v>0.27901231832683443</v>
      </c>
      <c r="C129" s="11">
        <f t="shared" si="99"/>
        <v>0.2092282711650354</v>
      </c>
      <c r="D129" s="11">
        <f t="shared" si="99"/>
        <v>0.1612276072767671</v>
      </c>
      <c r="E129" s="11">
        <f t="shared" si="99"/>
        <v>0.18563917532142571</v>
      </c>
      <c r="F129" s="11">
        <f t="shared" si="99"/>
        <v>0.23038235439140511</v>
      </c>
      <c r="G129" s="11">
        <f t="shared" si="99"/>
        <v>0.25666344507970518</v>
      </c>
      <c r="H129" s="11">
        <f t="shared" si="99"/>
        <v>0.20990609399086396</v>
      </c>
      <c r="I129" s="11">
        <f t="shared" ca="1" si="99"/>
        <v>0.27140390878436399</v>
      </c>
      <c r="J129" s="11">
        <f t="shared" ca="1" si="99"/>
        <v>0.25239190358191804</v>
      </c>
      <c r="K129" s="11">
        <f t="shared" ca="1" si="99"/>
        <v>0.2551709147163429</v>
      </c>
      <c r="L129" s="11">
        <f t="shared" ca="1" si="99"/>
        <v>0.26629597240838587</v>
      </c>
      <c r="M129" s="11">
        <f t="shared" ca="1" si="99"/>
        <v>0.27778382907032884</v>
      </c>
      <c r="N129" s="11">
        <f t="shared" ca="1" si="99"/>
        <v>0.28553626552377215</v>
      </c>
      <c r="O129" s="11">
        <f t="shared" ca="1" si="99"/>
        <v>0.2995996062335029</v>
      </c>
      <c r="P129" s="11">
        <f t="shared" ca="1" si="99"/>
        <v>0.30819869909550734</v>
      </c>
    </row>
    <row r="130" spans="1:20" x14ac:dyDescent="0.35"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1:20" ht="13.15" x14ac:dyDescent="0.4">
      <c r="A131" s="1" t="s">
        <v>15</v>
      </c>
      <c r="B131" s="34"/>
      <c r="C131" s="34"/>
      <c r="D131" s="34"/>
      <c r="E131" s="34"/>
      <c r="F131" s="34"/>
      <c r="G131" s="34"/>
      <c r="H131" s="41"/>
      <c r="I131" s="41"/>
      <c r="J131" s="41"/>
      <c r="K131" s="41"/>
      <c r="L131" s="41"/>
      <c r="M131" s="41"/>
      <c r="N131" s="41"/>
      <c r="O131" s="41"/>
      <c r="P131" s="41"/>
    </row>
    <row r="132" spans="1:20" x14ac:dyDescent="0.35">
      <c r="A132" s="2" t="s">
        <v>16</v>
      </c>
      <c r="B132" s="4">
        <f>Daloopa!AW350</f>
        <v>12918</v>
      </c>
      <c r="C132" s="4">
        <f>Daloopa!AX350</f>
        <v>10715</v>
      </c>
      <c r="D132" s="4">
        <f>Daloopa!AY350</f>
        <v>16701</v>
      </c>
      <c r="E132" s="4">
        <f>Daloopa!AZ350</f>
        <v>18498</v>
      </c>
      <c r="F132" s="4">
        <f>Daloopa!BA350</f>
        <v>26465</v>
      </c>
      <c r="G132" s="4">
        <f>Daloopa!BB350</f>
        <v>20945</v>
      </c>
      <c r="H132" s="4">
        <f>Daloopa!BC350</f>
        <v>21879</v>
      </c>
      <c r="I132" s="3">
        <f t="shared" ref="I132:P132" ca="1" si="100">I126</f>
        <v>21879</v>
      </c>
      <c r="J132" s="3">
        <f t="shared" ca="1" si="100"/>
        <v>21879</v>
      </c>
      <c r="K132" s="3">
        <f t="shared" ca="1" si="100"/>
        <v>21879</v>
      </c>
      <c r="L132" s="3">
        <f t="shared" ca="1" si="100"/>
        <v>21879</v>
      </c>
      <c r="M132" s="3">
        <f t="shared" ca="1" si="100"/>
        <v>21879</v>
      </c>
      <c r="N132" s="3">
        <f t="shared" ca="1" si="100"/>
        <v>21879</v>
      </c>
      <c r="O132" s="3">
        <f t="shared" ca="1" si="100"/>
        <v>21879</v>
      </c>
      <c r="P132" s="3">
        <f t="shared" ca="1" si="100"/>
        <v>21879</v>
      </c>
      <c r="Q132" s="28"/>
      <c r="R132" s="28"/>
      <c r="S132" s="28"/>
      <c r="T132" s="28"/>
    </row>
    <row r="133" spans="1:20" x14ac:dyDescent="0.35">
      <c r="A133" s="2" t="s">
        <v>90</v>
      </c>
      <c r="B133" s="4">
        <f>Daloopa!AW351</f>
        <v>73415</v>
      </c>
      <c r="C133" s="4">
        <f>Daloopa!AX351</f>
        <v>91156</v>
      </c>
      <c r="D133" s="4">
        <f>Daloopa!AY351</f>
        <v>92439</v>
      </c>
      <c r="E133" s="4">
        <f>Daloopa!AZ351</f>
        <v>101177</v>
      </c>
      <c r="F133" s="4">
        <f>Daloopa!BA351</f>
        <v>110229</v>
      </c>
      <c r="G133" s="4">
        <f>Daloopa!BB351</f>
        <v>118704</v>
      </c>
      <c r="H133" s="4">
        <f>Daloopa!BC351</f>
        <v>91883</v>
      </c>
      <c r="I133" s="3">
        <f t="shared" ref="I133:P133" si="101">H133</f>
        <v>91883</v>
      </c>
      <c r="J133" s="3">
        <f t="shared" si="101"/>
        <v>91883</v>
      </c>
      <c r="K133" s="3">
        <f t="shared" si="101"/>
        <v>91883</v>
      </c>
      <c r="L133" s="3">
        <f t="shared" si="101"/>
        <v>91883</v>
      </c>
      <c r="M133" s="3">
        <f t="shared" si="101"/>
        <v>91883</v>
      </c>
      <c r="N133" s="3">
        <f t="shared" si="101"/>
        <v>91883</v>
      </c>
      <c r="O133" s="3">
        <f t="shared" si="101"/>
        <v>91883</v>
      </c>
      <c r="P133" s="3">
        <f t="shared" si="101"/>
        <v>91883</v>
      </c>
      <c r="Q133" s="28"/>
      <c r="R133" s="28"/>
      <c r="S133" s="28"/>
      <c r="T133" s="28"/>
    </row>
    <row r="134" spans="1:20" x14ac:dyDescent="0.35">
      <c r="A134" s="2" t="s">
        <v>91</v>
      </c>
      <c r="B134" s="4">
        <f>Daloopa!AW354</f>
        <v>14137</v>
      </c>
      <c r="C134" s="4">
        <f>Daloopa!AX354</f>
        <v>18336</v>
      </c>
      <c r="D134" s="4">
        <f>Daloopa!AY354</f>
        <v>20838</v>
      </c>
      <c r="E134" s="4">
        <f>Daloopa!AZ354</f>
        <v>25326</v>
      </c>
      <c r="F134" s="4">
        <f>Daloopa!BA354</f>
        <v>30930</v>
      </c>
      <c r="G134" s="4">
        <f>Daloopa!BB354</f>
        <v>39304</v>
      </c>
      <c r="H134" s="4">
        <f>Daloopa!BC354</f>
        <v>40258</v>
      </c>
      <c r="I134" s="3">
        <f t="shared" ref="I134:P134" si="102">AVERAGE(H135:I135)*I2/365</f>
        <v>41577.826153571601</v>
      </c>
      <c r="J134" s="3">
        <f t="shared" si="102"/>
        <v>44637.941095890419</v>
      </c>
      <c r="K134" s="3">
        <f t="shared" si="102"/>
        <v>49571.737068493174</v>
      </c>
      <c r="L134" s="3">
        <f t="shared" si="102"/>
        <v>54106.144068904119</v>
      </c>
      <c r="M134" s="3">
        <f t="shared" si="102"/>
        <v>58678.018377924673</v>
      </c>
      <c r="N134" s="3">
        <f t="shared" si="102"/>
        <v>63076.760110023519</v>
      </c>
      <c r="O134" s="3">
        <f t="shared" si="102"/>
        <v>67185.604388138614</v>
      </c>
      <c r="P134" s="3">
        <f t="shared" si="102"/>
        <v>71283.616334980965</v>
      </c>
      <c r="Q134" s="28"/>
      <c r="R134" s="28"/>
      <c r="S134" s="28"/>
      <c r="T134" s="28"/>
    </row>
    <row r="135" spans="1:20" x14ac:dyDescent="0.35">
      <c r="A135" s="2" t="s">
        <v>26</v>
      </c>
      <c r="B135" s="13"/>
      <c r="C135" s="13">
        <f t="shared" ref="C135:H135" si="103">AVERAGE(B134:C134)*365/C2</f>
        <v>53.46012809525957</v>
      </c>
      <c r="D135" s="13">
        <f t="shared" si="103"/>
        <v>52.253378551224614</v>
      </c>
      <c r="E135" s="13">
        <f t="shared" si="103"/>
        <v>52.05168760078341</v>
      </c>
      <c r="F135" s="13">
        <f t="shared" si="103"/>
        <v>56.247678425657575</v>
      </c>
      <c r="G135" s="13">
        <f t="shared" si="103"/>
        <v>49.751025667897082</v>
      </c>
      <c r="H135" s="13">
        <f t="shared" si="103"/>
        <v>51.337400472358539</v>
      </c>
      <c r="I135" s="17">
        <v>50</v>
      </c>
      <c r="J135" s="17">
        <v>50</v>
      </c>
      <c r="K135" s="17">
        <v>50</v>
      </c>
      <c r="L135" s="17">
        <v>50</v>
      </c>
      <c r="M135" s="17">
        <v>50</v>
      </c>
      <c r="N135" s="17">
        <v>50</v>
      </c>
      <c r="O135" s="17">
        <v>50</v>
      </c>
      <c r="P135" s="17">
        <v>50</v>
      </c>
      <c r="Q135" s="28"/>
      <c r="R135" s="28"/>
      <c r="S135" s="28"/>
      <c r="T135" s="28"/>
    </row>
    <row r="136" spans="1:20" x14ac:dyDescent="0.3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8"/>
      <c r="R136" s="28"/>
      <c r="S136" s="28"/>
      <c r="T136" s="28"/>
    </row>
    <row r="137" spans="1:20" x14ac:dyDescent="0.35">
      <c r="A137" s="2" t="s">
        <v>421</v>
      </c>
      <c r="B137" s="4">
        <f>Daloopa!AW355</f>
        <v>268</v>
      </c>
      <c r="C137" s="4">
        <f>Daloopa!AX355</f>
        <v>749</v>
      </c>
      <c r="D137" s="4">
        <f>Daloopa!AY355</f>
        <v>1107</v>
      </c>
      <c r="E137" s="4">
        <f>Daloopa!AZ355</f>
        <v>999</v>
      </c>
      <c r="F137" s="4">
        <f>Daloopa!BA355</f>
        <v>728</v>
      </c>
      <c r="G137" s="4">
        <f>Daloopa!BB355</f>
        <v>1170</v>
      </c>
      <c r="H137" s="4">
        <f>Daloopa!BC355</f>
        <v>2670</v>
      </c>
      <c r="I137" s="3">
        <f>AVERAGE(H138:I138)*I46/365</f>
        <v>2132.4286914428267</v>
      </c>
      <c r="J137" s="3">
        <f t="shared" ref="J137:P137" si="104">AVERAGE(I138:J138)*J46/365</f>
        <v>2415.4942053698633</v>
      </c>
      <c r="K137" s="3">
        <f t="shared" si="104"/>
        <v>2683.6629608515077</v>
      </c>
      <c r="L137" s="3">
        <f t="shared" si="104"/>
        <v>2938.0698556954526</v>
      </c>
      <c r="M137" s="3">
        <f t="shared" si="104"/>
        <v>3196.6268263780944</v>
      </c>
      <c r="N137" s="3">
        <f t="shared" si="104"/>
        <v>3409.2047890635367</v>
      </c>
      <c r="O137" s="3">
        <f t="shared" si="104"/>
        <v>3605.4981837643259</v>
      </c>
      <c r="P137" s="3">
        <f t="shared" si="104"/>
        <v>3794.8744670964275</v>
      </c>
      <c r="Q137" s="28"/>
      <c r="R137" s="28"/>
      <c r="S137" s="28"/>
      <c r="T137" s="28"/>
    </row>
    <row r="138" spans="1:20" x14ac:dyDescent="0.35">
      <c r="A138" s="2" t="s">
        <v>980</v>
      </c>
      <c r="B138" s="27"/>
      <c r="C138" s="7">
        <f t="shared" ref="C138:H138" si="105">AVERAGE(B137:C137)*365/C46</f>
        <v>4.0717482394752427</v>
      </c>
      <c r="D138" s="7">
        <f t="shared" si="105"/>
        <v>5.688088800819493</v>
      </c>
      <c r="E138" s="7">
        <f t="shared" si="105"/>
        <v>5.3458467786803157</v>
      </c>
      <c r="F138" s="7">
        <f t="shared" si="105"/>
        <v>3.7196985790492376</v>
      </c>
      <c r="G138" s="7">
        <f t="shared" si="105"/>
        <v>3.1223014449382092</v>
      </c>
      <c r="H138" s="7">
        <f t="shared" si="105"/>
        <v>5.5529583290413065</v>
      </c>
      <c r="I138" s="244">
        <v>6</v>
      </c>
      <c r="J138" s="244">
        <v>6</v>
      </c>
      <c r="K138" s="244">
        <v>6</v>
      </c>
      <c r="L138" s="244">
        <v>6</v>
      </c>
      <c r="M138" s="244">
        <v>6</v>
      </c>
      <c r="N138" s="244">
        <v>6</v>
      </c>
      <c r="O138" s="244">
        <v>6</v>
      </c>
      <c r="P138" s="244">
        <v>6</v>
      </c>
      <c r="Q138" s="28"/>
      <c r="R138" s="28"/>
      <c r="S138" s="28"/>
      <c r="T138" s="28"/>
    </row>
    <row r="139" spans="1:20" x14ac:dyDescent="0.3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8"/>
      <c r="R139" s="28"/>
      <c r="S139" s="28"/>
      <c r="T139" s="28"/>
    </row>
    <row r="140" spans="1:20" x14ac:dyDescent="0.35">
      <c r="A140" s="2" t="s">
        <v>426</v>
      </c>
      <c r="B140" s="4">
        <f>SUM(Daloopa!AW356:AW360)</f>
        <v>4670</v>
      </c>
      <c r="C140" s="4">
        <f>SUM(Daloopa!AX356:AX360)</f>
        <v>3352</v>
      </c>
      <c r="D140" s="4">
        <f>SUM(Daloopa!AY356:AY360)</f>
        <v>4591</v>
      </c>
      <c r="E140" s="4">
        <f>SUM(Daloopa!AZ356:AZ360)</f>
        <v>6578</v>
      </c>
      <c r="F140" s="4">
        <f>SUM(Daloopa!BA356:BA360)</f>
        <v>5944</v>
      </c>
      <c r="G140" s="4">
        <f>SUM(Daloopa!BB356:BB360)</f>
        <v>8020</v>
      </c>
      <c r="H140" s="4">
        <f>SUM(Daloopa!BC356:BC360)</f>
        <v>8105</v>
      </c>
      <c r="I140" s="3">
        <f>I141*I2</f>
        <v>8985.3734999999997</v>
      </c>
      <c r="J140" s="3">
        <f t="shared" ref="J140:P140" si="106">J141*J2</f>
        <v>9775.7091</v>
      </c>
      <c r="K140" s="3">
        <f t="shared" si="106"/>
        <v>10856.210418000004</v>
      </c>
      <c r="L140" s="3">
        <f t="shared" si="106"/>
        <v>11849.245551090002</v>
      </c>
      <c r="M140" s="3">
        <f t="shared" si="106"/>
        <v>12850.486024765501</v>
      </c>
      <c r="N140" s="3">
        <f t="shared" si="106"/>
        <v>13813.81046409515</v>
      </c>
      <c r="O140" s="3">
        <f t="shared" si="106"/>
        <v>14713.647361002359</v>
      </c>
      <c r="P140" s="3">
        <f t="shared" si="106"/>
        <v>15611.111977360832</v>
      </c>
      <c r="Q140" s="28"/>
      <c r="R140" s="28"/>
      <c r="S140" s="28"/>
      <c r="T140" s="28"/>
    </row>
    <row r="141" spans="1:20" x14ac:dyDescent="0.35">
      <c r="A141" s="2" t="s">
        <v>3</v>
      </c>
      <c r="B141" s="11">
        <f t="shared" ref="B141:H141" si="107">B140/B2</f>
        <v>5.1732541651896488E-2</v>
      </c>
      <c r="C141" s="11">
        <f t="shared" si="107"/>
        <v>3.023769789364485E-2</v>
      </c>
      <c r="D141" s="11">
        <f t="shared" si="107"/>
        <v>3.3555281064764395E-2</v>
      </c>
      <c r="E141" s="11">
        <f t="shared" si="107"/>
        <v>4.0640812569119653E-2</v>
      </c>
      <c r="F141" s="11">
        <f t="shared" si="107"/>
        <v>3.2565045171399298E-2</v>
      </c>
      <c r="G141" s="11">
        <f t="shared" si="107"/>
        <v>3.1129069194253931E-2</v>
      </c>
      <c r="H141" s="11">
        <f t="shared" si="107"/>
        <v>2.8656182381309309E-2</v>
      </c>
      <c r="I141" s="12">
        <v>0.03</v>
      </c>
      <c r="J141" s="12">
        <v>0.03</v>
      </c>
      <c r="K141" s="12">
        <v>0.03</v>
      </c>
      <c r="L141" s="12">
        <v>0.03</v>
      </c>
      <c r="M141" s="12">
        <v>0.03</v>
      </c>
      <c r="N141" s="12">
        <v>0.03</v>
      </c>
      <c r="O141" s="12">
        <v>0.03</v>
      </c>
      <c r="P141" s="12">
        <v>0.03</v>
      </c>
      <c r="Q141" s="28"/>
      <c r="R141" s="28"/>
      <c r="S141" s="28"/>
      <c r="T141" s="28"/>
    </row>
    <row r="142" spans="1:20" x14ac:dyDescent="0.35">
      <c r="B142" s="4"/>
      <c r="C142" s="4"/>
      <c r="D142" s="4"/>
      <c r="E142" s="4"/>
      <c r="F142" s="4"/>
      <c r="G142" s="4"/>
      <c r="H142" s="4"/>
      <c r="L142" s="3"/>
      <c r="M142" s="3"/>
      <c r="N142" s="3"/>
      <c r="O142" s="3"/>
      <c r="P142" s="3"/>
      <c r="Q142" s="28"/>
      <c r="R142" s="28"/>
      <c r="S142" s="28"/>
      <c r="T142" s="28"/>
    </row>
    <row r="143" spans="1:20" x14ac:dyDescent="0.35">
      <c r="A143" s="2" t="s">
        <v>17</v>
      </c>
      <c r="B143" s="3">
        <f>B132+B134+B140+B133+B137</f>
        <v>105408</v>
      </c>
      <c r="C143" s="3">
        <f t="shared" ref="C143:P143" si="108">C132+C134+C140+C133+C137</f>
        <v>124308</v>
      </c>
      <c r="D143" s="3">
        <f t="shared" si="108"/>
        <v>135676</v>
      </c>
      <c r="E143" s="3">
        <f t="shared" si="108"/>
        <v>152578</v>
      </c>
      <c r="F143" s="3">
        <f t="shared" si="108"/>
        <v>174296</v>
      </c>
      <c r="G143" s="3">
        <f t="shared" si="108"/>
        <v>188143</v>
      </c>
      <c r="H143" s="3">
        <f t="shared" si="108"/>
        <v>164795</v>
      </c>
      <c r="I143" s="3">
        <f t="shared" ca="1" si="108"/>
        <v>166457.62834501441</v>
      </c>
      <c r="J143" s="3">
        <f t="shared" ca="1" si="108"/>
        <v>170591.1444012603</v>
      </c>
      <c r="K143" s="3">
        <f t="shared" ca="1" si="108"/>
        <v>176873.61044734469</v>
      </c>
      <c r="L143" s="3">
        <f t="shared" ca="1" si="108"/>
        <v>182655.45947568957</v>
      </c>
      <c r="M143" s="3">
        <f t="shared" ca="1" si="108"/>
        <v>188487.13122906824</v>
      </c>
      <c r="N143" s="3">
        <f t="shared" ca="1" si="108"/>
        <v>194061.77536318221</v>
      </c>
      <c r="O143" s="3">
        <f t="shared" ca="1" si="108"/>
        <v>199266.74993290528</v>
      </c>
      <c r="P143" s="3">
        <f t="shared" ca="1" si="108"/>
        <v>204451.60277943822</v>
      </c>
      <c r="Q143" s="28"/>
      <c r="R143" s="28"/>
      <c r="S143" s="28"/>
      <c r="T143" s="28"/>
    </row>
    <row r="144" spans="1:20" x14ac:dyDescent="0.35">
      <c r="Q144" s="28"/>
      <c r="R144" s="28"/>
      <c r="S144" s="28"/>
      <c r="T144" s="28"/>
    </row>
    <row r="145" spans="1:20" x14ac:dyDescent="0.35">
      <c r="A145" s="2" t="s">
        <v>18</v>
      </c>
      <c r="B145" s="4">
        <f>Daloopa!AW365</f>
        <v>34234</v>
      </c>
      <c r="C145" s="4">
        <f>Daloopa!AX365</f>
        <v>42383</v>
      </c>
      <c r="D145" s="4">
        <f>Daloopa!AY365</f>
        <v>59719</v>
      </c>
      <c r="E145" s="4">
        <f>Daloopa!AZ365</f>
        <v>73646</v>
      </c>
      <c r="F145" s="4">
        <f>Daloopa!BA365</f>
        <v>84749</v>
      </c>
      <c r="G145" s="4">
        <f>Daloopa!BB365</f>
        <v>97599</v>
      </c>
      <c r="H145" s="4">
        <f>Daloopa!BC365</f>
        <v>112668</v>
      </c>
      <c r="I145" s="3">
        <f t="shared" ref="I145:P145" si="109">H145-I107-I85</f>
        <v>129155.85772128796</v>
      </c>
      <c r="J145" s="3">
        <f t="shared" si="109"/>
        <v>147419.81161797667</v>
      </c>
      <c r="K145" s="3">
        <f t="shared" si="109"/>
        <v>168064.33943024508</v>
      </c>
      <c r="L145" s="3">
        <f t="shared" si="109"/>
        <v>186406.65225211738</v>
      </c>
      <c r="M145" s="3">
        <f t="shared" si="109"/>
        <v>201582.81654429328</v>
      </c>
      <c r="N145" s="3">
        <f t="shared" si="109"/>
        <v>215407.9058742206</v>
      </c>
      <c r="O145" s="3">
        <f t="shared" si="109"/>
        <v>224390.43890971178</v>
      </c>
      <c r="P145" s="3">
        <f t="shared" si="109"/>
        <v>230848.13039961513</v>
      </c>
      <c r="Q145" s="28"/>
      <c r="R145" s="28"/>
      <c r="S145" s="28"/>
      <c r="T145" s="28"/>
    </row>
    <row r="146" spans="1:20" x14ac:dyDescent="0.35">
      <c r="A146" s="2" t="s">
        <v>430</v>
      </c>
      <c r="B146" s="4">
        <f>Daloopa!AW366</f>
        <v>0</v>
      </c>
      <c r="C146" s="4">
        <f>Daloopa!AX366</f>
        <v>0</v>
      </c>
      <c r="D146" s="4">
        <f>Daloopa!AY366</f>
        <v>0</v>
      </c>
      <c r="E146" s="4">
        <f>Daloopa!AZ366</f>
        <v>10941</v>
      </c>
      <c r="F146" s="4">
        <f>Daloopa!BA366</f>
        <v>12211</v>
      </c>
      <c r="G146" s="4">
        <f>Daloopa!BB366</f>
        <v>12959</v>
      </c>
      <c r="H146" s="4">
        <f>Daloopa!BC366</f>
        <v>14381</v>
      </c>
      <c r="I146" s="3">
        <f t="shared" ref="I146:P147" si="110">H146</f>
        <v>14381</v>
      </c>
      <c r="J146" s="3">
        <f t="shared" si="110"/>
        <v>14381</v>
      </c>
      <c r="K146" s="3">
        <f t="shared" si="110"/>
        <v>14381</v>
      </c>
      <c r="L146" s="3">
        <f t="shared" si="110"/>
        <v>14381</v>
      </c>
      <c r="M146" s="3">
        <f t="shared" si="110"/>
        <v>14381</v>
      </c>
      <c r="N146" s="3">
        <f t="shared" si="110"/>
        <v>14381</v>
      </c>
      <c r="O146" s="3">
        <f t="shared" si="110"/>
        <v>14381</v>
      </c>
      <c r="P146" s="3">
        <f t="shared" si="110"/>
        <v>14381</v>
      </c>
      <c r="Q146" s="28"/>
      <c r="R146" s="28"/>
      <c r="S146" s="28"/>
      <c r="T146" s="28"/>
    </row>
    <row r="147" spans="1:20" x14ac:dyDescent="0.35">
      <c r="A147" s="2" t="s">
        <v>981</v>
      </c>
      <c r="B147" s="4">
        <f>Daloopa!AW363</f>
        <v>5878</v>
      </c>
      <c r="C147" s="4">
        <f>Daloopa!AX363</f>
        <v>7813</v>
      </c>
      <c r="D147" s="4">
        <f>Daloopa!AY363</f>
        <v>13859</v>
      </c>
      <c r="E147" s="4">
        <f>Daloopa!AZ363</f>
        <v>13078</v>
      </c>
      <c r="F147" s="4">
        <f>Daloopa!BA363</f>
        <v>20703</v>
      </c>
      <c r="G147" s="4">
        <f>Daloopa!BB363</f>
        <v>29549</v>
      </c>
      <c r="H147" s="4">
        <f>Daloopa!BC363</f>
        <v>30492</v>
      </c>
      <c r="I147" s="3">
        <f t="shared" si="110"/>
        <v>30492</v>
      </c>
      <c r="J147" s="3">
        <f t="shared" si="110"/>
        <v>30492</v>
      </c>
      <c r="K147" s="3">
        <f t="shared" si="110"/>
        <v>30492</v>
      </c>
      <c r="L147" s="3">
        <f t="shared" si="110"/>
        <v>30492</v>
      </c>
      <c r="M147" s="3">
        <f t="shared" si="110"/>
        <v>30492</v>
      </c>
      <c r="N147" s="3">
        <f t="shared" si="110"/>
        <v>30492</v>
      </c>
      <c r="O147" s="3">
        <f t="shared" si="110"/>
        <v>30492</v>
      </c>
      <c r="P147" s="3">
        <f t="shared" si="110"/>
        <v>30492</v>
      </c>
      <c r="Q147" s="28"/>
      <c r="R147" s="28"/>
      <c r="S147" s="28"/>
      <c r="T147" s="28"/>
    </row>
    <row r="148" spans="1:20" x14ac:dyDescent="0.35">
      <c r="A148" s="2" t="s">
        <v>102</v>
      </c>
      <c r="B148" s="4">
        <f>Daloopa!AW367</f>
        <v>3307</v>
      </c>
      <c r="C148" s="4">
        <f>Daloopa!AX367</f>
        <v>2692</v>
      </c>
      <c r="D148" s="4">
        <f>Daloopa!AY367</f>
        <v>2220</v>
      </c>
      <c r="E148" s="4">
        <f>Daloopa!AZ367</f>
        <v>1979</v>
      </c>
      <c r="F148" s="4">
        <f>Daloopa!BA367</f>
        <v>1445</v>
      </c>
      <c r="G148" s="4">
        <f>Daloopa!BB367</f>
        <v>1417</v>
      </c>
      <c r="H148" s="4">
        <f>Daloopa!BC367</f>
        <v>2084</v>
      </c>
      <c r="I148" s="3">
        <f t="shared" ref="I148:P149" si="111">H148</f>
        <v>2084</v>
      </c>
      <c r="J148" s="3">
        <f t="shared" si="111"/>
        <v>2084</v>
      </c>
      <c r="K148" s="3">
        <f t="shared" si="111"/>
        <v>2084</v>
      </c>
      <c r="L148" s="3">
        <f t="shared" si="111"/>
        <v>2084</v>
      </c>
      <c r="M148" s="3">
        <f t="shared" si="111"/>
        <v>2084</v>
      </c>
      <c r="N148" s="3">
        <f t="shared" si="111"/>
        <v>2084</v>
      </c>
      <c r="O148" s="3">
        <f t="shared" si="111"/>
        <v>2084</v>
      </c>
      <c r="P148" s="3">
        <f t="shared" si="111"/>
        <v>2084</v>
      </c>
      <c r="Q148" s="28"/>
      <c r="R148" s="28"/>
      <c r="S148" s="28"/>
      <c r="T148" s="28"/>
    </row>
    <row r="149" spans="1:20" x14ac:dyDescent="0.35">
      <c r="A149" s="2" t="s">
        <v>19</v>
      </c>
      <c r="B149" s="4">
        <f>Daloopa!AW368</f>
        <v>16468</v>
      </c>
      <c r="C149" s="4">
        <f>Daloopa!AX368</f>
        <v>16747</v>
      </c>
      <c r="D149" s="4">
        <f>Daloopa!AY368</f>
        <v>17888</v>
      </c>
      <c r="E149" s="4">
        <f>Daloopa!AZ368</f>
        <v>20624</v>
      </c>
      <c r="F149" s="4">
        <f>Daloopa!BA368</f>
        <v>21175</v>
      </c>
      <c r="G149" s="4">
        <f>Daloopa!BB368</f>
        <v>22956</v>
      </c>
      <c r="H149" s="4">
        <f>Daloopa!BC368</f>
        <v>28960</v>
      </c>
      <c r="I149" s="3">
        <f t="shared" si="111"/>
        <v>28960</v>
      </c>
      <c r="J149" s="3">
        <f t="shared" si="111"/>
        <v>28960</v>
      </c>
      <c r="K149" s="3">
        <f t="shared" si="111"/>
        <v>28960</v>
      </c>
      <c r="L149" s="3">
        <f t="shared" si="111"/>
        <v>28960</v>
      </c>
      <c r="M149" s="3">
        <f t="shared" si="111"/>
        <v>28960</v>
      </c>
      <c r="N149" s="3">
        <f t="shared" si="111"/>
        <v>28960</v>
      </c>
      <c r="O149" s="3">
        <f t="shared" si="111"/>
        <v>28960</v>
      </c>
      <c r="P149" s="3">
        <f t="shared" si="111"/>
        <v>28960</v>
      </c>
      <c r="Q149" s="28"/>
      <c r="R149" s="28"/>
      <c r="S149" s="28"/>
      <c r="T149" s="28"/>
    </row>
    <row r="150" spans="1:20" x14ac:dyDescent="0.35">
      <c r="A150" s="2" t="s">
        <v>92</v>
      </c>
      <c r="B150" s="4">
        <f>Daloopa!AW364+Daloopa!AW369</f>
        <v>2202</v>
      </c>
      <c r="C150" s="4">
        <f>Daloopa!AX364+Daloopa!AX369</f>
        <v>3352</v>
      </c>
      <c r="D150" s="4">
        <f>Daloopa!AY364+Daloopa!AY369</f>
        <v>3430</v>
      </c>
      <c r="E150" s="4">
        <f>Daloopa!AZ364+Daloopa!AZ369</f>
        <v>3063</v>
      </c>
      <c r="F150" s="4">
        <f>Daloopa!BA364+Daloopa!BA369</f>
        <v>5037</v>
      </c>
      <c r="G150" s="4">
        <f>Daloopa!BB364+Daloopa!BB369</f>
        <v>6645</v>
      </c>
      <c r="H150" s="4">
        <f>Daloopa!BC364+Daloopa!BC369</f>
        <v>11884</v>
      </c>
      <c r="I150" s="3">
        <f t="shared" ref="I150:P150" si="112">H150</f>
        <v>11884</v>
      </c>
      <c r="J150" s="3">
        <f t="shared" si="112"/>
        <v>11884</v>
      </c>
      <c r="K150" s="3">
        <f t="shared" si="112"/>
        <v>11884</v>
      </c>
      <c r="L150" s="3">
        <f t="shared" si="112"/>
        <v>11884</v>
      </c>
      <c r="M150" s="3">
        <f t="shared" si="112"/>
        <v>11884</v>
      </c>
      <c r="N150" s="3">
        <f t="shared" si="112"/>
        <v>11884</v>
      </c>
      <c r="O150" s="3">
        <f t="shared" si="112"/>
        <v>11884</v>
      </c>
      <c r="P150" s="3">
        <f t="shared" si="112"/>
        <v>11884</v>
      </c>
      <c r="Q150" s="28"/>
      <c r="R150" s="28"/>
      <c r="S150" s="28"/>
      <c r="T150" s="28"/>
    </row>
    <row r="151" spans="1:20" ht="13.15" x14ac:dyDescent="0.4">
      <c r="A151" s="1" t="s">
        <v>20</v>
      </c>
      <c r="B151" s="5">
        <f>+B150+B147+B146+B143+B148+B145+B149</f>
        <v>167497</v>
      </c>
      <c r="C151" s="5">
        <f t="shared" ref="C151:P151" si="113">+C150+C147+C146+C143+C148+C145+C149</f>
        <v>197295</v>
      </c>
      <c r="D151" s="5">
        <f t="shared" si="113"/>
        <v>232792</v>
      </c>
      <c r="E151" s="5">
        <f t="shared" si="113"/>
        <v>275909</v>
      </c>
      <c r="F151" s="5">
        <f t="shared" si="113"/>
        <v>319616</v>
      </c>
      <c r="G151" s="5">
        <f t="shared" si="113"/>
        <v>359268</v>
      </c>
      <c r="H151" s="5">
        <f t="shared" si="113"/>
        <v>365264</v>
      </c>
      <c r="I151" s="5">
        <f t="shared" ca="1" si="113"/>
        <v>383414.4860663024</v>
      </c>
      <c r="J151" s="5">
        <f t="shared" ca="1" si="113"/>
        <v>405811.95601923694</v>
      </c>
      <c r="K151" s="5">
        <f t="shared" ca="1" si="113"/>
        <v>432738.94987758977</v>
      </c>
      <c r="L151" s="5">
        <f t="shared" ca="1" si="113"/>
        <v>456863.11172780697</v>
      </c>
      <c r="M151" s="5">
        <f t="shared" ca="1" si="113"/>
        <v>477870.94777336152</v>
      </c>
      <c r="N151" s="5">
        <f t="shared" ca="1" si="113"/>
        <v>497270.68123740284</v>
      </c>
      <c r="O151" s="5">
        <f t="shared" ca="1" si="113"/>
        <v>511458.18884261709</v>
      </c>
      <c r="P151" s="5">
        <f t="shared" ca="1" si="113"/>
        <v>523100.73317905341</v>
      </c>
      <c r="Q151" s="28"/>
      <c r="R151" s="28"/>
      <c r="S151" s="28"/>
      <c r="T151" s="28"/>
    </row>
    <row r="152" spans="1:20" x14ac:dyDescent="0.35">
      <c r="Q152" s="28"/>
      <c r="R152" s="28"/>
      <c r="S152" s="28"/>
      <c r="T152" s="28"/>
    </row>
    <row r="153" spans="1:20" x14ac:dyDescent="0.35">
      <c r="A153" s="2" t="s">
        <v>87</v>
      </c>
      <c r="B153" s="4">
        <f>Daloopa!AW375</f>
        <v>2041</v>
      </c>
      <c r="C153" s="4">
        <f>Daloopa!AX375</f>
        <v>3137</v>
      </c>
      <c r="D153" s="4">
        <f>Daloopa!AY375</f>
        <v>4378</v>
      </c>
      <c r="E153" s="4">
        <f>Daloopa!AZ375</f>
        <v>5561</v>
      </c>
      <c r="F153" s="4">
        <f>Daloopa!BA375</f>
        <v>5589</v>
      </c>
      <c r="G153" s="4">
        <f>Daloopa!BB375</f>
        <v>6037</v>
      </c>
      <c r="H153" s="4">
        <f>Daloopa!BC375</f>
        <v>5128</v>
      </c>
      <c r="I153" s="3">
        <f t="shared" ref="I153:P153" si="114">(AVERAGE(H154:I154)*I69/365)</f>
        <v>6072.4220637337594</v>
      </c>
      <c r="J153" s="3">
        <f t="shared" si="114"/>
        <v>6677.2760975342471</v>
      </c>
      <c r="K153" s="3">
        <f t="shared" si="114"/>
        <v>7334.6996962410976</v>
      </c>
      <c r="L153" s="3">
        <f t="shared" si="114"/>
        <v>7968.4623198471245</v>
      </c>
      <c r="M153" s="3">
        <f t="shared" si="114"/>
        <v>8609.0324759605501</v>
      </c>
      <c r="N153" s="3">
        <f t="shared" si="114"/>
        <v>9172.6203883623366</v>
      </c>
      <c r="O153" s="3">
        <f t="shared" si="114"/>
        <v>9708.5689207591167</v>
      </c>
      <c r="P153" s="3">
        <f t="shared" si="114"/>
        <v>10232.933286650732</v>
      </c>
      <c r="Q153" s="28"/>
      <c r="R153" s="28"/>
      <c r="S153" s="28"/>
      <c r="T153" s="28"/>
    </row>
    <row r="154" spans="1:20" x14ac:dyDescent="0.35">
      <c r="A154" s="2" t="s">
        <v>29</v>
      </c>
      <c r="B154" s="13"/>
      <c r="C154" s="13">
        <f t="shared" ref="C154:H154" si="115">AVERAGE(B153:C153)*365/C69</f>
        <v>11.155662326317156</v>
      </c>
      <c r="D154" s="13">
        <f t="shared" si="115"/>
        <v>12.411876233053992</v>
      </c>
      <c r="E154" s="13">
        <f t="shared" si="115"/>
        <v>14.212366602416436</v>
      </c>
      <c r="F154" s="13">
        <f t="shared" si="115"/>
        <v>14.400791207546902</v>
      </c>
      <c r="G154" s="13">
        <f t="shared" si="115"/>
        <v>11.858425132598938</v>
      </c>
      <c r="H154" s="13">
        <f t="shared" si="115"/>
        <v>9.796496533553853</v>
      </c>
      <c r="I154" s="17">
        <v>10</v>
      </c>
      <c r="J154" s="17">
        <v>10</v>
      </c>
      <c r="K154" s="17">
        <v>10</v>
      </c>
      <c r="L154" s="17">
        <v>10</v>
      </c>
      <c r="M154" s="17">
        <v>10</v>
      </c>
      <c r="N154" s="17">
        <v>10</v>
      </c>
      <c r="O154" s="17">
        <v>10</v>
      </c>
      <c r="P154" s="17">
        <v>10</v>
      </c>
      <c r="Q154" s="28"/>
      <c r="R154" s="28"/>
      <c r="S154" s="28"/>
      <c r="T154" s="28"/>
    </row>
    <row r="155" spans="1:20" x14ac:dyDescent="0.35">
      <c r="B155" s="4"/>
      <c r="C155" s="4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28"/>
      <c r="R155" s="28"/>
      <c r="S155" s="28"/>
      <c r="T155" s="28"/>
    </row>
    <row r="156" spans="1:20" x14ac:dyDescent="0.35">
      <c r="A156" s="2" t="s">
        <v>438</v>
      </c>
      <c r="B156" s="4">
        <f>Daloopa!AW377</f>
        <v>3976</v>
      </c>
      <c r="C156" s="4">
        <f>Daloopa!AX377</f>
        <v>4581</v>
      </c>
      <c r="D156" s="4">
        <f>Daloopa!AY377</f>
        <v>6839</v>
      </c>
      <c r="E156" s="4">
        <f>Daloopa!AZ377</f>
        <v>8495</v>
      </c>
      <c r="F156" s="4">
        <f>Daloopa!BA377</f>
        <v>11086</v>
      </c>
      <c r="G156" s="4">
        <f>Daloopa!BB377</f>
        <v>13889</v>
      </c>
      <c r="H156" s="4">
        <f>Daloopa!BC377</f>
        <v>14028</v>
      </c>
      <c r="I156" s="3">
        <f t="shared" ref="I156:P156" si="116">I157*I69</f>
        <v>15002.763879650001</v>
      </c>
      <c r="J156" s="3">
        <f t="shared" si="116"/>
        <v>16329.278696520001</v>
      </c>
      <c r="K156" s="3">
        <f t="shared" si="116"/>
        <v>17937.008107157602</v>
      </c>
      <c r="L156" s="3">
        <f t="shared" si="116"/>
        <v>19486.874603186145</v>
      </c>
      <c r="M156" s="3">
        <f t="shared" si="116"/>
        <v>21053.388919961526</v>
      </c>
      <c r="N156" s="3">
        <f t="shared" si="116"/>
        <v>22431.643159740095</v>
      </c>
      <c r="O156" s="3">
        <f t="shared" si="116"/>
        <v>23742.305295716422</v>
      </c>
      <c r="P156" s="3">
        <f t="shared" si="116"/>
        <v>25024.638352504364</v>
      </c>
      <c r="Q156" s="28"/>
      <c r="R156" s="28"/>
      <c r="S156" s="28"/>
      <c r="T156" s="28"/>
    </row>
    <row r="157" spans="1:20" x14ac:dyDescent="0.35">
      <c r="A157" s="2" t="s">
        <v>103</v>
      </c>
      <c r="B157" s="11">
        <f t="shared" ref="B157:H157" si="117">B156/B69</f>
        <v>5.9739167017248636E-2</v>
      </c>
      <c r="C157" s="11">
        <f t="shared" si="117"/>
        <v>5.4079259582807022E-2</v>
      </c>
      <c r="D157" s="11">
        <f t="shared" si="117"/>
        <v>6.1892522941591706E-2</v>
      </c>
      <c r="E157" s="11">
        <f t="shared" si="117"/>
        <v>6.6561672386504317E-2</v>
      </c>
      <c r="F157" s="11">
        <f t="shared" si="117"/>
        <v>7.845551757570611E-2</v>
      </c>
      <c r="G157" s="11">
        <f t="shared" si="117"/>
        <v>7.7625570776255703E-2</v>
      </c>
      <c r="H157" s="11">
        <f t="shared" si="117"/>
        <v>6.7444253199611531E-2</v>
      </c>
      <c r="I157" s="12">
        <v>6.7000000000000004E-2</v>
      </c>
      <c r="J157" s="12">
        <v>6.7000000000000004E-2</v>
      </c>
      <c r="K157" s="12">
        <v>6.7000000000000004E-2</v>
      </c>
      <c r="L157" s="12">
        <v>6.7000000000000004E-2</v>
      </c>
      <c r="M157" s="12">
        <v>6.7000000000000004E-2</v>
      </c>
      <c r="N157" s="12">
        <v>6.7000000000000004E-2</v>
      </c>
      <c r="O157" s="12">
        <v>6.7000000000000004E-2</v>
      </c>
      <c r="P157" s="12">
        <v>6.7000000000000004E-2</v>
      </c>
      <c r="Q157" s="28"/>
      <c r="R157" s="28"/>
      <c r="S157" s="28"/>
      <c r="T157" s="28"/>
    </row>
    <row r="158" spans="1:20" x14ac:dyDescent="0.35">
      <c r="A158" s="2" t="s">
        <v>86</v>
      </c>
      <c r="B158" s="4">
        <f>Daloopa!AW378</f>
        <v>6144</v>
      </c>
      <c r="C158" s="4">
        <f>Daloopa!AX378</f>
        <v>10177</v>
      </c>
      <c r="D158" s="4">
        <f>Daloopa!AY378</f>
        <v>16958</v>
      </c>
      <c r="E158" s="4">
        <f>Daloopa!AZ378</f>
        <v>23067</v>
      </c>
      <c r="F158" s="4">
        <f>Daloopa!BA378</f>
        <v>28631</v>
      </c>
      <c r="G158" s="4">
        <f>Daloopa!BB378</f>
        <v>31236</v>
      </c>
      <c r="H158" s="4">
        <f>Daloopa!BC378</f>
        <v>37866</v>
      </c>
      <c r="I158" s="3">
        <f t="shared" ref="I158:P158" si="118">I159*I69</f>
        <v>44784.369790000004</v>
      </c>
      <c r="J158" s="3">
        <f t="shared" si="118"/>
        <v>48744.115512000004</v>
      </c>
      <c r="K158" s="3">
        <f t="shared" si="118"/>
        <v>53543.307782560005</v>
      </c>
      <c r="L158" s="3">
        <f t="shared" si="118"/>
        <v>58169.774934884015</v>
      </c>
      <c r="M158" s="3">
        <f t="shared" si="118"/>
        <v>62845.93707451201</v>
      </c>
      <c r="N158" s="3">
        <f t="shared" si="118"/>
        <v>66960.128835045063</v>
      </c>
      <c r="O158" s="3">
        <f t="shared" si="118"/>
        <v>70872.553121541554</v>
      </c>
      <c r="P158" s="3">
        <f t="shared" si="118"/>
        <v>74700.412992550337</v>
      </c>
      <c r="Q158" s="28"/>
      <c r="R158" s="28"/>
      <c r="S158" s="28"/>
      <c r="T158" s="28"/>
    </row>
    <row r="159" spans="1:20" x14ac:dyDescent="0.35">
      <c r="A159" s="2" t="s">
        <v>103</v>
      </c>
      <c r="B159" s="11">
        <f t="shared" ref="B159:H159" si="119">B158/B69</f>
        <v>9.2313239978364089E-2</v>
      </c>
      <c r="C159" s="11">
        <f t="shared" si="119"/>
        <v>0.12014071704305328</v>
      </c>
      <c r="D159" s="11">
        <f t="shared" si="119"/>
        <v>0.15346884106499664</v>
      </c>
      <c r="E159" s="11">
        <f t="shared" si="119"/>
        <v>0.18073903436603828</v>
      </c>
      <c r="F159" s="11">
        <f t="shared" si="119"/>
        <v>0.20262131731102667</v>
      </c>
      <c r="G159" s="11">
        <f t="shared" si="119"/>
        <v>0.17457789104810451</v>
      </c>
      <c r="H159" s="11">
        <f t="shared" si="119"/>
        <v>0.18205332846139793</v>
      </c>
      <c r="I159" s="12">
        <v>0.2</v>
      </c>
      <c r="J159" s="12">
        <v>0.2</v>
      </c>
      <c r="K159" s="12">
        <v>0.2</v>
      </c>
      <c r="L159" s="12">
        <v>0.2</v>
      </c>
      <c r="M159" s="12">
        <v>0.2</v>
      </c>
      <c r="N159" s="12">
        <v>0.2</v>
      </c>
      <c r="O159" s="12">
        <v>0.2</v>
      </c>
      <c r="P159" s="12">
        <v>0.2</v>
      </c>
      <c r="Q159" s="28"/>
      <c r="R159" s="28"/>
      <c r="S159" s="28"/>
      <c r="T159" s="28"/>
    </row>
    <row r="160" spans="1:20" x14ac:dyDescent="0.35">
      <c r="A160" s="2" t="s">
        <v>440</v>
      </c>
      <c r="B160" s="4">
        <f>Daloopa!AW379</f>
        <v>2942</v>
      </c>
      <c r="C160" s="4">
        <f>Daloopa!AX379</f>
        <v>3975</v>
      </c>
      <c r="D160" s="4">
        <f>Daloopa!AY379</f>
        <v>4592</v>
      </c>
      <c r="E160" s="4">
        <f>Daloopa!AZ379</f>
        <v>5916</v>
      </c>
      <c r="F160" s="4">
        <f>Daloopa!BA379</f>
        <v>7500</v>
      </c>
      <c r="G160" s="4">
        <f>Daloopa!BB379</f>
        <v>8996</v>
      </c>
      <c r="H160" s="4">
        <f>Daloopa!BC379</f>
        <v>8370</v>
      </c>
      <c r="I160" s="3">
        <f t="shared" ref="I160:P160" si="120">I161*I2</f>
        <v>8985.3734999999997</v>
      </c>
      <c r="J160" s="3">
        <f t="shared" si="120"/>
        <v>9775.7091</v>
      </c>
      <c r="K160" s="3">
        <f t="shared" si="120"/>
        <v>10856.210418000004</v>
      </c>
      <c r="L160" s="3">
        <f t="shared" si="120"/>
        <v>11849.245551090002</v>
      </c>
      <c r="M160" s="3">
        <f t="shared" si="120"/>
        <v>12850.486024765501</v>
      </c>
      <c r="N160" s="3">
        <f t="shared" si="120"/>
        <v>13813.81046409515</v>
      </c>
      <c r="O160" s="3">
        <f t="shared" si="120"/>
        <v>14713.647361002359</v>
      </c>
      <c r="P160" s="3">
        <f t="shared" si="120"/>
        <v>15611.111977360832</v>
      </c>
      <c r="Q160" s="28"/>
      <c r="R160" s="28"/>
      <c r="S160" s="28"/>
      <c r="T160" s="28"/>
    </row>
    <row r="161" spans="1:20" x14ac:dyDescent="0.35">
      <c r="A161" s="2" t="s">
        <v>3</v>
      </c>
      <c r="B161" s="11">
        <f t="shared" ref="B161:H161" si="121">B160/B2</f>
        <v>3.2590393477490251E-2</v>
      </c>
      <c r="C161" s="11">
        <f t="shared" si="121"/>
        <v>3.5857651887600921E-2</v>
      </c>
      <c r="D161" s="11">
        <f t="shared" si="121"/>
        <v>3.3562589991156196E-2</v>
      </c>
      <c r="E161" s="11">
        <f t="shared" si="121"/>
        <v>3.6550782480831844E-2</v>
      </c>
      <c r="F161" s="11">
        <f t="shared" si="121"/>
        <v>4.1089811370372605E-2</v>
      </c>
      <c r="G161" s="11">
        <f t="shared" si="121"/>
        <v>3.4917344946572115E-2</v>
      </c>
      <c r="H161" s="11">
        <f t="shared" si="121"/>
        <v>2.9593121101981361E-2</v>
      </c>
      <c r="I161" s="12">
        <v>0.03</v>
      </c>
      <c r="J161" s="12">
        <v>0.03</v>
      </c>
      <c r="K161" s="12">
        <v>0.03</v>
      </c>
      <c r="L161" s="12">
        <v>0.03</v>
      </c>
      <c r="M161" s="12">
        <v>0.03</v>
      </c>
      <c r="N161" s="12">
        <v>0.03</v>
      </c>
      <c r="O161" s="12">
        <v>0.03</v>
      </c>
      <c r="P161" s="12">
        <v>0.03</v>
      </c>
      <c r="Q161" s="28"/>
      <c r="R161" s="28"/>
      <c r="S161" s="28"/>
      <c r="T161" s="28"/>
    </row>
    <row r="162" spans="1:20" x14ac:dyDescent="0.35">
      <c r="A162" s="2" t="s">
        <v>442</v>
      </c>
      <c r="B162" s="4">
        <f>Daloopa!AW381</f>
        <v>1099</v>
      </c>
      <c r="C162" s="4">
        <f>Daloopa!AX381</f>
        <v>1432</v>
      </c>
      <c r="D162" s="4">
        <f>Daloopa!AY381</f>
        <v>1784</v>
      </c>
      <c r="E162" s="4">
        <f>Daloopa!AZ381</f>
        <v>1908</v>
      </c>
      <c r="F162" s="4">
        <f>Daloopa!BA381</f>
        <v>2543</v>
      </c>
      <c r="G162" s="4">
        <f>Daloopa!BB381</f>
        <v>3288</v>
      </c>
      <c r="H162" s="4">
        <f>Daloopa!BC381</f>
        <v>3908</v>
      </c>
      <c r="I162" s="3">
        <f t="shared" ref="I162:P162" si="122">I163*I2</f>
        <v>4193.1743000000006</v>
      </c>
      <c r="J162" s="3">
        <f t="shared" si="122"/>
        <v>4561.9975800000002</v>
      </c>
      <c r="K162" s="3">
        <f t="shared" si="122"/>
        <v>5066.2315284000024</v>
      </c>
      <c r="L162" s="3">
        <f t="shared" si="122"/>
        <v>5529.6479238420015</v>
      </c>
      <c r="M162" s="3">
        <f t="shared" si="122"/>
        <v>5996.8934782239012</v>
      </c>
      <c r="N162" s="3">
        <f t="shared" si="122"/>
        <v>6446.4448832444032</v>
      </c>
      <c r="O162" s="3">
        <f t="shared" si="122"/>
        <v>6866.3687684677679</v>
      </c>
      <c r="P162" s="3">
        <f t="shared" si="122"/>
        <v>7285.1855894350556</v>
      </c>
      <c r="Q162" s="28"/>
      <c r="R162" s="28"/>
      <c r="S162" s="28"/>
      <c r="T162" s="28"/>
    </row>
    <row r="163" spans="1:20" x14ac:dyDescent="0.35">
      <c r="A163" s="2" t="s">
        <v>3</v>
      </c>
      <c r="B163" s="11">
        <f t="shared" ref="B163:H163" si="123">B162/B2</f>
        <v>1.2174317617866005E-2</v>
      </c>
      <c r="C163" s="11">
        <f t="shared" si="123"/>
        <v>1.2917775472464029E-2</v>
      </c>
      <c r="D163" s="11">
        <f t="shared" si="123"/>
        <v>1.3039124682975318E-2</v>
      </c>
      <c r="E163" s="11">
        <f t="shared" si="123"/>
        <v>1.1788183396454896E-2</v>
      </c>
      <c r="F163" s="11">
        <f t="shared" si="123"/>
        <v>1.3932185375314337E-2</v>
      </c>
      <c r="G163" s="11">
        <f t="shared" si="123"/>
        <v>1.2762142083629292E-2</v>
      </c>
      <c r="H163" s="11">
        <f t="shared" si="123"/>
        <v>1.3817194416552348E-2</v>
      </c>
      <c r="I163" s="12">
        <v>1.4E-2</v>
      </c>
      <c r="J163" s="12">
        <v>1.4E-2</v>
      </c>
      <c r="K163" s="12">
        <v>1.4E-2</v>
      </c>
      <c r="L163" s="12">
        <v>1.4E-2</v>
      </c>
      <c r="M163" s="12">
        <v>1.4E-2</v>
      </c>
      <c r="N163" s="12">
        <v>1.4E-2</v>
      </c>
      <c r="O163" s="12">
        <v>1.4E-2</v>
      </c>
      <c r="P163" s="12">
        <v>1.4E-2</v>
      </c>
      <c r="Q163" s="28"/>
      <c r="R163" s="28"/>
      <c r="S163" s="28"/>
      <c r="T163" s="28"/>
    </row>
    <row r="164" spans="1:20" x14ac:dyDescent="0.35">
      <c r="A164" s="2" t="s">
        <v>982</v>
      </c>
      <c r="B164" s="4">
        <f>Daloopa!AW382</f>
        <v>554</v>
      </c>
      <c r="C164" s="4">
        <f>Daloopa!AX382</f>
        <v>881</v>
      </c>
      <c r="D164" s="4">
        <f>Daloopa!AY382</f>
        <v>69</v>
      </c>
      <c r="E164" s="4">
        <f>Daloopa!AZ382</f>
        <v>274</v>
      </c>
      <c r="F164" s="4">
        <f>Daloopa!BA382</f>
        <v>1485</v>
      </c>
      <c r="G164" s="4">
        <f>Daloopa!BB382</f>
        <v>808</v>
      </c>
      <c r="H164" s="4">
        <f>Daloopa!BC382</f>
        <v>0</v>
      </c>
      <c r="I164" s="12"/>
      <c r="J164" s="12"/>
      <c r="K164" s="12"/>
      <c r="L164" s="12"/>
      <c r="M164" s="12"/>
      <c r="N164" s="12"/>
      <c r="O164" s="12"/>
      <c r="P164" s="12"/>
      <c r="Q164" s="28"/>
      <c r="R164" s="28"/>
      <c r="S164" s="28"/>
      <c r="T164" s="28"/>
    </row>
    <row r="165" spans="1:20" x14ac:dyDescent="0.3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8"/>
      <c r="R165" s="28"/>
      <c r="S165" s="28"/>
      <c r="T165" s="28"/>
    </row>
    <row r="166" spans="1:20" x14ac:dyDescent="0.35">
      <c r="A166" s="2" t="s">
        <v>21</v>
      </c>
      <c r="B166" s="3">
        <f t="shared" ref="B166:P166" si="124">B153+B156+B158+B160+B162+B164</f>
        <v>16756</v>
      </c>
      <c r="C166" s="3">
        <f t="shared" si="124"/>
        <v>24183</v>
      </c>
      <c r="D166" s="3">
        <f t="shared" si="124"/>
        <v>34620</v>
      </c>
      <c r="E166" s="3">
        <f t="shared" si="124"/>
        <v>45221</v>
      </c>
      <c r="F166" s="3">
        <f t="shared" si="124"/>
        <v>56834</v>
      </c>
      <c r="G166" s="3">
        <f t="shared" si="124"/>
        <v>64254</v>
      </c>
      <c r="H166" s="3">
        <f t="shared" si="124"/>
        <v>69300</v>
      </c>
      <c r="I166" s="3">
        <f t="shared" si="124"/>
        <v>79038.103533383764</v>
      </c>
      <c r="J166" s="3">
        <f t="shared" si="124"/>
        <v>86088.376986054238</v>
      </c>
      <c r="K166" s="3">
        <f t="shared" si="124"/>
        <v>94737.457532358705</v>
      </c>
      <c r="L166" s="3">
        <f t="shared" si="124"/>
        <v>103004.00533284928</v>
      </c>
      <c r="M166" s="3">
        <f t="shared" si="124"/>
        <v>111355.7379734235</v>
      </c>
      <c r="N166" s="3">
        <f t="shared" si="124"/>
        <v>118824.64773048705</v>
      </c>
      <c r="O166" s="3">
        <f t="shared" si="124"/>
        <v>125903.44346748722</v>
      </c>
      <c r="P166" s="3">
        <f t="shared" si="124"/>
        <v>132854.28219850131</v>
      </c>
      <c r="Q166" s="28"/>
      <c r="R166" s="28"/>
      <c r="S166" s="28"/>
      <c r="T166" s="28"/>
    </row>
    <row r="167" spans="1:20" x14ac:dyDescent="0.35">
      <c r="Q167" s="28"/>
      <c r="R167" s="28"/>
      <c r="S167" s="28"/>
      <c r="T167" s="28"/>
    </row>
    <row r="168" spans="1:20" x14ac:dyDescent="0.35">
      <c r="A168" s="2" t="s">
        <v>116</v>
      </c>
      <c r="B168" s="4">
        <f>Daloopa!AW386</f>
        <v>3935</v>
      </c>
      <c r="C168" s="4">
        <f>Daloopa!AX386</f>
        <v>3969</v>
      </c>
      <c r="D168" s="4">
        <f>Daloopa!AY386</f>
        <v>4012</v>
      </c>
      <c r="E168" s="4">
        <f>Daloopa!AZ386</f>
        <v>4554</v>
      </c>
      <c r="F168" s="4">
        <f>Daloopa!BA386</f>
        <v>13932</v>
      </c>
      <c r="G168" s="4">
        <f>Daloopa!BB386</f>
        <v>14817</v>
      </c>
      <c r="H168" s="4">
        <f>Daloopa!BC386</f>
        <v>14701</v>
      </c>
      <c r="I168" s="3">
        <f>H168+I120</f>
        <v>14701</v>
      </c>
      <c r="J168" s="3">
        <f t="shared" ref="J168:P168" si="125">I168+J120</f>
        <v>14701</v>
      </c>
      <c r="K168" s="3">
        <f t="shared" si="125"/>
        <v>19701</v>
      </c>
      <c r="L168" s="3">
        <f t="shared" si="125"/>
        <v>24701</v>
      </c>
      <c r="M168" s="3">
        <f t="shared" si="125"/>
        <v>29701</v>
      </c>
      <c r="N168" s="3">
        <f t="shared" si="125"/>
        <v>34701</v>
      </c>
      <c r="O168" s="3">
        <f t="shared" si="125"/>
        <v>39701</v>
      </c>
      <c r="P168" s="3">
        <f t="shared" si="125"/>
        <v>44701</v>
      </c>
      <c r="Q168" s="28"/>
      <c r="R168" s="28"/>
      <c r="S168" s="28"/>
      <c r="T168" s="28"/>
    </row>
    <row r="169" spans="1:20" x14ac:dyDescent="0.35">
      <c r="A169" s="2" t="s">
        <v>110</v>
      </c>
      <c r="B169" s="3">
        <f>B132+B133-B168</f>
        <v>82398</v>
      </c>
      <c r="C169" s="3">
        <f t="shared" ref="C169:P169" si="126">C132+C133-C168</f>
        <v>97902</v>
      </c>
      <c r="D169" s="3">
        <f t="shared" si="126"/>
        <v>105128</v>
      </c>
      <c r="E169" s="3">
        <f t="shared" si="126"/>
        <v>115121</v>
      </c>
      <c r="F169" s="3">
        <f t="shared" si="126"/>
        <v>122762</v>
      </c>
      <c r="G169" s="3">
        <f t="shared" si="126"/>
        <v>124832</v>
      </c>
      <c r="H169" s="3">
        <f t="shared" si="126"/>
        <v>99061</v>
      </c>
      <c r="I169" s="3">
        <f t="shared" ca="1" si="126"/>
        <v>99061</v>
      </c>
      <c r="J169" s="3">
        <f t="shared" ca="1" si="126"/>
        <v>99061</v>
      </c>
      <c r="K169" s="3">
        <f t="shared" ca="1" si="126"/>
        <v>94061</v>
      </c>
      <c r="L169" s="3">
        <f t="shared" ca="1" si="126"/>
        <v>89061</v>
      </c>
      <c r="M169" s="3">
        <f t="shared" ca="1" si="126"/>
        <v>84061</v>
      </c>
      <c r="N169" s="3">
        <f t="shared" ca="1" si="126"/>
        <v>79061</v>
      </c>
      <c r="O169" s="3">
        <f t="shared" ca="1" si="126"/>
        <v>74061</v>
      </c>
      <c r="P169" s="3">
        <f t="shared" ca="1" si="126"/>
        <v>69061</v>
      </c>
      <c r="Q169" s="28"/>
      <c r="R169" s="28"/>
      <c r="S169" s="28"/>
      <c r="T169" s="28"/>
    </row>
    <row r="170" spans="1:20" x14ac:dyDescent="0.35">
      <c r="B170" s="4"/>
      <c r="C170" s="4"/>
      <c r="D170" s="4"/>
      <c r="E170" s="4"/>
      <c r="F170" s="4"/>
      <c r="G170" s="4"/>
      <c r="H170" s="4"/>
      <c r="L170" s="3"/>
      <c r="M170" s="3"/>
      <c r="N170" s="3"/>
      <c r="O170" s="3"/>
      <c r="P170" s="3"/>
      <c r="Q170" s="28"/>
      <c r="R170" s="28"/>
      <c r="S170" s="28"/>
      <c r="T170" s="28"/>
    </row>
    <row r="171" spans="1:20" x14ac:dyDescent="0.35">
      <c r="A171" s="2" t="s">
        <v>445</v>
      </c>
      <c r="B171" s="4">
        <f>Daloopa!AW387</f>
        <v>202</v>
      </c>
      <c r="C171" s="4">
        <f>Daloopa!AX387</f>
        <v>340</v>
      </c>
      <c r="D171" s="4">
        <f>Daloopa!AY387</f>
        <v>396</v>
      </c>
      <c r="E171" s="4">
        <f>Daloopa!AZ387</f>
        <v>358</v>
      </c>
      <c r="F171" s="4">
        <f>Daloopa!BA387</f>
        <v>481</v>
      </c>
      <c r="G171" s="4">
        <f>Daloopa!BB387</f>
        <v>535</v>
      </c>
      <c r="H171" s="4">
        <f>Daloopa!BC387</f>
        <v>599</v>
      </c>
      <c r="I171" s="3">
        <f>I172*I2</f>
        <v>599.0249</v>
      </c>
      <c r="J171" s="3">
        <f t="shared" ref="J171:P171" si="127">J172*J2</f>
        <v>651.71394000000009</v>
      </c>
      <c r="K171" s="3">
        <f t="shared" si="127"/>
        <v>723.74736120000034</v>
      </c>
      <c r="L171" s="3">
        <f t="shared" si="127"/>
        <v>789.94970340600014</v>
      </c>
      <c r="M171" s="3">
        <f t="shared" si="127"/>
        <v>856.69906831770015</v>
      </c>
      <c r="N171" s="3">
        <f t="shared" si="127"/>
        <v>920.92069760634331</v>
      </c>
      <c r="O171" s="3">
        <f t="shared" si="127"/>
        <v>980.90982406682394</v>
      </c>
      <c r="P171" s="3">
        <f t="shared" si="127"/>
        <v>1040.7407984907222</v>
      </c>
      <c r="Q171" s="28"/>
      <c r="R171" s="28"/>
      <c r="S171" s="28"/>
      <c r="T171" s="28"/>
    </row>
    <row r="172" spans="1:20" x14ac:dyDescent="0.35">
      <c r="A172" s="2" t="s">
        <v>3</v>
      </c>
      <c r="B172" s="11">
        <f>B171/B2</f>
        <v>2.2376816731655442E-3</v>
      </c>
      <c r="C172" s="11">
        <f t="shared" ref="C172:H172" si="128">C171/C2</f>
        <v>3.0670695954174371E-3</v>
      </c>
      <c r="D172" s="11">
        <f t="shared" si="128"/>
        <v>2.8943348511537141E-3</v>
      </c>
      <c r="E172" s="11">
        <f t="shared" si="128"/>
        <v>2.2118289601314742E-3</v>
      </c>
      <c r="F172" s="11">
        <f t="shared" si="128"/>
        <v>2.6352265692198961E-3</v>
      </c>
      <c r="G172" s="11">
        <f t="shared" si="128"/>
        <v>2.0765650896416277E-3</v>
      </c>
      <c r="H172" s="11">
        <f t="shared" si="128"/>
        <v>2.1178350705002191E-3</v>
      </c>
      <c r="I172" s="12">
        <v>2E-3</v>
      </c>
      <c r="J172" s="12">
        <v>2E-3</v>
      </c>
      <c r="K172" s="12">
        <v>2E-3</v>
      </c>
      <c r="L172" s="12">
        <v>2E-3</v>
      </c>
      <c r="M172" s="12">
        <v>2E-3</v>
      </c>
      <c r="N172" s="12">
        <v>2E-3</v>
      </c>
      <c r="O172" s="12">
        <v>2E-3</v>
      </c>
      <c r="P172" s="12">
        <v>2E-3</v>
      </c>
      <c r="Q172" s="28"/>
      <c r="R172" s="28"/>
      <c r="S172" s="28"/>
      <c r="T172" s="28"/>
    </row>
    <row r="173" spans="1:20" x14ac:dyDescent="0.35">
      <c r="B173" s="4"/>
      <c r="C173" s="4"/>
      <c r="D173" s="4"/>
      <c r="E173" s="4"/>
      <c r="F173" s="4"/>
      <c r="G173" s="4"/>
      <c r="H173" s="4"/>
      <c r="L173" s="3"/>
      <c r="M173" s="3"/>
      <c r="N173" s="3"/>
      <c r="O173" s="3"/>
      <c r="P173" s="3"/>
      <c r="Q173" s="28"/>
      <c r="R173" s="28"/>
      <c r="S173" s="28"/>
      <c r="T173" s="28"/>
    </row>
    <row r="174" spans="1:20" x14ac:dyDescent="0.35">
      <c r="A174" s="2" t="s">
        <v>446</v>
      </c>
      <c r="B174" s="4">
        <f>Daloopa!AW388</f>
        <v>4677</v>
      </c>
      <c r="C174" s="4">
        <f>Daloopa!AX388</f>
        <v>12812</v>
      </c>
      <c r="D174" s="4">
        <f>Daloopa!AY388</f>
        <v>11327</v>
      </c>
      <c r="E174" s="4">
        <f>Daloopa!AZ388</f>
        <v>9885</v>
      </c>
      <c r="F174" s="4">
        <f>Daloopa!BA388</f>
        <v>8849</v>
      </c>
      <c r="G174" s="4">
        <f>Daloopa!BB388</f>
        <v>9176</v>
      </c>
      <c r="H174" s="4">
        <f>Daloopa!BC388</f>
        <v>9258</v>
      </c>
      <c r="I174" s="3">
        <f t="shared" ref="I174:P175" si="129">H174</f>
        <v>9258</v>
      </c>
      <c r="J174" s="3">
        <f t="shared" si="129"/>
        <v>9258</v>
      </c>
      <c r="K174" s="3">
        <f t="shared" si="129"/>
        <v>9258</v>
      </c>
      <c r="L174" s="3">
        <f t="shared" si="129"/>
        <v>9258</v>
      </c>
      <c r="M174" s="3">
        <f t="shared" si="129"/>
        <v>9258</v>
      </c>
      <c r="N174" s="3">
        <f t="shared" si="129"/>
        <v>9258</v>
      </c>
      <c r="O174" s="3">
        <f t="shared" si="129"/>
        <v>9258</v>
      </c>
      <c r="P174" s="3">
        <f t="shared" si="129"/>
        <v>9258</v>
      </c>
      <c r="Q174" s="28"/>
      <c r="R174" s="28"/>
      <c r="S174" s="28"/>
      <c r="T174" s="28"/>
    </row>
    <row r="175" spans="1:20" x14ac:dyDescent="0.35">
      <c r="A175" s="2" t="s">
        <v>98</v>
      </c>
      <c r="B175" s="4">
        <f>Daloopa!AW389</f>
        <v>226</v>
      </c>
      <c r="C175" s="4">
        <f>Daloopa!AX389</f>
        <v>430</v>
      </c>
      <c r="D175" s="4">
        <f>Daloopa!AY389</f>
        <v>1264</v>
      </c>
      <c r="E175" s="4">
        <f>Daloopa!AZ389</f>
        <v>1701</v>
      </c>
      <c r="F175" s="4">
        <f>Daloopa!BA389</f>
        <v>3561</v>
      </c>
      <c r="G175" s="4">
        <f>Daloopa!BB389</f>
        <v>5257</v>
      </c>
      <c r="H175" s="4">
        <f>Daloopa!BC389</f>
        <v>514</v>
      </c>
      <c r="I175" s="3">
        <f t="shared" si="129"/>
        <v>514</v>
      </c>
      <c r="J175" s="3">
        <f t="shared" si="129"/>
        <v>514</v>
      </c>
      <c r="K175" s="3">
        <f t="shared" si="129"/>
        <v>514</v>
      </c>
      <c r="L175" s="3">
        <f t="shared" si="129"/>
        <v>514</v>
      </c>
      <c r="M175" s="3">
        <f t="shared" si="129"/>
        <v>514</v>
      </c>
      <c r="N175" s="3">
        <f t="shared" si="129"/>
        <v>514</v>
      </c>
      <c r="O175" s="3">
        <f t="shared" si="129"/>
        <v>514</v>
      </c>
      <c r="P175" s="3">
        <f t="shared" si="129"/>
        <v>514</v>
      </c>
      <c r="Q175" s="28"/>
      <c r="R175" s="28"/>
      <c r="S175" s="28"/>
      <c r="T175" s="28"/>
    </row>
    <row r="176" spans="1:20" x14ac:dyDescent="0.35">
      <c r="A176" s="2" t="s">
        <v>88</v>
      </c>
      <c r="B176" s="4">
        <f>Daloopa!AW390</f>
        <v>0</v>
      </c>
      <c r="C176" s="4">
        <f>Daloopa!AX390</f>
        <v>0</v>
      </c>
      <c r="D176" s="4">
        <f>Daloopa!AY390</f>
        <v>0</v>
      </c>
      <c r="E176" s="4">
        <f>Daloopa!AZ390</f>
        <v>10214</v>
      </c>
      <c r="F176" s="4">
        <f>Daloopa!BA390</f>
        <v>11146</v>
      </c>
      <c r="G176" s="4">
        <f>Daloopa!BB390</f>
        <v>11389</v>
      </c>
      <c r="H176" s="4">
        <f>Daloopa!BC390</f>
        <v>12501</v>
      </c>
      <c r="I176" s="3">
        <f>I177*I2</f>
        <v>13178.5478</v>
      </c>
      <c r="J176" s="3">
        <f t="shared" ref="J176:P176" si="130">J177*J2</f>
        <v>14337.706680000001</v>
      </c>
      <c r="K176" s="3">
        <f t="shared" si="130"/>
        <v>15922.441946400006</v>
      </c>
      <c r="L176" s="3">
        <f t="shared" si="130"/>
        <v>17378.893474932003</v>
      </c>
      <c r="M176" s="3">
        <f t="shared" si="130"/>
        <v>18847.379502989403</v>
      </c>
      <c r="N176" s="3">
        <f t="shared" si="130"/>
        <v>20260.255347339553</v>
      </c>
      <c r="O176" s="3">
        <f t="shared" si="130"/>
        <v>21580.016129470125</v>
      </c>
      <c r="P176" s="3">
        <f t="shared" si="130"/>
        <v>22896.297566795885</v>
      </c>
      <c r="Q176" s="28"/>
      <c r="R176" s="28"/>
      <c r="S176" s="28"/>
      <c r="T176" s="28"/>
    </row>
    <row r="177" spans="1:20" x14ac:dyDescent="0.35">
      <c r="A177" s="2" t="s">
        <v>3</v>
      </c>
      <c r="B177" s="4"/>
      <c r="C177" s="4"/>
      <c r="D177" s="4"/>
      <c r="E177" s="11">
        <f>E176/E2</f>
        <v>6.3105086588778989E-2</v>
      </c>
      <c r="F177" s="11">
        <f>F176/F2</f>
        <v>6.1064938337889736E-2</v>
      </c>
      <c r="G177" s="11">
        <f>G176/G2</f>
        <v>4.4205607113885041E-2</v>
      </c>
      <c r="H177" s="11">
        <f>H176/H2</f>
        <v>4.4198758291023772E-2</v>
      </c>
      <c r="I177" s="12">
        <v>4.3999999999999997E-2</v>
      </c>
      <c r="J177" s="12">
        <v>4.3999999999999997E-2</v>
      </c>
      <c r="K177" s="12">
        <v>4.3999999999999997E-2</v>
      </c>
      <c r="L177" s="12">
        <v>4.3999999999999997E-2</v>
      </c>
      <c r="M177" s="12">
        <v>4.3999999999999997E-2</v>
      </c>
      <c r="N177" s="12">
        <v>4.3999999999999997E-2</v>
      </c>
      <c r="O177" s="12">
        <v>4.3999999999999997E-2</v>
      </c>
      <c r="P177" s="12">
        <v>4.3999999999999997E-2</v>
      </c>
      <c r="Q177" s="28"/>
      <c r="R177" s="28"/>
      <c r="S177" s="28"/>
      <c r="T177" s="28"/>
    </row>
    <row r="178" spans="1:20" x14ac:dyDescent="0.35">
      <c r="B178" s="4"/>
      <c r="C178" s="4"/>
      <c r="D178" s="4"/>
      <c r="E178" s="4"/>
      <c r="F178" s="4"/>
      <c r="G178" s="4"/>
      <c r="H178" s="4"/>
      <c r="L178" s="3"/>
      <c r="M178" s="3"/>
      <c r="N178" s="3"/>
      <c r="O178" s="3"/>
      <c r="P178" s="3"/>
      <c r="Q178" s="28"/>
      <c r="R178" s="28"/>
      <c r="S178" s="28"/>
      <c r="T178" s="28"/>
    </row>
    <row r="179" spans="1:20" x14ac:dyDescent="0.35">
      <c r="A179" s="2" t="s">
        <v>447</v>
      </c>
      <c r="B179" s="4">
        <f>Daloopa!AW391</f>
        <v>2665</v>
      </c>
      <c r="C179" s="4">
        <f>Daloopa!AX391</f>
        <v>3059</v>
      </c>
      <c r="D179" s="4">
        <f>Daloopa!AY391</f>
        <v>3545</v>
      </c>
      <c r="E179" s="4">
        <f>Daloopa!AZ391</f>
        <v>2534</v>
      </c>
      <c r="F179" s="4">
        <f>Daloopa!BA391</f>
        <v>2269</v>
      </c>
      <c r="G179" s="4">
        <f>Daloopa!BB391</f>
        <v>2205</v>
      </c>
      <c r="H179" s="4">
        <f>Daloopa!BC391</f>
        <v>2247</v>
      </c>
      <c r="I179" s="3">
        <f t="shared" ref="I179:P179" si="131">H179</f>
        <v>2247</v>
      </c>
      <c r="J179" s="3">
        <f t="shared" si="131"/>
        <v>2247</v>
      </c>
      <c r="K179" s="3">
        <f t="shared" si="131"/>
        <v>2247</v>
      </c>
      <c r="L179" s="3">
        <f t="shared" si="131"/>
        <v>2247</v>
      </c>
      <c r="M179" s="3">
        <f t="shared" si="131"/>
        <v>2247</v>
      </c>
      <c r="N179" s="3">
        <f t="shared" si="131"/>
        <v>2247</v>
      </c>
      <c r="O179" s="3">
        <f t="shared" si="131"/>
        <v>2247</v>
      </c>
      <c r="P179" s="3">
        <f t="shared" si="131"/>
        <v>2247</v>
      </c>
      <c r="Q179" s="28"/>
      <c r="R179" s="28"/>
      <c r="S179" s="28"/>
      <c r="T179" s="28"/>
    </row>
    <row r="180" spans="1:20" ht="13.15" x14ac:dyDescent="0.4">
      <c r="A180" s="1" t="s">
        <v>24</v>
      </c>
      <c r="B180" s="5">
        <f>B168+B179+B166+B174+B171+B175+B176</f>
        <v>28461</v>
      </c>
      <c r="C180" s="5">
        <f t="shared" ref="C180:P180" si="132">C168+C179+C166+C174+C171+C175+C176</f>
        <v>44793</v>
      </c>
      <c r="D180" s="5">
        <f t="shared" si="132"/>
        <v>55164</v>
      </c>
      <c r="E180" s="5">
        <f t="shared" si="132"/>
        <v>74467</v>
      </c>
      <c r="F180" s="5">
        <f t="shared" si="132"/>
        <v>97072</v>
      </c>
      <c r="G180" s="5">
        <f t="shared" si="132"/>
        <v>107633</v>
      </c>
      <c r="H180" s="5">
        <f t="shared" si="132"/>
        <v>109120</v>
      </c>
      <c r="I180" s="5">
        <f t="shared" si="132"/>
        <v>119535.67623338377</v>
      </c>
      <c r="J180" s="5">
        <f t="shared" si="132"/>
        <v>127797.79760605424</v>
      </c>
      <c r="K180" s="5">
        <f t="shared" si="132"/>
        <v>143103.6468399587</v>
      </c>
      <c r="L180" s="5">
        <f t="shared" si="132"/>
        <v>157892.84851118727</v>
      </c>
      <c r="M180" s="5">
        <f t="shared" si="132"/>
        <v>172779.81654473062</v>
      </c>
      <c r="N180" s="5">
        <f t="shared" si="132"/>
        <v>186725.82377543295</v>
      </c>
      <c r="O180" s="5">
        <f t="shared" si="132"/>
        <v>200184.36942102417</v>
      </c>
      <c r="P180" s="5">
        <f t="shared" si="132"/>
        <v>213511.32056378794</v>
      </c>
      <c r="Q180" s="28"/>
      <c r="R180" s="28"/>
      <c r="S180" s="28"/>
      <c r="T180" s="28"/>
    </row>
    <row r="181" spans="1:20" x14ac:dyDescent="0.35">
      <c r="Q181" s="28"/>
      <c r="R181" s="28"/>
      <c r="S181" s="28"/>
      <c r="T181" s="28"/>
    </row>
    <row r="182" spans="1:20" ht="13.15" x14ac:dyDescent="0.4">
      <c r="A182" s="1" t="s">
        <v>22</v>
      </c>
      <c r="B182" s="16">
        <f>Daloopa!AW400</f>
        <v>139036</v>
      </c>
      <c r="C182" s="16">
        <f>Daloopa!AX400</f>
        <v>152502</v>
      </c>
      <c r="D182" s="16">
        <f>Daloopa!AY400</f>
        <v>177628</v>
      </c>
      <c r="E182" s="16">
        <f>Daloopa!AZ400</f>
        <v>201442</v>
      </c>
      <c r="F182" s="16">
        <f>Daloopa!BA400</f>
        <v>222544</v>
      </c>
      <c r="G182" s="16">
        <f>Daloopa!BB400</f>
        <v>251635</v>
      </c>
      <c r="H182" s="16">
        <f>Daloopa!BC400</f>
        <v>256144</v>
      </c>
      <c r="I182" s="5">
        <f t="shared" ref="I182:P182" ca="1" si="133">H182+I84+I89+I118+I115</f>
        <v>263878.80983291857</v>
      </c>
      <c r="J182" s="5">
        <f t="shared" ca="1" si="133"/>
        <v>278014.15841318265</v>
      </c>
      <c r="K182" s="5">
        <f t="shared" ca="1" si="133"/>
        <v>289635.30303763109</v>
      </c>
      <c r="L182" s="5">
        <f t="shared" ca="1" si="133"/>
        <v>298970.26321661961</v>
      </c>
      <c r="M182" s="5">
        <f t="shared" ca="1" si="133"/>
        <v>305091.1312286309</v>
      </c>
      <c r="N182" s="5">
        <f t="shared" ca="1" si="133"/>
        <v>310544.85746196983</v>
      </c>
      <c r="O182" s="5">
        <f t="shared" ca="1" si="133"/>
        <v>311273.81942159293</v>
      </c>
      <c r="P182" s="5">
        <f t="shared" ca="1" si="133"/>
        <v>309589.41261526552</v>
      </c>
      <c r="Q182" s="28"/>
      <c r="R182" s="28"/>
      <c r="S182" s="28"/>
      <c r="T182" s="28"/>
    </row>
    <row r="183" spans="1:20" x14ac:dyDescent="0.35"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28"/>
      <c r="R183" s="28"/>
      <c r="S183" s="28"/>
      <c r="T183" s="28"/>
    </row>
    <row r="184" spans="1:20" ht="13.15" x14ac:dyDescent="0.4">
      <c r="A184" s="1" t="s">
        <v>23</v>
      </c>
      <c r="B184" s="5">
        <f>B182+B180</f>
        <v>167497</v>
      </c>
      <c r="C184" s="5">
        <f>C182+C180</f>
        <v>197295</v>
      </c>
      <c r="D184" s="5">
        <f>D182+D180</f>
        <v>232792</v>
      </c>
      <c r="E184" s="5">
        <f>E182+E180</f>
        <v>275909</v>
      </c>
      <c r="F184" s="5">
        <f>F182+F180</f>
        <v>319616</v>
      </c>
      <c r="G184" s="5">
        <f t="shared" ref="G184:P184" si="134">G182+G180</f>
        <v>359268</v>
      </c>
      <c r="H184" s="5">
        <f>H182+H180</f>
        <v>365264</v>
      </c>
      <c r="I184" s="5">
        <f ca="1">I182+I180</f>
        <v>383414.48606630234</v>
      </c>
      <c r="J184" s="5">
        <f t="shared" ca="1" si="134"/>
        <v>405811.95601923688</v>
      </c>
      <c r="K184" s="5">
        <f t="shared" ca="1" si="134"/>
        <v>432738.94987758982</v>
      </c>
      <c r="L184" s="5">
        <f t="shared" ca="1" si="134"/>
        <v>456863.11172780686</v>
      </c>
      <c r="M184" s="5">
        <f t="shared" ca="1" si="134"/>
        <v>477870.94777336152</v>
      </c>
      <c r="N184" s="5">
        <f t="shared" ca="1" si="134"/>
        <v>497270.68123740278</v>
      </c>
      <c r="O184" s="5">
        <f t="shared" ca="1" si="134"/>
        <v>511458.18884261709</v>
      </c>
      <c r="P184" s="5">
        <f t="shared" ca="1" si="134"/>
        <v>523100.73317905347</v>
      </c>
      <c r="Q184" s="28"/>
      <c r="R184" s="28"/>
      <c r="S184" s="28"/>
      <c r="T184" s="28"/>
    </row>
    <row r="185" spans="1:20" x14ac:dyDescent="0.35">
      <c r="A185" s="6" t="s">
        <v>25</v>
      </c>
      <c r="B185" s="7">
        <f t="shared" ref="B185:P185" si="135">B184-B151</f>
        <v>0</v>
      </c>
      <c r="C185" s="7">
        <f t="shared" si="135"/>
        <v>0</v>
      </c>
      <c r="D185" s="7">
        <f t="shared" si="135"/>
        <v>0</v>
      </c>
      <c r="E185" s="7">
        <f t="shared" si="135"/>
        <v>0</v>
      </c>
      <c r="F185" s="7">
        <f t="shared" si="135"/>
        <v>0</v>
      </c>
      <c r="G185" s="7">
        <f t="shared" si="135"/>
        <v>0</v>
      </c>
      <c r="H185" s="7">
        <f t="shared" si="135"/>
        <v>0</v>
      </c>
      <c r="I185" s="7">
        <f t="shared" ca="1" si="135"/>
        <v>0</v>
      </c>
      <c r="J185" s="7">
        <f t="shared" ca="1" si="135"/>
        <v>0</v>
      </c>
      <c r="K185" s="7">
        <f t="shared" ca="1" si="135"/>
        <v>0</v>
      </c>
      <c r="L185" s="7">
        <f t="shared" ca="1" si="135"/>
        <v>0</v>
      </c>
      <c r="M185" s="7">
        <f t="shared" ca="1" si="135"/>
        <v>0</v>
      </c>
      <c r="N185" s="7">
        <f t="shared" ca="1" si="135"/>
        <v>0</v>
      </c>
      <c r="O185" s="7">
        <f t="shared" ca="1" si="135"/>
        <v>0</v>
      </c>
      <c r="P185" s="7">
        <f t="shared" ca="1" si="135"/>
        <v>0</v>
      </c>
      <c r="Q185" s="28"/>
      <c r="R185" s="28"/>
    </row>
    <row r="186" spans="1:20" x14ac:dyDescent="0.35">
      <c r="L186" s="3"/>
      <c r="M186" s="3"/>
      <c r="N186" s="3"/>
      <c r="O186" s="3"/>
      <c r="P186" s="3"/>
      <c r="Q186" s="28"/>
      <c r="R186" s="28"/>
    </row>
    <row r="187" spans="1:20" x14ac:dyDescent="0.35">
      <c r="A187" s="2" t="s">
        <v>121</v>
      </c>
      <c r="B187" s="3">
        <f t="shared" ref="B187:P187" si="136">B70*(1-B79)</f>
        <v>19127.960579710147</v>
      </c>
      <c r="C187" s="3">
        <f t="shared" si="136"/>
        <v>12174.480638399589</v>
      </c>
      <c r="D187" s="3">
        <f t="shared" si="136"/>
        <v>23171.9490161258</v>
      </c>
      <c r="E187" s="3">
        <f t="shared" si="136"/>
        <v>29668.018498422713</v>
      </c>
      <c r="F187" s="3">
        <f t="shared" si="136"/>
        <v>34525.378644815108</v>
      </c>
      <c r="G187" s="3">
        <f t="shared" si="136"/>
        <v>65960.51713800781</v>
      </c>
      <c r="H187" s="3">
        <f t="shared" si="136"/>
        <v>62926.542507851053</v>
      </c>
      <c r="I187" s="3">
        <f t="shared" si="136"/>
        <v>64252.01089250001</v>
      </c>
      <c r="J187" s="3">
        <f t="shared" si="136"/>
        <v>69815.933574000024</v>
      </c>
      <c r="K187" s="3">
        <f t="shared" si="136"/>
        <v>80033.570434120076</v>
      </c>
      <c r="L187" s="3">
        <f t="shared" si="136"/>
        <v>88507.08047429302</v>
      </c>
      <c r="M187" s="3">
        <f t="shared" si="136"/>
        <v>97001.871468346508</v>
      </c>
      <c r="N187" s="3">
        <f t="shared" si="136"/>
        <v>106810.74893375438</v>
      </c>
      <c r="O187" s="3">
        <f t="shared" si="136"/>
        <v>115678.32446184855</v>
      </c>
      <c r="P187" s="3">
        <f t="shared" si="136"/>
        <v>124838.08414021804</v>
      </c>
      <c r="Q187" s="28"/>
      <c r="R187" s="28"/>
    </row>
    <row r="188" spans="1:20" x14ac:dyDescent="0.35">
      <c r="A188" s="2" t="s">
        <v>122</v>
      </c>
      <c r="B188" s="3">
        <f>B143-B132-B133+B145+B146+B147+B148+B149+B150</f>
        <v>81164</v>
      </c>
      <c r="C188" s="3">
        <f>C143-C132-C133+C145+C146+C147+C148+C149+C150</f>
        <v>95424</v>
      </c>
      <c r="D188" s="3">
        <f t="shared" ref="D188:P188" si="137">D143-D132-D133+D145+D146+D147+D148+D149+D150</f>
        <v>123652</v>
      </c>
      <c r="E188" s="3">
        <f t="shared" si="137"/>
        <v>156234</v>
      </c>
      <c r="F188" s="3">
        <f t="shared" si="137"/>
        <v>182922</v>
      </c>
      <c r="G188" s="3">
        <f t="shared" si="137"/>
        <v>219619</v>
      </c>
      <c r="H188" s="3">
        <f t="shared" si="137"/>
        <v>251502</v>
      </c>
      <c r="I188" s="3">
        <f t="shared" ca="1" si="137"/>
        <v>269652.4860663024</v>
      </c>
      <c r="J188" s="3">
        <f t="shared" ca="1" si="137"/>
        <v>292049.95601923694</v>
      </c>
      <c r="K188" s="3">
        <f t="shared" ca="1" si="137"/>
        <v>318976.94987758977</v>
      </c>
      <c r="L188" s="3">
        <f t="shared" ca="1" si="137"/>
        <v>343101.11172780697</v>
      </c>
      <c r="M188" s="3">
        <f t="shared" ca="1" si="137"/>
        <v>364108.94777336152</v>
      </c>
      <c r="N188" s="3">
        <f t="shared" ca="1" si="137"/>
        <v>383508.68123740284</v>
      </c>
      <c r="O188" s="3">
        <f t="shared" ca="1" si="137"/>
        <v>397696.18884261709</v>
      </c>
      <c r="P188" s="3">
        <f t="shared" ca="1" si="137"/>
        <v>409338.73317905335</v>
      </c>
      <c r="Q188" s="28"/>
      <c r="R188" s="28"/>
    </row>
    <row r="189" spans="1:20" x14ac:dyDescent="0.35">
      <c r="A189" s="2" t="s">
        <v>123</v>
      </c>
      <c r="C189" s="3">
        <f>AVERAGE(B188:C188)</f>
        <v>88294</v>
      </c>
      <c r="D189" s="3">
        <f>AVERAGE(C188:D188)</f>
        <v>109538</v>
      </c>
      <c r="E189" s="3">
        <f t="shared" ref="E189:P189" si="138">AVERAGE(D188:E188)</f>
        <v>139943</v>
      </c>
      <c r="F189" s="3">
        <f t="shared" si="138"/>
        <v>169578</v>
      </c>
      <c r="G189" s="3">
        <f t="shared" si="138"/>
        <v>201270.5</v>
      </c>
      <c r="H189" s="3">
        <f t="shared" si="138"/>
        <v>235560.5</v>
      </c>
      <c r="I189" s="3">
        <f t="shared" ca="1" si="138"/>
        <v>260577.2430331512</v>
      </c>
      <c r="J189" s="3">
        <f t="shared" ca="1" si="138"/>
        <v>280851.22104276967</v>
      </c>
      <c r="K189" s="3">
        <f t="shared" ca="1" si="138"/>
        <v>305513.45294841332</v>
      </c>
      <c r="L189" s="3">
        <f t="shared" ca="1" si="138"/>
        <v>331039.03080269834</v>
      </c>
      <c r="M189" s="3">
        <f t="shared" ca="1" si="138"/>
        <v>353605.02975058428</v>
      </c>
      <c r="N189" s="3">
        <f t="shared" ca="1" si="138"/>
        <v>373808.81450538221</v>
      </c>
      <c r="O189" s="3">
        <f t="shared" ca="1" si="138"/>
        <v>390602.43504000996</v>
      </c>
      <c r="P189" s="3">
        <f t="shared" ca="1" si="138"/>
        <v>403517.46101083525</v>
      </c>
      <c r="Q189" s="28"/>
      <c r="R189" s="28"/>
    </row>
    <row r="190" spans="1:20" x14ac:dyDescent="0.35">
      <c r="A190" s="2" t="s">
        <v>113</v>
      </c>
      <c r="C190" s="20">
        <f>C187/C189</f>
        <v>0.13788570727795307</v>
      </c>
      <c r="D190" s="20">
        <f>D187/D189</f>
        <v>0.21154256071980318</v>
      </c>
      <c r="E190" s="20">
        <f t="shared" ref="E190:P190" si="139">E187/E189</f>
        <v>0.21200073242979436</v>
      </c>
      <c r="F190" s="20">
        <f t="shared" si="139"/>
        <v>0.2035958593969448</v>
      </c>
      <c r="G190" s="20">
        <f t="shared" si="139"/>
        <v>0.32772073969115101</v>
      </c>
      <c r="H190" s="20">
        <f t="shared" si="139"/>
        <v>0.26713537502192031</v>
      </c>
      <c r="I190" s="20">
        <f t="shared" ca="1" si="139"/>
        <v>0.24657567999645208</v>
      </c>
      <c r="J190" s="20">
        <f t="shared" ca="1" si="139"/>
        <v>0.24858689705809769</v>
      </c>
      <c r="K190" s="20">
        <f t="shared" ca="1" si="139"/>
        <v>0.2619641448248563</v>
      </c>
      <c r="L190" s="20">
        <f t="shared" ca="1" si="139"/>
        <v>0.267361465684824</v>
      </c>
      <c r="M190" s="20">
        <f t="shared" ca="1" si="139"/>
        <v>0.2743226575050895</v>
      </c>
      <c r="N190" s="20">
        <f t="shared" ca="1" si="139"/>
        <v>0.2857363036639054</v>
      </c>
      <c r="O190" s="20">
        <f t="shared" ca="1" si="139"/>
        <v>0.29615361832037596</v>
      </c>
      <c r="P190" s="20">
        <f t="shared" ca="1" si="139"/>
        <v>0.30937467694084714</v>
      </c>
      <c r="Q190" s="28"/>
      <c r="R190" s="28"/>
    </row>
    <row r="191" spans="1:20" x14ac:dyDescent="0.35">
      <c r="L191" s="3"/>
      <c r="M191" s="3"/>
      <c r="N191" s="3"/>
      <c r="O191" s="3"/>
      <c r="P191" s="3"/>
      <c r="Q191" s="28"/>
      <c r="R191" s="28"/>
    </row>
    <row r="192" spans="1:20" ht="13.15" x14ac:dyDescent="0.4">
      <c r="A192" s="1" t="s">
        <v>94</v>
      </c>
      <c r="I192" s="14"/>
      <c r="J192" s="14"/>
      <c r="K192" s="14"/>
      <c r="L192" s="14"/>
      <c r="M192" s="14"/>
      <c r="N192" s="14"/>
      <c r="O192" s="14"/>
      <c r="P192" s="14"/>
    </row>
    <row r="193" spans="1:16" x14ac:dyDescent="0.35">
      <c r="A193" s="2" t="s">
        <v>95</v>
      </c>
      <c r="C193" s="4"/>
      <c r="D193" s="4"/>
      <c r="E193" s="4">
        <f>Daloopa!AF311*20/1000</f>
        <v>13903.88</v>
      </c>
      <c r="F193" s="4">
        <f>Daloopa!AJ311*20/1000</f>
        <v>13659.38</v>
      </c>
      <c r="G193" s="4">
        <f>Daloopa!AN311*20/1000</f>
        <v>13449.86</v>
      </c>
      <c r="H193" s="4">
        <f>Daloopa!AR311/1000</f>
        <v>12947</v>
      </c>
      <c r="I193" s="3">
        <f t="shared" ref="I193:P193" ca="1" si="140">H193+I194-I197</f>
        <v>12449.201795816756</v>
      </c>
      <c r="J193" s="3">
        <f t="shared" ca="1" si="140"/>
        <v>12012.108842339492</v>
      </c>
      <c r="K193" s="3">
        <f t="shared" ca="1" si="140"/>
        <v>11522.136432690881</v>
      </c>
      <c r="L193" s="3">
        <f t="shared" ca="1" si="140"/>
        <v>11006.944253171339</v>
      </c>
      <c r="M193" s="3">
        <f t="shared" ca="1" si="140"/>
        <v>10468.868809527616</v>
      </c>
      <c r="N193" s="3">
        <f t="shared" ca="1" si="140"/>
        <v>9923.5771678554484</v>
      </c>
      <c r="O193" s="3">
        <f t="shared" ca="1" si="140"/>
        <v>9359.1713700194105</v>
      </c>
      <c r="P193" s="3">
        <f t="shared" ca="1" si="140"/>
        <v>8793.7856744391484</v>
      </c>
    </row>
    <row r="194" spans="1:16" x14ac:dyDescent="0.35">
      <c r="A194" s="2" t="s">
        <v>96</v>
      </c>
      <c r="I194" s="3">
        <f>I89/Valuation!E18</f>
        <v>199.81993406981536</v>
      </c>
      <c r="J194" s="3">
        <f>J89/Valuation!F18</f>
        <v>197.6324531344487</v>
      </c>
      <c r="K194" s="3">
        <f>K89/Valuation!G18</f>
        <v>199.52419119169753</v>
      </c>
      <c r="L194" s="3">
        <f>L89/Valuation!H18</f>
        <v>197.97726527725149</v>
      </c>
      <c r="M194" s="3">
        <f>M89/Valuation!I18</f>
        <v>195.18727007073861</v>
      </c>
      <c r="N194" s="3">
        <f>N89/Valuation!J18</f>
        <v>190.74481615750526</v>
      </c>
      <c r="O194" s="3">
        <f>O89/Valuation!K18</f>
        <v>184.70000584991283</v>
      </c>
      <c r="P194" s="3">
        <f>P89/Valuation!L18</f>
        <v>178.15077654828352</v>
      </c>
    </row>
    <row r="195" spans="1:16" x14ac:dyDescent="0.35">
      <c r="A195" s="2" t="s">
        <v>70</v>
      </c>
      <c r="D195" s="11"/>
      <c r="E195" s="11"/>
      <c r="F195" s="11"/>
      <c r="G195" s="11"/>
      <c r="H195" s="11"/>
      <c r="I195" s="11">
        <v>1.7000000000000001E-2</v>
      </c>
      <c r="J195" s="11">
        <v>1.7000000000000001E-2</v>
      </c>
      <c r="K195" s="11">
        <v>1.7000000000000001E-2</v>
      </c>
      <c r="L195" s="11">
        <v>1.7000000000000001E-2</v>
      </c>
      <c r="M195" s="11">
        <v>1.7000000000000001E-2</v>
      </c>
      <c r="N195" s="11">
        <v>1.7000000000000001E-2</v>
      </c>
      <c r="O195" s="11">
        <v>1.7000000000000001E-2</v>
      </c>
      <c r="P195" s="11">
        <v>1.7000000000000001E-2</v>
      </c>
    </row>
    <row r="196" spans="1:16" x14ac:dyDescent="0.35">
      <c r="A196" s="2" t="s">
        <v>93</v>
      </c>
      <c r="C196" s="4">
        <f t="shared" ref="C196:P196" si="141">-C118</f>
        <v>4846</v>
      </c>
      <c r="D196" s="4">
        <f t="shared" si="141"/>
        <v>9075</v>
      </c>
      <c r="E196" s="4">
        <f t="shared" si="141"/>
        <v>18396</v>
      </c>
      <c r="F196" s="4">
        <f t="shared" si="141"/>
        <v>31149</v>
      </c>
      <c r="G196" s="4">
        <f t="shared" si="141"/>
        <v>50274</v>
      </c>
      <c r="H196" s="4">
        <f t="shared" si="141"/>
        <v>59296</v>
      </c>
      <c r="I196" s="3">
        <f t="shared" ca="1" si="141"/>
        <v>71105.426359581383</v>
      </c>
      <c r="J196" s="3">
        <f t="shared" ca="1" si="141"/>
        <v>71164.523973735966</v>
      </c>
      <c r="K196" s="3">
        <f t="shared" ca="1" si="141"/>
        <v>85035.932950071729</v>
      </c>
      <c r="L196" s="3">
        <f t="shared" ca="1" si="141"/>
        <v>96751.06725320642</v>
      </c>
      <c r="M196" s="3">
        <f t="shared" ca="1" si="141"/>
        <v>109424.68961773609</v>
      </c>
      <c r="N196" s="3">
        <f t="shared" ca="1" si="141"/>
        <v>120822.47655972332</v>
      </c>
      <c r="O196" s="3">
        <f t="shared" ca="1" si="141"/>
        <v>135264.63151136151</v>
      </c>
      <c r="P196" s="3">
        <f t="shared" ca="1" si="141"/>
        <v>147684.88652088778</v>
      </c>
    </row>
    <row r="197" spans="1:16" x14ac:dyDescent="0.35">
      <c r="A197" s="2" t="s">
        <v>72</v>
      </c>
      <c r="C197" s="4"/>
      <c r="D197" s="4"/>
      <c r="E197" s="4"/>
      <c r="F197" s="4"/>
      <c r="G197" s="4"/>
      <c r="H197" s="4"/>
      <c r="I197" s="3">
        <f t="shared" ref="I197:P197" ca="1" si="142">I196/I199</f>
        <v>697.6181382530599</v>
      </c>
      <c r="J197" s="3">
        <f t="shared" ca="1" si="142"/>
        <v>634.72540661171251</v>
      </c>
      <c r="K197" s="3">
        <f t="shared" ca="1" si="142"/>
        <v>689.49660084030904</v>
      </c>
      <c r="L197" s="3">
        <f t="shared" ca="1" si="142"/>
        <v>713.16944479679296</v>
      </c>
      <c r="M197" s="3">
        <f t="shared" ca="1" si="142"/>
        <v>733.26271371446217</v>
      </c>
      <c r="N197" s="3">
        <f t="shared" ca="1" si="142"/>
        <v>736.0364578296718</v>
      </c>
      <c r="O197" s="3">
        <f t="shared" ca="1" si="142"/>
        <v>749.10580368595072</v>
      </c>
      <c r="P197" s="3">
        <f t="shared" ca="1" si="142"/>
        <v>743.53647212854617</v>
      </c>
    </row>
    <row r="198" spans="1:16" x14ac:dyDescent="0.35">
      <c r="A198" s="2" t="s">
        <v>70</v>
      </c>
      <c r="D198" s="20"/>
      <c r="E198" s="20"/>
      <c r="F198" s="20"/>
      <c r="G198" s="20"/>
      <c r="H198" s="20"/>
      <c r="I198" s="20">
        <f t="shared" ref="I198:P198" ca="1" si="143">I197/H193</f>
        <v>5.3882608963702783E-2</v>
      </c>
      <c r="J198" s="20">
        <f t="shared" ca="1" si="143"/>
        <v>5.0985229175495909E-2</v>
      </c>
      <c r="K198" s="20">
        <f t="shared" ca="1" si="143"/>
        <v>5.7400129310351961E-2</v>
      </c>
      <c r="L198" s="20">
        <f t="shared" ca="1" si="143"/>
        <v>6.1895591061859982E-2</v>
      </c>
      <c r="M198" s="20">
        <f t="shared" ca="1" si="143"/>
        <v>6.6618190920990014E-2</v>
      </c>
      <c r="N198" s="20">
        <f t="shared" ca="1" si="143"/>
        <v>7.0307162237032927E-2</v>
      </c>
      <c r="O198" s="20">
        <f t="shared" ca="1" si="143"/>
        <v>7.5487477047335494E-2</v>
      </c>
      <c r="P198" s="20">
        <f t="shared" ca="1" si="143"/>
        <v>7.9444690425302486E-2</v>
      </c>
    </row>
    <row r="199" spans="1:16" x14ac:dyDescent="0.35">
      <c r="A199" s="2" t="s">
        <v>71</v>
      </c>
      <c r="I199" s="3">
        <f>Valuation!E18</f>
        <v>101.926</v>
      </c>
      <c r="J199" s="3">
        <f>Valuation!F18</f>
        <v>112.11860000000001</v>
      </c>
      <c r="K199" s="3">
        <f>Valuation!G18</f>
        <v>123.33046000000003</v>
      </c>
      <c r="L199" s="3">
        <f>Valuation!H18</f>
        <v>135.66350600000004</v>
      </c>
      <c r="M199" s="3">
        <f>Valuation!I18</f>
        <v>149.22985660000006</v>
      </c>
      <c r="N199" s="3">
        <f>Valuation!J18</f>
        <v>164.15284226000009</v>
      </c>
      <c r="O199" s="3">
        <f>Valuation!K18</f>
        <v>180.5681264860001</v>
      </c>
      <c r="P199" s="3">
        <f>Valuation!L18</f>
        <v>198.62493913460011</v>
      </c>
    </row>
    <row r="200" spans="1:16" x14ac:dyDescent="0.35">
      <c r="L200" s="3"/>
      <c r="M200" s="3"/>
      <c r="N200" s="3"/>
      <c r="O200" s="3"/>
      <c r="P200" s="3"/>
    </row>
    <row r="201" spans="1:16" x14ac:dyDescent="0.35">
      <c r="C201" s="39"/>
      <c r="D201" s="39"/>
      <c r="E201" s="39"/>
      <c r="F201" s="39"/>
      <c r="L201" s="3"/>
      <c r="M201" s="3"/>
      <c r="N201" s="3"/>
      <c r="O201" s="3"/>
      <c r="P201" s="3"/>
    </row>
    <row r="202" spans="1:16" x14ac:dyDescent="0.35">
      <c r="A202" s="38"/>
    </row>
    <row r="203" spans="1:16" x14ac:dyDescent="0.35">
      <c r="A203" s="38"/>
    </row>
    <row r="204" spans="1:16" x14ac:dyDescent="0.35">
      <c r="A204" s="38"/>
    </row>
    <row r="205" spans="1:16" x14ac:dyDescent="0.35">
      <c r="A205" s="38"/>
    </row>
    <row r="206" spans="1:16" x14ac:dyDescent="0.35">
      <c r="A206" s="38"/>
      <c r="H206" s="3" t="s">
        <v>0</v>
      </c>
    </row>
    <row r="207" spans="1:16" x14ac:dyDescent="0.35">
      <c r="A207" s="38"/>
    </row>
    <row r="208" spans="1:16" x14ac:dyDescent="0.35">
      <c r="A208" s="38"/>
    </row>
    <row r="209" spans="1:1" x14ac:dyDescent="0.35">
      <c r="A209" s="38"/>
    </row>
    <row r="210" spans="1:1" x14ac:dyDescent="0.35">
      <c r="A210" s="38"/>
    </row>
    <row r="211" spans="1:1" x14ac:dyDescent="0.35">
      <c r="A211" s="38"/>
    </row>
    <row r="212" spans="1:1" x14ac:dyDescent="0.35">
      <c r="A212" s="38"/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42F8-28A6-472E-BB01-9EC3CA58C81D}">
  <dimension ref="A1:Y141"/>
  <sheetViews>
    <sheetView zoomScale="80" zoomScaleNormal="80" workbookViewId="0">
      <pane xSplit="7" ySplit="1" topLeftCell="H2" activePane="bottomRight" state="frozen"/>
      <selection pane="topRight" activeCell="F1" sqref="F1"/>
      <selection pane="bottomLeft" activeCell="A2" sqref="A2"/>
      <selection pane="bottomRight" activeCell="G74" sqref="G74"/>
    </sheetView>
  </sheetViews>
  <sheetFormatPr defaultRowHeight="14.25" x14ac:dyDescent="0.45"/>
  <cols>
    <col min="1" max="1" width="24.06640625" style="2" customWidth="1"/>
    <col min="2" max="2" width="9" bestFit="1" customWidth="1"/>
    <col min="3" max="4" width="9" style="2" bestFit="1" customWidth="1"/>
    <col min="5" max="5" width="8.46484375" style="2" customWidth="1"/>
    <col min="6" max="15" width="8.46484375" style="2" bestFit="1" customWidth="1"/>
    <col min="16" max="16" width="9.06640625" style="2"/>
    <col min="17" max="17" width="12.53125" style="2" bestFit="1" customWidth="1"/>
    <col min="18" max="18" width="10" style="2" bestFit="1" customWidth="1"/>
    <col min="19" max="19" width="9.06640625" style="2"/>
    <col min="20" max="20" width="11" style="2" bestFit="1" customWidth="1"/>
    <col min="21" max="16384" width="9.06640625" style="2"/>
  </cols>
  <sheetData>
    <row r="1" spans="1:25" ht="13.15" x14ac:dyDescent="0.4">
      <c r="A1" s="1" t="s">
        <v>983</v>
      </c>
      <c r="B1" s="9">
        <v>2017</v>
      </c>
      <c r="C1" s="9">
        <v>2018</v>
      </c>
      <c r="D1" s="9">
        <v>2019</v>
      </c>
      <c r="E1" s="9">
        <v>2020</v>
      </c>
      <c r="F1" s="9">
        <v>2021</v>
      </c>
      <c r="G1" s="9">
        <v>2022</v>
      </c>
      <c r="H1" s="10">
        <v>2023</v>
      </c>
      <c r="I1" s="10">
        <v>2024</v>
      </c>
      <c r="J1" s="10">
        <v>2025</v>
      </c>
      <c r="K1" s="10">
        <v>2026</v>
      </c>
      <c r="L1" s="10">
        <v>2027</v>
      </c>
      <c r="M1" s="10">
        <v>2028</v>
      </c>
      <c r="N1" s="10">
        <v>2029</v>
      </c>
      <c r="O1" s="10">
        <v>2030</v>
      </c>
    </row>
    <row r="3" spans="1:25" x14ac:dyDescent="0.45">
      <c r="A3" s="1" t="s">
        <v>30</v>
      </c>
    </row>
    <row r="4" spans="1:25" ht="12.75" x14ac:dyDescent="0.35">
      <c r="A4" s="2" t="str">
        <f>Model!A8</f>
        <v>Google Search &amp; Other</v>
      </c>
      <c r="B4" s="3">
        <f>Model!C8</f>
        <v>69210</v>
      </c>
      <c r="C4" s="3">
        <f>Model!D8</f>
        <v>85161</v>
      </c>
      <c r="D4" s="3">
        <f>Model!E8</f>
        <v>98115</v>
      </c>
      <c r="E4" s="3">
        <f>Model!F8</f>
        <v>104062</v>
      </c>
      <c r="F4" s="3">
        <f>Model!G8</f>
        <v>148951</v>
      </c>
      <c r="G4" s="3">
        <f>Model!H8</f>
        <v>162450</v>
      </c>
      <c r="H4" s="3">
        <f>Model!I8</f>
        <v>170572.5</v>
      </c>
      <c r="I4" s="3">
        <f>Model!J8</f>
        <v>182512.57500000001</v>
      </c>
      <c r="J4" s="3">
        <f>Model!K8</f>
        <v>200763.83250000002</v>
      </c>
      <c r="K4" s="3">
        <f>Model!L8</f>
        <v>216824.93910000005</v>
      </c>
      <c r="L4" s="3">
        <f>Model!M8</f>
        <v>232002.68483700007</v>
      </c>
      <c r="M4" s="3">
        <f>Model!N8</f>
        <v>245922.84592722007</v>
      </c>
      <c r="N4" s="3">
        <f>Model!O8</f>
        <v>258218.98822358108</v>
      </c>
      <c r="O4" s="3">
        <f>Model!P8</f>
        <v>271129.93763476016</v>
      </c>
      <c r="R4" s="28"/>
      <c r="T4" s="3"/>
      <c r="V4" s="28"/>
      <c r="W4" s="28"/>
      <c r="X4" s="28"/>
      <c r="Y4" s="28"/>
    </row>
    <row r="5" spans="1:25" ht="12.75" x14ac:dyDescent="0.35">
      <c r="A5" s="2" t="str">
        <f>Model!A12</f>
        <v>YouTube Ads</v>
      </c>
      <c r="B5" s="3">
        <f>Model!C12</f>
        <v>9649</v>
      </c>
      <c r="C5" s="3">
        <f>Model!D12</f>
        <v>12149</v>
      </c>
      <c r="D5" s="3">
        <f>Model!E12</f>
        <v>15149</v>
      </c>
      <c r="E5" s="3">
        <f>Model!F12</f>
        <v>19772</v>
      </c>
      <c r="F5" s="3">
        <f>Model!G12</f>
        <v>28845</v>
      </c>
      <c r="G5" s="3">
        <f>Model!H12</f>
        <v>29243</v>
      </c>
      <c r="H5" s="3">
        <f>Model!I12</f>
        <v>30705.15</v>
      </c>
      <c r="I5" s="3">
        <f>Model!J12</f>
        <v>33775.665000000001</v>
      </c>
      <c r="J5" s="3">
        <f>Model!K12</f>
        <v>37828.744800000008</v>
      </c>
      <c r="K5" s="3">
        <f>Model!L12</f>
        <v>41989.906728000009</v>
      </c>
      <c r="L5" s="3">
        <f>Model!M12</f>
        <v>46188.897400800015</v>
      </c>
      <c r="M5" s="3">
        <f>Model!N12</f>
        <v>50345.898166872023</v>
      </c>
      <c r="N5" s="3">
        <f>Model!O12</f>
        <v>54373.570020221785</v>
      </c>
      <c r="O5" s="3">
        <f>Model!P12</f>
        <v>58179.719921637312</v>
      </c>
      <c r="R5" s="20"/>
      <c r="U5" s="28"/>
      <c r="V5" s="28"/>
      <c r="W5" s="28"/>
      <c r="X5" s="28"/>
      <c r="Y5" s="28"/>
    </row>
    <row r="6" spans="1:25" s="261" customFormat="1" ht="12.75" x14ac:dyDescent="0.35">
      <c r="A6" s="261" t="str">
        <f>Model!A16</f>
        <v>Google Network</v>
      </c>
      <c r="B6" s="262">
        <f>Model!C16</f>
        <v>17587</v>
      </c>
      <c r="C6" s="262">
        <f>Model!D16</f>
        <v>19982</v>
      </c>
      <c r="D6" s="262">
        <f>Model!E16</f>
        <v>21547</v>
      </c>
      <c r="E6" s="262">
        <f>Model!F16</f>
        <v>23090</v>
      </c>
      <c r="F6" s="262">
        <f>Model!G16</f>
        <v>31701</v>
      </c>
      <c r="G6" s="262">
        <f>Model!H16</f>
        <v>32780</v>
      </c>
      <c r="H6" s="262">
        <f>Model!I16</f>
        <v>34091.200000000004</v>
      </c>
      <c r="I6" s="262">
        <f>Model!J16</f>
        <v>35795.760000000009</v>
      </c>
      <c r="J6" s="262">
        <f>Model!K16</f>
        <v>37585.54800000001</v>
      </c>
      <c r="K6" s="262">
        <f>Model!L16</f>
        <v>39088.96992000001</v>
      </c>
      <c r="L6" s="262">
        <f>Model!M16</f>
        <v>40652.528716800014</v>
      </c>
      <c r="M6" s="262">
        <f>Model!N16</f>
        <v>42278.629865472016</v>
      </c>
      <c r="N6" s="262">
        <f>Model!O16</f>
        <v>43969.775060090898</v>
      </c>
      <c r="O6" s="262">
        <f>Model!P16</f>
        <v>45288.868311893624</v>
      </c>
      <c r="V6" s="263"/>
      <c r="W6" s="263"/>
      <c r="X6" s="263"/>
      <c r="Y6" s="263"/>
    </row>
    <row r="7" spans="1:25" s="1" customFormat="1" ht="13.15" x14ac:dyDescent="0.4">
      <c r="A7" s="1" t="str">
        <f>Model!A20</f>
        <v>Google Advertising</v>
      </c>
      <c r="B7" s="42">
        <f t="shared" ref="B7:C7" si="0">B4+B5+B6</f>
        <v>96446</v>
      </c>
      <c r="C7" s="42">
        <f t="shared" si="0"/>
        <v>117292</v>
      </c>
      <c r="D7" s="42">
        <f>D4+D5+D6</f>
        <v>134811</v>
      </c>
      <c r="E7" s="42">
        <f>E4+E5+E6</f>
        <v>146924</v>
      </c>
      <c r="F7" s="42">
        <f>F4+F5+F6</f>
        <v>209497</v>
      </c>
      <c r="G7" s="42">
        <f>G4+G5+G6</f>
        <v>224473</v>
      </c>
      <c r="H7" s="42">
        <f t="shared" ref="H7:O7" si="1">H4+H5+H6</f>
        <v>235368.85</v>
      </c>
      <c r="I7" s="42">
        <f t="shared" si="1"/>
        <v>252084.00000000003</v>
      </c>
      <c r="J7" s="42">
        <f t="shared" si="1"/>
        <v>276178.12530000007</v>
      </c>
      <c r="K7" s="42">
        <f t="shared" si="1"/>
        <v>297903.81574800005</v>
      </c>
      <c r="L7" s="42">
        <f t="shared" si="1"/>
        <v>318844.1109546001</v>
      </c>
      <c r="M7" s="42">
        <f t="shared" si="1"/>
        <v>338547.37395956414</v>
      </c>
      <c r="N7" s="42">
        <f t="shared" si="1"/>
        <v>356562.33330389374</v>
      </c>
      <c r="O7" s="42">
        <f t="shared" si="1"/>
        <v>374598.52586829109</v>
      </c>
      <c r="R7" s="42"/>
    </row>
    <row r="8" spans="1:25" s="261" customFormat="1" ht="12.75" x14ac:dyDescent="0.35">
      <c r="A8" s="261" t="s">
        <v>973</v>
      </c>
      <c r="B8" s="262">
        <f>Model!C24</f>
        <v>11014</v>
      </c>
      <c r="C8" s="262">
        <f>Model!D24</f>
        <v>13514</v>
      </c>
      <c r="D8" s="262">
        <f>Model!E24</f>
        <v>17014</v>
      </c>
      <c r="E8" s="262">
        <f>Model!F24</f>
        <v>21711</v>
      </c>
      <c r="F8" s="262">
        <f>Model!G24</f>
        <v>28032</v>
      </c>
      <c r="G8" s="262">
        <f>Model!H24</f>
        <v>29055</v>
      </c>
      <c r="H8" s="262">
        <f>Model!I24</f>
        <v>31379.4</v>
      </c>
      <c r="I8" s="262">
        <f>Model!J24</f>
        <v>34517.340000000004</v>
      </c>
      <c r="J8" s="262">
        <f>Model!K24</f>
        <v>38659.420800000007</v>
      </c>
      <c r="K8" s="262">
        <f>Model!L24</f>
        <v>42525.362880000008</v>
      </c>
      <c r="L8" s="262">
        <f>Model!M24</f>
        <v>46777.899168000011</v>
      </c>
      <c r="M8" s="262">
        <f>Model!N24</f>
        <v>50987.910093120016</v>
      </c>
      <c r="N8" s="262">
        <f>Model!O24</f>
        <v>55066.942900569622</v>
      </c>
      <c r="O8" s="262">
        <f>Model!P24</f>
        <v>58921.628903609497</v>
      </c>
      <c r="R8" s="263"/>
      <c r="T8" s="263"/>
      <c r="U8" s="263"/>
      <c r="V8" s="263"/>
      <c r="W8" s="263"/>
      <c r="X8" s="263"/>
      <c r="Y8" s="263"/>
    </row>
    <row r="9" spans="1:25" s="1" customFormat="1" ht="13.15" x14ac:dyDescent="0.4">
      <c r="A9" s="1" t="str">
        <f>Model!A28</f>
        <v>Google Services</v>
      </c>
      <c r="B9" s="42">
        <f t="shared" ref="B9:C9" si="2">B7+B8</f>
        <v>107460</v>
      </c>
      <c r="C9" s="42">
        <f t="shared" si="2"/>
        <v>130806</v>
      </c>
      <c r="D9" s="42">
        <f>D7+D8</f>
        <v>151825</v>
      </c>
      <c r="E9" s="42">
        <f>E7+E8</f>
        <v>168635</v>
      </c>
      <c r="F9" s="42">
        <f>F7+F8</f>
        <v>237529</v>
      </c>
      <c r="G9" s="42">
        <f>G7+G8</f>
        <v>253528</v>
      </c>
      <c r="H9" s="42">
        <f t="shared" ref="H9:O9" si="3">H7+H8</f>
        <v>266748.25</v>
      </c>
      <c r="I9" s="42">
        <f t="shared" si="3"/>
        <v>286601.34000000003</v>
      </c>
      <c r="J9" s="42">
        <f t="shared" si="3"/>
        <v>314837.54610000009</v>
      </c>
      <c r="K9" s="42">
        <f t="shared" si="3"/>
        <v>340429.17862800008</v>
      </c>
      <c r="L9" s="42">
        <f t="shared" si="3"/>
        <v>365622.01012260013</v>
      </c>
      <c r="M9" s="42">
        <f t="shared" si="3"/>
        <v>389535.28405268415</v>
      </c>
      <c r="N9" s="42">
        <f t="shared" si="3"/>
        <v>411629.27620446339</v>
      </c>
      <c r="O9" s="42">
        <f t="shared" si="3"/>
        <v>433520.15477190062</v>
      </c>
      <c r="V9" s="42"/>
      <c r="W9" s="42"/>
      <c r="X9" s="42"/>
      <c r="Y9" s="42"/>
    </row>
    <row r="10" spans="1:25" s="1" customFormat="1" ht="13.15" x14ac:dyDescent="0.4">
      <c r="A10" s="1" t="str">
        <f>Model!A32</f>
        <v>Google Cloud</v>
      </c>
      <c r="B10" s="5">
        <f>Model!C32</f>
        <v>2918</v>
      </c>
      <c r="C10" s="5">
        <f>Model!D32</f>
        <v>5418</v>
      </c>
      <c r="D10" s="5">
        <f>Model!E32</f>
        <v>8918</v>
      </c>
      <c r="E10" s="5">
        <f>Model!F32</f>
        <v>13059</v>
      </c>
      <c r="F10" s="5">
        <f>Model!G32</f>
        <v>19206</v>
      </c>
      <c r="G10" s="5">
        <f>Model!H32</f>
        <v>26280</v>
      </c>
      <c r="H10" s="5">
        <f>Model!I32</f>
        <v>31536</v>
      </c>
      <c r="I10" s="5">
        <f>Model!J32</f>
        <v>37843.199999999997</v>
      </c>
      <c r="J10" s="5">
        <f>Model!K32</f>
        <v>45411.839999999997</v>
      </c>
      <c r="K10" s="5">
        <f>Model!L32</f>
        <v>52677.734399999994</v>
      </c>
      <c r="L10" s="5">
        <f>Model!M32</f>
        <v>60579.394559999986</v>
      </c>
      <c r="M10" s="5">
        <f>Model!N32</f>
        <v>68454.715852799971</v>
      </c>
      <c r="N10" s="5">
        <f>Model!O32</f>
        <v>75984.734596607974</v>
      </c>
      <c r="O10" s="5">
        <f>Model!P32</f>
        <v>83583.208056268777</v>
      </c>
      <c r="R10" s="260"/>
      <c r="T10" s="42"/>
      <c r="U10" s="42"/>
      <c r="V10" s="42"/>
      <c r="W10" s="42"/>
      <c r="X10" s="42"/>
      <c r="Y10" s="42"/>
    </row>
    <row r="11" spans="1:25" s="1" customFormat="1" ht="13.15" x14ac:dyDescent="0.4">
      <c r="A11" s="1" t="str">
        <f>Model!A36</f>
        <v>Other bets</v>
      </c>
      <c r="B11" s="5">
        <f>Model!C36</f>
        <v>477</v>
      </c>
      <c r="C11" s="5">
        <f>Model!D36</f>
        <v>595</v>
      </c>
      <c r="D11" s="5">
        <f>Model!E36</f>
        <v>659</v>
      </c>
      <c r="E11" s="5">
        <f>Model!F36</f>
        <v>657</v>
      </c>
      <c r="F11" s="5">
        <f>Model!G36</f>
        <v>753</v>
      </c>
      <c r="G11" s="5">
        <f>Model!H36</f>
        <v>1068</v>
      </c>
      <c r="H11" s="5">
        <f>Model!I36</f>
        <v>1228.1999999999998</v>
      </c>
      <c r="I11" s="5">
        <f>Model!J36</f>
        <v>1412.4299999999996</v>
      </c>
      <c r="J11" s="5">
        <f>Model!K36</f>
        <v>1624.2944999999995</v>
      </c>
      <c r="K11" s="5">
        <f>Model!L36</f>
        <v>1867.9386749999992</v>
      </c>
      <c r="L11" s="5">
        <f>Model!M36</f>
        <v>2148.1294762499988</v>
      </c>
      <c r="M11" s="5">
        <f>Model!N36</f>
        <v>2470.3488976874983</v>
      </c>
      <c r="N11" s="5">
        <f>Model!O36</f>
        <v>2840.9012323406228</v>
      </c>
      <c r="O11" s="5">
        <f>Model!P36</f>
        <v>3267.0364171917158</v>
      </c>
      <c r="W11" s="42"/>
      <c r="X11" s="42"/>
      <c r="Y11" s="42"/>
    </row>
    <row r="12" spans="1:25" s="261" customFormat="1" ht="12.75" x14ac:dyDescent="0.35">
      <c r="A12" s="261" t="str">
        <f>Model!A40</f>
        <v>Hedging Gains</v>
      </c>
      <c r="B12" s="262">
        <f>Model!C40</f>
        <v>0</v>
      </c>
      <c r="C12" s="262">
        <f>Model!D40</f>
        <v>0</v>
      </c>
      <c r="D12" s="262">
        <f>Model!E40</f>
        <v>455</v>
      </c>
      <c r="E12" s="262">
        <f>Model!F40</f>
        <v>176</v>
      </c>
      <c r="F12" s="262">
        <f>Model!G40</f>
        <v>149</v>
      </c>
      <c r="G12" s="262">
        <f>Model!H40</f>
        <v>1960</v>
      </c>
      <c r="H12" s="262">
        <f>Model!I40</f>
        <v>0</v>
      </c>
      <c r="I12" s="262">
        <f>Model!J40</f>
        <v>0</v>
      </c>
      <c r="J12" s="262">
        <f>Model!K40</f>
        <v>0</v>
      </c>
      <c r="K12" s="262">
        <f>Model!L40</f>
        <v>0</v>
      </c>
      <c r="L12" s="262">
        <f>Model!M40</f>
        <v>0</v>
      </c>
      <c r="M12" s="262">
        <f>Model!N40</f>
        <v>0</v>
      </c>
      <c r="N12" s="262">
        <f>Model!O40</f>
        <v>0</v>
      </c>
      <c r="O12" s="262">
        <f>Model!P40</f>
        <v>0</v>
      </c>
      <c r="R12" s="263"/>
      <c r="T12" s="263"/>
      <c r="U12" s="263"/>
      <c r="V12" s="263"/>
      <c r="W12" s="263"/>
      <c r="X12" s="263"/>
      <c r="Y12" s="263"/>
    </row>
    <row r="13" spans="1:25" ht="13.15" x14ac:dyDescent="0.4">
      <c r="A13" s="1" t="str">
        <f>Model!A42</f>
        <v>Total revenues</v>
      </c>
      <c r="B13" s="5">
        <f>Model!C2</f>
        <v>110855</v>
      </c>
      <c r="C13" s="5">
        <f>Model!D2</f>
        <v>136819</v>
      </c>
      <c r="D13" s="5">
        <f>Model!E2</f>
        <v>161857</v>
      </c>
      <c r="E13" s="5">
        <f>Model!F2</f>
        <v>182527</v>
      </c>
      <c r="F13" s="5">
        <f>Model!G2</f>
        <v>257637</v>
      </c>
      <c r="G13" s="5">
        <f>Model!H2</f>
        <v>282836</v>
      </c>
      <c r="H13" s="5">
        <f>Model!I2</f>
        <v>299512.45</v>
      </c>
      <c r="I13" s="5">
        <f>Model!J2</f>
        <v>325856.97000000003</v>
      </c>
      <c r="J13" s="5">
        <f>Model!K2</f>
        <v>361873.68060000014</v>
      </c>
      <c r="K13" s="5">
        <f>Model!L2</f>
        <v>394974.85170300008</v>
      </c>
      <c r="L13" s="5">
        <f>Model!M2</f>
        <v>428349.53415885009</v>
      </c>
      <c r="M13" s="5">
        <f>Model!N2</f>
        <v>460460.34880317166</v>
      </c>
      <c r="N13" s="5">
        <f>Model!O2</f>
        <v>490454.91203341197</v>
      </c>
      <c r="O13" s="5">
        <f>Model!P2</f>
        <v>520370.3992453611</v>
      </c>
      <c r="R13" s="28"/>
      <c r="W13" s="28"/>
      <c r="X13" s="28"/>
      <c r="Y13" s="28"/>
    </row>
    <row r="14" spans="1:25" x14ac:dyDescent="0.45">
      <c r="T14" s="28"/>
      <c r="U14" s="28"/>
      <c r="V14" s="28"/>
      <c r="W14" s="28"/>
      <c r="X14" s="28"/>
      <c r="Y14" s="28"/>
    </row>
    <row r="15" spans="1:25" s="1" customFormat="1" ht="13.15" x14ac:dyDescent="0.4">
      <c r="A15" s="1" t="s">
        <v>79</v>
      </c>
      <c r="B15" s="42">
        <f>Model!C70</f>
        <v>26146</v>
      </c>
      <c r="C15" s="42">
        <f>Model!D70</f>
        <v>26321</v>
      </c>
      <c r="D15" s="42">
        <f>Model!E70</f>
        <v>34231</v>
      </c>
      <c r="E15" s="42">
        <f>E18+E20+E22+E24</f>
        <v>41224</v>
      </c>
      <c r="F15" s="42">
        <f>F18+F20+F22+F24</f>
        <v>78714</v>
      </c>
      <c r="G15" s="42">
        <f>G18+G20+G22+G24</f>
        <v>74842</v>
      </c>
      <c r="H15" s="42">
        <f t="shared" ref="H15:O15" si="4">H18+H20+H22+H24</f>
        <v>75590.601050000012</v>
      </c>
      <c r="I15" s="42">
        <f t="shared" si="4"/>
        <v>82136.392439999996</v>
      </c>
      <c r="J15" s="42">
        <f t="shared" si="4"/>
        <v>94157.14168720007</v>
      </c>
      <c r="K15" s="42">
        <f t="shared" si="4"/>
        <v>104125.97702858003</v>
      </c>
      <c r="L15" s="42">
        <f t="shared" si="4"/>
        <v>114119.84878629002</v>
      </c>
      <c r="M15" s="42">
        <f t="shared" si="4"/>
        <v>125659.70462794628</v>
      </c>
      <c r="N15" s="42">
        <f t="shared" si="4"/>
        <v>136092.14642570415</v>
      </c>
      <c r="O15" s="42">
        <f t="shared" si="4"/>
        <v>146868.33428260946</v>
      </c>
    </row>
    <row r="16" spans="1:25" s="1" customFormat="1" ht="13.15" x14ac:dyDescent="0.4">
      <c r="A16" s="2" t="s">
        <v>1008</v>
      </c>
      <c r="B16" s="20">
        <f>B15/Model!C2</f>
        <v>0.23585765188760091</v>
      </c>
      <c r="C16" s="20">
        <f>C15/Model!D2</f>
        <v>0.19237825155862856</v>
      </c>
      <c r="D16" s="20">
        <f>D15/Model!E2</f>
        <v>0.21148915400631421</v>
      </c>
      <c r="E16" s="20">
        <f>E15/Model!F2</f>
        <v>0.22585151785763202</v>
      </c>
      <c r="F16" s="20">
        <f>F15/Model!G2</f>
        <v>0.3055228868524319</v>
      </c>
      <c r="G16" s="20">
        <f>G15/Model!H2</f>
        <v>0.26461270842467011</v>
      </c>
      <c r="H16" s="20">
        <f>H15/Model!I2</f>
        <v>0.2523788278250203</v>
      </c>
      <c r="I16" s="20">
        <f>I15/Model!J2</f>
        <v>0.25206271463212826</v>
      </c>
      <c r="J16" s="20">
        <f>J15/Model!K2</f>
        <v>0.26019339547182319</v>
      </c>
      <c r="K16" s="20">
        <f>K15/Model!L2</f>
        <v>0.26362685264548741</v>
      </c>
      <c r="L16" s="20">
        <f>L15/Model!M2</f>
        <v>0.2664175858400013</v>
      </c>
      <c r="M16" s="20">
        <f>M15/Model!N2</f>
        <v>0.27290016383508575</v>
      </c>
      <c r="N16" s="20">
        <f>N15/Model!O2</f>
        <v>0.27748146279434743</v>
      </c>
      <c r="O16" s="20">
        <f>O15/Model!P2</f>
        <v>0.28223806445485233</v>
      </c>
    </row>
    <row r="17" spans="1:25" s="1" customFormat="1" ht="13.15" x14ac:dyDescent="0.4">
      <c r="A17" s="1" t="s">
        <v>1009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25" ht="12.75" x14ac:dyDescent="0.35">
      <c r="A18" s="2" t="str">
        <f>A9</f>
        <v>Google Services</v>
      </c>
      <c r="B18" s="28">
        <f>B9-B130</f>
        <v>36469.540000000008</v>
      </c>
      <c r="C18" s="28">
        <f>C9-C130</f>
        <v>41223.440000000002</v>
      </c>
      <c r="D18" s="28">
        <f>D9-D130</f>
        <v>47217.72</v>
      </c>
      <c r="E18" s="3">
        <f>Daloopa!BA108</f>
        <v>54606</v>
      </c>
      <c r="F18" s="3">
        <f>Daloopa!BB108</f>
        <v>91855</v>
      </c>
      <c r="G18" s="3">
        <f>Daloopa!BC108</f>
        <v>86572</v>
      </c>
      <c r="H18" s="28">
        <f t="shared" ref="H18:O18" si="5">H9-H130</f>
        <v>86825.499550000008</v>
      </c>
      <c r="I18" s="28">
        <f t="shared" si="5"/>
        <v>92446.501640000002</v>
      </c>
      <c r="J18" s="28">
        <f t="shared" si="5"/>
        <v>102704.67222820007</v>
      </c>
      <c r="K18" s="28">
        <f t="shared" si="5"/>
        <v>111028.62764736003</v>
      </c>
      <c r="L18" s="28">
        <f t="shared" si="5"/>
        <v>118865.36046896604</v>
      </c>
      <c r="M18" s="28">
        <f t="shared" si="5"/>
        <v>128226.22061216464</v>
      </c>
      <c r="N18" s="28">
        <f t="shared" si="5"/>
        <v>136633.94606721035</v>
      </c>
      <c r="O18" s="28">
        <f t="shared" si="5"/>
        <v>145264.46834062529</v>
      </c>
      <c r="Q18" s="28"/>
    </row>
    <row r="19" spans="1:25" ht="12.75" x14ac:dyDescent="0.35">
      <c r="A19" s="2" t="s">
        <v>97</v>
      </c>
      <c r="B19" s="20">
        <f t="shared" ref="B19" si="6">B18/B9</f>
        <v>0.33937781500093067</v>
      </c>
      <c r="C19" s="20">
        <f t="shared" ref="C19" si="7">C18/C9</f>
        <v>0.31514945797593386</v>
      </c>
      <c r="D19" s="20">
        <f t="shared" ref="D19" si="8">D18/D9</f>
        <v>0.31100095504692904</v>
      </c>
      <c r="E19" s="20">
        <f t="shared" ref="E19:O19" si="9">E18/E9</f>
        <v>0.32381178284460521</v>
      </c>
      <c r="F19" s="20">
        <f t="shared" si="9"/>
        <v>0.38671067532806519</v>
      </c>
      <c r="G19" s="20">
        <f t="shared" si="9"/>
        <v>0.34146918683537913</v>
      </c>
      <c r="H19" s="20">
        <f t="shared" si="9"/>
        <v>0.32549604186719128</v>
      </c>
      <c r="I19" s="20">
        <f t="shared" si="9"/>
        <v>0.32256130288853496</v>
      </c>
      <c r="J19" s="20">
        <f t="shared" si="9"/>
        <v>0.32621481618198916</v>
      </c>
      <c r="K19" s="20">
        <f t="shared" si="9"/>
        <v>0.32614309999756291</v>
      </c>
      <c r="L19" s="20">
        <f t="shared" si="9"/>
        <v>0.32510449912221695</v>
      </c>
      <c r="M19" s="20">
        <f t="shared" si="9"/>
        <v>0.32917742207615319</v>
      </c>
      <c r="N19" s="20">
        <f t="shared" si="9"/>
        <v>0.33193447105385648</v>
      </c>
      <c r="O19" s="20">
        <f t="shared" si="9"/>
        <v>0.33508123380574339</v>
      </c>
      <c r="T19" s="249"/>
      <c r="U19" s="249"/>
      <c r="V19" s="249"/>
      <c r="W19" s="249"/>
      <c r="X19" s="249"/>
      <c r="Y19" s="249"/>
    </row>
    <row r="20" spans="1:25" ht="12.75" x14ac:dyDescent="0.35">
      <c r="A20" s="2" t="str">
        <f>A10</f>
        <v>Google Cloud</v>
      </c>
      <c r="B20" s="28">
        <f>B10-B134</f>
        <v>-2130.1400000000003</v>
      </c>
      <c r="C20" s="28">
        <f>C10-C134</f>
        <v>-3142.4400000000005</v>
      </c>
      <c r="D20" s="28">
        <f>D10-D134</f>
        <v>-4013.1000000000004</v>
      </c>
      <c r="E20" s="3">
        <f>Daloopa!BA109</f>
        <v>-5607</v>
      </c>
      <c r="F20" s="3">
        <f>Daloopa!BB109</f>
        <v>-3099</v>
      </c>
      <c r="G20" s="3">
        <f>Daloopa!BC109</f>
        <v>-2968</v>
      </c>
      <c r="H20" s="28">
        <f t="shared" ref="H20:O20" si="10">H10-H134</f>
        <v>-2187.8799999999974</v>
      </c>
      <c r="I20" s="28">
        <f t="shared" si="10"/>
        <v>-738.60800000000017</v>
      </c>
      <c r="J20" s="28">
        <f t="shared" si="10"/>
        <v>1609.4400000000023</v>
      </c>
      <c r="K20" s="28">
        <f t="shared" si="10"/>
        <v>3786.436735999996</v>
      </c>
      <c r="L20" s="28">
        <f t="shared" si="10"/>
        <v>6440.0307327999908</v>
      </c>
      <c r="M20" s="28">
        <f t="shared" si="10"/>
        <v>9114.8275176959869</v>
      </c>
      <c r="N20" s="28">
        <f t="shared" si="10"/>
        <v>11588.152381134067</v>
      </c>
      <c r="O20" s="28">
        <f t="shared" si="10"/>
        <v>14147.045639388147</v>
      </c>
      <c r="Q20" s="28"/>
      <c r="T20" s="249"/>
      <c r="U20" s="249"/>
      <c r="V20" s="249"/>
      <c r="W20" s="249"/>
      <c r="X20" s="249"/>
      <c r="Y20" s="249"/>
    </row>
    <row r="21" spans="1:25" ht="12.75" x14ac:dyDescent="0.35">
      <c r="A21" s="2" t="s">
        <v>97</v>
      </c>
      <c r="B21" s="20">
        <f t="shared" ref="B21" si="11">B20/B10</f>
        <v>-0.73000000000000009</v>
      </c>
      <c r="C21" s="20">
        <f t="shared" ref="C21" si="12">C20/C10</f>
        <v>-0.58000000000000007</v>
      </c>
      <c r="D21" s="20">
        <f t="shared" ref="D21" si="13">D20/D10</f>
        <v>-0.45000000000000007</v>
      </c>
      <c r="E21" s="20">
        <f t="shared" ref="E21:O21" si="14">E20/E10</f>
        <v>-0.42935906271536872</v>
      </c>
      <c r="F21" s="20">
        <f t="shared" si="14"/>
        <v>-0.16135582630427991</v>
      </c>
      <c r="G21" s="20">
        <f t="shared" si="14"/>
        <v>-0.11293759512937596</v>
      </c>
      <c r="H21" s="20">
        <f t="shared" si="14"/>
        <v>-6.9377219685438779E-2</v>
      </c>
      <c r="I21" s="20">
        <f t="shared" si="14"/>
        <v>-1.9517588364620333E-2</v>
      </c>
      <c r="J21" s="20">
        <f t="shared" si="14"/>
        <v>3.544097750718761E-2</v>
      </c>
      <c r="K21" s="20">
        <f t="shared" si="14"/>
        <v>7.1879263205366639E-2</v>
      </c>
      <c r="L21" s="20">
        <f t="shared" si="14"/>
        <v>0.1063072812063441</v>
      </c>
      <c r="M21" s="20">
        <f t="shared" si="14"/>
        <v>0.1331511993606963</v>
      </c>
      <c r="N21" s="20">
        <f t="shared" si="14"/>
        <v>0.15250632173230452</v>
      </c>
      <c r="O21" s="20">
        <f t="shared" si="14"/>
        <v>0.16925703102786221</v>
      </c>
    </row>
    <row r="22" spans="1:25" ht="12.75" x14ac:dyDescent="0.35">
      <c r="A22" s="2" t="str">
        <f>A11</f>
        <v>Other bets</v>
      </c>
      <c r="B22" s="3">
        <f>Daloopa!AX110</f>
        <v>-3355</v>
      </c>
      <c r="C22" s="3">
        <f>Daloopa!AY110</f>
        <v>-3358</v>
      </c>
      <c r="D22" s="3">
        <f>Daloopa!AZ110</f>
        <v>-4824</v>
      </c>
      <c r="E22" s="3">
        <f>Daloopa!BA110</f>
        <v>-4476</v>
      </c>
      <c r="F22" s="3">
        <f>Daloopa!BB110</f>
        <v>-5281</v>
      </c>
      <c r="G22" s="3">
        <f>Daloopa!BC110</f>
        <v>-6083</v>
      </c>
      <c r="H22" s="28">
        <f t="shared" ref="H22:O22" si="15">H11-H138</f>
        <v>-6379.5360000000001</v>
      </c>
      <c r="I22" s="28">
        <f t="shared" si="15"/>
        <v>-6705.4877999999999</v>
      </c>
      <c r="J22" s="28">
        <f t="shared" si="15"/>
        <v>-7008.5950799999991</v>
      </c>
      <c r="K22" s="28">
        <f t="shared" si="15"/>
        <v>-7284.7955685000015</v>
      </c>
      <c r="L22" s="28">
        <f t="shared" si="15"/>
        <v>-7529.322314250001</v>
      </c>
      <c r="M22" s="28">
        <f t="shared" si="15"/>
        <v>-7785.9906613875028</v>
      </c>
      <c r="N22" s="28">
        <f t="shared" si="15"/>
        <v>-8013.6592605956266</v>
      </c>
      <c r="O22" s="28">
        <f t="shared" si="15"/>
        <v>-8207.9781496849719</v>
      </c>
      <c r="T22" s="28"/>
      <c r="U22" s="28"/>
      <c r="V22" s="28"/>
      <c r="W22" s="28"/>
      <c r="X22" s="28"/>
      <c r="Y22" s="28"/>
    </row>
    <row r="23" spans="1:25" ht="12.75" x14ac:dyDescent="0.35">
      <c r="A23" s="2" t="s">
        <v>97</v>
      </c>
      <c r="B23" s="20">
        <f t="shared" ref="B23" si="16">B22/B11</f>
        <v>-7.0335429769392031</v>
      </c>
      <c r="C23" s="20">
        <f t="shared" ref="C23" si="17">C22/C11</f>
        <v>-5.643697478991597</v>
      </c>
      <c r="D23" s="20">
        <f t="shared" ref="D23" si="18">D22/D11</f>
        <v>-7.3201820940819422</v>
      </c>
      <c r="E23" s="20">
        <f t="shared" ref="E23:O23" si="19">E22/E11</f>
        <v>-6.8127853881278542</v>
      </c>
      <c r="F23" s="20">
        <f t="shared" si="19"/>
        <v>-7.0132802124833997</v>
      </c>
      <c r="G23" s="20">
        <f t="shared" si="19"/>
        <v>-5.6956928838951315</v>
      </c>
      <c r="H23" s="20">
        <f t="shared" si="19"/>
        <v>-5.1942159257449934</v>
      </c>
      <c r="I23" s="20">
        <f t="shared" si="19"/>
        <v>-4.7474832735073607</v>
      </c>
      <c r="J23" s="20">
        <f t="shared" si="19"/>
        <v>-4.314854898542106</v>
      </c>
      <c r="K23" s="20">
        <f t="shared" si="19"/>
        <v>-3.8999115260033923</v>
      </c>
      <c r="L23" s="20">
        <f t="shared" si="19"/>
        <v>-3.5050598194825664</v>
      </c>
      <c r="M23" s="20">
        <f t="shared" si="19"/>
        <v>-3.1517777382279863</v>
      </c>
      <c r="N23" s="20">
        <f t="shared" si="19"/>
        <v>-2.8208158627159174</v>
      </c>
      <c r="O23" s="20">
        <f t="shared" si="19"/>
        <v>-2.5123620007702265</v>
      </c>
      <c r="T23" s="28"/>
      <c r="U23" s="28"/>
      <c r="V23" s="28"/>
      <c r="W23" s="28"/>
      <c r="X23" s="28"/>
      <c r="Y23" s="28"/>
    </row>
    <row r="24" spans="1:25" ht="12.75" x14ac:dyDescent="0.35">
      <c r="A24" s="2" t="s">
        <v>984</v>
      </c>
      <c r="B24" s="28">
        <f>-B109</f>
        <v>-2500</v>
      </c>
      <c r="C24" s="28">
        <f t="shared" ref="C24:D24" si="20">-C109</f>
        <v>-3000</v>
      </c>
      <c r="D24" s="28">
        <f t="shared" si="20"/>
        <v>-3000</v>
      </c>
      <c r="E24" s="3">
        <f>Daloopa!BA111</f>
        <v>-3299</v>
      </c>
      <c r="F24" s="3">
        <f>Daloopa!BB111</f>
        <v>-4761</v>
      </c>
      <c r="G24" s="3">
        <f>Daloopa!BC111</f>
        <v>-2679</v>
      </c>
      <c r="H24" s="28">
        <f>-H140</f>
        <v>-2667.4825000000001</v>
      </c>
      <c r="I24" s="28">
        <f t="shared" ref="I24:O24" si="21">-I140</f>
        <v>-2866.0134000000003</v>
      </c>
      <c r="J24" s="28">
        <f t="shared" si="21"/>
        <v>-3148.375461000001</v>
      </c>
      <c r="K24" s="28">
        <f t="shared" si="21"/>
        <v>-3404.2917862800009</v>
      </c>
      <c r="L24" s="28">
        <f t="shared" si="21"/>
        <v>-3656.2201012260011</v>
      </c>
      <c r="M24" s="28">
        <f t="shared" si="21"/>
        <v>-3895.3528405268416</v>
      </c>
      <c r="N24" s="28">
        <f t="shared" si="21"/>
        <v>-4116.2927620446335</v>
      </c>
      <c r="O24" s="28">
        <f t="shared" si="21"/>
        <v>-4335.2015477190062</v>
      </c>
      <c r="T24" s="245"/>
      <c r="U24" s="245"/>
      <c r="V24" s="245"/>
      <c r="W24" s="245"/>
      <c r="X24" s="245"/>
      <c r="Y24" s="245"/>
    </row>
    <row r="25" spans="1:25" x14ac:dyDescent="0.45">
      <c r="T25" s="28"/>
      <c r="U25" s="28"/>
      <c r="V25" s="28"/>
      <c r="W25" s="28"/>
      <c r="X25" s="28"/>
      <c r="Y25" s="28"/>
    </row>
    <row r="26" spans="1:25" s="1" customFormat="1" x14ac:dyDescent="0.45">
      <c r="A26" s="1" t="s">
        <v>986</v>
      </c>
      <c r="B26" s="252"/>
      <c r="T26" s="42"/>
      <c r="U26" s="42"/>
      <c r="V26" s="42"/>
      <c r="W26" s="42"/>
      <c r="X26" s="42"/>
      <c r="Y26" s="42"/>
    </row>
    <row r="28" spans="1:25" ht="13.15" x14ac:dyDescent="0.4">
      <c r="A28" s="1" t="s">
        <v>118</v>
      </c>
      <c r="B28" s="5">
        <f>Model!C46</f>
        <v>45583</v>
      </c>
      <c r="C28" s="5">
        <f>Model!D46</f>
        <v>59549</v>
      </c>
      <c r="D28" s="5">
        <f>Model!E46</f>
        <v>71896</v>
      </c>
      <c r="E28" s="5">
        <f>Model!F46</f>
        <v>84732</v>
      </c>
      <c r="F28" s="5">
        <f>Model!G46</f>
        <v>110939</v>
      </c>
      <c r="G28" s="5">
        <f>Model!H46</f>
        <v>126203</v>
      </c>
      <c r="H28" s="28">
        <f t="shared" ref="H28:O28" si="22">H70</f>
        <v>134742.36645</v>
      </c>
      <c r="I28" s="28">
        <f t="shared" si="22"/>
        <v>146942.56416000001</v>
      </c>
      <c r="J28" s="28">
        <f t="shared" si="22"/>
        <v>163256.16345180004</v>
      </c>
      <c r="K28" s="28">
        <f t="shared" si="22"/>
        <v>178732.58288814005</v>
      </c>
      <c r="L28" s="28">
        <f t="shared" si="22"/>
        <v>194461.46527133408</v>
      </c>
      <c r="M28" s="28">
        <f t="shared" si="22"/>
        <v>207393.29133469847</v>
      </c>
      <c r="N28" s="28">
        <f t="shared" si="22"/>
        <v>219334.47284566317</v>
      </c>
      <c r="O28" s="28">
        <f t="shared" si="22"/>
        <v>230854.86341503265</v>
      </c>
    </row>
    <row r="29" spans="1:25" ht="12.75" x14ac:dyDescent="0.35">
      <c r="A29" s="2" t="s">
        <v>3</v>
      </c>
      <c r="B29" s="20">
        <f t="shared" ref="B29:O29" si="23">B28/B13</f>
        <v>0.41119480402327363</v>
      </c>
      <c r="C29" s="20">
        <f t="shared" si="23"/>
        <v>0.43523925770543564</v>
      </c>
      <c r="D29" s="20">
        <f t="shared" si="23"/>
        <v>0.44419456680897335</v>
      </c>
      <c r="E29" s="20">
        <f t="shared" si="23"/>
        <v>0.46421625293792151</v>
      </c>
      <c r="F29" s="20">
        <f t="shared" si="23"/>
        <v>0.43060197099019165</v>
      </c>
      <c r="G29" s="20">
        <f t="shared" si="23"/>
        <v>0.44620557496216889</v>
      </c>
      <c r="H29" s="20">
        <f t="shared" si="23"/>
        <v>0.44987233902964635</v>
      </c>
      <c r="I29" s="20">
        <f t="shared" si="23"/>
        <v>0.45094190914498467</v>
      </c>
      <c r="J29" s="20">
        <f t="shared" si="23"/>
        <v>0.45114130207290898</v>
      </c>
      <c r="K29" s="20">
        <f t="shared" si="23"/>
        <v>0.45251636178228727</v>
      </c>
      <c r="L29" s="20">
        <f t="shared" si="23"/>
        <v>0.45397846796588215</v>
      </c>
      <c r="M29" s="20">
        <f t="shared" si="23"/>
        <v>0.45040423539997532</v>
      </c>
      <c r="N29" s="20">
        <f t="shared" si="23"/>
        <v>0.44720619054727939</v>
      </c>
      <c r="O29" s="20">
        <f t="shared" si="23"/>
        <v>0.44363565596701382</v>
      </c>
      <c r="T29" s="28"/>
      <c r="U29" s="28"/>
      <c r="V29" s="28"/>
      <c r="W29" s="28"/>
      <c r="X29" s="28"/>
      <c r="Y29" s="28"/>
    </row>
    <row r="30" spans="1:25" x14ac:dyDescent="0.45"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25" ht="12.75" x14ac:dyDescent="0.35">
      <c r="A31" s="2" t="s">
        <v>993</v>
      </c>
      <c r="B31" s="3">
        <f>Daloopa!AX1175</f>
        <v>21672</v>
      </c>
      <c r="C31" s="3">
        <f>Daloopa!AY1175</f>
        <v>26726</v>
      </c>
      <c r="D31" s="3">
        <f>Daloopa!AZ1175</f>
        <v>30089</v>
      </c>
      <c r="E31" s="3">
        <f>Daloopa!BA1175</f>
        <v>32778</v>
      </c>
      <c r="F31" s="3">
        <f>Daloopa!BB1175</f>
        <v>45566</v>
      </c>
      <c r="G31" s="3">
        <f>Daloopa!BC1175</f>
        <v>48955</v>
      </c>
      <c r="H31" s="3">
        <f>H33+H36</f>
        <v>51347.140500000001</v>
      </c>
      <c r="I31" s="3">
        <f t="shared" ref="I31:O31" si="24">I33+I36</f>
        <v>54653.494350000008</v>
      </c>
      <c r="J31" s="3">
        <f t="shared" si="24"/>
        <v>59084.653897500015</v>
      </c>
      <c r="K31" s="3">
        <f t="shared" si="24"/>
        <v>62990.890023600019</v>
      </c>
      <c r="L31" s="3">
        <f t="shared" si="24"/>
        <v>66823.113332745022</v>
      </c>
      <c r="M31" s="3">
        <f t="shared" si="24"/>
        <v>70517.418082345102</v>
      </c>
      <c r="N31" s="3">
        <f t="shared" si="24"/>
        <v>74009.785428614181</v>
      </c>
      <c r="O31" s="3">
        <f t="shared" si="24"/>
        <v>77374.621741850409</v>
      </c>
    </row>
    <row r="32" spans="1:25" ht="12.75" x14ac:dyDescent="0.35">
      <c r="A32" s="2" t="s">
        <v>1007</v>
      </c>
      <c r="B32" s="20">
        <f t="shared" ref="B32:O32" si="25">B31/B9</f>
        <v>0.2016750418760469</v>
      </c>
      <c r="C32" s="20">
        <f t="shared" si="25"/>
        <v>0.20431784474718284</v>
      </c>
      <c r="D32" s="20">
        <f t="shared" si="25"/>
        <v>0.19818211756957022</v>
      </c>
      <c r="E32" s="20">
        <f t="shared" si="25"/>
        <v>0.19437246123284016</v>
      </c>
      <c r="F32" s="20">
        <f t="shared" si="25"/>
        <v>0.19183341823524708</v>
      </c>
      <c r="G32" s="20">
        <f t="shared" si="25"/>
        <v>0.1930950427566186</v>
      </c>
      <c r="H32" s="20">
        <f t="shared" si="25"/>
        <v>0.1924928860826641</v>
      </c>
      <c r="I32" s="20">
        <f t="shared" si="25"/>
        <v>0.1906951808041093</v>
      </c>
      <c r="J32" s="20">
        <f t="shared" si="25"/>
        <v>0.18766711476887601</v>
      </c>
      <c r="K32" s="20">
        <f t="shared" si="25"/>
        <v>0.1850337573220554</v>
      </c>
      <c r="L32" s="20">
        <f t="shared" si="25"/>
        <v>0.18276556520855497</v>
      </c>
      <c r="M32" s="20">
        <f t="shared" si="25"/>
        <v>0.18102960365666826</v>
      </c>
      <c r="N32" s="20">
        <f t="shared" si="25"/>
        <v>0.17979718573722692</v>
      </c>
      <c r="O32" s="20">
        <f t="shared" si="25"/>
        <v>0.17847987202016377</v>
      </c>
      <c r="T32" s="28"/>
    </row>
    <row r="33" spans="1:20" ht="12.75" x14ac:dyDescent="0.35">
      <c r="A33" s="2" t="s">
        <v>971</v>
      </c>
      <c r="B33" s="3">
        <f t="shared" ref="B33:O33" si="26">B34*B6</f>
        <v>12645.053000000002</v>
      </c>
      <c r="C33" s="3">
        <f t="shared" si="26"/>
        <v>14147.255999999999</v>
      </c>
      <c r="D33" s="3">
        <f t="shared" si="26"/>
        <v>14867.429999999998</v>
      </c>
      <c r="E33" s="3">
        <f t="shared" si="26"/>
        <v>15932.099999999999</v>
      </c>
      <c r="F33" s="3">
        <f t="shared" si="26"/>
        <v>21873.69</v>
      </c>
      <c r="G33" s="3">
        <f t="shared" si="26"/>
        <v>22618.199999999997</v>
      </c>
      <c r="H33" s="3">
        <f t="shared" si="26"/>
        <v>23522.928</v>
      </c>
      <c r="I33" s="3">
        <f t="shared" si="26"/>
        <v>24699.074400000005</v>
      </c>
      <c r="J33" s="3">
        <f t="shared" si="26"/>
        <v>25934.028120000006</v>
      </c>
      <c r="K33" s="3">
        <f t="shared" si="26"/>
        <v>26971.389244800004</v>
      </c>
      <c r="L33" s="3">
        <f t="shared" si="26"/>
        <v>28050.244814592006</v>
      </c>
      <c r="M33" s="3">
        <f t="shared" si="26"/>
        <v>29172.254607175688</v>
      </c>
      <c r="N33" s="3">
        <f t="shared" si="26"/>
        <v>30339.144791462717</v>
      </c>
      <c r="O33" s="3">
        <f t="shared" si="26"/>
        <v>31249.319135206599</v>
      </c>
      <c r="T33" s="28"/>
    </row>
    <row r="34" spans="1:20" ht="12.75" x14ac:dyDescent="0.35">
      <c r="A34" s="2" t="s">
        <v>987</v>
      </c>
      <c r="B34" s="20">
        <v>0.71900000000000008</v>
      </c>
      <c r="C34" s="20">
        <v>0.70799999999999996</v>
      </c>
      <c r="D34" s="246">
        <v>0.69</v>
      </c>
      <c r="E34" s="246">
        <f t="shared" ref="E34:O34" si="27">D34</f>
        <v>0.69</v>
      </c>
      <c r="F34" s="246">
        <f t="shared" si="27"/>
        <v>0.69</v>
      </c>
      <c r="G34" s="246">
        <f t="shared" si="27"/>
        <v>0.69</v>
      </c>
      <c r="H34" s="246">
        <f t="shared" si="27"/>
        <v>0.69</v>
      </c>
      <c r="I34" s="246">
        <f t="shared" si="27"/>
        <v>0.69</v>
      </c>
      <c r="J34" s="246">
        <f t="shared" si="27"/>
        <v>0.69</v>
      </c>
      <c r="K34" s="246">
        <f t="shared" si="27"/>
        <v>0.69</v>
      </c>
      <c r="L34" s="246">
        <f t="shared" si="27"/>
        <v>0.69</v>
      </c>
      <c r="M34" s="246">
        <f t="shared" si="27"/>
        <v>0.69</v>
      </c>
      <c r="N34" s="246">
        <f t="shared" si="27"/>
        <v>0.69</v>
      </c>
      <c r="O34" s="246">
        <f t="shared" si="27"/>
        <v>0.69</v>
      </c>
      <c r="T34" s="20"/>
    </row>
    <row r="35" spans="1:20" ht="12.75" x14ac:dyDescent="0.35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20" ht="12.75" x14ac:dyDescent="0.35">
      <c r="A36" s="2" t="s">
        <v>1000</v>
      </c>
      <c r="B36" s="3">
        <f t="shared" ref="B36:D36" si="28">B31-B33</f>
        <v>9026.9469999999983</v>
      </c>
      <c r="C36" s="3">
        <f t="shared" si="28"/>
        <v>12578.744000000001</v>
      </c>
      <c r="D36" s="3">
        <f t="shared" si="28"/>
        <v>15221.570000000002</v>
      </c>
      <c r="E36" s="3">
        <f>E31-E33</f>
        <v>16845.900000000001</v>
      </c>
      <c r="F36" s="3">
        <f>F31-F33</f>
        <v>23692.31</v>
      </c>
      <c r="G36" s="3">
        <f>G31-G33</f>
        <v>26336.800000000003</v>
      </c>
      <c r="H36" s="3">
        <f t="shared" ref="H36:O36" si="29">H37*H4</f>
        <v>27824.212500000001</v>
      </c>
      <c r="I36" s="3">
        <f t="shared" si="29"/>
        <v>29954.419950000003</v>
      </c>
      <c r="J36" s="3">
        <f t="shared" si="29"/>
        <v>33150.625777500005</v>
      </c>
      <c r="K36" s="3">
        <f t="shared" si="29"/>
        <v>36019.500778800015</v>
      </c>
      <c r="L36" s="3">
        <f t="shared" si="29"/>
        <v>38772.868518153016</v>
      </c>
      <c r="M36" s="3">
        <f t="shared" si="29"/>
        <v>41345.163475169415</v>
      </c>
      <c r="N36" s="3">
        <f t="shared" si="29"/>
        <v>43670.640637151468</v>
      </c>
      <c r="O36" s="3">
        <f t="shared" si="29"/>
        <v>46125.302606643811</v>
      </c>
      <c r="Q36" s="3"/>
      <c r="R36" s="28"/>
      <c r="T36" s="249"/>
    </row>
    <row r="37" spans="1:20" ht="25.5" x14ac:dyDescent="0.35">
      <c r="A37" s="8" t="s">
        <v>994</v>
      </c>
      <c r="B37" s="11">
        <f t="shared" ref="B37:F37" si="30">B36/B4</f>
        <v>0.13042836295333041</v>
      </c>
      <c r="C37" s="11">
        <f t="shared" si="30"/>
        <v>0.14770545202616223</v>
      </c>
      <c r="D37" s="11">
        <f t="shared" si="30"/>
        <v>0.15514009070988127</v>
      </c>
      <c r="E37" s="11">
        <f t="shared" si="30"/>
        <v>0.16188330034018183</v>
      </c>
      <c r="F37" s="11">
        <f t="shared" si="30"/>
        <v>0.15906110063040868</v>
      </c>
      <c r="G37" s="11">
        <f>G36/G4</f>
        <v>0.16212249923053249</v>
      </c>
      <c r="H37" s="246">
        <f>G37+0.1%</f>
        <v>0.16312249923053249</v>
      </c>
      <c r="I37" s="246">
        <f t="shared" ref="I37:M37" si="31">H37+0.1%</f>
        <v>0.16412249923053249</v>
      </c>
      <c r="J37" s="246">
        <f t="shared" si="31"/>
        <v>0.16512249923053249</v>
      </c>
      <c r="K37" s="246">
        <f t="shared" si="31"/>
        <v>0.16612249923053249</v>
      </c>
      <c r="L37" s="246">
        <f t="shared" si="31"/>
        <v>0.16712249923053249</v>
      </c>
      <c r="M37" s="246">
        <f t="shared" si="31"/>
        <v>0.16812249923053249</v>
      </c>
      <c r="N37" s="246">
        <f t="shared" ref="N37" si="32">M37+0.1%</f>
        <v>0.16912249923053249</v>
      </c>
      <c r="O37" s="246">
        <f t="shared" ref="O37" si="33">N37+0.1%</f>
        <v>0.17012249923053249</v>
      </c>
      <c r="Q37" s="28"/>
    </row>
    <row r="38" spans="1:20" ht="12.75" x14ac:dyDescent="0.35">
      <c r="B38" s="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Q38" s="28"/>
    </row>
    <row r="39" spans="1:20" ht="12.75" x14ac:dyDescent="0.35">
      <c r="A39" s="2" t="s">
        <v>995</v>
      </c>
      <c r="B39" s="3">
        <f>B28-B31</f>
        <v>23911</v>
      </c>
      <c r="C39" s="3">
        <f t="shared" ref="C39:D39" si="34">C28-C31</f>
        <v>32823</v>
      </c>
      <c r="D39" s="3">
        <f t="shared" si="34"/>
        <v>41807</v>
      </c>
      <c r="E39" s="3">
        <f>E28-E31</f>
        <v>51954</v>
      </c>
      <c r="F39" s="3">
        <f>F28-F31</f>
        <v>65373</v>
      </c>
      <c r="G39" s="3">
        <f>G28-G31</f>
        <v>77248</v>
      </c>
      <c r="H39" s="3">
        <f t="shared" ref="H39:O39" si="35">H28-H31</f>
        <v>83395.225949999993</v>
      </c>
      <c r="I39" s="3">
        <f t="shared" si="35"/>
        <v>92289.069810000001</v>
      </c>
      <c r="J39" s="3">
        <f t="shared" si="35"/>
        <v>104171.50955430002</v>
      </c>
      <c r="K39" s="3">
        <f t="shared" si="35"/>
        <v>115741.69286454003</v>
      </c>
      <c r="L39" s="3">
        <f t="shared" si="35"/>
        <v>127638.35193858905</v>
      </c>
      <c r="M39" s="3">
        <f t="shared" si="35"/>
        <v>136875.87325235337</v>
      </c>
      <c r="N39" s="3">
        <f t="shared" si="35"/>
        <v>145324.68741704899</v>
      </c>
      <c r="O39" s="3">
        <f t="shared" si="35"/>
        <v>153480.24167318223</v>
      </c>
      <c r="T39" s="20"/>
    </row>
    <row r="40" spans="1:20" ht="12.75" x14ac:dyDescent="0.35">
      <c r="B40" s="2"/>
      <c r="C40" s="11"/>
      <c r="D40" s="11"/>
      <c r="E40" s="3"/>
      <c r="F40" s="3"/>
      <c r="G40" s="3"/>
      <c r="H40" s="11"/>
      <c r="I40" s="11"/>
      <c r="J40" s="11"/>
      <c r="K40" s="11"/>
      <c r="L40" s="11"/>
      <c r="M40" s="11"/>
      <c r="N40" s="11"/>
      <c r="O40" s="11"/>
      <c r="T40" s="28"/>
    </row>
    <row r="41" spans="1:20" ht="12.75" x14ac:dyDescent="0.35">
      <c r="A41" s="2" t="s">
        <v>970</v>
      </c>
      <c r="B41" s="28">
        <f t="shared" ref="B41:O41" si="36">B42*B5</f>
        <v>7236.75</v>
      </c>
      <c r="C41" s="28">
        <f t="shared" si="36"/>
        <v>9111.75</v>
      </c>
      <c r="D41" s="28">
        <f t="shared" si="36"/>
        <v>11361.75</v>
      </c>
      <c r="E41" s="28">
        <f t="shared" si="36"/>
        <v>14829</v>
      </c>
      <c r="F41" s="28">
        <f t="shared" si="36"/>
        <v>21633.75</v>
      </c>
      <c r="G41" s="28">
        <f t="shared" si="36"/>
        <v>21932.25</v>
      </c>
      <c r="H41" s="28">
        <f t="shared" si="36"/>
        <v>23028.862500000003</v>
      </c>
      <c r="I41" s="28">
        <f t="shared" si="36"/>
        <v>25331.748749999999</v>
      </c>
      <c r="J41" s="28">
        <f t="shared" si="36"/>
        <v>28371.558600000004</v>
      </c>
      <c r="K41" s="28">
        <f t="shared" si="36"/>
        <v>31492.430046000009</v>
      </c>
      <c r="L41" s="28">
        <f t="shared" si="36"/>
        <v>34641.673050600009</v>
      </c>
      <c r="M41" s="28">
        <f t="shared" si="36"/>
        <v>37759.423625154013</v>
      </c>
      <c r="N41" s="28">
        <f t="shared" si="36"/>
        <v>40780.177515166339</v>
      </c>
      <c r="O41" s="28">
        <f t="shared" si="36"/>
        <v>43634.78994122798</v>
      </c>
    </row>
    <row r="42" spans="1:20" ht="12.75" x14ac:dyDescent="0.35">
      <c r="A42" s="2" t="s">
        <v>987</v>
      </c>
      <c r="B42" s="43">
        <v>0.75</v>
      </c>
      <c r="C42" s="43">
        <v>0.75</v>
      </c>
      <c r="D42" s="43">
        <v>0.75</v>
      </c>
      <c r="E42" s="43">
        <v>0.75</v>
      </c>
      <c r="F42" s="43">
        <v>0.75</v>
      </c>
      <c r="G42" s="43">
        <v>0.75</v>
      </c>
      <c r="H42" s="43">
        <v>0.75</v>
      </c>
      <c r="I42" s="43">
        <v>0.75</v>
      </c>
      <c r="J42" s="43">
        <v>0.75</v>
      </c>
      <c r="K42" s="43">
        <v>0.75</v>
      </c>
      <c r="L42" s="43">
        <v>0.75</v>
      </c>
      <c r="M42" s="43">
        <v>0.75</v>
      </c>
      <c r="N42" s="43">
        <v>0.75</v>
      </c>
      <c r="O42" s="43">
        <v>0.75</v>
      </c>
    </row>
    <row r="43" spans="1:20" ht="12.75" x14ac:dyDescent="0.35">
      <c r="B43" s="2"/>
      <c r="C43" s="11"/>
      <c r="D43" s="11"/>
      <c r="E43" s="3"/>
      <c r="F43" s="3"/>
      <c r="G43" s="3"/>
      <c r="H43" s="11"/>
      <c r="I43" s="11"/>
      <c r="J43" s="11"/>
      <c r="K43" s="11"/>
      <c r="L43" s="11"/>
      <c r="M43" s="11"/>
      <c r="N43" s="11"/>
      <c r="O43" s="11"/>
      <c r="Q43" s="28"/>
    </row>
    <row r="44" spans="1:20" ht="12.75" x14ac:dyDescent="0.35">
      <c r="A44" s="2" t="s">
        <v>973</v>
      </c>
      <c r="B44" s="28">
        <f t="shared" ref="B44:D44" si="37">B49+B50</f>
        <v>4570.8100000000004</v>
      </c>
      <c r="C44" s="28">
        <f t="shared" si="37"/>
        <v>5756.9639999999999</v>
      </c>
      <c r="D44" s="28">
        <f t="shared" si="37"/>
        <v>7435.1180000000004</v>
      </c>
      <c r="E44" s="28">
        <f>E49+E50</f>
        <v>10801.2225</v>
      </c>
      <c r="F44" s="28">
        <f t="shared" ref="F44:O44" si="38">F49+F50</f>
        <v>12109.823999999999</v>
      </c>
      <c r="G44" s="28">
        <f t="shared" si="38"/>
        <v>14934.27</v>
      </c>
      <c r="H44" s="28">
        <f t="shared" si="38"/>
        <v>15901.51095</v>
      </c>
      <c r="I44" s="28">
        <f t="shared" si="38"/>
        <v>17241.411330000003</v>
      </c>
      <c r="J44" s="28">
        <f t="shared" si="38"/>
        <v>19030.099888800003</v>
      </c>
      <c r="K44" s="28">
        <f t="shared" si="38"/>
        <v>20837.427811200003</v>
      </c>
      <c r="L44" s="28">
        <f t="shared" si="38"/>
        <v>22811.242529275205</v>
      </c>
      <c r="M44" s="28">
        <f t="shared" si="38"/>
        <v>24739.333977181828</v>
      </c>
      <c r="N44" s="28">
        <f t="shared" si="38"/>
        <v>26578.059990959926</v>
      </c>
      <c r="O44" s="28">
        <f t="shared" si="38"/>
        <v>28282.381873732556</v>
      </c>
      <c r="Q44" s="20"/>
    </row>
    <row r="45" spans="1:20" ht="12.75" x14ac:dyDescent="0.35">
      <c r="A45" s="2" t="s">
        <v>987</v>
      </c>
      <c r="B45" s="34">
        <f t="shared" ref="B45:O45" si="39">B44/B8</f>
        <v>0.41500000000000004</v>
      </c>
      <c r="C45" s="34">
        <f t="shared" si="39"/>
        <v>0.42599999999999999</v>
      </c>
      <c r="D45" s="34">
        <f t="shared" si="39"/>
        <v>0.437</v>
      </c>
      <c r="E45" s="34">
        <f t="shared" si="39"/>
        <v>0.4975</v>
      </c>
      <c r="F45" s="34">
        <f t="shared" si="39"/>
        <v>0.43199999999999994</v>
      </c>
      <c r="G45" s="34">
        <f t="shared" si="39"/>
        <v>0.51400000000000001</v>
      </c>
      <c r="H45" s="34">
        <f t="shared" si="39"/>
        <v>0.50674999999999992</v>
      </c>
      <c r="I45" s="34">
        <f t="shared" si="39"/>
        <v>0.4995</v>
      </c>
      <c r="J45" s="34">
        <f t="shared" si="39"/>
        <v>0.49224999999999997</v>
      </c>
      <c r="K45" s="34">
        <f t="shared" si="39"/>
        <v>0.49</v>
      </c>
      <c r="L45" s="34">
        <f t="shared" si="39"/>
        <v>0.48764999999999997</v>
      </c>
      <c r="M45" s="34">
        <f t="shared" si="39"/>
        <v>0.48519999999999991</v>
      </c>
      <c r="N45" s="34">
        <f t="shared" si="39"/>
        <v>0.48264999999999997</v>
      </c>
      <c r="O45" s="34">
        <f t="shared" si="39"/>
        <v>0.48</v>
      </c>
      <c r="Q45" s="20"/>
    </row>
    <row r="46" spans="1:20" ht="25.5" x14ac:dyDescent="0.35">
      <c r="A46" s="8" t="s">
        <v>1001</v>
      </c>
      <c r="B46" s="43">
        <v>0.7</v>
      </c>
      <c r="C46" s="43">
        <v>0.68</v>
      </c>
      <c r="D46" s="43">
        <v>0.66</v>
      </c>
      <c r="E46" s="43">
        <v>0.55000000000000004</v>
      </c>
      <c r="F46" s="43">
        <v>0.6</v>
      </c>
      <c r="G46" s="43">
        <v>0.52</v>
      </c>
      <c r="H46" s="43">
        <f>G46-0.5%</f>
        <v>0.51500000000000001</v>
      </c>
      <c r="I46" s="43">
        <f t="shared" ref="I46:O46" si="40">H46-0.5%</f>
        <v>0.51</v>
      </c>
      <c r="J46" s="43">
        <f t="shared" si="40"/>
        <v>0.505</v>
      </c>
      <c r="K46" s="43">
        <f t="shared" si="40"/>
        <v>0.5</v>
      </c>
      <c r="L46" s="43">
        <f t="shared" si="40"/>
        <v>0.495</v>
      </c>
      <c r="M46" s="43">
        <f t="shared" si="40"/>
        <v>0.49</v>
      </c>
      <c r="N46" s="43">
        <f t="shared" si="40"/>
        <v>0.48499999999999999</v>
      </c>
      <c r="O46" s="43">
        <f t="shared" si="40"/>
        <v>0.48</v>
      </c>
      <c r="Q46" s="20"/>
    </row>
    <row r="47" spans="1:20" ht="12.75" x14ac:dyDescent="0.35">
      <c r="A47" s="2" t="s">
        <v>1006</v>
      </c>
      <c r="B47" s="28">
        <f t="shared" ref="B47:O47" si="41">B46*B8</f>
        <v>7709.7999999999993</v>
      </c>
      <c r="C47" s="28">
        <f t="shared" si="41"/>
        <v>9189.52</v>
      </c>
      <c r="D47" s="28">
        <f t="shared" si="41"/>
        <v>11229.24</v>
      </c>
      <c r="E47" s="28">
        <f t="shared" si="41"/>
        <v>11941.050000000001</v>
      </c>
      <c r="F47" s="28">
        <f t="shared" si="41"/>
        <v>16819.2</v>
      </c>
      <c r="G47" s="28">
        <f t="shared" si="41"/>
        <v>15108.6</v>
      </c>
      <c r="H47" s="28">
        <f t="shared" si="41"/>
        <v>16160.391000000001</v>
      </c>
      <c r="I47" s="28">
        <f t="shared" si="41"/>
        <v>17603.843400000002</v>
      </c>
      <c r="J47" s="28">
        <f t="shared" si="41"/>
        <v>19523.007504000005</v>
      </c>
      <c r="K47" s="28">
        <f t="shared" si="41"/>
        <v>21262.681440000004</v>
      </c>
      <c r="L47" s="28">
        <f t="shared" si="41"/>
        <v>23155.060088160004</v>
      </c>
      <c r="M47" s="28">
        <f t="shared" si="41"/>
        <v>24984.075945628807</v>
      </c>
      <c r="N47" s="28">
        <f t="shared" si="41"/>
        <v>26707.467306776267</v>
      </c>
      <c r="O47" s="28">
        <f t="shared" si="41"/>
        <v>28282.381873732556</v>
      </c>
      <c r="Q47" s="20"/>
    </row>
    <row r="48" spans="1:20" ht="25.5" x14ac:dyDescent="0.35">
      <c r="A48" s="8" t="s">
        <v>1003</v>
      </c>
      <c r="B48" s="43">
        <v>0.25</v>
      </c>
      <c r="C48" s="43">
        <v>0.25</v>
      </c>
      <c r="D48" s="43">
        <v>0.25</v>
      </c>
      <c r="E48" s="43">
        <v>0.25</v>
      </c>
      <c r="F48" s="43">
        <v>0.22</v>
      </c>
      <c r="G48" s="43">
        <v>0.25</v>
      </c>
      <c r="H48" s="43">
        <f>G48-1%</f>
        <v>0.24</v>
      </c>
      <c r="I48" s="43">
        <f t="shared" ref="I48:J48" si="42">H48-1%</f>
        <v>0.22999999999999998</v>
      </c>
      <c r="J48" s="43">
        <f t="shared" si="42"/>
        <v>0.21999999999999997</v>
      </c>
      <c r="K48" s="43">
        <f>J48</f>
        <v>0.21999999999999997</v>
      </c>
      <c r="L48" s="43">
        <f t="shared" ref="L48:O48" si="43">K48</f>
        <v>0.21999999999999997</v>
      </c>
      <c r="M48" s="43">
        <f t="shared" si="43"/>
        <v>0.21999999999999997</v>
      </c>
      <c r="N48" s="43">
        <f t="shared" si="43"/>
        <v>0.21999999999999997</v>
      </c>
      <c r="O48" s="43">
        <f t="shared" si="43"/>
        <v>0.21999999999999997</v>
      </c>
      <c r="Q48" s="20"/>
    </row>
    <row r="49" spans="1:17" ht="12.75" x14ac:dyDescent="0.35">
      <c r="A49" s="2" t="s">
        <v>1002</v>
      </c>
      <c r="B49" s="28">
        <f t="shared" ref="B49:O49" si="44">B8*B46*B48</f>
        <v>1927.4499999999998</v>
      </c>
      <c r="C49" s="28">
        <f t="shared" si="44"/>
        <v>2297.38</v>
      </c>
      <c r="D49" s="28">
        <f t="shared" si="44"/>
        <v>2807.31</v>
      </c>
      <c r="E49" s="28">
        <f t="shared" si="44"/>
        <v>2985.2625000000003</v>
      </c>
      <c r="F49" s="28">
        <f t="shared" si="44"/>
        <v>3700.2240000000002</v>
      </c>
      <c r="G49" s="28">
        <f t="shared" si="44"/>
        <v>3777.15</v>
      </c>
      <c r="H49" s="28">
        <f t="shared" si="44"/>
        <v>3878.4938400000001</v>
      </c>
      <c r="I49" s="28">
        <f t="shared" si="44"/>
        <v>4048.8839819999998</v>
      </c>
      <c r="J49" s="28">
        <f t="shared" si="44"/>
        <v>4295.0616508800003</v>
      </c>
      <c r="K49" s="28">
        <f t="shared" si="44"/>
        <v>4677.7899168000004</v>
      </c>
      <c r="L49" s="28">
        <f t="shared" si="44"/>
        <v>5094.1132193951998</v>
      </c>
      <c r="M49" s="28">
        <f t="shared" si="44"/>
        <v>5496.4967080383367</v>
      </c>
      <c r="N49" s="28">
        <f t="shared" si="44"/>
        <v>5875.6428074907781</v>
      </c>
      <c r="O49" s="28">
        <f t="shared" si="44"/>
        <v>6222.124012221162</v>
      </c>
      <c r="Q49" s="20"/>
    </row>
    <row r="50" spans="1:17" ht="25.5" x14ac:dyDescent="0.35">
      <c r="A50" s="8" t="s">
        <v>1005</v>
      </c>
      <c r="B50" s="28">
        <f t="shared" ref="B50:O50" si="45">B51*(B8-B47)</f>
        <v>2643.3600000000006</v>
      </c>
      <c r="C50" s="28">
        <f t="shared" si="45"/>
        <v>3459.5839999999998</v>
      </c>
      <c r="D50" s="28">
        <f t="shared" si="45"/>
        <v>4627.808</v>
      </c>
      <c r="E50" s="28">
        <f t="shared" si="45"/>
        <v>7815.9599999999991</v>
      </c>
      <c r="F50" s="28">
        <f t="shared" si="45"/>
        <v>8409.5999999999985</v>
      </c>
      <c r="G50" s="28">
        <f t="shared" si="45"/>
        <v>11157.12</v>
      </c>
      <c r="H50" s="28">
        <f t="shared" si="45"/>
        <v>12023.017110000001</v>
      </c>
      <c r="I50" s="28">
        <f t="shared" si="45"/>
        <v>13192.527348000001</v>
      </c>
      <c r="J50" s="28">
        <f t="shared" si="45"/>
        <v>14735.038237920002</v>
      </c>
      <c r="K50" s="28">
        <f t="shared" si="45"/>
        <v>16159.637894400003</v>
      </c>
      <c r="L50" s="28">
        <f t="shared" si="45"/>
        <v>17717.129309880005</v>
      </c>
      <c r="M50" s="28">
        <f t="shared" si="45"/>
        <v>19242.837269143492</v>
      </c>
      <c r="N50" s="28">
        <f t="shared" si="45"/>
        <v>20702.417183469148</v>
      </c>
      <c r="O50" s="28">
        <f t="shared" si="45"/>
        <v>22060.257861511396</v>
      </c>
    </row>
    <row r="51" spans="1:17" ht="38.25" x14ac:dyDescent="0.35">
      <c r="A51" s="8" t="s">
        <v>1004</v>
      </c>
      <c r="B51" s="43">
        <v>0.8</v>
      </c>
      <c r="C51" s="43">
        <v>0.8</v>
      </c>
      <c r="D51" s="43">
        <v>0.8</v>
      </c>
      <c r="E51" s="43">
        <v>0.8</v>
      </c>
      <c r="F51" s="43">
        <v>0.75</v>
      </c>
      <c r="G51" s="43">
        <v>0.8</v>
      </c>
      <c r="H51" s="43">
        <f>G51-1%</f>
        <v>0.79</v>
      </c>
      <c r="I51" s="43">
        <f t="shared" ref="I51:O51" si="46">H51-1%</f>
        <v>0.78</v>
      </c>
      <c r="J51" s="43">
        <f t="shared" si="46"/>
        <v>0.77</v>
      </c>
      <c r="K51" s="43">
        <f t="shared" si="46"/>
        <v>0.76</v>
      </c>
      <c r="L51" s="43">
        <f t="shared" si="46"/>
        <v>0.75</v>
      </c>
      <c r="M51" s="43">
        <f t="shared" si="46"/>
        <v>0.74</v>
      </c>
      <c r="N51" s="43">
        <f t="shared" si="46"/>
        <v>0.73</v>
      </c>
      <c r="O51" s="43">
        <f t="shared" si="46"/>
        <v>0.72</v>
      </c>
      <c r="Q51" s="20"/>
    </row>
    <row r="52" spans="1:17" ht="12.75" x14ac:dyDescent="0.35">
      <c r="B52" s="2"/>
      <c r="Q52" s="20"/>
    </row>
    <row r="53" spans="1:17" s="1" customFormat="1" ht="13.15" x14ac:dyDescent="0.4">
      <c r="A53" s="1" t="s">
        <v>262</v>
      </c>
      <c r="B53" s="42">
        <f t="shared" ref="B53:O53" si="47">B54*B10</f>
        <v>1459</v>
      </c>
      <c r="C53" s="42">
        <f t="shared" si="47"/>
        <v>2438.1</v>
      </c>
      <c r="D53" s="42">
        <f t="shared" si="47"/>
        <v>3567.2000000000003</v>
      </c>
      <c r="E53" s="42">
        <f t="shared" si="47"/>
        <v>4570.6499999999996</v>
      </c>
      <c r="F53" s="42">
        <f t="shared" si="47"/>
        <v>5761.8</v>
      </c>
      <c r="G53" s="42">
        <f t="shared" si="47"/>
        <v>8409.6</v>
      </c>
      <c r="H53" s="42">
        <f t="shared" si="47"/>
        <v>10012.68</v>
      </c>
      <c r="I53" s="42">
        <f t="shared" si="47"/>
        <v>11920.607999999998</v>
      </c>
      <c r="J53" s="42">
        <f t="shared" si="47"/>
        <v>14191.199999999999</v>
      </c>
      <c r="K53" s="42">
        <f t="shared" si="47"/>
        <v>16330.097663999997</v>
      </c>
      <c r="L53" s="42">
        <f t="shared" si="47"/>
        <v>18628.163827199995</v>
      </c>
      <c r="M53" s="42">
        <f t="shared" si="47"/>
        <v>20878.688335103991</v>
      </c>
      <c r="N53" s="42">
        <f t="shared" si="47"/>
        <v>22985.38221547391</v>
      </c>
      <c r="O53" s="42">
        <f t="shared" si="47"/>
        <v>25074.962416880633</v>
      </c>
    </row>
    <row r="54" spans="1:17" ht="12.75" x14ac:dyDescent="0.35">
      <c r="A54" s="2" t="s">
        <v>987</v>
      </c>
      <c r="B54" s="43">
        <v>0.5</v>
      </c>
      <c r="C54" s="43">
        <v>0.45</v>
      </c>
      <c r="D54" s="43">
        <v>0.4</v>
      </c>
      <c r="E54" s="43">
        <v>0.35</v>
      </c>
      <c r="F54" s="43">
        <v>0.3</v>
      </c>
      <c r="G54" s="43">
        <v>0.32</v>
      </c>
      <c r="H54" s="43">
        <f t="shared" ref="H54:O54" si="48">G54-0.25%</f>
        <v>0.3175</v>
      </c>
      <c r="I54" s="43">
        <f t="shared" si="48"/>
        <v>0.315</v>
      </c>
      <c r="J54" s="43">
        <f t="shared" si="48"/>
        <v>0.3125</v>
      </c>
      <c r="K54" s="43">
        <f t="shared" si="48"/>
        <v>0.31</v>
      </c>
      <c r="L54" s="43">
        <f t="shared" si="48"/>
        <v>0.3075</v>
      </c>
      <c r="M54" s="43">
        <f t="shared" si="48"/>
        <v>0.30499999999999999</v>
      </c>
      <c r="N54" s="43">
        <f t="shared" si="48"/>
        <v>0.30249999999999999</v>
      </c>
      <c r="O54" s="43">
        <f t="shared" si="48"/>
        <v>0.3</v>
      </c>
    </row>
    <row r="56" spans="1:17" s="1" customFormat="1" ht="13.15" x14ac:dyDescent="0.4">
      <c r="A56" s="1" t="s">
        <v>303</v>
      </c>
      <c r="B56" s="42">
        <f t="shared" ref="B56:O56" si="49">B57*B11</f>
        <v>238.5</v>
      </c>
      <c r="C56" s="42">
        <f t="shared" si="49"/>
        <v>297.5</v>
      </c>
      <c r="D56" s="42">
        <f t="shared" si="49"/>
        <v>329.5</v>
      </c>
      <c r="E56" s="42">
        <f t="shared" si="49"/>
        <v>328.5</v>
      </c>
      <c r="F56" s="42">
        <f t="shared" si="49"/>
        <v>376.5</v>
      </c>
      <c r="G56" s="42">
        <f t="shared" si="49"/>
        <v>534</v>
      </c>
      <c r="H56" s="42">
        <f t="shared" si="49"/>
        <v>589.53599999999994</v>
      </c>
      <c r="I56" s="42">
        <f t="shared" si="49"/>
        <v>649.71779999999978</v>
      </c>
      <c r="J56" s="42">
        <f t="shared" si="49"/>
        <v>714.68957999999975</v>
      </c>
      <c r="K56" s="42">
        <f t="shared" si="49"/>
        <v>784.53424349999955</v>
      </c>
      <c r="L56" s="42">
        <f t="shared" si="49"/>
        <v>859.25179049999929</v>
      </c>
      <c r="M56" s="42">
        <f t="shared" si="49"/>
        <v>988.13955907499906</v>
      </c>
      <c r="N56" s="42">
        <f t="shared" si="49"/>
        <v>1136.3604929362489</v>
      </c>
      <c r="O56" s="42">
        <f t="shared" si="49"/>
        <v>1306.8145668766861</v>
      </c>
    </row>
    <row r="57" spans="1:17" ht="12.75" x14ac:dyDescent="0.35">
      <c r="A57" s="2" t="s">
        <v>987</v>
      </c>
      <c r="B57" s="43">
        <v>0.5</v>
      </c>
      <c r="C57" s="43">
        <v>0.5</v>
      </c>
      <c r="D57" s="43">
        <v>0.5</v>
      </c>
      <c r="E57" s="43">
        <v>0.5</v>
      </c>
      <c r="F57" s="43">
        <v>0.5</v>
      </c>
      <c r="G57" s="43">
        <v>0.5</v>
      </c>
      <c r="H57" s="43">
        <f>G57-2%</f>
        <v>0.48</v>
      </c>
      <c r="I57" s="43">
        <f>H57-2%</f>
        <v>0.45999999999999996</v>
      </c>
      <c r="J57" s="43">
        <f>I57-2%</f>
        <v>0.43999999999999995</v>
      </c>
      <c r="K57" s="43">
        <f>J57-2%</f>
        <v>0.41999999999999993</v>
      </c>
      <c r="L57" s="43">
        <f>K57-2%</f>
        <v>0.39999999999999991</v>
      </c>
      <c r="M57" s="43">
        <f>L57</f>
        <v>0.39999999999999991</v>
      </c>
      <c r="N57" s="43">
        <f t="shared" ref="N57:O57" si="50">M57</f>
        <v>0.39999999999999991</v>
      </c>
      <c r="O57" s="43">
        <f t="shared" si="50"/>
        <v>0.39999999999999991</v>
      </c>
    </row>
    <row r="59" spans="1:17" ht="38.25" x14ac:dyDescent="0.35">
      <c r="A59" s="8" t="s">
        <v>999</v>
      </c>
      <c r="B59" s="3">
        <f t="shared" ref="B59:D59" si="51">B41+B44+B53+B56</f>
        <v>13505.060000000001</v>
      </c>
      <c r="C59" s="3">
        <f t="shared" si="51"/>
        <v>17604.313999999998</v>
      </c>
      <c r="D59" s="3">
        <f t="shared" si="51"/>
        <v>22693.568000000003</v>
      </c>
      <c r="E59" s="3">
        <f t="shared" ref="E59:O59" si="52">E41+E44+E53+E56</f>
        <v>30529.372499999998</v>
      </c>
      <c r="F59" s="3">
        <f t="shared" si="52"/>
        <v>39881.874000000003</v>
      </c>
      <c r="G59" s="3">
        <f t="shared" si="52"/>
        <v>45810.12</v>
      </c>
      <c r="H59" s="3">
        <f t="shared" si="52"/>
        <v>49532.589449999999</v>
      </c>
      <c r="I59" s="3">
        <f t="shared" si="52"/>
        <v>55143.48588</v>
      </c>
      <c r="J59" s="3">
        <f t="shared" si="52"/>
        <v>62307.548068800003</v>
      </c>
      <c r="K59" s="3">
        <f t="shared" si="52"/>
        <v>69444.489764700018</v>
      </c>
      <c r="L59" s="3">
        <f t="shared" si="52"/>
        <v>76940.331197575215</v>
      </c>
      <c r="M59" s="3">
        <f t="shared" si="52"/>
        <v>84365.585496514832</v>
      </c>
      <c r="N59" s="3">
        <f t="shared" si="52"/>
        <v>91479.980214536423</v>
      </c>
      <c r="O59" s="3">
        <f t="shared" si="52"/>
        <v>98298.948798717858</v>
      </c>
    </row>
    <row r="60" spans="1:17" ht="12.75" x14ac:dyDescent="0.35">
      <c r="B60" s="2"/>
      <c r="C60" s="11"/>
      <c r="D60" s="11"/>
      <c r="H60" s="11"/>
      <c r="I60" s="11"/>
      <c r="J60" s="11"/>
      <c r="K60" s="11"/>
      <c r="L60" s="11"/>
      <c r="M60" s="11"/>
      <c r="N60" s="11"/>
      <c r="O60" s="11"/>
    </row>
    <row r="61" spans="1:17" s="1" customFormat="1" ht="26.25" x14ac:dyDescent="0.4">
      <c r="A61" s="254" t="s">
        <v>996</v>
      </c>
      <c r="B61" s="5">
        <f t="shared" ref="B61:D61" si="53">B39-B59</f>
        <v>10405.939999999999</v>
      </c>
      <c r="C61" s="5">
        <f t="shared" si="53"/>
        <v>15218.686000000002</v>
      </c>
      <c r="D61" s="5">
        <f t="shared" si="53"/>
        <v>19113.431999999997</v>
      </c>
      <c r="E61" s="5">
        <f>E39-E59</f>
        <v>21424.627500000002</v>
      </c>
      <c r="F61" s="5">
        <f>F39-F59</f>
        <v>25491.125999999997</v>
      </c>
      <c r="G61" s="5">
        <f>G39-G59</f>
        <v>31437.879999999997</v>
      </c>
      <c r="H61" s="5">
        <f t="shared" ref="H61:O61" si="54">H62*H4</f>
        <v>33862.636500000001</v>
      </c>
      <c r="I61" s="5">
        <f t="shared" si="54"/>
        <v>37145.583930000001</v>
      </c>
      <c r="J61" s="5">
        <f t="shared" si="54"/>
        <v>41863.961485500004</v>
      </c>
      <c r="K61" s="5">
        <f t="shared" si="54"/>
        <v>46297.203099840015</v>
      </c>
      <c r="L61" s="5">
        <f t="shared" si="54"/>
        <v>50698.020741013817</v>
      </c>
      <c r="M61" s="5">
        <f t="shared" si="54"/>
        <v>52510.287755838544</v>
      </c>
      <c r="N61" s="5">
        <f t="shared" si="54"/>
        <v>53844.707202512567</v>
      </c>
      <c r="O61" s="5">
        <f t="shared" si="54"/>
        <v>55181.292874464401</v>
      </c>
    </row>
    <row r="62" spans="1:17" ht="25.5" x14ac:dyDescent="0.35">
      <c r="A62" s="8" t="s">
        <v>997</v>
      </c>
      <c r="B62" s="20">
        <f t="shared" ref="B62:G62" si="55">B61/B4</f>
        <v>0.1503531281606704</v>
      </c>
      <c r="C62" s="20">
        <f t="shared" si="55"/>
        <v>0.17870487664541282</v>
      </c>
      <c r="D62" s="20">
        <f t="shared" si="55"/>
        <v>0.19480642103653872</v>
      </c>
      <c r="E62" s="20">
        <f t="shared" si="55"/>
        <v>0.20588329553535395</v>
      </c>
      <c r="F62" s="20">
        <f t="shared" si="55"/>
        <v>0.17113766272129757</v>
      </c>
      <c r="G62" s="20">
        <f t="shared" si="55"/>
        <v>0.19352342259156663</v>
      </c>
      <c r="H62" s="246">
        <f>G62+0.5%</f>
        <v>0.19852342259156663</v>
      </c>
      <c r="I62" s="246">
        <f t="shared" ref="I62:L62" si="56">H62+0.5%</f>
        <v>0.20352342259156664</v>
      </c>
      <c r="J62" s="246">
        <f t="shared" si="56"/>
        <v>0.20852342259156664</v>
      </c>
      <c r="K62" s="246">
        <f t="shared" si="56"/>
        <v>0.21352342259156665</v>
      </c>
      <c r="L62" s="246">
        <f t="shared" si="56"/>
        <v>0.21852342259156665</v>
      </c>
      <c r="M62" s="246">
        <f t="shared" ref="M62:O62" si="57">L62-0.5%</f>
        <v>0.21352342259156665</v>
      </c>
      <c r="N62" s="246">
        <f t="shared" si="57"/>
        <v>0.20852342259156664</v>
      </c>
      <c r="O62" s="246">
        <f t="shared" si="57"/>
        <v>0.20352342259156664</v>
      </c>
    </row>
    <row r="63" spans="1:17" ht="12.75" x14ac:dyDescent="0.35">
      <c r="B63" s="2"/>
      <c r="E63" s="3"/>
      <c r="F63" s="3"/>
      <c r="G63" s="3"/>
    </row>
    <row r="64" spans="1:17" ht="25.5" x14ac:dyDescent="0.35">
      <c r="A64" s="8" t="s">
        <v>998</v>
      </c>
      <c r="B64" s="28">
        <f>B36+B61</f>
        <v>19432.886999999995</v>
      </c>
      <c r="C64" s="28">
        <f t="shared" ref="C64:D64" si="58">C36+C61</f>
        <v>27797.43</v>
      </c>
      <c r="D64" s="28">
        <f t="shared" si="58"/>
        <v>34335.002</v>
      </c>
      <c r="E64" s="28">
        <f t="shared" ref="E64:O64" si="59">E36+E61</f>
        <v>38270.527500000004</v>
      </c>
      <c r="F64" s="28">
        <f t="shared" si="59"/>
        <v>49183.436000000002</v>
      </c>
      <c r="G64" s="28">
        <f t="shared" si="59"/>
        <v>57774.68</v>
      </c>
      <c r="H64" s="28">
        <f t="shared" si="59"/>
        <v>61686.849000000002</v>
      </c>
      <c r="I64" s="28">
        <f t="shared" si="59"/>
        <v>67100.003880000004</v>
      </c>
      <c r="J64" s="28">
        <f t="shared" si="59"/>
        <v>75014.587263000009</v>
      </c>
      <c r="K64" s="28">
        <f t="shared" si="59"/>
        <v>82316.703878640023</v>
      </c>
      <c r="L64" s="28">
        <f t="shared" si="59"/>
        <v>89470.889259166841</v>
      </c>
      <c r="M64" s="28">
        <f t="shared" si="59"/>
        <v>93855.451231007959</v>
      </c>
      <c r="N64" s="28">
        <f t="shared" si="59"/>
        <v>97515.347839664028</v>
      </c>
      <c r="O64" s="28">
        <f t="shared" si="59"/>
        <v>101306.5954811082</v>
      </c>
    </row>
    <row r="65" spans="1:15" ht="12.75" x14ac:dyDescent="0.35">
      <c r="A65" s="2" t="s">
        <v>987</v>
      </c>
      <c r="B65" s="20">
        <f t="shared" ref="B65:O65" si="60">B64/B4</f>
        <v>0.2807814911140008</v>
      </c>
      <c r="C65" s="20">
        <f t="shared" si="60"/>
        <v>0.32641032867157505</v>
      </c>
      <c r="D65" s="20">
        <f t="shared" si="60"/>
        <v>0.34994651174642</v>
      </c>
      <c r="E65" s="20">
        <f t="shared" si="60"/>
        <v>0.36776659587553578</v>
      </c>
      <c r="F65" s="20">
        <f t="shared" si="60"/>
        <v>0.33019876335170628</v>
      </c>
      <c r="G65" s="20">
        <f t="shared" si="60"/>
        <v>0.35564592182209909</v>
      </c>
      <c r="H65" s="20">
        <f t="shared" si="60"/>
        <v>0.36164592182209909</v>
      </c>
      <c r="I65" s="20">
        <f t="shared" si="60"/>
        <v>0.3676459218220991</v>
      </c>
      <c r="J65" s="20">
        <f t="shared" si="60"/>
        <v>0.3736459218220991</v>
      </c>
      <c r="K65" s="20">
        <f t="shared" si="60"/>
        <v>0.37964592182209911</v>
      </c>
      <c r="L65" s="20">
        <f t="shared" si="60"/>
        <v>0.38564592182209917</v>
      </c>
      <c r="M65" s="20">
        <f t="shared" si="60"/>
        <v>0.38164592182209911</v>
      </c>
      <c r="N65" s="20">
        <f t="shared" si="60"/>
        <v>0.37764592182209911</v>
      </c>
      <c r="O65" s="20">
        <f t="shared" si="60"/>
        <v>0.3736459218220991</v>
      </c>
    </row>
    <row r="67" spans="1:15" s="1" customFormat="1" ht="13.15" x14ac:dyDescent="0.4">
      <c r="A67" s="1" t="s">
        <v>302</v>
      </c>
      <c r="B67" s="42">
        <f t="shared" ref="B67:D67" si="61">B64+B41+B44+B33</f>
        <v>43885.5</v>
      </c>
      <c r="C67" s="42">
        <f t="shared" si="61"/>
        <v>56813.4</v>
      </c>
      <c r="D67" s="42">
        <f t="shared" si="61"/>
        <v>67999.3</v>
      </c>
      <c r="E67" s="42">
        <f t="shared" ref="E67:O67" si="62">E64+E41+E44+E33</f>
        <v>79832.850000000006</v>
      </c>
      <c r="F67" s="42">
        <f t="shared" si="62"/>
        <v>104800.7</v>
      </c>
      <c r="G67" s="42">
        <f t="shared" si="62"/>
        <v>117259.4</v>
      </c>
      <c r="H67" s="42">
        <f t="shared" si="62"/>
        <v>124140.15045</v>
      </c>
      <c r="I67" s="42">
        <f t="shared" si="62"/>
        <v>134372.23836000002</v>
      </c>
      <c r="J67" s="42">
        <f t="shared" si="62"/>
        <v>148350.27387180002</v>
      </c>
      <c r="K67" s="42">
        <f t="shared" si="62"/>
        <v>161617.95098064005</v>
      </c>
      <c r="L67" s="42">
        <f t="shared" si="62"/>
        <v>174974.04965363408</v>
      </c>
      <c r="M67" s="42">
        <f t="shared" si="62"/>
        <v>185526.4634405195</v>
      </c>
      <c r="N67" s="42">
        <f t="shared" si="62"/>
        <v>195212.73013725303</v>
      </c>
      <c r="O67" s="42">
        <f t="shared" si="62"/>
        <v>204473.08643127533</v>
      </c>
    </row>
    <row r="68" spans="1:15" ht="12.75" x14ac:dyDescent="0.35">
      <c r="A68" s="2" t="s">
        <v>987</v>
      </c>
      <c r="B68" s="20">
        <f t="shared" ref="B68:O68" si="63">B67/B9</f>
        <v>0.40838916806253489</v>
      </c>
      <c r="C68" s="20">
        <f t="shared" si="63"/>
        <v>0.43433328746387784</v>
      </c>
      <c r="D68" s="20">
        <f t="shared" si="63"/>
        <v>0.44787946649102589</v>
      </c>
      <c r="E68" s="20">
        <f t="shared" si="63"/>
        <v>0.47340617309573935</v>
      </c>
      <c r="F68" s="20">
        <f t="shared" si="63"/>
        <v>0.44121223092759199</v>
      </c>
      <c r="G68" s="20">
        <f t="shared" si="63"/>
        <v>0.46251064971127448</v>
      </c>
      <c r="H68" s="20">
        <f t="shared" si="63"/>
        <v>0.46538318601902728</v>
      </c>
      <c r="I68" s="20">
        <f t="shared" si="63"/>
        <v>0.46884720901863197</v>
      </c>
      <c r="J68" s="20">
        <f t="shared" si="63"/>
        <v>0.47119625886259559</v>
      </c>
      <c r="K68" s="20">
        <f t="shared" si="63"/>
        <v>0.47474764540452663</v>
      </c>
      <c r="L68" s="20">
        <f t="shared" si="63"/>
        <v>0.47856541676733821</v>
      </c>
      <c r="M68" s="20">
        <f t="shared" si="63"/>
        <v>0.47627640174292218</v>
      </c>
      <c r="N68" s="20">
        <f t="shared" si="63"/>
        <v>0.47424403807538579</v>
      </c>
      <c r="O68" s="20">
        <f t="shared" si="63"/>
        <v>0.47165762463537625</v>
      </c>
    </row>
    <row r="70" spans="1:15" ht="12.75" x14ac:dyDescent="0.35">
      <c r="A70" s="2" t="s">
        <v>988</v>
      </c>
      <c r="B70" s="28">
        <f t="shared" ref="B70:D70" si="64">B53+B44+B41+B64+B56+B33</f>
        <v>45583</v>
      </c>
      <c r="C70" s="28">
        <f t="shared" si="64"/>
        <v>59549</v>
      </c>
      <c r="D70" s="28">
        <f t="shared" si="64"/>
        <v>71896</v>
      </c>
      <c r="E70" s="28">
        <f t="shared" ref="E70:O70" si="65">E53+E44+E41+E64+E56+E33</f>
        <v>84732</v>
      </c>
      <c r="F70" s="28">
        <f t="shared" si="65"/>
        <v>110939</v>
      </c>
      <c r="G70" s="28">
        <f t="shared" si="65"/>
        <v>126203</v>
      </c>
      <c r="H70" s="28">
        <f t="shared" si="65"/>
        <v>134742.36645</v>
      </c>
      <c r="I70" s="28">
        <f t="shared" si="65"/>
        <v>146942.56416000001</v>
      </c>
      <c r="J70" s="28">
        <f t="shared" si="65"/>
        <v>163256.16345180004</v>
      </c>
      <c r="K70" s="28">
        <f t="shared" si="65"/>
        <v>178732.58288814005</v>
      </c>
      <c r="L70" s="28">
        <f t="shared" si="65"/>
        <v>194461.46527133408</v>
      </c>
      <c r="M70" s="28">
        <f t="shared" si="65"/>
        <v>207393.29133469847</v>
      </c>
      <c r="N70" s="28">
        <f t="shared" si="65"/>
        <v>219334.47284566317</v>
      </c>
      <c r="O70" s="28">
        <f t="shared" si="65"/>
        <v>230854.86341503265</v>
      </c>
    </row>
    <row r="71" spans="1:15" ht="12.75" x14ac:dyDescent="0.35">
      <c r="A71" s="2" t="s">
        <v>989</v>
      </c>
      <c r="B71" s="44">
        <f t="shared" ref="B71:D71" si="66">B28</f>
        <v>45583</v>
      </c>
      <c r="C71" s="44">
        <f t="shared" si="66"/>
        <v>59549</v>
      </c>
      <c r="D71" s="44">
        <f t="shared" si="66"/>
        <v>71896</v>
      </c>
      <c r="E71" s="44">
        <f>E28</f>
        <v>84732</v>
      </c>
      <c r="F71" s="44">
        <f>F28</f>
        <v>110939</v>
      </c>
      <c r="G71" s="44">
        <f>G28</f>
        <v>126203</v>
      </c>
    </row>
    <row r="72" spans="1:15" ht="12.75" x14ac:dyDescent="0.35">
      <c r="A72" s="2" t="s">
        <v>990</v>
      </c>
      <c r="B72" s="28">
        <f t="shared" ref="B72:D72" si="67">B70-B71</f>
        <v>0</v>
      </c>
      <c r="C72" s="28">
        <f t="shared" si="67"/>
        <v>0</v>
      </c>
      <c r="D72" s="28">
        <f t="shared" si="67"/>
        <v>0</v>
      </c>
      <c r="E72" s="28">
        <f>E70-E71</f>
        <v>0</v>
      </c>
      <c r="F72" s="28">
        <f>F70-F71</f>
        <v>0</v>
      </c>
      <c r="G72" s="28">
        <f>G70-G71</f>
        <v>0</v>
      </c>
    </row>
    <row r="74" spans="1:15" ht="12.75" x14ac:dyDescent="0.35">
      <c r="A74" s="2" t="s">
        <v>991</v>
      </c>
      <c r="B74" s="28">
        <f>B126-B70</f>
        <v>39126</v>
      </c>
      <c r="C74" s="28">
        <f t="shared" ref="C74:O74" si="68">C126-C70</f>
        <v>50949</v>
      </c>
      <c r="D74" s="28">
        <f t="shared" si="68"/>
        <v>55730</v>
      </c>
      <c r="E74" s="28">
        <f t="shared" si="68"/>
        <v>56571</v>
      </c>
      <c r="F74" s="28">
        <f t="shared" si="68"/>
        <v>67984</v>
      </c>
      <c r="G74" s="28">
        <f t="shared" si="68"/>
        <v>81791</v>
      </c>
      <c r="H74" s="28">
        <f t="shared" si="68"/>
        <v>89179.482500000013</v>
      </c>
      <c r="I74" s="28">
        <f t="shared" si="68"/>
        <v>96778.013400000025</v>
      </c>
      <c r="J74" s="28">
        <f t="shared" si="68"/>
        <v>104460.37546100005</v>
      </c>
      <c r="K74" s="28">
        <f t="shared" si="68"/>
        <v>112116.29178627999</v>
      </c>
      <c r="L74" s="28">
        <f t="shared" si="68"/>
        <v>119768.22010122598</v>
      </c>
      <c r="M74" s="28">
        <f t="shared" si="68"/>
        <v>127407.35284052693</v>
      </c>
      <c r="N74" s="28">
        <f t="shared" si="68"/>
        <v>135028.29276204461</v>
      </c>
      <c r="O74" s="28">
        <f t="shared" si="68"/>
        <v>142647.20154771899</v>
      </c>
    </row>
    <row r="76" spans="1:15" ht="13.15" x14ac:dyDescent="0.4">
      <c r="A76" s="1" t="s">
        <v>76</v>
      </c>
      <c r="B76" s="5">
        <f>Model!C52</f>
        <v>16625</v>
      </c>
      <c r="C76" s="5">
        <f>Model!D52</f>
        <v>21419</v>
      </c>
      <c r="D76" s="5">
        <f>Model!E52</f>
        <v>26018</v>
      </c>
      <c r="E76" s="5">
        <f>Model!F52</f>
        <v>27573</v>
      </c>
      <c r="F76" s="5">
        <f>Model!G52</f>
        <v>31562</v>
      </c>
      <c r="G76" s="5">
        <f>Model!H52</f>
        <v>39500</v>
      </c>
      <c r="H76" s="42">
        <f>H79+H83+H87</f>
        <v>43000</v>
      </c>
      <c r="I76" s="42">
        <f t="shared" ref="I76:O76" si="69">I79+I83+I87</f>
        <v>46500</v>
      </c>
      <c r="J76" s="42">
        <f t="shared" si="69"/>
        <v>50000</v>
      </c>
      <c r="K76" s="42">
        <f t="shared" si="69"/>
        <v>53500</v>
      </c>
      <c r="L76" s="42">
        <f t="shared" si="69"/>
        <v>57000</v>
      </c>
      <c r="M76" s="42">
        <f t="shared" si="69"/>
        <v>60500</v>
      </c>
      <c r="N76" s="42">
        <f t="shared" si="69"/>
        <v>64000</v>
      </c>
      <c r="O76" s="42">
        <f t="shared" si="69"/>
        <v>67500</v>
      </c>
    </row>
    <row r="77" spans="1:15" ht="12.75" x14ac:dyDescent="0.35">
      <c r="A77" s="2" t="s">
        <v>3</v>
      </c>
      <c r="B77" s="11">
        <f t="shared" ref="B77:O77" si="70">B76/B13</f>
        <v>0.14997068242298497</v>
      </c>
      <c r="C77" s="11">
        <f t="shared" si="70"/>
        <v>0.15654989438601363</v>
      </c>
      <c r="D77" s="11">
        <f t="shared" si="70"/>
        <v>0.16074683208016954</v>
      </c>
      <c r="E77" s="11">
        <f t="shared" si="70"/>
        <v>0.15106258252203783</v>
      </c>
      <c r="F77" s="11">
        <f t="shared" si="70"/>
        <v>0.12250569599863374</v>
      </c>
      <c r="G77" s="11">
        <f t="shared" si="70"/>
        <v>0.13965690364734334</v>
      </c>
      <c r="H77" s="11">
        <f t="shared" si="70"/>
        <v>0.14356665307235142</v>
      </c>
      <c r="I77" s="11">
        <f t="shared" si="70"/>
        <v>0.14270064562375326</v>
      </c>
      <c r="J77" s="11">
        <f t="shared" si="70"/>
        <v>0.13816976110862256</v>
      </c>
      <c r="K77" s="11">
        <f t="shared" si="70"/>
        <v>0.13545166171802031</v>
      </c>
      <c r="L77" s="11">
        <f t="shared" si="70"/>
        <v>0.1330688969043258</v>
      </c>
      <c r="M77" s="11">
        <f t="shared" si="70"/>
        <v>0.131390249252192</v>
      </c>
      <c r="N77" s="11">
        <f t="shared" si="70"/>
        <v>0.130491098018894</v>
      </c>
      <c r="O77" s="11">
        <f t="shared" si="70"/>
        <v>0.12971529529329148</v>
      </c>
    </row>
    <row r="79" spans="1:15" ht="12.75" x14ac:dyDescent="0.35">
      <c r="A79" s="2" t="s">
        <v>302</v>
      </c>
      <c r="B79" s="28">
        <f t="shared" ref="B79:D79" si="71">B76-B83-B87</f>
        <v>12012.2</v>
      </c>
      <c r="C79" s="28">
        <f t="shared" si="71"/>
        <v>15140</v>
      </c>
      <c r="D79" s="28">
        <f t="shared" si="71"/>
        <v>17659.439999999999</v>
      </c>
      <c r="E79" s="28">
        <f>E76-E83-E87</f>
        <v>17880.18</v>
      </c>
      <c r="F79" s="28">
        <f>F76-F83-F87</f>
        <v>19953.02</v>
      </c>
      <c r="G79" s="28">
        <f>G76-G83-G87</f>
        <v>25742</v>
      </c>
      <c r="H79" s="28">
        <f>G79+H80</f>
        <v>27742</v>
      </c>
      <c r="I79" s="28">
        <f t="shared" ref="I79:O79" si="72">H79+I80</f>
        <v>29742</v>
      </c>
      <c r="J79" s="28">
        <f t="shared" si="72"/>
        <v>31742</v>
      </c>
      <c r="K79" s="28">
        <f t="shared" si="72"/>
        <v>33742</v>
      </c>
      <c r="L79" s="28">
        <f t="shared" si="72"/>
        <v>35742</v>
      </c>
      <c r="M79" s="28">
        <f t="shared" si="72"/>
        <v>37742</v>
      </c>
      <c r="N79" s="28">
        <f t="shared" si="72"/>
        <v>39742</v>
      </c>
      <c r="O79" s="28">
        <f t="shared" si="72"/>
        <v>41742</v>
      </c>
    </row>
    <row r="80" spans="1:15" ht="12.75" x14ac:dyDescent="0.35">
      <c r="A80" s="2" t="s">
        <v>117</v>
      </c>
      <c r="B80" s="2"/>
      <c r="C80" s="28">
        <f t="shared" ref="C80:E80" si="73">C79-B79</f>
        <v>3127.7999999999993</v>
      </c>
      <c r="D80" s="28">
        <f t="shared" si="73"/>
        <v>2519.4399999999987</v>
      </c>
      <c r="E80" s="28">
        <f t="shared" si="73"/>
        <v>220.7400000000016</v>
      </c>
      <c r="F80" s="28">
        <f>F79-E79</f>
        <v>2072.84</v>
      </c>
      <c r="G80" s="28">
        <f>G79-F79</f>
        <v>5788.98</v>
      </c>
      <c r="H80" s="19">
        <v>2000</v>
      </c>
      <c r="I80" s="19">
        <v>2000</v>
      </c>
      <c r="J80" s="19">
        <v>2000</v>
      </c>
      <c r="K80" s="19">
        <v>2000</v>
      </c>
      <c r="L80" s="19">
        <v>2000</v>
      </c>
      <c r="M80" s="19">
        <v>2000</v>
      </c>
      <c r="N80" s="19">
        <v>2000</v>
      </c>
      <c r="O80" s="19">
        <v>2000</v>
      </c>
    </row>
    <row r="81" spans="1:15" ht="12.75" x14ac:dyDescent="0.35">
      <c r="A81" s="2" t="str">
        <f>A65</f>
        <v>As % of related revenue</v>
      </c>
      <c r="B81" s="20">
        <f t="shared" ref="B81:O81" si="74">B79/B9</f>
        <v>0.11178298901916993</v>
      </c>
      <c r="C81" s="20">
        <f t="shared" si="74"/>
        <v>0.11574392611959695</v>
      </c>
      <c r="D81" s="20">
        <f t="shared" si="74"/>
        <v>0.11631444096821998</v>
      </c>
      <c r="E81" s="20">
        <f t="shared" si="74"/>
        <v>0.10602887893972189</v>
      </c>
      <c r="F81" s="20">
        <f t="shared" si="74"/>
        <v>8.4002458647154665E-2</v>
      </c>
      <c r="G81" s="20">
        <f t="shared" si="74"/>
        <v>0.10153513615853081</v>
      </c>
      <c r="H81" s="20">
        <f t="shared" si="74"/>
        <v>0.10400068229126151</v>
      </c>
      <c r="I81" s="20">
        <f t="shared" si="74"/>
        <v>0.10377481138085397</v>
      </c>
      <c r="J81" s="20">
        <f t="shared" si="74"/>
        <v>0.10082024965954335</v>
      </c>
      <c r="K81" s="20">
        <f t="shared" si="74"/>
        <v>9.9116063246949715E-2</v>
      </c>
      <c r="L81" s="20">
        <f t="shared" si="74"/>
        <v>9.7756696835661003E-2</v>
      </c>
      <c r="M81" s="20">
        <f t="shared" si="74"/>
        <v>9.6889810872422641E-2</v>
      </c>
      <c r="N81" s="20">
        <f t="shared" si="74"/>
        <v>9.6548040427181528E-2</v>
      </c>
      <c r="O81" s="20">
        <f t="shared" si="74"/>
        <v>9.6286180793515391E-2</v>
      </c>
    </row>
    <row r="82" spans="1:15" ht="12.75" x14ac:dyDescent="0.35">
      <c r="B82" s="2"/>
    </row>
    <row r="83" spans="1:15" ht="12.75" x14ac:dyDescent="0.35">
      <c r="A83" s="2" t="s">
        <v>262</v>
      </c>
      <c r="B83" s="28">
        <f t="shared" ref="B83:G83" si="75">B85*B10</f>
        <v>1750.8</v>
      </c>
      <c r="C83" s="28">
        <f t="shared" si="75"/>
        <v>2709</v>
      </c>
      <c r="D83" s="28">
        <f t="shared" si="75"/>
        <v>3745.56</v>
      </c>
      <c r="E83" s="28">
        <f t="shared" si="75"/>
        <v>4962.42</v>
      </c>
      <c r="F83" s="28">
        <f t="shared" si="75"/>
        <v>6337.9800000000005</v>
      </c>
      <c r="G83" s="28">
        <f t="shared" si="75"/>
        <v>7884</v>
      </c>
      <c r="H83" s="28">
        <f>G83+H84</f>
        <v>9084</v>
      </c>
      <c r="I83" s="28">
        <f t="shared" ref="I83:O83" si="76">H83+I84</f>
        <v>10284</v>
      </c>
      <c r="J83" s="28">
        <f t="shared" si="76"/>
        <v>11484</v>
      </c>
      <c r="K83" s="28">
        <f t="shared" si="76"/>
        <v>12684</v>
      </c>
      <c r="L83" s="28">
        <f t="shared" si="76"/>
        <v>13884</v>
      </c>
      <c r="M83" s="28">
        <f t="shared" si="76"/>
        <v>15084</v>
      </c>
      <c r="N83" s="28">
        <f t="shared" si="76"/>
        <v>16284</v>
      </c>
      <c r="O83" s="28">
        <f t="shared" si="76"/>
        <v>17484</v>
      </c>
    </row>
    <row r="84" spans="1:15" ht="12.75" x14ac:dyDescent="0.35">
      <c r="A84" s="2" t="s">
        <v>117</v>
      </c>
      <c r="B84" s="2"/>
      <c r="C84" s="28">
        <f t="shared" ref="C84:E84" si="77">C83-B83</f>
        <v>958.2</v>
      </c>
      <c r="D84" s="28">
        <f t="shared" si="77"/>
        <v>1036.56</v>
      </c>
      <c r="E84" s="28">
        <f t="shared" si="77"/>
        <v>1216.8600000000001</v>
      </c>
      <c r="F84" s="28">
        <f>F83-E83</f>
        <v>1375.5600000000004</v>
      </c>
      <c r="G84" s="28">
        <f>G83-F83</f>
        <v>1546.0199999999995</v>
      </c>
      <c r="H84" s="19">
        <v>1200</v>
      </c>
      <c r="I84" s="19">
        <v>1200</v>
      </c>
      <c r="J84" s="19">
        <v>1200</v>
      </c>
      <c r="K84" s="19">
        <v>1200</v>
      </c>
      <c r="L84" s="19">
        <v>1200</v>
      </c>
      <c r="M84" s="19">
        <v>1200</v>
      </c>
      <c r="N84" s="19">
        <v>1200</v>
      </c>
      <c r="O84" s="19">
        <v>1200</v>
      </c>
    </row>
    <row r="85" spans="1:15" ht="12.75" x14ac:dyDescent="0.35">
      <c r="A85" s="2" t="str">
        <f>A42</f>
        <v>As % of related revenue</v>
      </c>
      <c r="B85" s="246">
        <v>0.6</v>
      </c>
      <c r="C85" s="246">
        <v>0.5</v>
      </c>
      <c r="D85" s="246">
        <v>0.42</v>
      </c>
      <c r="E85" s="246">
        <v>0.38</v>
      </c>
      <c r="F85" s="246">
        <v>0.33</v>
      </c>
      <c r="G85" s="246">
        <v>0.3</v>
      </c>
      <c r="H85" s="20">
        <f t="shared" ref="H85:O85" si="78">H83/H10</f>
        <v>0.2880517503805175</v>
      </c>
      <c r="I85" s="20">
        <f t="shared" si="78"/>
        <v>0.27175291730086254</v>
      </c>
      <c r="J85" s="20">
        <f t="shared" si="78"/>
        <v>0.25288559107052261</v>
      </c>
      <c r="K85" s="20">
        <f t="shared" si="78"/>
        <v>0.24078484286522395</v>
      </c>
      <c r="L85" s="20">
        <f t="shared" si="78"/>
        <v>0.22918683986266639</v>
      </c>
      <c r="M85" s="20">
        <f t="shared" si="78"/>
        <v>0.22035004911035688</v>
      </c>
      <c r="N85" s="20">
        <f t="shared" si="78"/>
        <v>0.21430620356114177</v>
      </c>
      <c r="O85" s="20">
        <f t="shared" si="78"/>
        <v>0.2091807721501866</v>
      </c>
    </row>
    <row r="87" spans="1:15" ht="12.75" x14ac:dyDescent="0.35">
      <c r="A87" s="2" t="str">
        <f>A56</f>
        <v>Other bets</v>
      </c>
      <c r="B87" s="28">
        <f t="shared" ref="B87:G87" si="79">B89*B11</f>
        <v>2862</v>
      </c>
      <c r="C87" s="28">
        <f t="shared" si="79"/>
        <v>3570</v>
      </c>
      <c r="D87" s="28">
        <f t="shared" si="79"/>
        <v>4613</v>
      </c>
      <c r="E87" s="28">
        <f t="shared" si="79"/>
        <v>4730.4000000000005</v>
      </c>
      <c r="F87" s="28">
        <f t="shared" si="79"/>
        <v>5271</v>
      </c>
      <c r="G87" s="28">
        <f t="shared" si="79"/>
        <v>5874</v>
      </c>
      <c r="H87" s="28">
        <f>G87+H88</f>
        <v>6174</v>
      </c>
      <c r="I87" s="28">
        <f t="shared" ref="I87:O87" si="80">H87+I88</f>
        <v>6474</v>
      </c>
      <c r="J87" s="28">
        <f t="shared" si="80"/>
        <v>6774</v>
      </c>
      <c r="K87" s="28">
        <f t="shared" si="80"/>
        <v>7074</v>
      </c>
      <c r="L87" s="28">
        <f t="shared" si="80"/>
        <v>7374</v>
      </c>
      <c r="M87" s="28">
        <f t="shared" si="80"/>
        <v>7674</v>
      </c>
      <c r="N87" s="28">
        <f t="shared" si="80"/>
        <v>7974</v>
      </c>
      <c r="O87" s="28">
        <f t="shared" si="80"/>
        <v>8274</v>
      </c>
    </row>
    <row r="88" spans="1:15" ht="12.75" x14ac:dyDescent="0.35">
      <c r="A88" s="2" t="s">
        <v>117</v>
      </c>
      <c r="B88" s="2"/>
      <c r="C88" s="28">
        <f t="shared" ref="C88:E88" si="81">C87-B87</f>
        <v>708</v>
      </c>
      <c r="D88" s="28">
        <f t="shared" si="81"/>
        <v>1043</v>
      </c>
      <c r="E88" s="28">
        <f t="shared" si="81"/>
        <v>117.40000000000055</v>
      </c>
      <c r="F88" s="28">
        <f>F87-E87</f>
        <v>540.59999999999945</v>
      </c>
      <c r="G88" s="28">
        <f>G87-F87</f>
        <v>603</v>
      </c>
      <c r="H88" s="19">
        <v>300</v>
      </c>
      <c r="I88" s="19">
        <v>300</v>
      </c>
      <c r="J88" s="19">
        <v>300</v>
      </c>
      <c r="K88" s="19">
        <v>300</v>
      </c>
      <c r="L88" s="19">
        <v>300</v>
      </c>
      <c r="M88" s="19">
        <v>300</v>
      </c>
      <c r="N88" s="19">
        <v>300</v>
      </c>
      <c r="O88" s="19">
        <v>300</v>
      </c>
    </row>
    <row r="89" spans="1:15" ht="12.75" x14ac:dyDescent="0.35">
      <c r="A89" s="2" t="str">
        <f>A57</f>
        <v>As % of related revenue</v>
      </c>
      <c r="B89" s="43">
        <v>6</v>
      </c>
      <c r="C89" s="43">
        <v>6</v>
      </c>
      <c r="D89" s="43">
        <v>7</v>
      </c>
      <c r="E89" s="43">
        <v>7.2</v>
      </c>
      <c r="F89" s="43">
        <v>7</v>
      </c>
      <c r="G89" s="43">
        <v>5.5</v>
      </c>
      <c r="H89" s="34">
        <f t="shared" ref="H89:O89" si="82">H87/H11</f>
        <v>5.0268685881778223</v>
      </c>
      <c r="I89" s="34">
        <f t="shared" si="82"/>
        <v>4.583589983220409</v>
      </c>
      <c r="J89" s="34">
        <f t="shared" si="82"/>
        <v>4.1704259910995214</v>
      </c>
      <c r="K89" s="34">
        <f t="shared" si="82"/>
        <v>3.7870622278325081</v>
      </c>
      <c r="L89" s="34">
        <f t="shared" si="82"/>
        <v>3.4327539757393168</v>
      </c>
      <c r="M89" s="34">
        <f t="shared" si="82"/>
        <v>3.1064437930948365</v>
      </c>
      <c r="N89" s="34">
        <f t="shared" si="82"/>
        <v>2.8068557643696082</v>
      </c>
      <c r="O89" s="34">
        <f t="shared" si="82"/>
        <v>2.5325704838981187</v>
      </c>
    </row>
    <row r="91" spans="1:15" ht="13.15" x14ac:dyDescent="0.4">
      <c r="A91" s="1" t="s">
        <v>112</v>
      </c>
      <c r="B91" s="5">
        <f>Model!C55</f>
        <v>12893</v>
      </c>
      <c r="C91" s="5">
        <f>Model!D55</f>
        <v>16333</v>
      </c>
      <c r="D91" s="5">
        <f>Model!E55</f>
        <v>18464</v>
      </c>
      <c r="E91" s="5">
        <f>Model!F55</f>
        <v>17946</v>
      </c>
      <c r="F91" s="5">
        <f>Model!G55</f>
        <v>22912</v>
      </c>
      <c r="G91" s="5">
        <f>Model!H55</f>
        <v>26567</v>
      </c>
      <c r="H91" s="42">
        <f>H94+H98+H102</f>
        <v>29167</v>
      </c>
      <c r="I91" s="42">
        <f t="shared" ref="I91:O91" si="83">I94+I98+I102</f>
        <v>31767</v>
      </c>
      <c r="J91" s="42">
        <f t="shared" si="83"/>
        <v>34367</v>
      </c>
      <c r="K91" s="42">
        <f t="shared" si="83"/>
        <v>36967</v>
      </c>
      <c r="L91" s="42">
        <f t="shared" si="83"/>
        <v>39567</v>
      </c>
      <c r="M91" s="42">
        <f t="shared" si="83"/>
        <v>42167</v>
      </c>
      <c r="N91" s="42">
        <f t="shared" si="83"/>
        <v>44767</v>
      </c>
      <c r="O91" s="42">
        <f t="shared" si="83"/>
        <v>47367</v>
      </c>
    </row>
    <row r="92" spans="1:15" ht="12.75" x14ac:dyDescent="0.35">
      <c r="A92" s="2" t="str">
        <f>A77</f>
        <v>As % of revenue</v>
      </c>
      <c r="B92" s="20">
        <f t="shared" ref="B92:O92" si="84">B91/B13</f>
        <v>0.11630508321681476</v>
      </c>
      <c r="C92" s="20">
        <f t="shared" si="84"/>
        <v>0.1193766947573071</v>
      </c>
      <c r="D92" s="20">
        <f t="shared" si="84"/>
        <v>0.11407600536275848</v>
      </c>
      <c r="E92" s="20">
        <f t="shared" si="84"/>
        <v>9.8319700647027566E-2</v>
      </c>
      <c r="F92" s="20">
        <f t="shared" si="84"/>
        <v>8.8931325857699015E-2</v>
      </c>
      <c r="G92" s="20">
        <f t="shared" si="84"/>
        <v>9.3930758460733427E-2</v>
      </c>
      <c r="H92" s="20">
        <f t="shared" si="84"/>
        <v>9.7381594654913334E-2</v>
      </c>
      <c r="I92" s="20">
        <f t="shared" si="84"/>
        <v>9.7487557194188598E-2</v>
      </c>
      <c r="J92" s="20">
        <f t="shared" si="84"/>
        <v>9.4969603600400632E-2</v>
      </c>
      <c r="K92" s="20">
        <f t="shared" si="84"/>
        <v>9.3593300537010399E-2</v>
      </c>
      <c r="L92" s="20">
        <f t="shared" si="84"/>
        <v>9.2370825330060677E-2</v>
      </c>
      <c r="M92" s="20">
        <f t="shared" si="84"/>
        <v>9.1575746119292242E-2</v>
      </c>
      <c r="N92" s="20">
        <f t="shared" si="84"/>
        <v>9.1276484140809813E-2</v>
      </c>
      <c r="O92" s="20">
        <f t="shared" si="84"/>
        <v>9.1025546550479078E-2</v>
      </c>
    </row>
    <row r="94" spans="1:15" ht="12.75" x14ac:dyDescent="0.35">
      <c r="A94" s="2" t="str">
        <f t="shared" ref="A94:A104" si="85">A79</f>
        <v>Google Services</v>
      </c>
      <c r="B94" s="28">
        <f t="shared" ref="B94:D94" si="86">B91-B98-B102</f>
        <v>11341.4</v>
      </c>
      <c r="C94" s="28">
        <f t="shared" si="86"/>
        <v>13597.4</v>
      </c>
      <c r="D94" s="28">
        <f t="shared" si="86"/>
        <v>14134.58</v>
      </c>
      <c r="E94" s="28">
        <f>E91-E98-E102</f>
        <v>11747.52</v>
      </c>
      <c r="F94" s="28">
        <f>F91-F98-F102</f>
        <v>15045.16</v>
      </c>
      <c r="G94" s="28">
        <f>G91-G98-G102</f>
        <v>16625.600000000002</v>
      </c>
      <c r="H94" s="28">
        <f>G94+H95</f>
        <v>17625.600000000002</v>
      </c>
      <c r="I94" s="28">
        <f t="shared" ref="I94:O94" si="87">H94+I95</f>
        <v>18625.600000000002</v>
      </c>
      <c r="J94" s="28">
        <f t="shared" si="87"/>
        <v>19625.600000000002</v>
      </c>
      <c r="K94" s="28">
        <f t="shared" si="87"/>
        <v>20625.600000000002</v>
      </c>
      <c r="L94" s="28">
        <f t="shared" si="87"/>
        <v>21625.600000000002</v>
      </c>
      <c r="M94" s="28">
        <f t="shared" si="87"/>
        <v>22625.600000000002</v>
      </c>
      <c r="N94" s="28">
        <f t="shared" si="87"/>
        <v>23625.600000000002</v>
      </c>
      <c r="O94" s="28">
        <f t="shared" si="87"/>
        <v>24625.600000000002</v>
      </c>
    </row>
    <row r="95" spans="1:15" ht="12.75" x14ac:dyDescent="0.35">
      <c r="A95" s="2" t="str">
        <f t="shared" si="85"/>
        <v>Increase $</v>
      </c>
      <c r="B95" s="2"/>
      <c r="C95" s="28">
        <f t="shared" ref="C95:E95" si="88">C94-B94</f>
        <v>2256</v>
      </c>
      <c r="D95" s="28">
        <f t="shared" si="88"/>
        <v>537.18000000000029</v>
      </c>
      <c r="E95" s="28">
        <f t="shared" si="88"/>
        <v>-2387.0599999999995</v>
      </c>
      <c r="F95" s="28">
        <f>F94-E94</f>
        <v>3297.6399999999994</v>
      </c>
      <c r="G95" s="28">
        <f>G94-F94</f>
        <v>1580.4400000000023</v>
      </c>
      <c r="H95" s="19">
        <v>1000</v>
      </c>
      <c r="I95" s="19">
        <v>1000</v>
      </c>
      <c r="J95" s="19">
        <v>1000</v>
      </c>
      <c r="K95" s="19">
        <v>1000</v>
      </c>
      <c r="L95" s="19">
        <v>1000</v>
      </c>
      <c r="M95" s="19">
        <v>1000</v>
      </c>
      <c r="N95" s="19">
        <v>1000</v>
      </c>
      <c r="O95" s="19">
        <v>1000</v>
      </c>
    </row>
    <row r="96" spans="1:15" ht="12.75" x14ac:dyDescent="0.35">
      <c r="A96" s="2" t="str">
        <f t="shared" si="85"/>
        <v>As % of related revenue</v>
      </c>
      <c r="B96" s="20">
        <f t="shared" ref="B96:O96" si="89">B94/B9</f>
        <v>0.10554066629443513</v>
      </c>
      <c r="C96" s="20">
        <f t="shared" si="89"/>
        <v>0.10395088910294635</v>
      </c>
      <c r="D96" s="20">
        <f t="shared" si="89"/>
        <v>9.3097842911246495E-2</v>
      </c>
      <c r="E96" s="20">
        <f t="shared" si="89"/>
        <v>6.9662406973641303E-2</v>
      </c>
      <c r="F96" s="20">
        <f t="shared" si="89"/>
        <v>6.3340307920296046E-2</v>
      </c>
      <c r="G96" s="20">
        <f t="shared" si="89"/>
        <v>6.5576977690827057E-2</v>
      </c>
      <c r="H96" s="20">
        <f t="shared" si="89"/>
        <v>6.6075784939545065E-2</v>
      </c>
      <c r="I96" s="20">
        <f t="shared" si="89"/>
        <v>6.4987832924996089E-2</v>
      </c>
      <c r="J96" s="20">
        <f t="shared" si="89"/>
        <v>6.233564021543489E-2</v>
      </c>
      <c r="K96" s="20">
        <f t="shared" si="89"/>
        <v>6.058705097819591E-2</v>
      </c>
      <c r="L96" s="20">
        <f t="shared" si="89"/>
        <v>5.9147423845595404E-2</v>
      </c>
      <c r="M96" s="20">
        <f t="shared" si="89"/>
        <v>5.8083570157254148E-2</v>
      </c>
      <c r="N96" s="20">
        <f t="shared" si="89"/>
        <v>5.7395334505470789E-2</v>
      </c>
      <c r="O96" s="20">
        <f t="shared" si="89"/>
        <v>5.6803818066906063E-2</v>
      </c>
    </row>
    <row r="98" spans="1:15" ht="12.75" x14ac:dyDescent="0.35">
      <c r="A98" s="2" t="str">
        <f t="shared" si="85"/>
        <v>Google Cloud</v>
      </c>
      <c r="B98" s="28">
        <f t="shared" ref="B98:G98" si="90">B100*B10</f>
        <v>1313.1000000000001</v>
      </c>
      <c r="C98" s="28">
        <f t="shared" si="90"/>
        <v>2438.1</v>
      </c>
      <c r="D98" s="28">
        <f t="shared" si="90"/>
        <v>4013.1</v>
      </c>
      <c r="E98" s="28">
        <f t="shared" si="90"/>
        <v>5876.55</v>
      </c>
      <c r="F98" s="28">
        <f t="shared" si="90"/>
        <v>7490.34</v>
      </c>
      <c r="G98" s="28">
        <f t="shared" si="90"/>
        <v>9460.7999999999993</v>
      </c>
      <c r="H98" s="28">
        <f>G98+H99</f>
        <v>10960.8</v>
      </c>
      <c r="I98" s="28">
        <f t="shared" ref="I98:O98" si="91">H98+I99</f>
        <v>12460.8</v>
      </c>
      <c r="J98" s="28">
        <f t="shared" si="91"/>
        <v>13960.8</v>
      </c>
      <c r="K98" s="28">
        <f t="shared" si="91"/>
        <v>15460.8</v>
      </c>
      <c r="L98" s="28">
        <f t="shared" si="91"/>
        <v>16960.8</v>
      </c>
      <c r="M98" s="28">
        <f t="shared" si="91"/>
        <v>18460.8</v>
      </c>
      <c r="N98" s="28">
        <f t="shared" si="91"/>
        <v>19960.8</v>
      </c>
      <c r="O98" s="28">
        <f t="shared" si="91"/>
        <v>21460.799999999999</v>
      </c>
    </row>
    <row r="99" spans="1:15" ht="12.75" x14ac:dyDescent="0.35">
      <c r="A99" s="2" t="str">
        <f t="shared" si="85"/>
        <v>Increase $</v>
      </c>
      <c r="B99" s="2"/>
      <c r="C99" s="28">
        <f t="shared" ref="C99:E99" si="92">C98-B98</f>
        <v>1124.9999999999998</v>
      </c>
      <c r="D99" s="28">
        <f t="shared" si="92"/>
        <v>1575</v>
      </c>
      <c r="E99" s="28">
        <f t="shared" si="92"/>
        <v>1863.4500000000003</v>
      </c>
      <c r="F99" s="28">
        <f>F98-E98</f>
        <v>1613.79</v>
      </c>
      <c r="G99" s="28">
        <f>G98-F98</f>
        <v>1970.4599999999991</v>
      </c>
      <c r="H99" s="19">
        <v>1500</v>
      </c>
      <c r="I99" s="19">
        <v>1500</v>
      </c>
      <c r="J99" s="19">
        <v>1500</v>
      </c>
      <c r="K99" s="19">
        <v>1500</v>
      </c>
      <c r="L99" s="19">
        <v>1500</v>
      </c>
      <c r="M99" s="19">
        <v>1500</v>
      </c>
      <c r="N99" s="19">
        <v>1500</v>
      </c>
      <c r="O99" s="19">
        <v>1500</v>
      </c>
    </row>
    <row r="100" spans="1:15" ht="12.75" x14ac:dyDescent="0.35">
      <c r="A100" s="2" t="str">
        <f t="shared" si="85"/>
        <v>As % of related revenue</v>
      </c>
      <c r="B100" s="246">
        <v>0.45</v>
      </c>
      <c r="C100" s="246">
        <v>0.45</v>
      </c>
      <c r="D100" s="246">
        <v>0.45</v>
      </c>
      <c r="E100" s="246">
        <v>0.45</v>
      </c>
      <c r="F100" s="246">
        <v>0.39</v>
      </c>
      <c r="G100" s="246">
        <v>0.36</v>
      </c>
      <c r="H100" s="20">
        <f t="shared" ref="H100:O100" si="93">H98/H10</f>
        <v>0.34756468797564688</v>
      </c>
      <c r="I100" s="20">
        <f t="shared" si="93"/>
        <v>0.32927447995941145</v>
      </c>
      <c r="J100" s="20">
        <f t="shared" si="93"/>
        <v>0.30742643328259767</v>
      </c>
      <c r="K100" s="20">
        <f t="shared" si="93"/>
        <v>0.29349781603363717</v>
      </c>
      <c r="L100" s="20">
        <f t="shared" si="93"/>
        <v>0.27997638674320885</v>
      </c>
      <c r="M100" s="20">
        <f t="shared" si="93"/>
        <v>0.26967900998518141</v>
      </c>
      <c r="N100" s="20">
        <f t="shared" si="93"/>
        <v>0.26269487030479233</v>
      </c>
      <c r="O100" s="20">
        <f t="shared" si="93"/>
        <v>0.25675970687261063</v>
      </c>
    </row>
    <row r="102" spans="1:15" ht="12.75" x14ac:dyDescent="0.35">
      <c r="A102" s="2" t="str">
        <f t="shared" si="85"/>
        <v>Other bets</v>
      </c>
      <c r="B102" s="28">
        <f t="shared" ref="B102:G102" si="94">B104*B11</f>
        <v>238.5</v>
      </c>
      <c r="C102" s="28">
        <f t="shared" si="94"/>
        <v>297.5</v>
      </c>
      <c r="D102" s="28">
        <f t="shared" si="94"/>
        <v>316.32</v>
      </c>
      <c r="E102" s="28">
        <f t="shared" si="94"/>
        <v>321.93</v>
      </c>
      <c r="F102" s="28">
        <f t="shared" si="94"/>
        <v>376.5</v>
      </c>
      <c r="G102" s="28">
        <f t="shared" si="94"/>
        <v>480.6</v>
      </c>
      <c r="H102" s="28">
        <f>G102+H103</f>
        <v>580.6</v>
      </c>
      <c r="I102" s="28">
        <f t="shared" ref="I102:O102" si="95">H102+I103</f>
        <v>680.6</v>
      </c>
      <c r="J102" s="28">
        <f t="shared" si="95"/>
        <v>780.6</v>
      </c>
      <c r="K102" s="28">
        <f t="shared" si="95"/>
        <v>880.6</v>
      </c>
      <c r="L102" s="28">
        <f t="shared" si="95"/>
        <v>980.6</v>
      </c>
      <c r="M102" s="28">
        <f t="shared" si="95"/>
        <v>1080.5999999999999</v>
      </c>
      <c r="N102" s="28">
        <f t="shared" si="95"/>
        <v>1180.5999999999999</v>
      </c>
      <c r="O102" s="28">
        <f t="shared" si="95"/>
        <v>1280.5999999999999</v>
      </c>
    </row>
    <row r="103" spans="1:15" ht="12.75" x14ac:dyDescent="0.35">
      <c r="A103" s="2" t="str">
        <f t="shared" si="85"/>
        <v>Increase $</v>
      </c>
      <c r="B103" s="2"/>
      <c r="C103" s="28">
        <f t="shared" ref="C103:E103" si="96">C102-B102</f>
        <v>59</v>
      </c>
      <c r="D103" s="28">
        <f t="shared" si="96"/>
        <v>18.819999999999993</v>
      </c>
      <c r="E103" s="28">
        <f t="shared" si="96"/>
        <v>5.6100000000000136</v>
      </c>
      <c r="F103" s="28">
        <f>F102-E102</f>
        <v>54.569999999999993</v>
      </c>
      <c r="G103" s="28">
        <f>G102-F102</f>
        <v>104.10000000000002</v>
      </c>
      <c r="H103" s="19">
        <v>100</v>
      </c>
      <c r="I103" s="19">
        <v>100</v>
      </c>
      <c r="J103" s="19">
        <v>100</v>
      </c>
      <c r="K103" s="19">
        <v>100</v>
      </c>
      <c r="L103" s="19">
        <v>100</v>
      </c>
      <c r="M103" s="19">
        <v>100</v>
      </c>
      <c r="N103" s="19">
        <v>100</v>
      </c>
      <c r="O103" s="19">
        <v>100</v>
      </c>
    </row>
    <row r="104" spans="1:15" ht="12.75" x14ac:dyDescent="0.35">
      <c r="A104" s="2" t="str">
        <f t="shared" si="85"/>
        <v>As % of related revenue</v>
      </c>
      <c r="B104" s="246">
        <v>0.5</v>
      </c>
      <c r="C104" s="246">
        <v>0.5</v>
      </c>
      <c r="D104" s="246">
        <v>0.48</v>
      </c>
      <c r="E104" s="246">
        <v>0.49</v>
      </c>
      <c r="F104" s="246">
        <v>0.5</v>
      </c>
      <c r="G104" s="246">
        <v>0.45</v>
      </c>
      <c r="H104" s="34">
        <f t="shared" ref="H104:O104" si="97">H102/H11</f>
        <v>0.47272431200130283</v>
      </c>
      <c r="I104" s="34">
        <f t="shared" si="97"/>
        <v>0.48186458797958143</v>
      </c>
      <c r="J104" s="34">
        <f t="shared" si="97"/>
        <v>0.48057787550225667</v>
      </c>
      <c r="K104" s="34">
        <f t="shared" si="97"/>
        <v>0.47142875287380642</v>
      </c>
      <c r="L104" s="34">
        <f t="shared" si="97"/>
        <v>0.45649017475047116</v>
      </c>
      <c r="M104" s="34">
        <f t="shared" si="97"/>
        <v>0.43742809002062549</v>
      </c>
      <c r="N104" s="34">
        <f t="shared" si="97"/>
        <v>0.41557234956292438</v>
      </c>
      <c r="O104" s="34">
        <f t="shared" si="97"/>
        <v>0.39197604081217435</v>
      </c>
    </row>
    <row r="106" spans="1:15" ht="13.15" x14ac:dyDescent="0.4">
      <c r="A106" s="1" t="s">
        <v>114</v>
      </c>
      <c r="B106" s="5">
        <f>Model!C58</f>
        <v>6872</v>
      </c>
      <c r="C106" s="5">
        <f>Model!D58</f>
        <v>8126</v>
      </c>
      <c r="D106" s="5">
        <f>Model!E58</f>
        <v>9551</v>
      </c>
      <c r="E106" s="5">
        <f>Model!F58</f>
        <v>11052</v>
      </c>
      <c r="F106" s="5">
        <f>Model!G58</f>
        <v>13510</v>
      </c>
      <c r="G106" s="5">
        <f>Model!H58</f>
        <v>15724</v>
      </c>
      <c r="H106" s="42">
        <f>H112+H116+H120+H109</f>
        <v>17012.482499999998</v>
      </c>
      <c r="I106" s="42">
        <f t="shared" ref="I106:O106" si="98">I112+I116+I120+I109</f>
        <v>18511.0134</v>
      </c>
      <c r="J106" s="42">
        <f t="shared" si="98"/>
        <v>20093.375461</v>
      </c>
      <c r="K106" s="42">
        <f t="shared" si="98"/>
        <v>21649.291786280002</v>
      </c>
      <c r="L106" s="42">
        <f t="shared" si="98"/>
        <v>23201.220101226001</v>
      </c>
      <c r="M106" s="42">
        <f t="shared" si="98"/>
        <v>24740.352840526841</v>
      </c>
      <c r="N106" s="42">
        <f t="shared" si="98"/>
        <v>26261.292762044635</v>
      </c>
      <c r="O106" s="42">
        <f t="shared" si="98"/>
        <v>27780.201547719007</v>
      </c>
    </row>
    <row r="107" spans="1:15" ht="12.75" x14ac:dyDescent="0.35">
      <c r="A107" s="2" t="str">
        <f>A92</f>
        <v>As % of revenue</v>
      </c>
      <c r="B107" s="20">
        <f t="shared" ref="B107:O107" si="99">B106/B13</f>
        <v>6.1990888999143026E-2</v>
      </c>
      <c r="C107" s="20">
        <f t="shared" si="99"/>
        <v>5.9392335859785553E-2</v>
      </c>
      <c r="D107" s="20">
        <f t="shared" si="99"/>
        <v>5.9008878207306451E-2</v>
      </c>
      <c r="E107" s="20">
        <f t="shared" si="99"/>
        <v>6.0549946035381066E-2</v>
      </c>
      <c r="F107" s="20">
        <f t="shared" si="99"/>
        <v>5.2438120301043716E-2</v>
      </c>
      <c r="G107" s="20">
        <f t="shared" si="99"/>
        <v>5.5594054505084221E-2</v>
      </c>
      <c r="H107" s="20">
        <f t="shared" si="99"/>
        <v>5.6800585418068587E-2</v>
      </c>
      <c r="I107" s="20">
        <f t="shared" si="99"/>
        <v>5.6807173404945115E-2</v>
      </c>
      <c r="J107" s="20">
        <f t="shared" si="99"/>
        <v>5.5525937746244571E-2</v>
      </c>
      <c r="K107" s="20">
        <f t="shared" si="99"/>
        <v>5.4811823317194662E-2</v>
      </c>
      <c r="L107" s="20">
        <f t="shared" si="99"/>
        <v>5.4164223959730071E-2</v>
      </c>
      <c r="M107" s="20">
        <f t="shared" si="99"/>
        <v>5.3729605393454519E-2</v>
      </c>
      <c r="N107" s="20">
        <f t="shared" si="99"/>
        <v>5.3544764498669351E-2</v>
      </c>
      <c r="O107" s="20">
        <f t="shared" si="99"/>
        <v>5.3385437734363321E-2</v>
      </c>
    </row>
    <row r="109" spans="1:15" ht="12.75" x14ac:dyDescent="0.35">
      <c r="A109" s="2" t="s">
        <v>984</v>
      </c>
      <c r="B109" s="251">
        <v>2500</v>
      </c>
      <c r="C109" s="251">
        <v>3000</v>
      </c>
      <c r="D109" s="251">
        <v>3000</v>
      </c>
      <c r="E109" s="28">
        <f>-E24</f>
        <v>3299</v>
      </c>
      <c r="F109" s="28">
        <f>-F24</f>
        <v>4761</v>
      </c>
      <c r="G109" s="28">
        <f>-G24</f>
        <v>2679</v>
      </c>
      <c r="H109" s="28">
        <f t="shared" ref="H109:O109" si="100">H110*H9</f>
        <v>2667.4825000000001</v>
      </c>
      <c r="I109" s="28">
        <f t="shared" si="100"/>
        <v>2866.0134000000003</v>
      </c>
      <c r="J109" s="28">
        <f t="shared" si="100"/>
        <v>3148.375461000001</v>
      </c>
      <c r="K109" s="28">
        <f t="shared" si="100"/>
        <v>3404.2917862800009</v>
      </c>
      <c r="L109" s="28">
        <f t="shared" si="100"/>
        <v>3656.2201012260011</v>
      </c>
      <c r="M109" s="28">
        <f t="shared" si="100"/>
        <v>3895.3528405268416</v>
      </c>
      <c r="N109" s="28">
        <f t="shared" si="100"/>
        <v>4116.2927620446335</v>
      </c>
      <c r="O109" s="28">
        <f t="shared" si="100"/>
        <v>4335.2015477190062</v>
      </c>
    </row>
    <row r="110" spans="1:15" ht="12.75" x14ac:dyDescent="0.35">
      <c r="A110" s="2" t="s">
        <v>3</v>
      </c>
      <c r="B110" s="20">
        <f t="shared" ref="B110:G110" si="101">B109/B9</f>
        <v>2.3264470500651405E-2</v>
      </c>
      <c r="C110" s="20">
        <f t="shared" si="101"/>
        <v>2.2934727764781431E-2</v>
      </c>
      <c r="D110" s="20">
        <f t="shared" si="101"/>
        <v>1.9759591635106207E-2</v>
      </c>
      <c r="E110" s="20">
        <f t="shared" si="101"/>
        <v>1.9562961425564088E-2</v>
      </c>
      <c r="F110" s="20">
        <f t="shared" si="101"/>
        <v>2.0043868327656835E-2</v>
      </c>
      <c r="G110" s="20">
        <f t="shared" si="101"/>
        <v>1.0566880186803825E-2</v>
      </c>
      <c r="H110" s="246">
        <v>0.01</v>
      </c>
      <c r="I110" s="246">
        <v>0.01</v>
      </c>
      <c r="J110" s="246">
        <v>0.01</v>
      </c>
      <c r="K110" s="246">
        <v>0.01</v>
      </c>
      <c r="L110" s="246">
        <v>0.01</v>
      </c>
      <c r="M110" s="246">
        <v>0.01</v>
      </c>
      <c r="N110" s="246">
        <v>0.01</v>
      </c>
      <c r="O110" s="246">
        <v>0.01</v>
      </c>
    </row>
    <row r="112" spans="1:15" ht="12.75" x14ac:dyDescent="0.35">
      <c r="A112" s="2" t="str">
        <f>A94</f>
        <v>Google Services</v>
      </c>
      <c r="B112" s="28">
        <f t="shared" ref="B112:D112" si="102">B106-B116-B120-B109</f>
        <v>3751.3600000000006</v>
      </c>
      <c r="C112" s="28">
        <f t="shared" si="102"/>
        <v>4031.76</v>
      </c>
      <c r="D112" s="28">
        <f t="shared" si="102"/>
        <v>4813.96</v>
      </c>
      <c r="E112" s="28">
        <f>E106-E116-E120-E109</f>
        <v>5532.16</v>
      </c>
      <c r="F112" s="28">
        <f>F106-F116-F120-F109</f>
        <v>6101.619999999999</v>
      </c>
      <c r="G112" s="28">
        <f>G106-G116-G120-G109</f>
        <v>9415</v>
      </c>
      <c r="H112" s="28">
        <f>G112+H113</f>
        <v>10415</v>
      </c>
      <c r="I112" s="28">
        <f t="shared" ref="I112:O112" si="103">H112+I113</f>
        <v>11415</v>
      </c>
      <c r="J112" s="28">
        <f t="shared" si="103"/>
        <v>12415</v>
      </c>
      <c r="K112" s="28">
        <f t="shared" si="103"/>
        <v>13415</v>
      </c>
      <c r="L112" s="28">
        <f t="shared" si="103"/>
        <v>14415</v>
      </c>
      <c r="M112" s="28">
        <f t="shared" si="103"/>
        <v>15415</v>
      </c>
      <c r="N112" s="28">
        <f t="shared" si="103"/>
        <v>16415</v>
      </c>
      <c r="O112" s="28">
        <f t="shared" si="103"/>
        <v>17415</v>
      </c>
    </row>
    <row r="113" spans="1:15" ht="12.75" x14ac:dyDescent="0.35">
      <c r="A113" s="2" t="str">
        <f>A95</f>
        <v>Increase $</v>
      </c>
      <c r="B113" s="2"/>
      <c r="C113" s="28">
        <f t="shared" ref="C113:E113" si="104">C112-B112</f>
        <v>280.39999999999964</v>
      </c>
      <c r="D113" s="28">
        <f t="shared" si="104"/>
        <v>782.19999999999982</v>
      </c>
      <c r="E113" s="28">
        <f t="shared" si="104"/>
        <v>718.19999999999982</v>
      </c>
      <c r="F113" s="28">
        <f>F112-E112</f>
        <v>569.45999999999913</v>
      </c>
      <c r="G113" s="28">
        <f>G112-F112</f>
        <v>3313.380000000001</v>
      </c>
      <c r="H113" s="19">
        <v>1000</v>
      </c>
      <c r="I113" s="19">
        <v>1000</v>
      </c>
      <c r="J113" s="19">
        <v>1000</v>
      </c>
      <c r="K113" s="19">
        <v>1000</v>
      </c>
      <c r="L113" s="19">
        <v>1000</v>
      </c>
      <c r="M113" s="19">
        <v>1000</v>
      </c>
      <c r="N113" s="19">
        <v>1000</v>
      </c>
      <c r="O113" s="19">
        <v>1000</v>
      </c>
    </row>
    <row r="114" spans="1:15" ht="12.75" x14ac:dyDescent="0.35">
      <c r="A114" s="2" t="str">
        <f>A96</f>
        <v>As % of related revenue</v>
      </c>
      <c r="B114" s="20">
        <f t="shared" ref="B114:D114" si="105">B112/B9</f>
        <v>3.4909361622929465E-2</v>
      </c>
      <c r="C114" s="20">
        <f t="shared" si="105"/>
        <v>3.0822439337645065E-2</v>
      </c>
      <c r="D114" s="20">
        <f t="shared" si="105"/>
        <v>3.1707294582578628E-2</v>
      </c>
      <c r="E114" s="20">
        <f t="shared" ref="E114:O114" si="106">E112/E9</f>
        <v>3.2805526729326649E-2</v>
      </c>
      <c r="F114" s="20">
        <f t="shared" si="106"/>
        <v>2.5687894951774305E-2</v>
      </c>
      <c r="G114" s="20">
        <f t="shared" si="106"/>
        <v>3.7135937647912655E-2</v>
      </c>
      <c r="H114" s="20">
        <f t="shared" si="106"/>
        <v>3.9044304882974862E-2</v>
      </c>
      <c r="I114" s="20">
        <f t="shared" si="106"/>
        <v>3.9828843786982988E-2</v>
      </c>
      <c r="J114" s="20">
        <f t="shared" si="106"/>
        <v>3.9433035080436982E-2</v>
      </c>
      <c r="K114" s="20">
        <f t="shared" si="106"/>
        <v>3.9406140372764818E-2</v>
      </c>
      <c r="L114" s="20">
        <f t="shared" si="106"/>
        <v>3.9425963429188443E-2</v>
      </c>
      <c r="M114" s="20">
        <f t="shared" si="106"/>
        <v>3.9572795151247814E-2</v>
      </c>
      <c r="N114" s="20">
        <f t="shared" si="106"/>
        <v>3.9878115938105398E-2</v>
      </c>
      <c r="O114" s="20">
        <f t="shared" si="106"/>
        <v>4.0171142698458881E-2</v>
      </c>
    </row>
    <row r="116" spans="1:15" ht="12.75" x14ac:dyDescent="0.35">
      <c r="A116" s="2" t="str">
        <f>A98</f>
        <v>Google Cloud</v>
      </c>
      <c r="B116" s="28">
        <f t="shared" ref="B116:G116" si="107">B118*B10</f>
        <v>525.24</v>
      </c>
      <c r="C116" s="28">
        <f t="shared" si="107"/>
        <v>975.24</v>
      </c>
      <c r="D116" s="28">
        <f t="shared" si="107"/>
        <v>1605.24</v>
      </c>
      <c r="E116" s="28">
        <f t="shared" si="107"/>
        <v>2089.44</v>
      </c>
      <c r="F116" s="28">
        <f t="shared" si="107"/>
        <v>2496.7800000000002</v>
      </c>
      <c r="G116" s="28">
        <f t="shared" si="107"/>
        <v>3416.4</v>
      </c>
      <c r="H116" s="28">
        <f>G116+H117</f>
        <v>3666.4</v>
      </c>
      <c r="I116" s="28">
        <f t="shared" ref="I116:O116" si="108">H116+I117</f>
        <v>3916.4</v>
      </c>
      <c r="J116" s="28">
        <f t="shared" si="108"/>
        <v>4166.3999999999996</v>
      </c>
      <c r="K116" s="28">
        <f t="shared" si="108"/>
        <v>4416.3999999999996</v>
      </c>
      <c r="L116" s="28">
        <f t="shared" si="108"/>
        <v>4666.3999999999996</v>
      </c>
      <c r="M116" s="28">
        <f t="shared" si="108"/>
        <v>4916.3999999999996</v>
      </c>
      <c r="N116" s="28">
        <f t="shared" si="108"/>
        <v>5166.3999999999996</v>
      </c>
      <c r="O116" s="28">
        <f t="shared" si="108"/>
        <v>5416.4</v>
      </c>
    </row>
    <row r="117" spans="1:15" ht="12.75" x14ac:dyDescent="0.35">
      <c r="A117" s="2" t="str">
        <f>A99</f>
        <v>Increase $</v>
      </c>
      <c r="B117" s="2"/>
      <c r="C117" s="28">
        <f t="shared" ref="C117:E117" si="109">C116-B116</f>
        <v>450</v>
      </c>
      <c r="D117" s="28">
        <f t="shared" si="109"/>
        <v>630</v>
      </c>
      <c r="E117" s="28">
        <f t="shared" si="109"/>
        <v>484.20000000000005</v>
      </c>
      <c r="F117" s="28">
        <f>F116-E116</f>
        <v>407.34000000000015</v>
      </c>
      <c r="G117" s="28">
        <f>G116-F116</f>
        <v>919.61999999999989</v>
      </c>
      <c r="H117" s="19">
        <v>250</v>
      </c>
      <c r="I117" s="19">
        <v>250</v>
      </c>
      <c r="J117" s="19">
        <v>250</v>
      </c>
      <c r="K117" s="19">
        <v>250</v>
      </c>
      <c r="L117" s="19">
        <v>250</v>
      </c>
      <c r="M117" s="19">
        <v>250</v>
      </c>
      <c r="N117" s="19">
        <v>250</v>
      </c>
      <c r="O117" s="19">
        <v>250</v>
      </c>
    </row>
    <row r="118" spans="1:15" ht="12.75" x14ac:dyDescent="0.35">
      <c r="A118" s="2" t="str">
        <f>A100</f>
        <v>As % of related revenue</v>
      </c>
      <c r="B118" s="246">
        <v>0.18</v>
      </c>
      <c r="C118" s="246">
        <v>0.18</v>
      </c>
      <c r="D118" s="246">
        <v>0.18</v>
      </c>
      <c r="E118" s="246">
        <v>0.16</v>
      </c>
      <c r="F118" s="246">
        <v>0.13</v>
      </c>
      <c r="G118" s="246">
        <v>0.13</v>
      </c>
      <c r="H118" s="20">
        <f t="shared" ref="H118:O118" si="110">H116/H10</f>
        <v>0.11626078132927448</v>
      </c>
      <c r="I118" s="20">
        <f t="shared" si="110"/>
        <v>0.10349019110434636</v>
      </c>
      <c r="J118" s="20">
        <f t="shared" si="110"/>
        <v>9.1746998139692199E-2</v>
      </c>
      <c r="K118" s="20">
        <f t="shared" si="110"/>
        <v>8.3838077895772231E-2</v>
      </c>
      <c r="L118" s="20">
        <f t="shared" si="110"/>
        <v>7.7029492187780629E-2</v>
      </c>
      <c r="M118" s="20">
        <f t="shared" si="110"/>
        <v>7.1819741543765483E-2</v>
      </c>
      <c r="N118" s="20">
        <f t="shared" si="110"/>
        <v>6.7992604401761414E-2</v>
      </c>
      <c r="O118" s="20">
        <f t="shared" si="110"/>
        <v>6.4802489949340569E-2</v>
      </c>
    </row>
    <row r="120" spans="1:15" ht="12.75" x14ac:dyDescent="0.35">
      <c r="A120" s="2" t="str">
        <f>A102</f>
        <v>Other bets</v>
      </c>
      <c r="B120" s="28">
        <f t="shared" ref="B120:G120" si="111">B122*B11</f>
        <v>95.4</v>
      </c>
      <c r="C120" s="28">
        <f t="shared" si="111"/>
        <v>119</v>
      </c>
      <c r="D120" s="28">
        <f t="shared" si="111"/>
        <v>131.80000000000001</v>
      </c>
      <c r="E120" s="28">
        <f t="shared" si="111"/>
        <v>131.4</v>
      </c>
      <c r="F120" s="28">
        <f t="shared" si="111"/>
        <v>150.6</v>
      </c>
      <c r="G120" s="28">
        <f t="shared" si="111"/>
        <v>213.60000000000002</v>
      </c>
      <c r="H120" s="28">
        <f>G120+H121</f>
        <v>263.60000000000002</v>
      </c>
      <c r="I120" s="28">
        <f t="shared" ref="I120:O120" si="112">H120+I121</f>
        <v>313.60000000000002</v>
      </c>
      <c r="J120" s="28">
        <f t="shared" si="112"/>
        <v>363.6</v>
      </c>
      <c r="K120" s="28">
        <f t="shared" si="112"/>
        <v>413.6</v>
      </c>
      <c r="L120" s="28">
        <f t="shared" si="112"/>
        <v>463.6</v>
      </c>
      <c r="M120" s="28">
        <f t="shared" si="112"/>
        <v>513.6</v>
      </c>
      <c r="N120" s="28">
        <f t="shared" si="112"/>
        <v>563.6</v>
      </c>
      <c r="O120" s="28">
        <f t="shared" si="112"/>
        <v>613.6</v>
      </c>
    </row>
    <row r="121" spans="1:15" ht="12.75" x14ac:dyDescent="0.35">
      <c r="A121" s="2" t="str">
        <f>A103</f>
        <v>Increase $</v>
      </c>
      <c r="B121" s="2"/>
      <c r="C121" s="28">
        <f t="shared" ref="C121:E121" si="113">C120-B120</f>
        <v>23.599999999999994</v>
      </c>
      <c r="D121" s="28">
        <f t="shared" si="113"/>
        <v>12.800000000000011</v>
      </c>
      <c r="E121" s="28">
        <f t="shared" si="113"/>
        <v>-0.40000000000000568</v>
      </c>
      <c r="F121" s="28">
        <f>F120-E120</f>
        <v>19.199999999999989</v>
      </c>
      <c r="G121" s="28">
        <f>G120-F120</f>
        <v>63.000000000000028</v>
      </c>
      <c r="H121" s="19">
        <v>50</v>
      </c>
      <c r="I121" s="19">
        <v>50</v>
      </c>
      <c r="J121" s="19">
        <v>50</v>
      </c>
      <c r="K121" s="19">
        <v>50</v>
      </c>
      <c r="L121" s="19">
        <v>50</v>
      </c>
      <c r="M121" s="19">
        <v>50</v>
      </c>
      <c r="N121" s="19">
        <v>50</v>
      </c>
      <c r="O121" s="19">
        <v>50</v>
      </c>
    </row>
    <row r="122" spans="1:15" ht="12.75" x14ac:dyDescent="0.35">
      <c r="A122" s="2" t="str">
        <f>A104</f>
        <v>As % of related revenue</v>
      </c>
      <c r="B122" s="246">
        <v>0.2</v>
      </c>
      <c r="C122" s="246">
        <v>0.2</v>
      </c>
      <c r="D122" s="246">
        <v>0.2</v>
      </c>
      <c r="E122" s="246">
        <v>0.2</v>
      </c>
      <c r="F122" s="246">
        <v>0.2</v>
      </c>
      <c r="G122" s="246">
        <v>0.2</v>
      </c>
      <c r="H122" s="20">
        <f t="shared" ref="H122:O122" si="114">H120/H11</f>
        <v>0.21462302556586879</v>
      </c>
      <c r="I122" s="20">
        <f t="shared" si="114"/>
        <v>0.22202870230737107</v>
      </c>
      <c r="J122" s="20">
        <f t="shared" si="114"/>
        <v>0.22385103194032863</v>
      </c>
      <c r="K122" s="20">
        <f t="shared" si="114"/>
        <v>0.22142054529707739</v>
      </c>
      <c r="L122" s="20">
        <f t="shared" si="114"/>
        <v>0.21581566899277832</v>
      </c>
      <c r="M122" s="20">
        <f t="shared" si="114"/>
        <v>0.20790585511252385</v>
      </c>
      <c r="N122" s="20">
        <f t="shared" si="114"/>
        <v>0.19838774878338489</v>
      </c>
      <c r="O122" s="20">
        <f t="shared" si="114"/>
        <v>0.18781547605993301</v>
      </c>
    </row>
    <row r="124" spans="1:15" ht="12.75" x14ac:dyDescent="0.35">
      <c r="A124" s="2" t="s">
        <v>975</v>
      </c>
      <c r="B124" s="3">
        <f>Model!C61</f>
        <v>2736</v>
      </c>
      <c r="C124" s="3">
        <f>Model!D61</f>
        <v>5071</v>
      </c>
      <c r="D124" s="3">
        <f>Model!E61</f>
        <v>1697</v>
      </c>
      <c r="E124" s="3">
        <f>Model!F61</f>
        <v>0</v>
      </c>
      <c r="F124" s="3">
        <f>Model!G61</f>
        <v>0</v>
      </c>
      <c r="G124" s="3">
        <f>Model!H61</f>
        <v>0</v>
      </c>
      <c r="H124" s="3">
        <f>Model!I61</f>
        <v>0</v>
      </c>
      <c r="I124" s="3">
        <f>Model!J61</f>
        <v>0</v>
      </c>
      <c r="J124" s="3">
        <f>Model!K61</f>
        <v>0</v>
      </c>
      <c r="K124" s="3">
        <f>Model!L61</f>
        <v>0</v>
      </c>
      <c r="L124" s="3">
        <f>Model!M61</f>
        <v>0</v>
      </c>
      <c r="M124" s="3">
        <f>Model!N61</f>
        <v>0</v>
      </c>
      <c r="N124" s="3">
        <f>Model!O61</f>
        <v>0</v>
      </c>
      <c r="O124" s="3">
        <f>Model!P61</f>
        <v>0</v>
      </c>
    </row>
    <row r="126" spans="1:15" s="1" customFormat="1" ht="13.15" x14ac:dyDescent="0.4">
      <c r="A126" s="1" t="s">
        <v>985</v>
      </c>
      <c r="B126" s="5">
        <f>Model!C69</f>
        <v>84709</v>
      </c>
      <c r="C126" s="5">
        <f>Model!D69</f>
        <v>110498</v>
      </c>
      <c r="D126" s="5">
        <f>Model!E69</f>
        <v>127626</v>
      </c>
      <c r="E126" s="42">
        <f t="shared" ref="E126:O126" si="115">E13-E15</f>
        <v>141303</v>
      </c>
      <c r="F126" s="42">
        <f t="shared" si="115"/>
        <v>178923</v>
      </c>
      <c r="G126" s="42">
        <f t="shared" si="115"/>
        <v>207994</v>
      </c>
      <c r="H126" s="42">
        <f t="shared" si="115"/>
        <v>223921.84895000001</v>
      </c>
      <c r="I126" s="42">
        <f t="shared" si="115"/>
        <v>243720.57756000003</v>
      </c>
      <c r="J126" s="42">
        <f t="shared" si="115"/>
        <v>267716.53891280008</v>
      </c>
      <c r="K126" s="42">
        <f t="shared" si="115"/>
        <v>290848.87467442005</v>
      </c>
      <c r="L126" s="42">
        <f t="shared" si="115"/>
        <v>314229.68537256005</v>
      </c>
      <c r="M126" s="42">
        <f t="shared" si="115"/>
        <v>334800.6441752254</v>
      </c>
      <c r="N126" s="42">
        <f t="shared" si="115"/>
        <v>354362.76560770778</v>
      </c>
      <c r="O126" s="42">
        <f t="shared" si="115"/>
        <v>373502.06496275164</v>
      </c>
    </row>
    <row r="127" spans="1:15" s="1" customFormat="1" ht="13.15" x14ac:dyDescent="0.4"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1:15" ht="12.75" x14ac:dyDescent="0.35">
      <c r="A128" s="2" t="str">
        <f>A18</f>
        <v>Google Services</v>
      </c>
      <c r="B128" s="2"/>
    </row>
    <row r="129" spans="1:15" ht="12.75" x14ac:dyDescent="0.35">
      <c r="A129" s="2" t="s">
        <v>120</v>
      </c>
      <c r="B129" s="2"/>
      <c r="E129" s="28">
        <f>E9-E18</f>
        <v>114029</v>
      </c>
      <c r="F129" s="28">
        <f>F9-F18</f>
        <v>145674</v>
      </c>
      <c r="G129" s="28">
        <f>G9-G18</f>
        <v>166956</v>
      </c>
    </row>
    <row r="130" spans="1:15" ht="12.75" x14ac:dyDescent="0.35">
      <c r="A130" s="2" t="s">
        <v>992</v>
      </c>
      <c r="B130" s="28">
        <f t="shared" ref="B130:D130" si="116">B112+B94+B79+B67</f>
        <v>70990.459999999992</v>
      </c>
      <c r="C130" s="28">
        <f t="shared" si="116"/>
        <v>89582.56</v>
      </c>
      <c r="D130" s="28">
        <f t="shared" si="116"/>
        <v>104607.28</v>
      </c>
      <c r="E130" s="28">
        <f t="shared" ref="E130:O130" si="117">E112+E94+E79+E67</f>
        <v>114992.71</v>
      </c>
      <c r="F130" s="28">
        <f t="shared" si="117"/>
        <v>145900.5</v>
      </c>
      <c r="G130" s="28">
        <f>G112+G94+G79+G67</f>
        <v>169042</v>
      </c>
      <c r="H130" s="28">
        <f t="shared" si="117"/>
        <v>179922.75044999999</v>
      </c>
      <c r="I130" s="28">
        <f t="shared" si="117"/>
        <v>194154.83836000002</v>
      </c>
      <c r="J130" s="28">
        <f t="shared" si="117"/>
        <v>212132.87387180002</v>
      </c>
      <c r="K130" s="28">
        <f t="shared" si="117"/>
        <v>229400.55098064005</v>
      </c>
      <c r="L130" s="28">
        <f t="shared" si="117"/>
        <v>246756.64965363409</v>
      </c>
      <c r="M130" s="28">
        <f t="shared" si="117"/>
        <v>261309.0634405195</v>
      </c>
      <c r="N130" s="28">
        <f t="shared" si="117"/>
        <v>274995.33013725304</v>
      </c>
      <c r="O130" s="28">
        <f t="shared" si="117"/>
        <v>288255.68643127533</v>
      </c>
    </row>
    <row r="131" spans="1:15" ht="12.75" x14ac:dyDescent="0.35">
      <c r="B131" s="2"/>
      <c r="E131" s="28"/>
      <c r="F131" s="28"/>
      <c r="G131" s="28"/>
    </row>
    <row r="132" spans="1:15" ht="12.75" x14ac:dyDescent="0.35">
      <c r="A132" s="2" t="str">
        <f>A20</f>
        <v>Google Cloud</v>
      </c>
      <c r="B132" s="2"/>
    </row>
    <row r="133" spans="1:15" ht="12.75" x14ac:dyDescent="0.35">
      <c r="A133" s="2" t="str">
        <f>A129</f>
        <v>Reported</v>
      </c>
      <c r="B133" s="2"/>
      <c r="E133" s="28">
        <f>E10-E20</f>
        <v>18666</v>
      </c>
      <c r="F133" s="28">
        <f>F10-F20</f>
        <v>22305</v>
      </c>
      <c r="G133" s="28">
        <f>G10-G20</f>
        <v>29248</v>
      </c>
    </row>
    <row r="134" spans="1:15" ht="12.75" x14ac:dyDescent="0.35">
      <c r="A134" s="2" t="str">
        <f>A130</f>
        <v>Calculated</v>
      </c>
      <c r="B134" s="28">
        <f t="shared" ref="B134:D134" si="118">B116+B98+B83+B53</f>
        <v>5048.1400000000003</v>
      </c>
      <c r="C134" s="28">
        <f t="shared" si="118"/>
        <v>8560.44</v>
      </c>
      <c r="D134" s="28">
        <f t="shared" si="118"/>
        <v>12931.1</v>
      </c>
      <c r="E134" s="28">
        <f t="shared" ref="E134:O134" si="119">E116+E98+E83+E53</f>
        <v>17499.059999999998</v>
      </c>
      <c r="F134" s="28">
        <f t="shared" si="119"/>
        <v>22086.9</v>
      </c>
      <c r="G134" s="28">
        <f t="shared" si="119"/>
        <v>29170.799999999996</v>
      </c>
      <c r="H134" s="28">
        <f t="shared" si="119"/>
        <v>33723.879999999997</v>
      </c>
      <c r="I134" s="28">
        <f t="shared" si="119"/>
        <v>38581.807999999997</v>
      </c>
      <c r="J134" s="28">
        <f t="shared" si="119"/>
        <v>43802.399999999994</v>
      </c>
      <c r="K134" s="28">
        <f t="shared" si="119"/>
        <v>48891.297663999998</v>
      </c>
      <c r="L134" s="28">
        <f t="shared" si="119"/>
        <v>54139.363827199995</v>
      </c>
      <c r="M134" s="28">
        <f t="shared" si="119"/>
        <v>59339.888335103984</v>
      </c>
      <c r="N134" s="28">
        <f t="shared" si="119"/>
        <v>64396.582215473907</v>
      </c>
      <c r="O134" s="28">
        <f t="shared" si="119"/>
        <v>69436.16241688063</v>
      </c>
    </row>
    <row r="135" spans="1:15" ht="12.75" x14ac:dyDescent="0.35">
      <c r="B135" s="2"/>
      <c r="E135" s="28"/>
      <c r="F135" s="28"/>
      <c r="G135" s="28"/>
    </row>
    <row r="136" spans="1:15" ht="12.75" x14ac:dyDescent="0.35">
      <c r="A136" s="2" t="str">
        <f>A22</f>
        <v>Other bets</v>
      </c>
      <c r="B136" s="2"/>
    </row>
    <row r="137" spans="1:15" ht="12.75" x14ac:dyDescent="0.35">
      <c r="A137" s="2" t="str">
        <f>A133</f>
        <v>Reported</v>
      </c>
      <c r="B137" s="28">
        <f>B11-Daloopa!AX110</f>
        <v>3832</v>
      </c>
      <c r="C137" s="28">
        <f>C11-Daloopa!AY110</f>
        <v>3953</v>
      </c>
      <c r="D137" s="28">
        <f>D11-Daloopa!AZ110</f>
        <v>5483</v>
      </c>
      <c r="E137" s="28">
        <f>E11-E22</f>
        <v>5133</v>
      </c>
      <c r="F137" s="28">
        <f>F11-F22</f>
        <v>6034</v>
      </c>
      <c r="G137" s="28">
        <f>G11-G22</f>
        <v>7151</v>
      </c>
    </row>
    <row r="138" spans="1:15" ht="12.75" x14ac:dyDescent="0.35">
      <c r="A138" s="2" t="str">
        <f>A134</f>
        <v>Calculated</v>
      </c>
      <c r="B138" s="28">
        <f t="shared" ref="B138:D138" si="120">B120+B102+B87+B56</f>
        <v>3434.4</v>
      </c>
      <c r="C138" s="28">
        <f t="shared" si="120"/>
        <v>4284</v>
      </c>
      <c r="D138" s="28">
        <f t="shared" si="120"/>
        <v>5390.62</v>
      </c>
      <c r="E138" s="28">
        <f t="shared" ref="E138:O138" si="121">E120+E102+E87+E56</f>
        <v>5512.2300000000005</v>
      </c>
      <c r="F138" s="28">
        <f t="shared" si="121"/>
        <v>6174.6</v>
      </c>
      <c r="G138" s="28">
        <f t="shared" si="121"/>
        <v>7102.2</v>
      </c>
      <c r="H138" s="28">
        <f t="shared" si="121"/>
        <v>7607.7359999999999</v>
      </c>
      <c r="I138" s="28">
        <f t="shared" si="121"/>
        <v>8117.9177999999993</v>
      </c>
      <c r="J138" s="28">
        <f t="shared" si="121"/>
        <v>8632.8895799999991</v>
      </c>
      <c r="K138" s="28">
        <f t="shared" si="121"/>
        <v>9152.734243500001</v>
      </c>
      <c r="L138" s="28">
        <f t="shared" si="121"/>
        <v>9677.4517904999993</v>
      </c>
      <c r="M138" s="28">
        <f t="shared" si="121"/>
        <v>10256.339559075001</v>
      </c>
      <c r="N138" s="28">
        <f t="shared" si="121"/>
        <v>10854.560492936249</v>
      </c>
      <c r="O138" s="28">
        <f t="shared" si="121"/>
        <v>11475.014566876687</v>
      </c>
    </row>
    <row r="139" spans="1:15" ht="12.75" x14ac:dyDescent="0.35">
      <c r="B139" s="2"/>
      <c r="E139" s="28"/>
      <c r="F139" s="28"/>
      <c r="G139" s="28"/>
    </row>
    <row r="140" spans="1:15" ht="12.75" x14ac:dyDescent="0.35">
      <c r="A140" s="2" t="str">
        <f>A24</f>
        <v>Corporate Costs</v>
      </c>
      <c r="B140" s="2"/>
      <c r="E140" s="28">
        <f>E109</f>
        <v>3299</v>
      </c>
      <c r="F140" s="28">
        <f>F109</f>
        <v>4761</v>
      </c>
      <c r="G140" s="28">
        <f>G109</f>
        <v>2679</v>
      </c>
      <c r="H140" s="28">
        <f>H109</f>
        <v>2667.4825000000001</v>
      </c>
      <c r="I140" s="28">
        <f t="shared" ref="I140:O140" si="122">I109</f>
        <v>2866.0134000000003</v>
      </c>
      <c r="J140" s="28">
        <f t="shared" si="122"/>
        <v>3148.375461000001</v>
      </c>
      <c r="K140" s="28">
        <f t="shared" si="122"/>
        <v>3404.2917862800009</v>
      </c>
      <c r="L140" s="28">
        <f t="shared" si="122"/>
        <v>3656.2201012260011</v>
      </c>
      <c r="M140" s="28">
        <f t="shared" si="122"/>
        <v>3895.3528405268416</v>
      </c>
      <c r="N140" s="28">
        <f t="shared" si="122"/>
        <v>4116.2927620446335</v>
      </c>
      <c r="O140" s="28">
        <f t="shared" si="122"/>
        <v>4335.2015477190062</v>
      </c>
    </row>
    <row r="141" spans="1:15" ht="12.75" x14ac:dyDescent="0.35">
      <c r="A141" s="2" t="s">
        <v>267</v>
      </c>
      <c r="B141" s="2"/>
      <c r="E141" s="28">
        <f>E12</f>
        <v>176</v>
      </c>
      <c r="F141" s="28">
        <f>F12</f>
        <v>149</v>
      </c>
      <c r="G141" s="28">
        <f>G12</f>
        <v>1960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A1E3-60F2-4587-9B7B-E0C3AF8C6145}">
  <dimension ref="A1:S45"/>
  <sheetViews>
    <sheetView zoomScale="80" zoomScaleNormal="80" workbookViewId="0">
      <selection activeCell="E27" sqref="E27"/>
    </sheetView>
  </sheetViews>
  <sheetFormatPr defaultColWidth="8.73046875" defaultRowHeight="12.75" x14ac:dyDescent="0.35"/>
  <cols>
    <col min="1" max="1" width="22.86328125" style="2" bestFit="1" customWidth="1"/>
    <col min="2" max="2" width="10.1328125" style="2" customWidth="1"/>
    <col min="3" max="5" width="9.86328125" style="2" bestFit="1" customWidth="1"/>
    <col min="6" max="6" width="8.46484375" style="2" bestFit="1" customWidth="1"/>
    <col min="7" max="12" width="9.86328125" style="2" bestFit="1" customWidth="1"/>
    <col min="13" max="16" width="8.73046875" style="2"/>
    <col min="17" max="17" width="15" style="2" bestFit="1" customWidth="1"/>
    <col min="18" max="19" width="9" style="2" bestFit="1" customWidth="1"/>
    <col min="20" max="16384" width="8.73046875" style="2"/>
  </cols>
  <sheetData>
    <row r="1" spans="1:19" ht="13.15" x14ac:dyDescent="0.4">
      <c r="A1" s="1" t="s">
        <v>55</v>
      </c>
      <c r="C1" s="9">
        <v>2021</v>
      </c>
      <c r="D1" s="9">
        <v>2022</v>
      </c>
      <c r="E1" s="10">
        <v>2023</v>
      </c>
      <c r="F1" s="10">
        <v>2024</v>
      </c>
      <c r="G1" s="10">
        <v>2025</v>
      </c>
      <c r="H1" s="10">
        <v>2026</v>
      </c>
      <c r="I1" s="10">
        <v>2027</v>
      </c>
      <c r="J1" s="10">
        <v>2028</v>
      </c>
      <c r="K1" s="10">
        <v>2029</v>
      </c>
      <c r="L1" s="10">
        <v>2030</v>
      </c>
    </row>
    <row r="2" spans="1:19" ht="13.15" x14ac:dyDescent="0.4">
      <c r="A2" s="1" t="s">
        <v>104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9" x14ac:dyDescent="0.35">
      <c r="A3" s="2" t="s">
        <v>56</v>
      </c>
      <c r="C3" s="3">
        <f>Model!G104</f>
        <v>90766</v>
      </c>
      <c r="D3" s="3">
        <f>Model!H104</f>
        <v>90854</v>
      </c>
      <c r="E3" s="3">
        <f ca="1">Model!I104</f>
        <v>114264.5651021573</v>
      </c>
      <c r="F3" s="3">
        <f ca="1">Model!J104</f>
        <v>118771.56874711334</v>
      </c>
      <c r="G3" s="3">
        <f ca="1">Model!K104</f>
        <v>133628.69371500856</v>
      </c>
      <c r="H3" s="3">
        <f ca="1">Model!L104</f>
        <v>146450.41606032109</v>
      </c>
      <c r="I3" s="3">
        <f ca="1">Model!M104</f>
        <v>159458.3452249394</v>
      </c>
      <c r="J3" s="3">
        <f ca="1">Model!N104</f>
        <v>172953.39640881313</v>
      </c>
      <c r="K3" s="3">
        <f ca="1">Model!O104</f>
        <v>185864.40834095931</v>
      </c>
      <c r="L3" s="3">
        <f ca="1">Model!P104</f>
        <v>199123.62903465019</v>
      </c>
    </row>
    <row r="4" spans="1:19" ht="13.5" thickBot="1" x14ac:dyDescent="0.45">
      <c r="A4" s="36" t="s">
        <v>7</v>
      </c>
      <c r="B4" s="36"/>
      <c r="C4" s="37">
        <f>Model!G107</f>
        <v>-24640</v>
      </c>
      <c r="D4" s="37">
        <f>Model!H107</f>
        <v>-31485</v>
      </c>
      <c r="E4" s="37">
        <f>Model!I107</f>
        <v>-32975.715442575914</v>
      </c>
      <c r="F4" s="37">
        <f>Model!J107</f>
        <v>-36527.907793377373</v>
      </c>
      <c r="G4" s="37">
        <f>Model!K107</f>
        <v>-41289.055624536821</v>
      </c>
      <c r="H4" s="37">
        <f>Model!L107</f>
        <v>-41270.203849212674</v>
      </c>
      <c r="I4" s="37">
        <f>Model!M107</f>
        <v>-40469.771445802406</v>
      </c>
      <c r="J4" s="37">
        <f>Model!N107</f>
        <v>-41475.267989781976</v>
      </c>
      <c r="K4" s="37">
        <f>Model!O107</f>
        <v>-38924.309820461778</v>
      </c>
      <c r="L4" s="37">
        <f>Model!P107</f>
        <v>-38746.14893942012</v>
      </c>
      <c r="O4" s="1" t="s">
        <v>57</v>
      </c>
    </row>
    <row r="5" spans="1:19" ht="13.15" x14ac:dyDescent="0.4">
      <c r="A5" s="1" t="s">
        <v>58</v>
      </c>
      <c r="B5" s="1"/>
      <c r="C5" s="5">
        <f>C3+C4</f>
        <v>66126</v>
      </c>
      <c r="D5" s="5">
        <f t="shared" ref="D5:K5" si="0">D3+D4</f>
        <v>59369</v>
      </c>
      <c r="E5" s="5">
        <f t="shared" ca="1" si="0"/>
        <v>81288.849659581378</v>
      </c>
      <c r="F5" s="5">
        <f ca="1">F3+F4</f>
        <v>82243.660953735962</v>
      </c>
      <c r="G5" s="5">
        <f t="shared" ca="1" si="0"/>
        <v>92339.638090471737</v>
      </c>
      <c r="H5" s="5">
        <f t="shared" ca="1" si="0"/>
        <v>105180.21221110842</v>
      </c>
      <c r="I5" s="5">
        <f t="shared" ca="1" si="0"/>
        <v>118988.57377913699</v>
      </c>
      <c r="J5" s="5">
        <f t="shared" ca="1" si="0"/>
        <v>131478.12841903116</v>
      </c>
      <c r="K5" s="5">
        <f t="shared" ca="1" si="0"/>
        <v>146940.09852049753</v>
      </c>
      <c r="L5" s="247">
        <f ca="1">L3+L4-Model!P89</f>
        <v>124992.29294654552</v>
      </c>
      <c r="O5" s="14">
        <v>7</v>
      </c>
    </row>
    <row r="6" spans="1:19" x14ac:dyDescent="0.35">
      <c r="A6" s="2" t="s">
        <v>59</v>
      </c>
      <c r="C6" s="29">
        <f>C5/C14</f>
        <v>4.9164824020473077</v>
      </c>
      <c r="D6" s="29">
        <f t="shared" ref="D6:K6" si="1">D5/D14</f>
        <v>4.5855410519811537</v>
      </c>
      <c r="E6" s="29">
        <f t="shared" ca="1" si="1"/>
        <v>6.5296435058909932</v>
      </c>
      <c r="F6" s="29">
        <f t="shared" ca="1" si="1"/>
        <v>6.846729582057141</v>
      </c>
      <c r="G6" s="29">
        <f t="shared" ca="1" si="1"/>
        <v>8.0141073341644802</v>
      </c>
      <c r="H6" s="29">
        <f t="shared" ca="1" si="1"/>
        <v>9.5558049347623175</v>
      </c>
      <c r="I6" s="29">
        <f t="shared" ca="1" si="1"/>
        <v>11.365943727449011</v>
      </c>
      <c r="J6" s="29">
        <f t="shared" ca="1" si="1"/>
        <v>13.249065956267911</v>
      </c>
      <c r="K6" s="29">
        <f t="shared" ca="1" si="1"/>
        <v>15.700118387744917</v>
      </c>
      <c r="L6" s="29">
        <f ca="1">L5/L14</f>
        <v>14.213706994231163</v>
      </c>
      <c r="O6" s="14">
        <f>O5+1</f>
        <v>8</v>
      </c>
    </row>
    <row r="7" spans="1:19" ht="13.15" x14ac:dyDescent="0.4">
      <c r="A7" s="2" t="s">
        <v>60</v>
      </c>
      <c r="L7" s="30">
        <v>14</v>
      </c>
      <c r="O7" s="14">
        <f t="shared" ref="O7:O40" si="2">O6+1</f>
        <v>9</v>
      </c>
    </row>
    <row r="8" spans="1:19" ht="13.15" x14ac:dyDescent="0.4">
      <c r="A8" s="2" t="s">
        <v>61</v>
      </c>
      <c r="L8" s="5">
        <f ca="1">L7*L6</f>
        <v>198.99189791923629</v>
      </c>
      <c r="O8" s="14">
        <f t="shared" si="2"/>
        <v>10</v>
      </c>
    </row>
    <row r="9" spans="1:19" ht="13.15" x14ac:dyDescent="0.4">
      <c r="A9" s="2" t="s">
        <v>62</v>
      </c>
      <c r="B9" s="31">
        <v>92.66</v>
      </c>
      <c r="O9" s="14">
        <f t="shared" si="2"/>
        <v>11</v>
      </c>
    </row>
    <row r="10" spans="1:19" x14ac:dyDescent="0.35">
      <c r="A10" s="2" t="s">
        <v>63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O10" s="14">
        <f t="shared" si="2"/>
        <v>12</v>
      </c>
    </row>
    <row r="11" spans="1:19" x14ac:dyDescent="0.35">
      <c r="A11" s="2" t="s">
        <v>64</v>
      </c>
      <c r="B11" s="14"/>
      <c r="C11" s="28"/>
      <c r="D11" s="28">
        <f>-B9</f>
        <v>-92.66</v>
      </c>
      <c r="E11" s="28">
        <f t="shared" ref="E11:K11" si="3">E10+E8</f>
        <v>0</v>
      </c>
      <c r="F11" s="28">
        <f t="shared" si="3"/>
        <v>0</v>
      </c>
      <c r="G11" s="28">
        <f t="shared" si="3"/>
        <v>0</v>
      </c>
      <c r="H11" s="28">
        <f t="shared" si="3"/>
        <v>0</v>
      </c>
      <c r="I11" s="28">
        <f t="shared" si="3"/>
        <v>0</v>
      </c>
      <c r="J11" s="28">
        <f t="shared" si="3"/>
        <v>0</v>
      </c>
      <c r="K11" s="28">
        <f t="shared" si="3"/>
        <v>0</v>
      </c>
      <c r="L11" s="28">
        <f ca="1">L10+L8</f>
        <v>198.99189791923629</v>
      </c>
      <c r="O11" s="14">
        <f t="shared" si="2"/>
        <v>13</v>
      </c>
    </row>
    <row r="12" spans="1:19" x14ac:dyDescent="0.35">
      <c r="O12" s="14">
        <f t="shared" si="2"/>
        <v>14</v>
      </c>
    </row>
    <row r="13" spans="1:19" ht="13.15" x14ac:dyDescent="0.4">
      <c r="A13" s="1" t="s">
        <v>65</v>
      </c>
      <c r="B13" s="32">
        <f ca="1">IRR(D11:L11)</f>
        <v>0.10025382561176999</v>
      </c>
      <c r="O13" s="14">
        <f t="shared" si="2"/>
        <v>15</v>
      </c>
    </row>
    <row r="14" spans="1:19" x14ac:dyDescent="0.35">
      <c r="A14" s="2" t="s">
        <v>66</v>
      </c>
      <c r="B14" s="3"/>
      <c r="C14" s="3">
        <f>Model!G193</f>
        <v>13449.86</v>
      </c>
      <c r="D14" s="3">
        <f>Model!H193</f>
        <v>12947</v>
      </c>
      <c r="E14" s="3">
        <f ca="1">Model!I193</f>
        <v>12449.201795816756</v>
      </c>
      <c r="F14" s="3">
        <f ca="1">Model!J193</f>
        <v>12012.108842339492</v>
      </c>
      <c r="G14" s="3">
        <f ca="1">Model!K193</f>
        <v>11522.136432690881</v>
      </c>
      <c r="H14" s="3">
        <f ca="1">Model!L193</f>
        <v>11006.944253171339</v>
      </c>
      <c r="I14" s="3">
        <f ca="1">Model!M193</f>
        <v>10468.868809527616</v>
      </c>
      <c r="J14" s="3">
        <f ca="1">Model!N193</f>
        <v>9923.5771678554484</v>
      </c>
      <c r="K14" s="3">
        <f ca="1">Model!O193</f>
        <v>9359.1713700194105</v>
      </c>
      <c r="L14" s="3">
        <f ca="1">Model!P193</f>
        <v>8793.7856744391484</v>
      </c>
      <c r="N14" s="34"/>
      <c r="O14" s="14">
        <f t="shared" si="2"/>
        <v>16</v>
      </c>
      <c r="Q14" s="3"/>
      <c r="R14" s="28"/>
      <c r="S14" s="28"/>
    </row>
    <row r="15" spans="1:19" x14ac:dyDescent="0.35">
      <c r="O15" s="14">
        <f t="shared" si="2"/>
        <v>17</v>
      </c>
      <c r="Q15" s="3"/>
    </row>
    <row r="16" spans="1:19" x14ac:dyDescent="0.35">
      <c r="A16" s="33" t="s">
        <v>1011</v>
      </c>
      <c r="C16" s="3"/>
      <c r="D16" s="3"/>
      <c r="E16" s="3"/>
      <c r="F16" s="3"/>
      <c r="G16" s="3"/>
      <c r="H16" s="3"/>
      <c r="I16" s="3"/>
      <c r="J16" s="3"/>
      <c r="K16" s="3"/>
      <c r="L16" s="3"/>
      <c r="O16" s="14">
        <f t="shared" si="2"/>
        <v>18</v>
      </c>
      <c r="Q16" s="20"/>
      <c r="R16" s="28"/>
    </row>
    <row r="17" spans="1:17" x14ac:dyDescent="0.35">
      <c r="C17" s="29"/>
      <c r="D17" s="29"/>
      <c r="E17" s="29"/>
      <c r="F17" s="29"/>
      <c r="G17" s="29"/>
      <c r="H17" s="29"/>
      <c r="I17" s="29"/>
      <c r="J17" s="29"/>
      <c r="K17" s="29"/>
      <c r="L17" s="29"/>
      <c r="O17" s="14">
        <f t="shared" si="2"/>
        <v>19</v>
      </c>
    </row>
    <row r="18" spans="1:17" x14ac:dyDescent="0.35">
      <c r="A18" s="2" t="s">
        <v>67</v>
      </c>
      <c r="C18" s="3"/>
      <c r="D18" s="40">
        <f>B9</f>
        <v>92.66</v>
      </c>
      <c r="E18" s="40">
        <f>D18*1.1</f>
        <v>101.926</v>
      </c>
      <c r="F18" s="40">
        <f t="shared" ref="F18:L18" si="4">E18*1.1</f>
        <v>112.11860000000001</v>
      </c>
      <c r="G18" s="40">
        <f t="shared" si="4"/>
        <v>123.33046000000003</v>
      </c>
      <c r="H18" s="40">
        <f t="shared" si="4"/>
        <v>135.66350600000004</v>
      </c>
      <c r="I18" s="40">
        <f t="shared" si="4"/>
        <v>149.22985660000006</v>
      </c>
      <c r="J18" s="40">
        <f t="shared" si="4"/>
        <v>164.15284226000009</v>
      </c>
      <c r="K18" s="40">
        <f t="shared" si="4"/>
        <v>180.5681264860001</v>
      </c>
      <c r="L18" s="40">
        <f t="shared" si="4"/>
        <v>198.62493913460011</v>
      </c>
      <c r="O18" s="14">
        <f t="shared" si="2"/>
        <v>20</v>
      </c>
    </row>
    <row r="19" spans="1:17" x14ac:dyDescent="0.35">
      <c r="O19" s="14">
        <f t="shared" si="2"/>
        <v>21</v>
      </c>
    </row>
    <row r="20" spans="1:17" x14ac:dyDescent="0.35">
      <c r="O20" s="14">
        <f t="shared" si="2"/>
        <v>22</v>
      </c>
    </row>
    <row r="21" spans="1:17" x14ac:dyDescent="0.35">
      <c r="F21" s="28"/>
      <c r="O21" s="14">
        <f t="shared" si="2"/>
        <v>23</v>
      </c>
    </row>
    <row r="22" spans="1:17" x14ac:dyDescent="0.35">
      <c r="O22" s="14">
        <f t="shared" si="2"/>
        <v>24</v>
      </c>
      <c r="Q22" s="3"/>
    </row>
    <row r="23" spans="1:17" x14ac:dyDescent="0.35">
      <c r="O23" s="14">
        <f t="shared" si="2"/>
        <v>25</v>
      </c>
    </row>
    <row r="24" spans="1:17" x14ac:dyDescent="0.35">
      <c r="O24" s="14">
        <f t="shared" si="2"/>
        <v>26</v>
      </c>
    </row>
    <row r="25" spans="1:17" x14ac:dyDescent="0.35">
      <c r="O25" s="14">
        <f t="shared" si="2"/>
        <v>27</v>
      </c>
    </row>
    <row r="26" spans="1:17" x14ac:dyDescent="0.35">
      <c r="O26" s="14">
        <f t="shared" si="2"/>
        <v>28</v>
      </c>
    </row>
    <row r="27" spans="1:17" x14ac:dyDescent="0.35">
      <c r="O27" s="14">
        <f t="shared" si="2"/>
        <v>29</v>
      </c>
    </row>
    <row r="28" spans="1:17" x14ac:dyDescent="0.35">
      <c r="L28" s="2" t="s">
        <v>0</v>
      </c>
      <c r="O28" s="14">
        <f t="shared" si="2"/>
        <v>30</v>
      </c>
    </row>
    <row r="29" spans="1:17" x14ac:dyDescent="0.35">
      <c r="O29" s="14">
        <f t="shared" si="2"/>
        <v>31</v>
      </c>
    </row>
    <row r="30" spans="1:17" x14ac:dyDescent="0.35">
      <c r="O30" s="14">
        <f t="shared" si="2"/>
        <v>32</v>
      </c>
    </row>
    <row r="31" spans="1:17" x14ac:dyDescent="0.35">
      <c r="O31" s="14">
        <f t="shared" si="2"/>
        <v>33</v>
      </c>
    </row>
    <row r="32" spans="1:17" x14ac:dyDescent="0.35">
      <c r="O32" s="14">
        <f t="shared" si="2"/>
        <v>34</v>
      </c>
    </row>
    <row r="33" spans="15:15" x14ac:dyDescent="0.35">
      <c r="O33" s="14">
        <f t="shared" si="2"/>
        <v>35</v>
      </c>
    </row>
    <row r="34" spans="15:15" x14ac:dyDescent="0.35">
      <c r="O34" s="14">
        <f t="shared" si="2"/>
        <v>36</v>
      </c>
    </row>
    <row r="35" spans="15:15" x14ac:dyDescent="0.35">
      <c r="O35" s="14">
        <f t="shared" si="2"/>
        <v>37</v>
      </c>
    </row>
    <row r="36" spans="15:15" x14ac:dyDescent="0.35">
      <c r="O36" s="14">
        <f t="shared" si="2"/>
        <v>38</v>
      </c>
    </row>
    <row r="37" spans="15:15" x14ac:dyDescent="0.35">
      <c r="O37" s="14">
        <f t="shared" si="2"/>
        <v>39</v>
      </c>
    </row>
    <row r="38" spans="15:15" x14ac:dyDescent="0.35">
      <c r="O38" s="14">
        <f t="shared" si="2"/>
        <v>40</v>
      </c>
    </row>
    <row r="39" spans="15:15" x14ac:dyDescent="0.35">
      <c r="O39" s="14">
        <f t="shared" si="2"/>
        <v>41</v>
      </c>
    </row>
    <row r="40" spans="15:15" x14ac:dyDescent="0.35">
      <c r="O40" s="14">
        <f t="shared" si="2"/>
        <v>42</v>
      </c>
    </row>
    <row r="41" spans="15:15" x14ac:dyDescent="0.35">
      <c r="O41" s="14"/>
    </row>
    <row r="42" spans="15:15" x14ac:dyDescent="0.35">
      <c r="O42" s="14"/>
    </row>
    <row r="43" spans="15:15" x14ac:dyDescent="0.35">
      <c r="O43" s="14"/>
    </row>
    <row r="44" spans="15:15" x14ac:dyDescent="0.35">
      <c r="O44" s="14"/>
    </row>
    <row r="45" spans="15:15" x14ac:dyDescent="0.35">
      <c r="O45" s="14"/>
    </row>
  </sheetData>
  <dataValidations count="1">
    <dataValidation type="list" allowBlank="1" showInputMessage="1" showErrorMessage="1" sqref="L7" xr:uid="{B9B31DC1-C0D8-4C65-BFA3-41E2507B5E8C}">
      <formula1>$O$5:$O$40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67EB-7BBA-4D5F-B259-C50E59D12F2C}">
  <dimension ref="A1:BC1487"/>
  <sheetViews>
    <sheetView showGridLines="0" workbookViewId="0">
      <pane xSplit="1" ySplit="2" topLeftCell="AR3" activePane="bottomRight" state="frozen"/>
      <selection pane="topRight"/>
      <selection pane="bottomLeft"/>
      <selection pane="bottomRight" activeCell="AR29" sqref="AR29"/>
    </sheetView>
  </sheetViews>
  <sheetFormatPr defaultRowHeight="14.25" x14ac:dyDescent="0.45"/>
  <cols>
    <col min="1" max="1" width="50" customWidth="1"/>
  </cols>
  <sheetData>
    <row r="1" spans="1:55" x14ac:dyDescent="0.45">
      <c r="A1" s="45" t="s">
        <v>126</v>
      </c>
      <c r="B1" s="46" t="s">
        <v>127</v>
      </c>
      <c r="C1" s="46" t="s">
        <v>128</v>
      </c>
      <c r="D1" s="46" t="s">
        <v>129</v>
      </c>
      <c r="E1" s="47" t="s">
        <v>130</v>
      </c>
      <c r="F1" s="47" t="s">
        <v>131</v>
      </c>
      <c r="G1" s="47" t="s">
        <v>132</v>
      </c>
      <c r="H1" s="48" t="s">
        <v>133</v>
      </c>
      <c r="I1" s="47" t="s">
        <v>134</v>
      </c>
      <c r="J1" s="47" t="s">
        <v>135</v>
      </c>
      <c r="K1" s="47" t="s">
        <v>136</v>
      </c>
      <c r="L1" s="48" t="s">
        <v>137</v>
      </c>
      <c r="M1" s="47" t="s">
        <v>138</v>
      </c>
      <c r="N1" s="47" t="s">
        <v>139</v>
      </c>
      <c r="O1" s="47" t="s">
        <v>140</v>
      </c>
      <c r="P1" s="48" t="s">
        <v>141</v>
      </c>
      <c r="Q1" s="47" t="s">
        <v>142</v>
      </c>
      <c r="R1" s="47" t="s">
        <v>143</v>
      </c>
      <c r="S1" s="47" t="s">
        <v>144</v>
      </c>
      <c r="T1" s="48" t="s">
        <v>145</v>
      </c>
      <c r="U1" s="47" t="s">
        <v>146</v>
      </c>
      <c r="V1" s="47" t="s">
        <v>147</v>
      </c>
      <c r="W1" s="47" t="s">
        <v>148</v>
      </c>
      <c r="X1" s="48" t="s">
        <v>149</v>
      </c>
      <c r="Y1" s="47" t="s">
        <v>150</v>
      </c>
      <c r="Z1" s="47" t="s">
        <v>151</v>
      </c>
      <c r="AA1" s="47" t="s">
        <v>152</v>
      </c>
      <c r="AB1" s="48" t="s">
        <v>153</v>
      </c>
      <c r="AC1" s="47" t="s">
        <v>154</v>
      </c>
      <c r="AD1" s="47" t="s">
        <v>155</v>
      </c>
      <c r="AE1" s="47" t="s">
        <v>156</v>
      </c>
      <c r="AF1" s="48" t="s">
        <v>157</v>
      </c>
      <c r="AG1" s="47" t="s">
        <v>158</v>
      </c>
      <c r="AH1" s="47" t="s">
        <v>159</v>
      </c>
      <c r="AI1" s="47" t="s">
        <v>160</v>
      </c>
      <c r="AJ1" s="48" t="s">
        <v>161</v>
      </c>
      <c r="AK1" s="47" t="s">
        <v>162</v>
      </c>
      <c r="AL1" s="47" t="s">
        <v>163</v>
      </c>
      <c r="AM1" s="47" t="s">
        <v>164</v>
      </c>
      <c r="AN1" s="48" t="s">
        <v>165</v>
      </c>
      <c r="AO1" s="47" t="s">
        <v>166</v>
      </c>
      <c r="AP1" s="47" t="s">
        <v>167</v>
      </c>
      <c r="AQ1" s="47" t="s">
        <v>168</v>
      </c>
      <c r="AR1" s="48" t="s">
        <v>169</v>
      </c>
      <c r="AT1" s="49" t="s">
        <v>170</v>
      </c>
      <c r="AU1" s="49" t="s">
        <v>171</v>
      </c>
      <c r="AV1" s="49" t="s">
        <v>172</v>
      </c>
      <c r="AW1" s="49" t="s">
        <v>173</v>
      </c>
      <c r="AX1" s="49" t="s">
        <v>174</v>
      </c>
      <c r="AY1" s="49" t="s">
        <v>175</v>
      </c>
      <c r="AZ1" s="49" t="s">
        <v>176</v>
      </c>
      <c r="BA1" s="49" t="s">
        <v>177</v>
      </c>
      <c r="BB1" s="49" t="s">
        <v>178</v>
      </c>
      <c r="BC1" s="49" t="s">
        <v>179</v>
      </c>
    </row>
    <row r="2" spans="1:55" x14ac:dyDescent="0.45">
      <c r="A2" s="45" t="s">
        <v>180</v>
      </c>
      <c r="B2" s="46"/>
      <c r="C2" s="46"/>
      <c r="D2" s="46"/>
      <c r="E2" s="47" t="s">
        <v>130</v>
      </c>
      <c r="F2" s="47" t="s">
        <v>131</v>
      </c>
      <c r="G2" s="47" t="s">
        <v>132</v>
      </c>
      <c r="H2" s="48" t="s">
        <v>133</v>
      </c>
      <c r="I2" s="47" t="s">
        <v>134</v>
      </c>
      <c r="J2" s="47" t="s">
        <v>135</v>
      </c>
      <c r="K2" s="47" t="s">
        <v>136</v>
      </c>
      <c r="L2" s="48" t="s">
        <v>137</v>
      </c>
      <c r="M2" s="47" t="s">
        <v>138</v>
      </c>
      <c r="N2" s="47" t="s">
        <v>139</v>
      </c>
      <c r="O2" s="47" t="s">
        <v>140</v>
      </c>
      <c r="P2" s="48" t="s">
        <v>141</v>
      </c>
      <c r="Q2" s="47" t="s">
        <v>142</v>
      </c>
      <c r="R2" s="47" t="s">
        <v>143</v>
      </c>
      <c r="S2" s="47" t="s">
        <v>144</v>
      </c>
      <c r="T2" s="48" t="s">
        <v>145</v>
      </c>
      <c r="U2" s="47" t="s">
        <v>146</v>
      </c>
      <c r="V2" s="47" t="s">
        <v>147</v>
      </c>
      <c r="W2" s="47" t="s">
        <v>148</v>
      </c>
      <c r="X2" s="48" t="s">
        <v>149</v>
      </c>
      <c r="Y2" s="47" t="s">
        <v>150</v>
      </c>
      <c r="Z2" s="47" t="s">
        <v>151</v>
      </c>
      <c r="AA2" s="47" t="s">
        <v>152</v>
      </c>
      <c r="AB2" s="48" t="s">
        <v>153</v>
      </c>
      <c r="AC2" s="47" t="s">
        <v>154</v>
      </c>
      <c r="AD2" s="47" t="s">
        <v>155</v>
      </c>
      <c r="AE2" s="47" t="s">
        <v>156</v>
      </c>
      <c r="AF2" s="48" t="s">
        <v>157</v>
      </c>
      <c r="AG2" s="47" t="s">
        <v>158</v>
      </c>
      <c r="AH2" s="47" t="s">
        <v>159</v>
      </c>
      <c r="AI2" s="47" t="s">
        <v>160</v>
      </c>
      <c r="AJ2" s="48" t="s">
        <v>161</v>
      </c>
      <c r="AK2" s="47" t="s">
        <v>162</v>
      </c>
      <c r="AL2" s="47" t="s">
        <v>163</v>
      </c>
      <c r="AM2" s="47" t="s">
        <v>164</v>
      </c>
      <c r="AN2" s="48" t="s">
        <v>165</v>
      </c>
      <c r="AO2" s="47" t="s">
        <v>166</v>
      </c>
      <c r="AP2" s="47" t="s">
        <v>167</v>
      </c>
      <c r="AQ2" s="47" t="s">
        <v>168</v>
      </c>
      <c r="AR2" s="48" t="s">
        <v>169</v>
      </c>
      <c r="AT2" s="50" t="s">
        <v>170</v>
      </c>
      <c r="AU2" s="50" t="s">
        <v>171</v>
      </c>
      <c r="AV2" s="50" t="s">
        <v>172</v>
      </c>
      <c r="AW2" s="50" t="s">
        <v>173</v>
      </c>
      <c r="AX2" s="50" t="s">
        <v>174</v>
      </c>
      <c r="AY2" s="50" t="s">
        <v>175</v>
      </c>
      <c r="AZ2" s="50" t="s">
        <v>176</v>
      </c>
      <c r="BA2" s="50" t="s">
        <v>177</v>
      </c>
      <c r="BB2" s="50" t="s">
        <v>178</v>
      </c>
      <c r="BC2" s="50" t="s">
        <v>179</v>
      </c>
    </row>
    <row r="3" spans="1:55" x14ac:dyDescent="0.45">
      <c r="A3" s="45" t="s">
        <v>181</v>
      </c>
      <c r="B3" s="46"/>
      <c r="C3" s="46"/>
      <c r="D3" s="46"/>
      <c r="E3" s="51">
        <v>41364</v>
      </c>
      <c r="F3" s="51">
        <v>41455</v>
      </c>
      <c r="G3" s="51">
        <v>41547</v>
      </c>
      <c r="H3" s="52">
        <v>41639</v>
      </c>
      <c r="I3" s="51">
        <v>41729</v>
      </c>
      <c r="J3" s="51">
        <v>41820</v>
      </c>
      <c r="K3" s="51">
        <v>41912</v>
      </c>
      <c r="L3" s="52">
        <v>42004</v>
      </c>
      <c r="M3" s="51">
        <v>42094</v>
      </c>
      <c r="N3" s="51">
        <v>42185</v>
      </c>
      <c r="O3" s="51">
        <v>42277</v>
      </c>
      <c r="P3" s="52">
        <v>42369</v>
      </c>
      <c r="Q3" s="51">
        <v>42460</v>
      </c>
      <c r="R3" s="51">
        <v>42551</v>
      </c>
      <c r="S3" s="51">
        <v>42643</v>
      </c>
      <c r="T3" s="52">
        <v>42735</v>
      </c>
      <c r="U3" s="51">
        <v>42825</v>
      </c>
      <c r="V3" s="51">
        <v>42916</v>
      </c>
      <c r="W3" s="51">
        <v>43008</v>
      </c>
      <c r="X3" s="52">
        <v>43100</v>
      </c>
      <c r="Y3" s="51">
        <v>43190</v>
      </c>
      <c r="Z3" s="51">
        <v>43281</v>
      </c>
      <c r="AA3" s="51">
        <v>43373</v>
      </c>
      <c r="AB3" s="52">
        <v>43465</v>
      </c>
      <c r="AC3" s="51">
        <v>43555</v>
      </c>
      <c r="AD3" s="51">
        <v>43646</v>
      </c>
      <c r="AE3" s="51">
        <v>43738</v>
      </c>
      <c r="AF3" s="52">
        <v>43830</v>
      </c>
      <c r="AG3" s="51">
        <v>43921</v>
      </c>
      <c r="AH3" s="51">
        <v>44012</v>
      </c>
      <c r="AI3" s="51">
        <v>44104</v>
      </c>
      <c r="AJ3" s="52">
        <v>44196</v>
      </c>
      <c r="AK3" s="51">
        <v>44286</v>
      </c>
      <c r="AL3" s="51">
        <v>44377</v>
      </c>
      <c r="AM3" s="51">
        <v>44469</v>
      </c>
      <c r="AN3" s="52">
        <v>44561</v>
      </c>
      <c r="AO3" s="51">
        <v>44651</v>
      </c>
      <c r="AP3" s="51">
        <v>44742</v>
      </c>
      <c r="AQ3" s="51">
        <v>44834</v>
      </c>
      <c r="AR3" s="52">
        <v>44926</v>
      </c>
      <c r="AT3" s="53"/>
      <c r="AU3" s="53"/>
      <c r="AV3" s="53"/>
      <c r="AW3" s="53"/>
      <c r="AX3" s="53"/>
      <c r="AY3" s="53"/>
      <c r="AZ3" s="53"/>
      <c r="BA3" s="53"/>
      <c r="BB3" s="53"/>
      <c r="BC3" s="53"/>
    </row>
    <row r="4" spans="1:55" x14ac:dyDescent="0.45">
      <c r="A4" s="54" t="s">
        <v>182</v>
      </c>
      <c r="B4" s="55"/>
      <c r="C4" s="55"/>
      <c r="D4" s="55"/>
      <c r="E4" s="56"/>
      <c r="F4" s="56"/>
      <c r="G4" s="56"/>
      <c r="H4" s="57"/>
      <c r="I4" s="56"/>
      <c r="J4" s="56"/>
      <c r="K4" s="56"/>
      <c r="L4" s="57"/>
      <c r="M4" s="56"/>
      <c r="N4" s="56"/>
      <c r="O4" s="56"/>
      <c r="P4" s="57"/>
      <c r="Q4" s="56"/>
      <c r="R4" s="56"/>
      <c r="S4" s="56"/>
      <c r="T4" s="57"/>
      <c r="U4" s="56"/>
      <c r="V4" s="56"/>
      <c r="W4" s="56"/>
      <c r="X4" s="57"/>
      <c r="Y4" s="56"/>
      <c r="Z4" s="56"/>
      <c r="AA4" s="56"/>
      <c r="AB4" s="57"/>
      <c r="AC4" s="56"/>
      <c r="AD4" s="56"/>
      <c r="AE4" s="56"/>
      <c r="AF4" s="57"/>
      <c r="AG4" s="56"/>
      <c r="AH4" s="56"/>
      <c r="AI4" s="56"/>
      <c r="AJ4" s="57"/>
      <c r="AK4" s="56"/>
      <c r="AL4" s="56"/>
      <c r="AM4" s="56"/>
      <c r="AN4" s="57"/>
      <c r="AO4" s="56"/>
      <c r="AP4" s="56"/>
      <c r="AQ4" s="56"/>
      <c r="AR4" s="57"/>
      <c r="AT4" s="58"/>
      <c r="AU4" s="58"/>
      <c r="AV4" s="58"/>
      <c r="AW4" s="58"/>
      <c r="AX4" s="58"/>
      <c r="AY4" s="58"/>
      <c r="AZ4" s="58"/>
      <c r="BA4" s="58"/>
      <c r="BB4" s="58"/>
      <c r="BC4" s="58"/>
    </row>
    <row r="5" spans="1:55" x14ac:dyDescent="0.45">
      <c r="A5" s="59" t="s">
        <v>183</v>
      </c>
      <c r="B5" s="60"/>
      <c r="C5" s="60"/>
      <c r="D5" s="60"/>
      <c r="E5" s="61" t="s">
        <v>184</v>
      </c>
      <c r="F5" s="61" t="s">
        <v>184</v>
      </c>
      <c r="G5" s="61" t="s">
        <v>184</v>
      </c>
      <c r="H5" s="62" t="s">
        <v>185</v>
      </c>
      <c r="I5" s="61" t="s">
        <v>184</v>
      </c>
      <c r="J5" s="61" t="s">
        <v>184</v>
      </c>
      <c r="K5" s="61" t="s">
        <v>184</v>
      </c>
      <c r="L5" s="62" t="s">
        <v>185</v>
      </c>
      <c r="M5" s="61" t="s">
        <v>184</v>
      </c>
      <c r="N5" s="61" t="s">
        <v>184</v>
      </c>
      <c r="O5" s="61" t="s">
        <v>184</v>
      </c>
      <c r="P5" s="62" t="s">
        <v>185</v>
      </c>
      <c r="Q5" s="61" t="s">
        <v>184</v>
      </c>
      <c r="R5" s="61" t="s">
        <v>184</v>
      </c>
      <c r="S5" s="61" t="s">
        <v>184</v>
      </c>
      <c r="T5" s="62" t="s">
        <v>185</v>
      </c>
      <c r="U5" s="61" t="s">
        <v>184</v>
      </c>
      <c r="V5" s="61" t="s">
        <v>184</v>
      </c>
      <c r="W5" s="61" t="s">
        <v>184</v>
      </c>
      <c r="X5" s="62" t="s">
        <v>185</v>
      </c>
      <c r="Y5" s="61" t="s">
        <v>184</v>
      </c>
      <c r="Z5" s="61" t="s">
        <v>184</v>
      </c>
      <c r="AA5" s="61" t="s">
        <v>184</v>
      </c>
      <c r="AB5" s="62" t="s">
        <v>185</v>
      </c>
      <c r="AC5" s="61" t="s">
        <v>184</v>
      </c>
      <c r="AD5" s="61" t="s">
        <v>184</v>
      </c>
      <c r="AE5" s="61" t="s">
        <v>184</v>
      </c>
      <c r="AF5" s="62" t="s">
        <v>185</v>
      </c>
      <c r="AG5" s="61" t="s">
        <v>184</v>
      </c>
      <c r="AH5" s="61" t="s">
        <v>184</v>
      </c>
      <c r="AI5" s="61" t="s">
        <v>184</v>
      </c>
      <c r="AJ5" s="62" t="s">
        <v>185</v>
      </c>
      <c r="AK5" s="61" t="s">
        <v>184</v>
      </c>
      <c r="AL5" s="61" t="s">
        <v>184</v>
      </c>
      <c r="AM5" s="61" t="s">
        <v>184</v>
      </c>
      <c r="AN5" s="62" t="s">
        <v>185</v>
      </c>
      <c r="AO5" s="61" t="s">
        <v>184</v>
      </c>
      <c r="AP5" s="61" t="s">
        <v>184</v>
      </c>
      <c r="AQ5" s="61" t="s">
        <v>184</v>
      </c>
      <c r="AR5" s="62" t="s">
        <v>185</v>
      </c>
      <c r="AT5" s="63"/>
      <c r="AU5" s="63"/>
      <c r="AV5" s="63"/>
      <c r="AW5" s="63"/>
      <c r="AX5" s="63"/>
      <c r="AY5" s="63"/>
      <c r="AZ5" s="63"/>
      <c r="BA5" s="63"/>
      <c r="BB5" s="63"/>
      <c r="BC5" s="63"/>
    </row>
    <row r="6" spans="1:55" x14ac:dyDescent="0.45">
      <c r="A6" s="59" t="s">
        <v>186</v>
      </c>
      <c r="B6" s="60"/>
      <c r="C6" s="60"/>
      <c r="D6" s="60"/>
      <c r="E6" s="64"/>
      <c r="F6" s="64"/>
      <c r="G6" s="64"/>
      <c r="H6" s="65"/>
      <c r="I6" s="64"/>
      <c r="J6" s="64"/>
      <c r="K6" s="64"/>
      <c r="L6" s="65"/>
      <c r="M6" s="64"/>
      <c r="N6" s="64"/>
      <c r="O6" s="64"/>
      <c r="P6" s="62" t="s">
        <v>185</v>
      </c>
      <c r="Q6" s="64"/>
      <c r="R6" s="64"/>
      <c r="S6" s="64"/>
      <c r="T6" s="65"/>
      <c r="U6" s="64"/>
      <c r="V6" s="64"/>
      <c r="W6" s="64"/>
      <c r="X6" s="65"/>
      <c r="Y6" s="64"/>
      <c r="Z6" s="64"/>
      <c r="AA6" s="64"/>
      <c r="AB6" s="65"/>
      <c r="AC6" s="64"/>
      <c r="AD6" s="64"/>
      <c r="AE6" s="64"/>
      <c r="AF6" s="65"/>
      <c r="AG6" s="64"/>
      <c r="AH6" s="64"/>
      <c r="AI6" s="64"/>
      <c r="AJ6" s="65"/>
      <c r="AK6" s="64"/>
      <c r="AL6" s="64"/>
      <c r="AM6" s="64"/>
      <c r="AN6" s="65"/>
      <c r="AO6" s="64"/>
      <c r="AP6" s="64"/>
      <c r="AQ6" s="64"/>
      <c r="AR6" s="65"/>
      <c r="AT6" s="63"/>
      <c r="AU6" s="63"/>
      <c r="AV6" s="63"/>
      <c r="AW6" s="63"/>
      <c r="AX6" s="63"/>
      <c r="AY6" s="63"/>
      <c r="AZ6" s="63"/>
      <c r="BA6" s="63"/>
      <c r="BB6" s="63"/>
      <c r="BC6" s="63"/>
    </row>
    <row r="7" spans="1:55" x14ac:dyDescent="0.45">
      <c r="A7" s="59" t="s">
        <v>187</v>
      </c>
      <c r="B7" s="60"/>
      <c r="C7" s="60"/>
      <c r="D7" s="60"/>
      <c r="E7" s="61" t="s">
        <v>188</v>
      </c>
      <c r="F7" s="61" t="s">
        <v>188</v>
      </c>
      <c r="G7" s="61" t="s">
        <v>188</v>
      </c>
      <c r="H7" s="62" t="s">
        <v>188</v>
      </c>
      <c r="I7" s="61" t="s">
        <v>188</v>
      </c>
      <c r="J7" s="61" t="s">
        <v>188</v>
      </c>
      <c r="K7" s="61" t="s">
        <v>188</v>
      </c>
      <c r="L7" s="62" t="s">
        <v>188</v>
      </c>
      <c r="M7" s="61" t="s">
        <v>188</v>
      </c>
      <c r="N7" s="61" t="s">
        <v>188</v>
      </c>
      <c r="O7" s="61" t="s">
        <v>188</v>
      </c>
      <c r="P7" s="62" t="s">
        <v>188</v>
      </c>
      <c r="Q7" s="61" t="s">
        <v>188</v>
      </c>
      <c r="R7" s="61" t="s">
        <v>188</v>
      </c>
      <c r="S7" s="61" t="s">
        <v>188</v>
      </c>
      <c r="T7" s="62" t="s">
        <v>188</v>
      </c>
      <c r="U7" s="61" t="s">
        <v>188</v>
      </c>
      <c r="V7" s="61" t="s">
        <v>188</v>
      </c>
      <c r="W7" s="61" t="s">
        <v>188</v>
      </c>
      <c r="X7" s="62" t="s">
        <v>188</v>
      </c>
      <c r="Y7" s="61" t="s">
        <v>188</v>
      </c>
      <c r="Z7" s="61" t="s">
        <v>188</v>
      </c>
      <c r="AA7" s="61" t="s">
        <v>188</v>
      </c>
      <c r="AB7" s="62" t="s">
        <v>188</v>
      </c>
      <c r="AC7" s="61" t="s">
        <v>188</v>
      </c>
      <c r="AD7" s="61" t="s">
        <v>188</v>
      </c>
      <c r="AE7" s="61" t="s">
        <v>188</v>
      </c>
      <c r="AF7" s="62" t="s">
        <v>188</v>
      </c>
      <c r="AG7" s="61" t="s">
        <v>188</v>
      </c>
      <c r="AH7" s="61" t="s">
        <v>188</v>
      </c>
      <c r="AI7" s="61" t="s">
        <v>188</v>
      </c>
      <c r="AJ7" s="62" t="s">
        <v>188</v>
      </c>
      <c r="AK7" s="61" t="s">
        <v>188</v>
      </c>
      <c r="AL7" s="61" t="s">
        <v>188</v>
      </c>
      <c r="AM7" s="61" t="s">
        <v>189</v>
      </c>
      <c r="AN7" s="62" t="s">
        <v>188</v>
      </c>
      <c r="AO7" s="61" t="s">
        <v>188</v>
      </c>
      <c r="AP7" s="61" t="s">
        <v>188</v>
      </c>
      <c r="AQ7" s="61" t="s">
        <v>188</v>
      </c>
      <c r="AR7" s="62" t="s">
        <v>188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</row>
    <row r="8" spans="1:55" x14ac:dyDescent="0.45">
      <c r="A8" s="59" t="s">
        <v>190</v>
      </c>
      <c r="B8" s="60"/>
      <c r="C8" s="60"/>
      <c r="D8" s="60"/>
      <c r="E8" s="64"/>
      <c r="F8" s="64"/>
      <c r="G8" s="64"/>
      <c r="H8" s="65"/>
      <c r="I8" s="64"/>
      <c r="J8" s="64"/>
      <c r="K8" s="64"/>
      <c r="L8" s="65"/>
      <c r="M8" s="61" t="s">
        <v>191</v>
      </c>
      <c r="N8" s="61" t="s">
        <v>191</v>
      </c>
      <c r="O8" s="61" t="s">
        <v>191</v>
      </c>
      <c r="P8" s="62" t="s">
        <v>191</v>
      </c>
      <c r="Q8" s="61" t="s">
        <v>191</v>
      </c>
      <c r="R8" s="61" t="s">
        <v>191</v>
      </c>
      <c r="S8" s="61" t="s">
        <v>191</v>
      </c>
      <c r="T8" s="62" t="s">
        <v>191</v>
      </c>
      <c r="U8" s="61" t="s">
        <v>191</v>
      </c>
      <c r="V8" s="61" t="s">
        <v>191</v>
      </c>
      <c r="W8" s="61" t="s">
        <v>191</v>
      </c>
      <c r="X8" s="62" t="s">
        <v>191</v>
      </c>
      <c r="Y8" s="61" t="s">
        <v>191</v>
      </c>
      <c r="Z8" s="61" t="s">
        <v>191</v>
      </c>
      <c r="AA8" s="61" t="s">
        <v>191</v>
      </c>
      <c r="AB8" s="62" t="s">
        <v>191</v>
      </c>
      <c r="AC8" s="61" t="s">
        <v>191</v>
      </c>
      <c r="AD8" s="61" t="s">
        <v>191</v>
      </c>
      <c r="AE8" s="61" t="s">
        <v>191</v>
      </c>
      <c r="AF8" s="62" t="s">
        <v>191</v>
      </c>
      <c r="AG8" s="61" t="s">
        <v>191</v>
      </c>
      <c r="AH8" s="64"/>
      <c r="AI8" s="64"/>
      <c r="AJ8" s="65"/>
      <c r="AK8" s="64"/>
      <c r="AL8" s="64"/>
      <c r="AM8" s="64"/>
      <c r="AN8" s="65"/>
      <c r="AO8" s="64"/>
      <c r="AP8" s="64"/>
      <c r="AQ8" s="64"/>
      <c r="AR8" s="65"/>
      <c r="AT8" s="63"/>
      <c r="AU8" s="63"/>
      <c r="AV8" s="63"/>
      <c r="AW8" s="63"/>
      <c r="AX8" s="63"/>
      <c r="AY8" s="63"/>
      <c r="AZ8" s="63"/>
      <c r="BA8" s="63"/>
      <c r="BB8" s="63"/>
      <c r="BC8" s="63"/>
    </row>
    <row r="9" spans="1:55" x14ac:dyDescent="0.45">
      <c r="A9" s="59" t="s">
        <v>192</v>
      </c>
      <c r="B9" s="60"/>
      <c r="C9" s="60"/>
      <c r="D9" s="60"/>
      <c r="E9" s="64"/>
      <c r="F9" s="64"/>
      <c r="G9" s="64"/>
      <c r="H9" s="65"/>
      <c r="I9" s="64"/>
      <c r="J9" s="64"/>
      <c r="K9" s="64"/>
      <c r="L9" s="65"/>
      <c r="M9" s="64"/>
      <c r="N9" s="64"/>
      <c r="O9" s="64"/>
      <c r="P9" s="65"/>
      <c r="Q9" s="61" t="s">
        <v>193</v>
      </c>
      <c r="R9" s="64"/>
      <c r="S9" s="64"/>
      <c r="T9" s="62" t="s">
        <v>194</v>
      </c>
      <c r="U9" s="61" t="s">
        <v>193</v>
      </c>
      <c r="V9" s="61" t="s">
        <v>195</v>
      </c>
      <c r="W9" s="61" t="s">
        <v>196</v>
      </c>
      <c r="X9" s="62" t="s">
        <v>197</v>
      </c>
      <c r="Y9" s="61" t="s">
        <v>193</v>
      </c>
      <c r="Z9" s="61" t="s">
        <v>195</v>
      </c>
      <c r="AA9" s="64"/>
      <c r="AB9" s="65"/>
      <c r="AC9" s="61" t="s">
        <v>193</v>
      </c>
      <c r="AD9" s="61" t="s">
        <v>195</v>
      </c>
      <c r="AE9" s="64"/>
      <c r="AF9" s="65"/>
      <c r="AG9" s="61" t="s">
        <v>193</v>
      </c>
      <c r="AH9" s="64"/>
      <c r="AI9" s="64"/>
      <c r="AJ9" s="65"/>
      <c r="AK9" s="64"/>
      <c r="AL9" s="64"/>
      <c r="AM9" s="64"/>
      <c r="AN9" s="65"/>
      <c r="AO9" s="64"/>
      <c r="AP9" s="64"/>
      <c r="AQ9" s="64"/>
      <c r="AR9" s="65"/>
      <c r="AT9" s="63"/>
      <c r="AU9" s="63"/>
      <c r="AV9" s="63"/>
      <c r="AW9" s="63"/>
      <c r="AX9" s="63"/>
      <c r="AY9" s="63"/>
      <c r="AZ9" s="63"/>
      <c r="BA9" s="63"/>
      <c r="BB9" s="63"/>
      <c r="BC9" s="63"/>
    </row>
    <row r="10" spans="1:55" x14ac:dyDescent="0.45">
      <c r="A10" s="59" t="s">
        <v>192</v>
      </c>
      <c r="B10" s="60"/>
      <c r="C10" s="60"/>
      <c r="D10" s="60"/>
      <c r="E10" s="64"/>
      <c r="F10" s="64"/>
      <c r="G10" s="64"/>
      <c r="H10" s="65"/>
      <c r="I10" s="64"/>
      <c r="J10" s="64"/>
      <c r="K10" s="64"/>
      <c r="L10" s="65"/>
      <c r="M10" s="64"/>
      <c r="N10" s="64"/>
      <c r="O10" s="64"/>
      <c r="P10" s="65"/>
      <c r="Q10" s="64"/>
      <c r="R10" s="64"/>
      <c r="S10" s="64"/>
      <c r="T10" s="62" t="s">
        <v>198</v>
      </c>
      <c r="U10" s="61" t="s">
        <v>199</v>
      </c>
      <c r="V10" s="64"/>
      <c r="W10" s="64"/>
      <c r="X10" s="65"/>
      <c r="Y10" s="61" t="s">
        <v>200</v>
      </c>
      <c r="Z10" s="61" t="s">
        <v>201</v>
      </c>
      <c r="AA10" s="64"/>
      <c r="AB10" s="65"/>
      <c r="AC10" s="61" t="s">
        <v>200</v>
      </c>
      <c r="AD10" s="64"/>
      <c r="AE10" s="64"/>
      <c r="AF10" s="65"/>
      <c r="AG10" s="61" t="s">
        <v>200</v>
      </c>
      <c r="AH10" s="64"/>
      <c r="AI10" s="64"/>
      <c r="AJ10" s="65"/>
      <c r="AK10" s="64"/>
      <c r="AL10" s="64"/>
      <c r="AM10" s="64"/>
      <c r="AN10" s="65"/>
      <c r="AO10" s="64"/>
      <c r="AP10" s="64"/>
      <c r="AQ10" s="64"/>
      <c r="AR10" s="65"/>
      <c r="AT10" s="63"/>
      <c r="AU10" s="63"/>
      <c r="AV10" s="63"/>
      <c r="AW10" s="63"/>
      <c r="AX10" s="63"/>
      <c r="AY10" s="63"/>
      <c r="AZ10" s="63"/>
      <c r="BA10" s="63"/>
      <c r="BB10" s="63"/>
      <c r="BC10" s="63"/>
    </row>
    <row r="11" spans="1:55" x14ac:dyDescent="0.45">
      <c r="A11" s="59" t="s">
        <v>192</v>
      </c>
      <c r="B11" s="60"/>
      <c r="C11" s="60"/>
      <c r="D11" s="60"/>
      <c r="E11" s="64"/>
      <c r="F11" s="64"/>
      <c r="G11" s="64"/>
      <c r="H11" s="65"/>
      <c r="I11" s="64"/>
      <c r="J11" s="64"/>
      <c r="K11" s="64"/>
      <c r="L11" s="65"/>
      <c r="M11" s="64"/>
      <c r="N11" s="64"/>
      <c r="O11" s="64"/>
      <c r="P11" s="65"/>
      <c r="Q11" s="64"/>
      <c r="R11" s="64"/>
      <c r="S11" s="64"/>
      <c r="T11" s="65"/>
      <c r="U11" s="64"/>
      <c r="V11" s="64"/>
      <c r="W11" s="64"/>
      <c r="X11" s="65"/>
      <c r="Y11" s="64"/>
      <c r="Z11" s="64"/>
      <c r="AA11" s="64"/>
      <c r="AB11" s="65"/>
      <c r="AC11" s="64"/>
      <c r="AD11" s="64"/>
      <c r="AE11" s="64"/>
      <c r="AF11" s="65"/>
      <c r="AG11" s="61" t="s">
        <v>202</v>
      </c>
      <c r="AH11" s="64"/>
      <c r="AI11" s="64"/>
      <c r="AJ11" s="65"/>
      <c r="AK11" s="64"/>
      <c r="AL11" s="64"/>
      <c r="AM11" s="64"/>
      <c r="AN11" s="65"/>
      <c r="AO11" s="64"/>
      <c r="AP11" s="64"/>
      <c r="AQ11" s="64"/>
      <c r="AR11" s="65"/>
      <c r="AT11" s="63"/>
      <c r="AU11" s="63"/>
      <c r="AV11" s="63"/>
      <c r="AW11" s="63"/>
      <c r="AX11" s="63"/>
      <c r="AY11" s="63"/>
      <c r="AZ11" s="63"/>
      <c r="BA11" s="63"/>
      <c r="BB11" s="63"/>
      <c r="BC11" s="63"/>
    </row>
    <row r="12" spans="1:55" x14ac:dyDescent="0.45">
      <c r="A12" s="59" t="s">
        <v>203</v>
      </c>
      <c r="B12" s="60"/>
      <c r="C12" s="60"/>
      <c r="D12" s="60"/>
      <c r="E12" s="64"/>
      <c r="F12" s="64"/>
      <c r="G12" s="64"/>
      <c r="H12" s="65"/>
      <c r="I12" s="64"/>
      <c r="J12" s="64"/>
      <c r="K12" s="64"/>
      <c r="L12" s="65"/>
      <c r="M12" s="61" t="s">
        <v>204</v>
      </c>
      <c r="N12" s="61" t="s">
        <v>204</v>
      </c>
      <c r="O12" s="61" t="s">
        <v>204</v>
      </c>
      <c r="P12" s="62" t="s">
        <v>204</v>
      </c>
      <c r="Q12" s="61" t="s">
        <v>204</v>
      </c>
      <c r="R12" s="61" t="s">
        <v>204</v>
      </c>
      <c r="S12" s="61" t="s">
        <v>204</v>
      </c>
      <c r="T12" s="62" t="s">
        <v>204</v>
      </c>
      <c r="U12" s="61" t="s">
        <v>204</v>
      </c>
      <c r="V12" s="61" t="s">
        <v>204</v>
      </c>
      <c r="W12" s="61" t="s">
        <v>204</v>
      </c>
      <c r="X12" s="62" t="s">
        <v>204</v>
      </c>
      <c r="Y12" s="61" t="s">
        <v>204</v>
      </c>
      <c r="Z12" s="61" t="s">
        <v>204</v>
      </c>
      <c r="AA12" s="61" t="s">
        <v>204</v>
      </c>
      <c r="AB12" s="62" t="s">
        <v>204</v>
      </c>
      <c r="AC12" s="61" t="s">
        <v>204</v>
      </c>
      <c r="AD12" s="61" t="s">
        <v>204</v>
      </c>
      <c r="AE12" s="61" t="s">
        <v>204</v>
      </c>
      <c r="AF12" s="62" t="s">
        <v>204</v>
      </c>
      <c r="AG12" s="61" t="s">
        <v>204</v>
      </c>
      <c r="AH12" s="64"/>
      <c r="AI12" s="64"/>
      <c r="AJ12" s="65"/>
      <c r="AK12" s="64"/>
      <c r="AL12" s="64"/>
      <c r="AM12" s="64"/>
      <c r="AN12" s="65"/>
      <c r="AO12" s="64"/>
      <c r="AP12" s="64"/>
      <c r="AQ12" s="64"/>
      <c r="AR12" s="65"/>
      <c r="AT12" s="63"/>
      <c r="AU12" s="63"/>
      <c r="AV12" s="63"/>
      <c r="AW12" s="63"/>
      <c r="AX12" s="63"/>
      <c r="AY12" s="63"/>
      <c r="AZ12" s="63"/>
      <c r="BA12" s="63"/>
      <c r="BB12" s="63"/>
      <c r="BC12" s="63"/>
    </row>
    <row r="13" spans="1:55" x14ac:dyDescent="0.45">
      <c r="A13" s="59"/>
      <c r="B13" s="60"/>
      <c r="C13" s="60"/>
      <c r="D13" s="60"/>
      <c r="E13" s="66"/>
      <c r="F13" s="66"/>
      <c r="G13" s="66"/>
      <c r="H13" s="67"/>
      <c r="I13" s="66"/>
      <c r="J13" s="66"/>
      <c r="K13" s="66"/>
      <c r="L13" s="67"/>
      <c r="M13" s="66"/>
      <c r="N13" s="66"/>
      <c r="O13" s="66"/>
      <c r="P13" s="67"/>
      <c r="Q13" s="66"/>
      <c r="R13" s="66"/>
      <c r="S13" s="66"/>
      <c r="T13" s="67"/>
      <c r="U13" s="66"/>
      <c r="V13" s="66"/>
      <c r="W13" s="66"/>
      <c r="X13" s="67"/>
      <c r="Y13" s="66"/>
      <c r="Z13" s="66"/>
      <c r="AA13" s="66"/>
      <c r="AB13" s="67"/>
      <c r="AC13" s="66"/>
      <c r="AD13" s="66"/>
      <c r="AE13" s="66"/>
      <c r="AF13" s="67"/>
      <c r="AG13" s="66"/>
      <c r="AH13" s="66"/>
      <c r="AI13" s="66"/>
      <c r="AJ13" s="67"/>
      <c r="AK13" s="66"/>
      <c r="AL13" s="66"/>
      <c r="AM13" s="66"/>
      <c r="AN13" s="67"/>
      <c r="AO13" s="66"/>
      <c r="AP13" s="66"/>
      <c r="AQ13" s="66"/>
      <c r="AR13" s="67"/>
      <c r="AT13" s="68"/>
      <c r="AU13" s="68"/>
      <c r="AV13" s="68"/>
      <c r="AW13" s="68"/>
      <c r="AX13" s="68"/>
      <c r="AY13" s="68"/>
      <c r="AZ13" s="68"/>
      <c r="BA13" s="68"/>
      <c r="BB13" s="68"/>
      <c r="BC13" s="68"/>
    </row>
    <row r="14" spans="1:55" x14ac:dyDescent="0.45">
      <c r="A14" s="54" t="s">
        <v>205</v>
      </c>
      <c r="B14" s="55"/>
      <c r="C14" s="55"/>
      <c r="D14" s="55"/>
      <c r="E14" s="56"/>
      <c r="F14" s="56"/>
      <c r="G14" s="56"/>
      <c r="H14" s="57"/>
      <c r="I14" s="56"/>
      <c r="J14" s="56"/>
      <c r="K14" s="56"/>
      <c r="L14" s="57"/>
      <c r="M14" s="56"/>
      <c r="N14" s="56"/>
      <c r="O14" s="56"/>
      <c r="P14" s="57"/>
      <c r="Q14" s="56"/>
      <c r="R14" s="56"/>
      <c r="S14" s="56"/>
      <c r="T14" s="57"/>
      <c r="U14" s="56"/>
      <c r="V14" s="56"/>
      <c r="W14" s="56"/>
      <c r="X14" s="57"/>
      <c r="Y14" s="56"/>
      <c r="Z14" s="56"/>
      <c r="AA14" s="56"/>
      <c r="AB14" s="57"/>
      <c r="AC14" s="56"/>
      <c r="AD14" s="56"/>
      <c r="AE14" s="56"/>
      <c r="AF14" s="57"/>
      <c r="AG14" s="56"/>
      <c r="AH14" s="56"/>
      <c r="AI14" s="56"/>
      <c r="AJ14" s="57"/>
      <c r="AK14" s="56"/>
      <c r="AL14" s="56"/>
      <c r="AM14" s="56"/>
      <c r="AN14" s="57"/>
      <c r="AO14" s="56"/>
      <c r="AP14" s="56"/>
      <c r="AQ14" s="56"/>
      <c r="AR14" s="57"/>
      <c r="AT14" s="58"/>
      <c r="AU14" s="58"/>
      <c r="AV14" s="58"/>
      <c r="AW14" s="58"/>
      <c r="AX14" s="58"/>
      <c r="AY14" s="58"/>
      <c r="AZ14" s="58"/>
      <c r="BA14" s="58"/>
      <c r="BB14" s="58"/>
      <c r="BC14" s="58"/>
    </row>
    <row r="15" spans="1:55" x14ac:dyDescent="0.45">
      <c r="A15" s="69" t="s">
        <v>206</v>
      </c>
      <c r="B15" s="70"/>
      <c r="C15" s="70"/>
      <c r="D15" s="70"/>
      <c r="E15" s="71"/>
      <c r="F15" s="71"/>
      <c r="G15" s="71"/>
      <c r="H15" s="72"/>
      <c r="I15" s="71"/>
      <c r="J15" s="71"/>
      <c r="K15" s="71"/>
      <c r="L15" s="72"/>
      <c r="M15" s="71"/>
      <c r="N15" s="71"/>
      <c r="O15" s="71"/>
      <c r="P15" s="72"/>
      <c r="Q15" s="71"/>
      <c r="R15" s="71"/>
      <c r="S15" s="71"/>
      <c r="T15" s="72"/>
      <c r="U15" s="71"/>
      <c r="V15" s="71"/>
      <c r="W15" s="71"/>
      <c r="X15" s="72"/>
      <c r="Y15" s="71"/>
      <c r="Z15" s="71"/>
      <c r="AA15" s="71"/>
      <c r="AB15" s="72"/>
      <c r="AC15" s="71"/>
      <c r="AD15" s="71"/>
      <c r="AE15" s="71"/>
      <c r="AF15" s="72"/>
      <c r="AG15" s="71"/>
      <c r="AH15" s="71"/>
      <c r="AI15" s="71"/>
      <c r="AJ15" s="72"/>
      <c r="AK15" s="71"/>
      <c r="AL15" s="71"/>
      <c r="AM15" s="71"/>
      <c r="AN15" s="72"/>
      <c r="AO15" s="71"/>
      <c r="AP15" s="71"/>
      <c r="AQ15" s="71"/>
      <c r="AR15" s="72"/>
      <c r="AT15" s="73"/>
      <c r="AU15" s="73"/>
      <c r="AV15" s="73"/>
      <c r="AW15" s="73"/>
      <c r="AX15" s="73"/>
      <c r="AY15" s="73"/>
      <c r="AZ15" s="73"/>
      <c r="BA15" s="73"/>
      <c r="BB15" s="73"/>
      <c r="BC15" s="73"/>
    </row>
    <row r="16" spans="1:55" x14ac:dyDescent="0.45">
      <c r="A16" s="74" t="s">
        <v>207</v>
      </c>
      <c r="B16" s="75" t="s">
        <v>208</v>
      </c>
      <c r="C16" s="76" t="s">
        <v>209</v>
      </c>
      <c r="D16" s="75">
        <v>2690429</v>
      </c>
      <c r="E16" s="71"/>
      <c r="F16" s="71"/>
      <c r="G16" s="71"/>
      <c r="H16" s="72"/>
      <c r="I16" s="71"/>
      <c r="J16" s="71"/>
      <c r="K16" s="71"/>
      <c r="L16" s="72"/>
      <c r="M16" s="71"/>
      <c r="N16" s="71"/>
      <c r="O16" s="71"/>
      <c r="P16" s="72"/>
      <c r="Q16" s="71"/>
      <c r="R16" s="71"/>
      <c r="S16" s="71"/>
      <c r="T16" s="72"/>
      <c r="U16" s="71"/>
      <c r="V16" s="71"/>
      <c r="W16" s="71"/>
      <c r="X16" s="72"/>
      <c r="Y16" s="71"/>
      <c r="Z16" s="71"/>
      <c r="AA16" s="71"/>
      <c r="AB16" s="72"/>
      <c r="AC16" s="71"/>
      <c r="AD16" s="71"/>
      <c r="AE16" s="71"/>
      <c r="AF16" s="72"/>
      <c r="AG16" s="71"/>
      <c r="AH16" s="71"/>
      <c r="AI16" s="71"/>
      <c r="AJ16" s="77">
        <v>2.1</v>
      </c>
      <c r="AK16" s="71"/>
      <c r="AL16" s="71"/>
      <c r="AM16" s="71"/>
      <c r="AN16" s="72"/>
      <c r="AO16" s="71"/>
      <c r="AP16" s="71"/>
      <c r="AQ16" s="71"/>
      <c r="AR16" s="72"/>
      <c r="AT16" s="73"/>
      <c r="AU16" s="73"/>
      <c r="AV16" s="73"/>
      <c r="AW16" s="73"/>
      <c r="AX16" s="73"/>
      <c r="AY16" s="73"/>
      <c r="AZ16" s="73"/>
      <c r="BA16" s="73"/>
      <c r="BB16" s="73"/>
      <c r="BC16" s="73"/>
    </row>
    <row r="17" spans="1:55" x14ac:dyDescent="0.45">
      <c r="A17" s="74"/>
      <c r="B17" s="78"/>
      <c r="C17" s="78"/>
      <c r="D17" s="78"/>
      <c r="E17" s="71"/>
      <c r="F17" s="71"/>
      <c r="G17" s="71"/>
      <c r="H17" s="72"/>
      <c r="I17" s="71"/>
      <c r="J17" s="71"/>
      <c r="K17" s="71"/>
      <c r="L17" s="72"/>
      <c r="M17" s="71"/>
      <c r="N17" s="71"/>
      <c r="O17" s="71"/>
      <c r="P17" s="72"/>
      <c r="Q17" s="71"/>
      <c r="R17" s="71"/>
      <c r="S17" s="71"/>
      <c r="T17" s="72"/>
      <c r="U17" s="71"/>
      <c r="V17" s="71"/>
      <c r="W17" s="71"/>
      <c r="X17" s="72"/>
      <c r="Y17" s="71"/>
      <c r="Z17" s="71"/>
      <c r="AA17" s="71"/>
      <c r="AB17" s="72"/>
      <c r="AC17" s="71"/>
      <c r="AD17" s="71"/>
      <c r="AE17" s="71"/>
      <c r="AF17" s="72"/>
      <c r="AG17" s="71"/>
      <c r="AH17" s="71"/>
      <c r="AI17" s="71"/>
      <c r="AJ17" s="79"/>
      <c r="AK17" s="71"/>
      <c r="AL17" s="71"/>
      <c r="AM17" s="71"/>
      <c r="AN17" s="72"/>
      <c r="AO17" s="71"/>
      <c r="AP17" s="71"/>
      <c r="AQ17" s="71"/>
      <c r="AR17" s="72"/>
      <c r="AT17" s="73"/>
      <c r="AU17" s="73"/>
      <c r="AV17" s="73"/>
      <c r="AW17" s="73"/>
      <c r="AX17" s="73"/>
      <c r="AY17" s="73"/>
      <c r="AZ17" s="73"/>
      <c r="BA17" s="73"/>
      <c r="BB17" s="73"/>
      <c r="BC17" s="73"/>
    </row>
    <row r="18" spans="1:55" x14ac:dyDescent="0.45">
      <c r="A18" s="80" t="s">
        <v>210</v>
      </c>
      <c r="B18" s="81"/>
      <c r="C18" s="81"/>
      <c r="D18" s="81"/>
      <c r="E18" s="71"/>
      <c r="F18" s="71"/>
      <c r="G18" s="71"/>
      <c r="H18" s="72"/>
      <c r="I18" s="71"/>
      <c r="J18" s="71"/>
      <c r="K18" s="71"/>
      <c r="L18" s="72"/>
      <c r="M18" s="71"/>
      <c r="N18" s="71"/>
      <c r="O18" s="71"/>
      <c r="P18" s="72"/>
      <c r="Q18" s="71"/>
      <c r="R18" s="71"/>
      <c r="S18" s="71"/>
      <c r="T18" s="72"/>
      <c r="U18" s="71"/>
      <c r="V18" s="71"/>
      <c r="W18" s="71"/>
      <c r="X18" s="72"/>
      <c r="Y18" s="71"/>
      <c r="Z18" s="71"/>
      <c r="AA18" s="71"/>
      <c r="AB18" s="72"/>
      <c r="AC18" s="71"/>
      <c r="AD18" s="71"/>
      <c r="AE18" s="71"/>
      <c r="AF18" s="72"/>
      <c r="AG18" s="71"/>
      <c r="AH18" s="71"/>
      <c r="AI18" s="71"/>
      <c r="AJ18" s="79"/>
      <c r="AK18" s="71"/>
      <c r="AL18" s="71"/>
      <c r="AM18" s="71"/>
      <c r="AN18" s="72"/>
      <c r="AO18" s="71"/>
      <c r="AP18" s="71"/>
      <c r="AQ18" s="71"/>
      <c r="AR18" s="72"/>
      <c r="AT18" s="73"/>
      <c r="AU18" s="73"/>
      <c r="AV18" s="73"/>
      <c r="AW18" s="73"/>
      <c r="AX18" s="73"/>
      <c r="AY18" s="73"/>
      <c r="AZ18" s="73"/>
      <c r="BA18" s="73"/>
      <c r="BB18" s="73"/>
      <c r="BC18" s="73"/>
    </row>
    <row r="19" spans="1:55" x14ac:dyDescent="0.45">
      <c r="A19" s="82" t="s">
        <v>211</v>
      </c>
      <c r="B19" s="75" t="s">
        <v>208</v>
      </c>
      <c r="C19" s="76" t="s">
        <v>209</v>
      </c>
      <c r="D19" s="75">
        <v>3814027</v>
      </c>
      <c r="E19" s="71"/>
      <c r="F19" s="71"/>
      <c r="G19" s="71"/>
      <c r="H19" s="72"/>
      <c r="I19" s="71"/>
      <c r="J19" s="71"/>
      <c r="K19" s="71"/>
      <c r="L19" s="72"/>
      <c r="M19" s="71"/>
      <c r="N19" s="71"/>
      <c r="O19" s="71"/>
      <c r="P19" s="72"/>
      <c r="Q19" s="71"/>
      <c r="R19" s="71"/>
      <c r="S19" s="71"/>
      <c r="T19" s="72"/>
      <c r="U19" s="71"/>
      <c r="V19" s="71"/>
      <c r="W19" s="71"/>
      <c r="X19" s="72"/>
      <c r="Y19" s="71"/>
      <c r="Z19" s="71"/>
      <c r="AA19" s="71"/>
      <c r="AB19" s="72"/>
      <c r="AC19" s="71"/>
      <c r="AD19" s="71"/>
      <c r="AE19" s="71"/>
      <c r="AF19" s="72"/>
      <c r="AG19" s="71"/>
      <c r="AH19" s="71"/>
      <c r="AI19" s="71"/>
      <c r="AJ19" s="79"/>
      <c r="AK19" s="71"/>
      <c r="AL19" s="71"/>
      <c r="AM19" s="71"/>
      <c r="AN19" s="72"/>
      <c r="AO19" s="71"/>
      <c r="AP19" s="71"/>
      <c r="AQ19" s="71"/>
      <c r="AR19" s="77">
        <v>1.9</v>
      </c>
      <c r="AT19" s="73"/>
      <c r="AU19" s="73"/>
      <c r="AV19" s="73"/>
      <c r="AW19" s="73"/>
      <c r="AX19" s="73"/>
      <c r="AY19" s="73"/>
      <c r="AZ19" s="73"/>
      <c r="BA19" s="73"/>
      <c r="BB19" s="73"/>
      <c r="BC19" s="73"/>
    </row>
    <row r="20" spans="1:55" x14ac:dyDescent="0.45">
      <c r="A20" s="82" t="s">
        <v>212</v>
      </c>
      <c r="B20" s="75" t="s">
        <v>208</v>
      </c>
      <c r="C20" s="76" t="s">
        <v>209</v>
      </c>
      <c r="D20" s="75">
        <v>3814028</v>
      </c>
      <c r="E20" s="71"/>
      <c r="F20" s="71"/>
      <c r="G20" s="71"/>
      <c r="H20" s="72"/>
      <c r="I20" s="71"/>
      <c r="J20" s="71"/>
      <c r="K20" s="71"/>
      <c r="L20" s="72"/>
      <c r="M20" s="71"/>
      <c r="N20" s="71"/>
      <c r="O20" s="71"/>
      <c r="P20" s="72"/>
      <c r="Q20" s="71"/>
      <c r="R20" s="71"/>
      <c r="S20" s="71"/>
      <c r="T20" s="72"/>
      <c r="U20" s="71"/>
      <c r="V20" s="71"/>
      <c r="W20" s="71"/>
      <c r="X20" s="72"/>
      <c r="Y20" s="71"/>
      <c r="Z20" s="71"/>
      <c r="AA20" s="71"/>
      <c r="AB20" s="72"/>
      <c r="AC20" s="71"/>
      <c r="AD20" s="71"/>
      <c r="AE20" s="71"/>
      <c r="AF20" s="72"/>
      <c r="AG20" s="71"/>
      <c r="AH20" s="71"/>
      <c r="AI20" s="71"/>
      <c r="AJ20" s="79"/>
      <c r="AK20" s="71"/>
      <c r="AL20" s="71"/>
      <c r="AM20" s="71"/>
      <c r="AN20" s="72"/>
      <c r="AO20" s="71"/>
      <c r="AP20" s="71"/>
      <c r="AQ20" s="71"/>
      <c r="AR20" s="77">
        <v>2.2999999999999998</v>
      </c>
      <c r="AT20" s="73"/>
      <c r="AU20" s="73"/>
      <c r="AV20" s="73"/>
      <c r="AW20" s="73"/>
      <c r="AX20" s="73"/>
      <c r="AY20" s="73"/>
      <c r="AZ20" s="73"/>
      <c r="BA20" s="73"/>
      <c r="BB20" s="73"/>
      <c r="BC20" s="73"/>
    </row>
    <row r="21" spans="1:55" x14ac:dyDescent="0.45">
      <c r="A21" s="82" t="s">
        <v>213</v>
      </c>
      <c r="B21" s="75" t="s">
        <v>208</v>
      </c>
      <c r="C21" s="76" t="s">
        <v>209</v>
      </c>
      <c r="D21" s="75">
        <v>3814030</v>
      </c>
      <c r="E21" s="71"/>
      <c r="F21" s="71"/>
      <c r="G21" s="71"/>
      <c r="H21" s="72"/>
      <c r="I21" s="71"/>
      <c r="J21" s="71"/>
      <c r="K21" s="71"/>
      <c r="L21" s="72"/>
      <c r="M21" s="71"/>
      <c r="N21" s="71"/>
      <c r="O21" s="71"/>
      <c r="P21" s="72"/>
      <c r="Q21" s="71"/>
      <c r="R21" s="71"/>
      <c r="S21" s="71"/>
      <c r="T21" s="72"/>
      <c r="U21" s="71"/>
      <c r="V21" s="71"/>
      <c r="W21" s="71"/>
      <c r="X21" s="72"/>
      <c r="Y21" s="71"/>
      <c r="Z21" s="71"/>
      <c r="AA21" s="71"/>
      <c r="AB21" s="72"/>
      <c r="AC21" s="71"/>
      <c r="AD21" s="71"/>
      <c r="AE21" s="71"/>
      <c r="AF21" s="72"/>
      <c r="AG21" s="71"/>
      <c r="AH21" s="71"/>
      <c r="AI21" s="71"/>
      <c r="AJ21" s="79"/>
      <c r="AK21" s="71"/>
      <c r="AL21" s="71"/>
      <c r="AM21" s="71"/>
      <c r="AN21" s="72"/>
      <c r="AO21" s="71"/>
      <c r="AP21" s="71"/>
      <c r="AQ21" s="71"/>
      <c r="AR21" s="77">
        <v>3.4</v>
      </c>
      <c r="AT21" s="73"/>
      <c r="AU21" s="73"/>
      <c r="AV21" s="73"/>
      <c r="AW21" s="73"/>
      <c r="AX21" s="73"/>
      <c r="AY21" s="73"/>
      <c r="AZ21" s="73"/>
      <c r="BA21" s="73"/>
      <c r="BB21" s="73"/>
      <c r="BC21" s="73"/>
    </row>
    <row r="22" spans="1:55" x14ac:dyDescent="0.45">
      <c r="A22" s="74"/>
      <c r="B22" s="78"/>
      <c r="C22" s="78"/>
      <c r="D22" s="78"/>
      <c r="E22" s="71"/>
      <c r="F22" s="71"/>
      <c r="G22" s="71"/>
      <c r="H22" s="72"/>
      <c r="I22" s="71"/>
      <c r="J22" s="71"/>
      <c r="K22" s="71"/>
      <c r="L22" s="72"/>
      <c r="M22" s="71"/>
      <c r="N22" s="71"/>
      <c r="O22" s="71"/>
      <c r="P22" s="72"/>
      <c r="Q22" s="71"/>
      <c r="R22" s="71"/>
      <c r="S22" s="71"/>
      <c r="T22" s="72"/>
      <c r="U22" s="71"/>
      <c r="V22" s="71"/>
      <c r="W22" s="71"/>
      <c r="X22" s="72"/>
      <c r="Y22" s="71"/>
      <c r="Z22" s="71"/>
      <c r="AA22" s="71"/>
      <c r="AB22" s="72"/>
      <c r="AC22" s="71"/>
      <c r="AD22" s="71"/>
      <c r="AE22" s="71"/>
      <c r="AF22" s="72"/>
      <c r="AG22" s="71"/>
      <c r="AH22" s="71"/>
      <c r="AI22" s="71"/>
      <c r="AJ22" s="79"/>
      <c r="AK22" s="71"/>
      <c r="AL22" s="71"/>
      <c r="AM22" s="71"/>
      <c r="AN22" s="72"/>
      <c r="AO22" s="71"/>
      <c r="AP22" s="71"/>
      <c r="AQ22" s="71"/>
      <c r="AR22" s="79"/>
      <c r="AT22" s="73"/>
      <c r="AU22" s="73"/>
      <c r="AV22" s="73"/>
      <c r="AW22" s="73"/>
      <c r="AX22" s="73"/>
      <c r="AY22" s="73"/>
      <c r="AZ22" s="73"/>
      <c r="BA22" s="73"/>
      <c r="BB22" s="73"/>
      <c r="BC22" s="73"/>
    </row>
    <row r="23" spans="1:55" x14ac:dyDescent="0.45">
      <c r="A23" s="83" t="s">
        <v>214</v>
      </c>
      <c r="B23" s="70"/>
      <c r="C23" s="70"/>
      <c r="D23" s="70"/>
      <c r="E23" s="71"/>
      <c r="F23" s="71"/>
      <c r="G23" s="71"/>
      <c r="H23" s="72"/>
      <c r="I23" s="71"/>
      <c r="J23" s="71"/>
      <c r="K23" s="71"/>
      <c r="L23" s="72"/>
      <c r="M23" s="71"/>
      <c r="N23" s="71"/>
      <c r="O23" s="71"/>
      <c r="P23" s="72"/>
      <c r="Q23" s="71"/>
      <c r="R23" s="71"/>
      <c r="S23" s="71"/>
      <c r="T23" s="72"/>
      <c r="U23" s="71"/>
      <c r="V23" s="71"/>
      <c r="W23" s="71"/>
      <c r="X23" s="72"/>
      <c r="Y23" s="71"/>
      <c r="Z23" s="71"/>
      <c r="AA23" s="71"/>
      <c r="AB23" s="72"/>
      <c r="AC23" s="71"/>
      <c r="AD23" s="71"/>
      <c r="AE23" s="71"/>
      <c r="AF23" s="72"/>
      <c r="AG23" s="71"/>
      <c r="AH23" s="71"/>
      <c r="AI23" s="71"/>
      <c r="AJ23" s="79"/>
      <c r="AK23" s="71"/>
      <c r="AL23" s="71"/>
      <c r="AM23" s="71"/>
      <c r="AN23" s="72"/>
      <c r="AO23" s="71"/>
      <c r="AP23" s="71"/>
      <c r="AQ23" s="71"/>
      <c r="AR23" s="79"/>
      <c r="AT23" s="73"/>
      <c r="AU23" s="73"/>
      <c r="AV23" s="73"/>
      <c r="AW23" s="73"/>
      <c r="AX23" s="73"/>
      <c r="AY23" s="73"/>
      <c r="AZ23" s="73"/>
      <c r="BA23" s="73"/>
      <c r="BB23" s="73"/>
      <c r="BC23" s="73"/>
    </row>
    <row r="24" spans="1:55" x14ac:dyDescent="0.45">
      <c r="A24" s="74" t="s">
        <v>215</v>
      </c>
      <c r="B24" s="75" t="s">
        <v>208</v>
      </c>
      <c r="C24" s="76" t="s">
        <v>209</v>
      </c>
      <c r="D24" s="75">
        <v>3814029</v>
      </c>
      <c r="E24" s="71"/>
      <c r="F24" s="71"/>
      <c r="G24" s="71"/>
      <c r="H24" s="72"/>
      <c r="I24" s="71"/>
      <c r="J24" s="71"/>
      <c r="K24" s="71"/>
      <c r="L24" s="72"/>
      <c r="M24" s="71"/>
      <c r="N24" s="71"/>
      <c r="O24" s="71"/>
      <c r="P24" s="72"/>
      <c r="Q24" s="71"/>
      <c r="R24" s="71"/>
      <c r="S24" s="71"/>
      <c r="T24" s="72"/>
      <c r="U24" s="71"/>
      <c r="V24" s="71"/>
      <c r="W24" s="71"/>
      <c r="X24" s="72"/>
      <c r="Y24" s="71"/>
      <c r="Z24" s="71"/>
      <c r="AA24" s="71"/>
      <c r="AB24" s="72"/>
      <c r="AC24" s="71"/>
      <c r="AD24" s="71"/>
      <c r="AE24" s="71"/>
      <c r="AF24" s="72"/>
      <c r="AG24" s="71"/>
      <c r="AH24" s="71"/>
      <c r="AI24" s="71"/>
      <c r="AJ24" s="79"/>
      <c r="AK24" s="71"/>
      <c r="AL24" s="71"/>
      <c r="AM24" s="71"/>
      <c r="AN24" s="72"/>
      <c r="AO24" s="71"/>
      <c r="AP24" s="71"/>
      <c r="AQ24" s="71"/>
      <c r="AR24" s="77">
        <v>0.5</v>
      </c>
      <c r="AT24" s="73"/>
      <c r="AU24" s="73"/>
      <c r="AV24" s="73"/>
      <c r="AW24" s="73"/>
      <c r="AX24" s="73"/>
      <c r="AY24" s="73"/>
      <c r="AZ24" s="73"/>
      <c r="BA24" s="73"/>
      <c r="BB24" s="73"/>
      <c r="BC24" s="73"/>
    </row>
    <row r="25" spans="1:55" x14ac:dyDescent="0.45">
      <c r="A25" s="84"/>
      <c r="B25" s="85"/>
      <c r="C25" s="85"/>
      <c r="D25" s="85"/>
      <c r="E25" s="71"/>
      <c r="F25" s="71"/>
      <c r="G25" s="71"/>
      <c r="H25" s="72"/>
      <c r="I25" s="71"/>
      <c r="J25" s="71"/>
      <c r="K25" s="71"/>
      <c r="L25" s="72"/>
      <c r="M25" s="71"/>
      <c r="N25" s="71"/>
      <c r="O25" s="71"/>
      <c r="P25" s="72"/>
      <c r="Q25" s="71"/>
      <c r="R25" s="71"/>
      <c r="S25" s="71"/>
      <c r="T25" s="72"/>
      <c r="U25" s="71"/>
      <c r="V25" s="71"/>
      <c r="W25" s="71"/>
      <c r="X25" s="72"/>
      <c r="Y25" s="71"/>
      <c r="Z25" s="71"/>
      <c r="AA25" s="71"/>
      <c r="AB25" s="72"/>
      <c r="AC25" s="71"/>
      <c r="AD25" s="71"/>
      <c r="AE25" s="71"/>
      <c r="AF25" s="72"/>
      <c r="AG25" s="71"/>
      <c r="AH25" s="71"/>
      <c r="AI25" s="71"/>
      <c r="AJ25" s="72"/>
      <c r="AK25" s="71"/>
      <c r="AL25" s="71"/>
      <c r="AM25" s="71"/>
      <c r="AN25" s="72"/>
      <c r="AO25" s="71"/>
      <c r="AP25" s="71"/>
      <c r="AQ25" s="71"/>
      <c r="AR25" s="72"/>
      <c r="AT25" s="73"/>
      <c r="AU25" s="73"/>
      <c r="AV25" s="73"/>
      <c r="AW25" s="73"/>
      <c r="AX25" s="73"/>
      <c r="AY25" s="73"/>
      <c r="AZ25" s="73"/>
      <c r="BA25" s="73"/>
      <c r="BB25" s="73"/>
      <c r="BC25" s="73"/>
    </row>
    <row r="26" spans="1:55" x14ac:dyDescent="0.45">
      <c r="A26" s="54" t="s">
        <v>216</v>
      </c>
      <c r="B26" s="55"/>
      <c r="C26" s="55"/>
      <c r="D26" s="55"/>
      <c r="E26" s="56"/>
      <c r="F26" s="56"/>
      <c r="G26" s="56"/>
      <c r="H26" s="57"/>
      <c r="I26" s="56"/>
      <c r="J26" s="56"/>
      <c r="K26" s="56"/>
      <c r="L26" s="57"/>
      <c r="M26" s="56"/>
      <c r="N26" s="56"/>
      <c r="O26" s="56"/>
      <c r="P26" s="57"/>
      <c r="Q26" s="56"/>
      <c r="R26" s="56"/>
      <c r="S26" s="56"/>
      <c r="T26" s="57"/>
      <c r="U26" s="56"/>
      <c r="V26" s="56"/>
      <c r="W26" s="56"/>
      <c r="X26" s="57"/>
      <c r="Y26" s="56"/>
      <c r="Z26" s="56"/>
      <c r="AA26" s="56"/>
      <c r="AB26" s="57"/>
      <c r="AC26" s="56"/>
      <c r="AD26" s="56"/>
      <c r="AE26" s="56"/>
      <c r="AF26" s="57"/>
      <c r="AG26" s="56"/>
      <c r="AH26" s="56"/>
      <c r="AI26" s="56"/>
      <c r="AJ26" s="57"/>
      <c r="AK26" s="56"/>
      <c r="AL26" s="56"/>
      <c r="AM26" s="56"/>
      <c r="AN26" s="57"/>
      <c r="AO26" s="56"/>
      <c r="AP26" s="56"/>
      <c r="AQ26" s="56"/>
      <c r="AR26" s="57"/>
      <c r="AT26" s="58"/>
      <c r="AU26" s="58"/>
      <c r="AV26" s="58"/>
      <c r="AW26" s="58"/>
      <c r="AX26" s="58"/>
      <c r="AY26" s="58"/>
      <c r="AZ26" s="58"/>
      <c r="BA26" s="58"/>
      <c r="BB26" s="58"/>
      <c r="BC26" s="58"/>
    </row>
    <row r="27" spans="1:55" x14ac:dyDescent="0.45">
      <c r="A27" s="59" t="s">
        <v>217</v>
      </c>
      <c r="B27" s="60" t="s">
        <v>208</v>
      </c>
      <c r="C27" s="76" t="s">
        <v>185</v>
      </c>
      <c r="D27" s="60">
        <v>3501224</v>
      </c>
      <c r="E27" s="64"/>
      <c r="F27" s="64"/>
      <c r="G27" s="64"/>
      <c r="H27" s="65"/>
      <c r="I27" s="64"/>
      <c r="J27" s="64"/>
      <c r="K27" s="64"/>
      <c r="L27" s="65"/>
      <c r="M27" s="64"/>
      <c r="N27" s="64"/>
      <c r="O27" s="64"/>
      <c r="P27" s="65"/>
      <c r="Q27" s="64"/>
      <c r="R27" s="64"/>
      <c r="S27" s="64"/>
      <c r="T27" s="65"/>
      <c r="U27" s="64"/>
      <c r="V27" s="64"/>
      <c r="W27" s="64"/>
      <c r="X27" s="65"/>
      <c r="Y27" s="64"/>
      <c r="Z27" s="64"/>
      <c r="AA27" s="64"/>
      <c r="AB27" s="65"/>
      <c r="AC27" s="64"/>
      <c r="AD27" s="64"/>
      <c r="AE27" s="64"/>
      <c r="AF27" s="65"/>
      <c r="AG27" s="64"/>
      <c r="AH27" s="64"/>
      <c r="AI27" s="64"/>
      <c r="AJ27" s="77">
        <v>1.8</v>
      </c>
      <c r="AK27" s="86">
        <v>1.3</v>
      </c>
      <c r="AL27" s="86">
        <v>0.5</v>
      </c>
      <c r="AM27" s="86">
        <v>0.3</v>
      </c>
      <c r="AN27" s="77">
        <v>0.19999999999999971</v>
      </c>
      <c r="AO27" s="86">
        <v>1.4</v>
      </c>
      <c r="AP27" s="86">
        <v>0.70000000000000018</v>
      </c>
      <c r="AQ27" s="86">
        <v>0.29999999999999982</v>
      </c>
      <c r="AR27" s="77">
        <v>0.1000000000000001</v>
      </c>
      <c r="AT27" s="87"/>
      <c r="AU27" s="87"/>
      <c r="AV27" s="87"/>
      <c r="AW27" s="87"/>
      <c r="AX27" s="87"/>
      <c r="AY27" s="87"/>
      <c r="AZ27" s="87"/>
      <c r="BA27" s="88">
        <v>1.8</v>
      </c>
      <c r="BB27" s="88">
        <v>2.2999999999999998</v>
      </c>
      <c r="BC27" s="88">
        <v>2.5</v>
      </c>
    </row>
    <row r="28" spans="1:55" x14ac:dyDescent="0.45">
      <c r="A28" s="59"/>
      <c r="B28" s="60"/>
      <c r="C28" s="60"/>
      <c r="D28" s="60"/>
      <c r="E28" s="64"/>
      <c r="F28" s="64"/>
      <c r="G28" s="64"/>
      <c r="H28" s="65"/>
      <c r="I28" s="64"/>
      <c r="J28" s="64"/>
      <c r="K28" s="64"/>
      <c r="L28" s="65"/>
      <c r="M28" s="64"/>
      <c r="N28" s="64"/>
      <c r="O28" s="64"/>
      <c r="P28" s="65"/>
      <c r="Q28" s="64"/>
      <c r="R28" s="64"/>
      <c r="S28" s="64"/>
      <c r="T28" s="65"/>
      <c r="U28" s="64"/>
      <c r="V28" s="64"/>
      <c r="W28" s="64"/>
      <c r="X28" s="65"/>
      <c r="Y28" s="64"/>
      <c r="Z28" s="64"/>
      <c r="AA28" s="64"/>
      <c r="AB28" s="65"/>
      <c r="AC28" s="64"/>
      <c r="AD28" s="64"/>
      <c r="AE28" s="64"/>
      <c r="AF28" s="65"/>
      <c r="AG28" s="64"/>
      <c r="AH28" s="64"/>
      <c r="AI28" s="64"/>
      <c r="AJ28" s="65"/>
      <c r="AK28" s="64"/>
      <c r="AL28" s="64"/>
      <c r="AM28" s="64"/>
      <c r="AN28" s="65"/>
      <c r="AO28" s="64"/>
      <c r="AP28" s="64"/>
      <c r="AQ28" s="64"/>
      <c r="AR28" s="65"/>
      <c r="AT28" s="87"/>
      <c r="AU28" s="87"/>
      <c r="AV28" s="87"/>
      <c r="AW28" s="87"/>
      <c r="AX28" s="87"/>
      <c r="AY28" s="87"/>
      <c r="AZ28" s="87"/>
      <c r="BA28" s="87"/>
      <c r="BB28" s="87"/>
      <c r="BC28" s="87"/>
    </row>
    <row r="29" spans="1:55" x14ac:dyDescent="0.45">
      <c r="A29" s="89" t="s">
        <v>218</v>
      </c>
      <c r="B29" s="60" t="s">
        <v>208</v>
      </c>
      <c r="C29" s="76" t="s">
        <v>185</v>
      </c>
      <c r="D29" s="60">
        <v>3321078</v>
      </c>
      <c r="E29" s="90"/>
      <c r="F29" s="90"/>
      <c r="G29" s="90"/>
      <c r="H29" s="91"/>
      <c r="I29" s="90"/>
      <c r="J29" s="90"/>
      <c r="K29" s="90"/>
      <c r="L29" s="91"/>
      <c r="M29" s="90"/>
      <c r="N29" s="90"/>
      <c r="O29" s="90"/>
      <c r="P29" s="91"/>
      <c r="Q29" s="90"/>
      <c r="R29" s="90"/>
      <c r="S29" s="90"/>
      <c r="T29" s="91"/>
      <c r="U29" s="90"/>
      <c r="V29" s="90"/>
      <c r="W29" s="90"/>
      <c r="X29" s="91"/>
      <c r="Y29" s="90"/>
      <c r="Z29" s="90"/>
      <c r="AA29" s="90"/>
      <c r="AB29" s="91"/>
      <c r="AC29" s="90"/>
      <c r="AD29" s="90"/>
      <c r="AE29" s="90"/>
      <c r="AF29" s="77">
        <v>11.4</v>
      </c>
      <c r="AG29" s="86">
        <v>12.8</v>
      </c>
      <c r="AH29" s="86">
        <v>14.8</v>
      </c>
      <c r="AI29" s="86">
        <v>19</v>
      </c>
      <c r="AJ29" s="77">
        <v>29.8</v>
      </c>
      <c r="AK29" s="86">
        <v>30.7</v>
      </c>
      <c r="AL29" s="86">
        <v>35.299999999999997</v>
      </c>
      <c r="AM29" s="86">
        <v>37.1</v>
      </c>
      <c r="AN29" s="77">
        <v>51</v>
      </c>
      <c r="AO29" s="86">
        <v>50.5</v>
      </c>
      <c r="AP29" s="86">
        <v>51.2</v>
      </c>
      <c r="AQ29" s="86">
        <v>52.4</v>
      </c>
      <c r="AR29" s="77">
        <v>64.3</v>
      </c>
      <c r="AT29" s="92"/>
      <c r="AU29" s="92"/>
      <c r="AV29" s="92"/>
      <c r="AW29" s="92"/>
      <c r="AX29" s="92"/>
      <c r="AY29" s="92"/>
      <c r="AZ29" s="93"/>
      <c r="BA29" s="93"/>
      <c r="BB29" s="93"/>
      <c r="BC29" s="93"/>
    </row>
    <row r="30" spans="1:55" x14ac:dyDescent="0.45">
      <c r="A30" s="89"/>
      <c r="B30" s="60"/>
      <c r="C30" s="60"/>
      <c r="D30" s="60"/>
      <c r="E30" s="90"/>
      <c r="F30" s="90"/>
      <c r="G30" s="90"/>
      <c r="H30" s="91"/>
      <c r="I30" s="90"/>
      <c r="J30" s="90"/>
      <c r="K30" s="90"/>
      <c r="L30" s="91"/>
      <c r="M30" s="90"/>
      <c r="N30" s="90"/>
      <c r="O30" s="90"/>
      <c r="P30" s="91"/>
      <c r="Q30" s="90"/>
      <c r="R30" s="90"/>
      <c r="S30" s="90"/>
      <c r="T30" s="91"/>
      <c r="U30" s="90"/>
      <c r="V30" s="90"/>
      <c r="W30" s="90"/>
      <c r="X30" s="91"/>
      <c r="Y30" s="90"/>
      <c r="Z30" s="90"/>
      <c r="AA30" s="90"/>
      <c r="AB30" s="91"/>
      <c r="AC30" s="90"/>
      <c r="AD30" s="90"/>
      <c r="AE30" s="90"/>
      <c r="AF30" s="94"/>
      <c r="AG30" s="90"/>
      <c r="AH30" s="90"/>
      <c r="AI30" s="90"/>
      <c r="AJ30" s="94"/>
      <c r="AK30" s="90"/>
      <c r="AL30" s="90"/>
      <c r="AM30" s="90"/>
      <c r="AN30" s="94"/>
      <c r="AO30" s="90"/>
      <c r="AP30" s="90"/>
      <c r="AQ30" s="90"/>
      <c r="AR30" s="94"/>
      <c r="AT30" s="92"/>
      <c r="AU30" s="92"/>
      <c r="AV30" s="92"/>
      <c r="AW30" s="92"/>
      <c r="AX30" s="92"/>
      <c r="AY30" s="92"/>
      <c r="AZ30" s="93"/>
      <c r="BA30" s="93"/>
      <c r="BB30" s="93"/>
      <c r="BC30" s="93"/>
    </row>
    <row r="31" spans="1:55" x14ac:dyDescent="0.45">
      <c r="A31" s="95" t="s">
        <v>30</v>
      </c>
      <c r="B31" s="96"/>
      <c r="C31" s="96"/>
      <c r="D31" s="96"/>
      <c r="E31" s="64"/>
      <c r="F31" s="64"/>
      <c r="G31" s="64"/>
      <c r="H31" s="65"/>
      <c r="I31" s="64"/>
      <c r="J31" s="64"/>
      <c r="K31" s="64"/>
      <c r="L31" s="65"/>
      <c r="M31" s="64"/>
      <c r="N31" s="64"/>
      <c r="O31" s="64"/>
      <c r="P31" s="65"/>
      <c r="Q31" s="64"/>
      <c r="R31" s="64"/>
      <c r="S31" s="64"/>
      <c r="T31" s="65"/>
      <c r="U31" s="64"/>
      <c r="V31" s="64"/>
      <c r="W31" s="64"/>
      <c r="X31" s="65"/>
      <c r="Y31" s="64"/>
      <c r="Z31" s="64"/>
      <c r="AA31" s="64"/>
      <c r="AB31" s="65"/>
      <c r="AC31" s="64"/>
      <c r="AD31" s="64"/>
      <c r="AE31" s="64"/>
      <c r="AF31" s="65"/>
      <c r="AG31" s="64"/>
      <c r="AH31" s="64"/>
      <c r="AI31" s="64"/>
      <c r="AJ31" s="65"/>
      <c r="AK31" s="64"/>
      <c r="AL31" s="64"/>
      <c r="AM31" s="64"/>
      <c r="AN31" s="65"/>
      <c r="AO31" s="64"/>
      <c r="AP31" s="64"/>
      <c r="AQ31" s="64"/>
      <c r="AR31" s="65"/>
      <c r="AT31" s="87"/>
      <c r="AU31" s="87"/>
      <c r="AV31" s="87"/>
      <c r="AW31" s="87"/>
      <c r="AX31" s="87"/>
      <c r="AY31" s="87"/>
      <c r="AZ31" s="87"/>
      <c r="BA31" s="87"/>
      <c r="BB31" s="87"/>
      <c r="BC31" s="87"/>
    </row>
    <row r="32" spans="1:55" x14ac:dyDescent="0.45">
      <c r="A32" s="97" t="s">
        <v>219</v>
      </c>
      <c r="B32" s="60" t="s">
        <v>208</v>
      </c>
      <c r="C32" s="76" t="s">
        <v>185</v>
      </c>
      <c r="D32" s="60">
        <v>3501225</v>
      </c>
      <c r="E32" s="64"/>
      <c r="F32" s="64"/>
      <c r="G32" s="64"/>
      <c r="H32" s="65"/>
      <c r="I32" s="64"/>
      <c r="J32" s="64"/>
      <c r="K32" s="64"/>
      <c r="L32" s="65"/>
      <c r="M32" s="64"/>
      <c r="N32" s="64"/>
      <c r="O32" s="64"/>
      <c r="P32" s="65"/>
      <c r="Q32" s="64"/>
      <c r="R32" s="64"/>
      <c r="S32" s="64"/>
      <c r="T32" s="65"/>
      <c r="U32" s="64"/>
      <c r="V32" s="64"/>
      <c r="W32" s="64"/>
      <c r="X32" s="65"/>
      <c r="Y32" s="64"/>
      <c r="Z32" s="64"/>
      <c r="AA32" s="64"/>
      <c r="AB32" s="65"/>
      <c r="AC32" s="64"/>
      <c r="AD32" s="64"/>
      <c r="AE32" s="64"/>
      <c r="AF32" s="65"/>
      <c r="AG32" s="64"/>
      <c r="AH32" s="64"/>
      <c r="AI32" s="64"/>
      <c r="AJ32" s="91"/>
      <c r="AK32" s="86">
        <v>13</v>
      </c>
      <c r="AL32" s="86">
        <v>22.1</v>
      </c>
      <c r="AM32" s="86">
        <v>17.3</v>
      </c>
      <c r="AN32" s="65"/>
      <c r="AO32" s="86">
        <v>10.3</v>
      </c>
      <c r="AP32" s="86">
        <v>5.8</v>
      </c>
      <c r="AQ32" s="86">
        <v>1.5</v>
      </c>
      <c r="AR32" s="65">
        <f>BC32-SUM(AO32,AP32,AQ32)</f>
        <v>-1.6000000000000014</v>
      </c>
      <c r="AT32" s="87"/>
      <c r="AU32" s="87"/>
      <c r="AV32" s="87"/>
      <c r="AW32" s="87"/>
      <c r="AX32" s="87"/>
      <c r="AY32" s="87"/>
      <c r="AZ32" s="87"/>
      <c r="BA32" s="88">
        <v>16.8</v>
      </c>
      <c r="BB32" s="87"/>
      <c r="BC32" s="88">
        <v>16</v>
      </c>
    </row>
    <row r="33" spans="1:55" x14ac:dyDescent="0.45">
      <c r="A33" s="97" t="s">
        <v>220</v>
      </c>
      <c r="B33" s="60" t="s">
        <v>208</v>
      </c>
      <c r="C33" s="76" t="s">
        <v>185</v>
      </c>
      <c r="D33" s="60">
        <v>3501226</v>
      </c>
      <c r="E33" s="64"/>
      <c r="F33" s="64"/>
      <c r="G33" s="64"/>
      <c r="H33" s="65"/>
      <c r="I33" s="64"/>
      <c r="J33" s="64"/>
      <c r="K33" s="64"/>
      <c r="L33" s="65"/>
      <c r="M33" s="64"/>
      <c r="N33" s="64"/>
      <c r="O33" s="64"/>
      <c r="P33" s="65"/>
      <c r="Q33" s="64"/>
      <c r="R33" s="64"/>
      <c r="S33" s="64"/>
      <c r="T33" s="65"/>
      <c r="U33" s="64"/>
      <c r="V33" s="64"/>
      <c r="W33" s="64"/>
      <c r="X33" s="65"/>
      <c r="Y33" s="64"/>
      <c r="Z33" s="64"/>
      <c r="AA33" s="64"/>
      <c r="AB33" s="65"/>
      <c r="AC33" s="64"/>
      <c r="AD33" s="64"/>
      <c r="AE33" s="64"/>
      <c r="AF33" s="65"/>
      <c r="AG33" s="64"/>
      <c r="AH33" s="64"/>
      <c r="AI33" s="64"/>
      <c r="AJ33" s="91"/>
      <c r="AK33" s="86">
        <v>1.3</v>
      </c>
      <c r="AL33" s="86">
        <v>1.6</v>
      </c>
      <c r="AM33" s="86">
        <v>1.5</v>
      </c>
      <c r="AN33" s="65"/>
      <c r="AO33" s="86">
        <v>1.8</v>
      </c>
      <c r="AP33" s="86">
        <v>1.6</v>
      </c>
      <c r="AQ33" s="86">
        <v>1.9</v>
      </c>
      <c r="AR33" s="65">
        <f>BC33-SUM(AO33,AP33,AQ33)</f>
        <v>1.7999999999999989</v>
      </c>
      <c r="AT33" s="87"/>
      <c r="AU33" s="87"/>
      <c r="AV33" s="87"/>
      <c r="AW33" s="87"/>
      <c r="AX33" s="87"/>
      <c r="AY33" s="87"/>
      <c r="AZ33" s="87"/>
      <c r="BA33" s="88">
        <v>4.0999999999999996</v>
      </c>
      <c r="BB33" s="87"/>
      <c r="BC33" s="88">
        <v>7.1</v>
      </c>
    </row>
    <row r="34" spans="1:55" x14ac:dyDescent="0.45">
      <c r="A34" s="59"/>
      <c r="B34" s="60"/>
      <c r="C34" s="60"/>
      <c r="D34" s="60"/>
      <c r="E34" s="64"/>
      <c r="F34" s="64"/>
      <c r="G34" s="64"/>
      <c r="H34" s="65"/>
      <c r="I34" s="64"/>
      <c r="J34" s="64"/>
      <c r="K34" s="64"/>
      <c r="L34" s="65"/>
      <c r="M34" s="64"/>
      <c r="N34" s="64"/>
      <c r="O34" s="64"/>
      <c r="P34" s="65"/>
      <c r="Q34" s="64"/>
      <c r="R34" s="64"/>
      <c r="S34" s="64"/>
      <c r="T34" s="65"/>
      <c r="U34" s="64"/>
      <c r="V34" s="64"/>
      <c r="W34" s="64"/>
      <c r="X34" s="65"/>
      <c r="Y34" s="64"/>
      <c r="Z34" s="64"/>
      <c r="AA34" s="64"/>
      <c r="AB34" s="65"/>
      <c r="AC34" s="64"/>
      <c r="AD34" s="64"/>
      <c r="AE34" s="64"/>
      <c r="AF34" s="65"/>
      <c r="AG34" s="64"/>
      <c r="AH34" s="64"/>
      <c r="AI34" s="64"/>
      <c r="AJ34" s="65"/>
      <c r="AK34" s="64"/>
      <c r="AL34" s="64"/>
      <c r="AM34" s="64"/>
      <c r="AN34" s="65"/>
      <c r="AO34" s="64"/>
      <c r="AP34" s="64"/>
      <c r="AQ34" s="64"/>
      <c r="AR34" s="65"/>
      <c r="AT34" s="87"/>
      <c r="AU34" s="87"/>
      <c r="AV34" s="87"/>
      <c r="AW34" s="87"/>
      <c r="AX34" s="87"/>
      <c r="AY34" s="87"/>
      <c r="AZ34" s="87"/>
      <c r="BA34" s="87"/>
      <c r="BB34" s="87"/>
      <c r="BC34" s="87"/>
    </row>
    <row r="35" spans="1:55" x14ac:dyDescent="0.45">
      <c r="A35" s="95" t="s">
        <v>221</v>
      </c>
      <c r="B35" s="96"/>
      <c r="C35" s="96"/>
      <c r="D35" s="96"/>
      <c r="E35" s="66"/>
      <c r="F35" s="66"/>
      <c r="G35" s="66"/>
      <c r="H35" s="67"/>
      <c r="I35" s="66"/>
      <c r="J35" s="66"/>
      <c r="K35" s="66"/>
      <c r="L35" s="67"/>
      <c r="M35" s="66"/>
      <c r="N35" s="66"/>
      <c r="O35" s="66"/>
      <c r="P35" s="67"/>
      <c r="Q35" s="66"/>
      <c r="R35" s="66"/>
      <c r="S35" s="66"/>
      <c r="T35" s="67"/>
      <c r="U35" s="66"/>
      <c r="V35" s="66"/>
      <c r="W35" s="66"/>
      <c r="X35" s="67"/>
      <c r="Y35" s="66"/>
      <c r="Z35" s="66"/>
      <c r="AA35" s="66"/>
      <c r="AB35" s="67"/>
      <c r="AC35" s="66"/>
      <c r="AD35" s="66"/>
      <c r="AE35" s="66"/>
      <c r="AF35" s="67"/>
      <c r="AG35" s="66"/>
      <c r="AH35" s="66"/>
      <c r="AI35" s="66"/>
      <c r="AJ35" s="67"/>
      <c r="AK35" s="66"/>
      <c r="AL35" s="66"/>
      <c r="AM35" s="66"/>
      <c r="AN35" s="67"/>
      <c r="AO35" s="66"/>
      <c r="AP35" s="66"/>
      <c r="AQ35" s="66"/>
      <c r="AR35" s="67"/>
      <c r="AT35" s="68"/>
      <c r="AU35" s="68"/>
      <c r="AV35" s="68"/>
      <c r="AW35" s="68"/>
      <c r="AX35" s="68"/>
      <c r="AY35" s="68"/>
      <c r="AZ35" s="68"/>
      <c r="BA35" s="68"/>
      <c r="BB35" s="68"/>
      <c r="BC35" s="68"/>
    </row>
    <row r="36" spans="1:55" x14ac:dyDescent="0.45">
      <c r="A36" s="97" t="s">
        <v>222</v>
      </c>
      <c r="B36" s="60" t="s">
        <v>223</v>
      </c>
      <c r="C36" s="76" t="s">
        <v>209</v>
      </c>
      <c r="D36" s="60">
        <v>2621598</v>
      </c>
      <c r="E36" s="66"/>
      <c r="F36" s="66"/>
      <c r="G36" s="66"/>
      <c r="H36" s="67"/>
      <c r="I36" s="86">
        <v>2387</v>
      </c>
      <c r="J36" s="86">
        <v>2400</v>
      </c>
      <c r="K36" s="86">
        <v>2421</v>
      </c>
      <c r="L36" s="77">
        <v>2656</v>
      </c>
      <c r="M36" s="86">
        <v>2432</v>
      </c>
      <c r="N36" s="86">
        <v>2432</v>
      </c>
      <c r="O36" s="86">
        <v>2514</v>
      </c>
      <c r="P36" s="77">
        <v>2864</v>
      </c>
      <c r="Q36" s="86">
        <v>2571</v>
      </c>
      <c r="R36" s="86">
        <v>2623</v>
      </c>
      <c r="S36" s="86">
        <v>2623</v>
      </c>
      <c r="T36" s="77">
        <v>3082</v>
      </c>
      <c r="U36" s="86">
        <v>2824</v>
      </c>
      <c r="V36" s="86">
        <v>3042</v>
      </c>
      <c r="W36" s="86">
        <v>3101</v>
      </c>
      <c r="X36" s="77">
        <v>3674</v>
      </c>
      <c r="Y36" s="86">
        <v>3386</v>
      </c>
      <c r="Z36" s="86">
        <v>3411</v>
      </c>
      <c r="AA36" s="86">
        <v>3427</v>
      </c>
      <c r="AB36" s="77">
        <v>3930</v>
      </c>
      <c r="AC36" s="86">
        <v>3477</v>
      </c>
      <c r="AD36" s="86">
        <v>3621</v>
      </c>
      <c r="AE36" s="86">
        <v>3634</v>
      </c>
      <c r="AF36" s="79"/>
      <c r="AG36" s="98"/>
      <c r="AH36" s="98"/>
      <c r="AI36" s="98"/>
      <c r="AJ36" s="79"/>
      <c r="AK36" s="98"/>
      <c r="AL36" s="98"/>
      <c r="AM36" s="98"/>
      <c r="AN36" s="79"/>
      <c r="AO36" s="98"/>
      <c r="AP36" s="98"/>
      <c r="AQ36" s="98"/>
      <c r="AR36" s="79"/>
      <c r="AT36" s="88">
        <v>9293</v>
      </c>
      <c r="AU36" s="88">
        <v>9864</v>
      </c>
      <c r="AV36" s="88">
        <v>10242</v>
      </c>
      <c r="AW36" s="88">
        <v>10899</v>
      </c>
      <c r="AX36" s="88">
        <v>12641</v>
      </c>
      <c r="AY36" s="88">
        <v>14154</v>
      </c>
      <c r="AZ36" s="99"/>
      <c r="BA36" s="99"/>
      <c r="BB36" s="99"/>
      <c r="BC36" s="99"/>
    </row>
    <row r="37" spans="1:55" x14ac:dyDescent="0.45">
      <c r="A37" s="97" t="s">
        <v>224</v>
      </c>
      <c r="B37" s="60" t="s">
        <v>223</v>
      </c>
      <c r="C37" s="76" t="s">
        <v>209</v>
      </c>
      <c r="D37" s="60">
        <v>2621599</v>
      </c>
      <c r="E37" s="66"/>
      <c r="F37" s="66"/>
      <c r="G37" s="66"/>
      <c r="H37" s="67"/>
      <c r="I37" s="86">
        <v>845</v>
      </c>
      <c r="J37" s="86">
        <v>893</v>
      </c>
      <c r="K37" s="86">
        <v>927</v>
      </c>
      <c r="L37" s="77">
        <v>968</v>
      </c>
      <c r="M37" s="86">
        <v>913</v>
      </c>
      <c r="N37" s="86">
        <v>945</v>
      </c>
      <c r="O37" s="86">
        <v>1052</v>
      </c>
      <c r="P37" s="77">
        <v>1191</v>
      </c>
      <c r="Q37" s="86">
        <v>1217</v>
      </c>
      <c r="R37" s="86">
        <v>1352</v>
      </c>
      <c r="S37" s="86">
        <v>1559</v>
      </c>
      <c r="T37" s="77">
        <v>1766</v>
      </c>
      <c r="U37" s="86">
        <v>1805</v>
      </c>
      <c r="V37" s="86">
        <v>2049</v>
      </c>
      <c r="W37" s="86">
        <v>2401</v>
      </c>
      <c r="X37" s="77">
        <v>2776</v>
      </c>
      <c r="Y37" s="86">
        <v>2902</v>
      </c>
      <c r="Z37" s="86">
        <v>3009</v>
      </c>
      <c r="AA37" s="86">
        <v>3155</v>
      </c>
      <c r="AB37" s="77">
        <v>3506</v>
      </c>
      <c r="AC37" s="86">
        <v>3383</v>
      </c>
      <c r="AD37" s="86">
        <v>3617</v>
      </c>
      <c r="AE37" s="86">
        <v>3856</v>
      </c>
      <c r="AF37" s="79"/>
      <c r="AG37" s="98"/>
      <c r="AH37" s="98"/>
      <c r="AI37" s="98"/>
      <c r="AJ37" s="79"/>
      <c r="AK37" s="98"/>
      <c r="AL37" s="98"/>
      <c r="AM37" s="98"/>
      <c r="AN37" s="79"/>
      <c r="AO37" s="98"/>
      <c r="AP37" s="98"/>
      <c r="AQ37" s="98"/>
      <c r="AR37" s="79"/>
      <c r="AT37" s="88">
        <v>2965</v>
      </c>
      <c r="AU37" s="88">
        <v>3633</v>
      </c>
      <c r="AV37" s="88">
        <v>4101</v>
      </c>
      <c r="AW37" s="88">
        <v>5894</v>
      </c>
      <c r="AX37" s="88">
        <v>9031</v>
      </c>
      <c r="AY37" s="88">
        <v>12572</v>
      </c>
      <c r="AZ37" s="99"/>
      <c r="BA37" s="99"/>
      <c r="BB37" s="99"/>
      <c r="BC37" s="99"/>
    </row>
    <row r="38" spans="1:55" x14ac:dyDescent="0.45">
      <c r="A38" s="100" t="s">
        <v>225</v>
      </c>
      <c r="B38" s="101" t="s">
        <v>223</v>
      </c>
      <c r="C38" s="102" t="s">
        <v>209</v>
      </c>
      <c r="D38" s="101">
        <v>2621600</v>
      </c>
      <c r="E38" s="103">
        <v>2960</v>
      </c>
      <c r="F38" s="103">
        <v>3010</v>
      </c>
      <c r="G38" s="103">
        <v>2970</v>
      </c>
      <c r="H38" s="104">
        <v>3310</v>
      </c>
      <c r="I38" s="105">
        <f t="shared" ref="I38:AE38" si="0">SUM(I36:I37)</f>
        <v>3232</v>
      </c>
      <c r="J38" s="105">
        <f t="shared" si="0"/>
        <v>3293</v>
      </c>
      <c r="K38" s="105">
        <f t="shared" si="0"/>
        <v>3348</v>
      </c>
      <c r="L38" s="106">
        <f t="shared" si="0"/>
        <v>3624</v>
      </c>
      <c r="M38" s="105">
        <f t="shared" si="0"/>
        <v>3345</v>
      </c>
      <c r="N38" s="105">
        <f t="shared" si="0"/>
        <v>3377</v>
      </c>
      <c r="O38" s="105">
        <f t="shared" si="0"/>
        <v>3566</v>
      </c>
      <c r="P38" s="106">
        <f t="shared" si="0"/>
        <v>4055</v>
      </c>
      <c r="Q38" s="105">
        <f t="shared" si="0"/>
        <v>3788</v>
      </c>
      <c r="R38" s="105">
        <f t="shared" si="0"/>
        <v>3975</v>
      </c>
      <c r="S38" s="105">
        <f t="shared" si="0"/>
        <v>4182</v>
      </c>
      <c r="T38" s="106">
        <f t="shared" si="0"/>
        <v>4848</v>
      </c>
      <c r="U38" s="105">
        <f t="shared" si="0"/>
        <v>4629</v>
      </c>
      <c r="V38" s="105">
        <f t="shared" si="0"/>
        <v>5091</v>
      </c>
      <c r="W38" s="105">
        <f t="shared" si="0"/>
        <v>5502</v>
      </c>
      <c r="X38" s="106">
        <f t="shared" si="0"/>
        <v>6450</v>
      </c>
      <c r="Y38" s="105">
        <f t="shared" si="0"/>
        <v>6288</v>
      </c>
      <c r="Z38" s="105">
        <f t="shared" si="0"/>
        <v>6420</v>
      </c>
      <c r="AA38" s="105">
        <f t="shared" si="0"/>
        <v>6582</v>
      </c>
      <c r="AB38" s="106">
        <f t="shared" si="0"/>
        <v>7436</v>
      </c>
      <c r="AC38" s="105">
        <f t="shared" si="0"/>
        <v>6860</v>
      </c>
      <c r="AD38" s="105">
        <f t="shared" si="0"/>
        <v>7238</v>
      </c>
      <c r="AE38" s="105">
        <f t="shared" si="0"/>
        <v>7490</v>
      </c>
      <c r="AF38" s="104">
        <v>8501</v>
      </c>
      <c r="AG38" s="103">
        <v>7452</v>
      </c>
      <c r="AH38" s="103">
        <v>6694</v>
      </c>
      <c r="AI38" s="103">
        <v>8166</v>
      </c>
      <c r="AJ38" s="104">
        <v>10466</v>
      </c>
      <c r="AK38" s="103">
        <v>9712</v>
      </c>
      <c r="AL38" s="103">
        <v>10929</v>
      </c>
      <c r="AM38" s="103">
        <v>11498</v>
      </c>
      <c r="AN38" s="104">
        <v>13427</v>
      </c>
      <c r="AO38" s="103">
        <v>11990</v>
      </c>
      <c r="AP38" s="103">
        <v>12214</v>
      </c>
      <c r="AQ38" s="103">
        <v>11826</v>
      </c>
      <c r="AR38" s="104">
        <v>12925</v>
      </c>
      <c r="AT38" s="107">
        <f t="shared" ref="AT38:AY38" si="1">SUM(AT36:AT37)</f>
        <v>12258</v>
      </c>
      <c r="AU38" s="107">
        <f t="shared" si="1"/>
        <v>13497</v>
      </c>
      <c r="AV38" s="107">
        <f t="shared" si="1"/>
        <v>14343</v>
      </c>
      <c r="AW38" s="107">
        <f t="shared" si="1"/>
        <v>16793</v>
      </c>
      <c r="AX38" s="107">
        <f t="shared" si="1"/>
        <v>21672</v>
      </c>
      <c r="AY38" s="107">
        <f t="shared" si="1"/>
        <v>26726</v>
      </c>
      <c r="AZ38" s="108">
        <v>30100</v>
      </c>
      <c r="BA38" s="108">
        <v>32800</v>
      </c>
      <c r="BB38" s="108">
        <v>45566</v>
      </c>
      <c r="BC38" s="109">
        <f>SUM(AO38,AP38,AQ38,AR38)</f>
        <v>48955</v>
      </c>
    </row>
    <row r="39" spans="1:55" x14ac:dyDescent="0.45">
      <c r="A39" s="89"/>
      <c r="B39" s="60"/>
      <c r="C39" s="60"/>
      <c r="D39" s="60"/>
      <c r="E39" s="66"/>
      <c r="F39" s="66"/>
      <c r="G39" s="66"/>
      <c r="H39" s="67"/>
      <c r="I39" s="66"/>
      <c r="J39" s="66"/>
      <c r="K39" s="66"/>
      <c r="L39" s="67"/>
      <c r="M39" s="66"/>
      <c r="N39" s="66"/>
      <c r="O39" s="66"/>
      <c r="P39" s="67"/>
      <c r="Q39" s="66"/>
      <c r="R39" s="66"/>
      <c r="S39" s="66"/>
      <c r="T39" s="67"/>
      <c r="U39" s="66"/>
      <c r="V39" s="66"/>
      <c r="W39" s="66"/>
      <c r="X39" s="67"/>
      <c r="Y39" s="66"/>
      <c r="Z39" s="66"/>
      <c r="AA39" s="66"/>
      <c r="AB39" s="67"/>
      <c r="AC39" s="66"/>
      <c r="AD39" s="66"/>
      <c r="AE39" s="66"/>
      <c r="AF39" s="67"/>
      <c r="AG39" s="66"/>
      <c r="AH39" s="66"/>
      <c r="AI39" s="66"/>
      <c r="AJ39" s="67"/>
      <c r="AK39" s="66"/>
      <c r="AL39" s="66"/>
      <c r="AM39" s="66"/>
      <c r="AN39" s="67"/>
      <c r="AO39" s="66"/>
      <c r="AP39" s="66"/>
      <c r="AQ39" s="66"/>
      <c r="AR39" s="67"/>
      <c r="AT39" s="68"/>
      <c r="AU39" s="68"/>
      <c r="AV39" s="68"/>
      <c r="AW39" s="68"/>
      <c r="AX39" s="68"/>
      <c r="AY39" s="68"/>
      <c r="AZ39" s="68"/>
      <c r="BA39" s="68"/>
      <c r="BB39" s="68"/>
      <c r="BC39" s="68"/>
    </row>
    <row r="40" spans="1:55" x14ac:dyDescent="0.45">
      <c r="A40" s="97" t="s">
        <v>226</v>
      </c>
      <c r="B40" s="60" t="s">
        <v>227</v>
      </c>
      <c r="C40" s="76" t="s">
        <v>209</v>
      </c>
      <c r="D40" s="60">
        <v>13994</v>
      </c>
      <c r="E40" s="66"/>
      <c r="F40" s="66"/>
      <c r="G40" s="66"/>
      <c r="H40" s="67"/>
      <c r="I40" s="110">
        <v>0.68</v>
      </c>
      <c r="J40" s="110">
        <v>0.67</v>
      </c>
      <c r="K40" s="110">
        <v>0.68</v>
      </c>
      <c r="L40" s="111">
        <v>0.68</v>
      </c>
      <c r="M40" s="110">
        <v>0.68</v>
      </c>
      <c r="N40" s="110">
        <v>0.67</v>
      </c>
      <c r="O40" s="110">
        <v>0.68</v>
      </c>
      <c r="P40" s="111">
        <v>0.69</v>
      </c>
      <c r="Q40" s="110">
        <v>0.7</v>
      </c>
      <c r="R40" s="110">
        <v>0.7</v>
      </c>
      <c r="S40" s="110">
        <v>0.7</v>
      </c>
      <c r="T40" s="111">
        <v>0.7</v>
      </c>
      <c r="U40" s="110">
        <v>0.7</v>
      </c>
      <c r="V40" s="110">
        <v>0.72</v>
      </c>
      <c r="W40" s="110">
        <v>0.71</v>
      </c>
      <c r="X40" s="111">
        <v>0.74</v>
      </c>
      <c r="Y40" s="110">
        <v>0.73</v>
      </c>
      <c r="Z40" s="110">
        <v>0.71</v>
      </c>
      <c r="AA40" s="110">
        <v>0.7</v>
      </c>
      <c r="AB40" s="111">
        <v>0.7</v>
      </c>
      <c r="AC40" s="110">
        <v>0.69</v>
      </c>
      <c r="AD40" s="110">
        <v>0.69</v>
      </c>
      <c r="AE40" s="110">
        <v>0.69</v>
      </c>
      <c r="AF40" s="79"/>
      <c r="AG40" s="98"/>
      <c r="AH40" s="98"/>
      <c r="AI40" s="98"/>
      <c r="AJ40" s="79"/>
      <c r="AK40" s="98"/>
      <c r="AL40" s="98"/>
      <c r="AM40" s="98"/>
      <c r="AN40" s="79"/>
      <c r="AO40" s="98"/>
      <c r="AP40" s="98"/>
      <c r="AQ40" s="98"/>
      <c r="AR40" s="79"/>
      <c r="AT40" s="99"/>
      <c r="AU40" s="99"/>
      <c r="AV40" s="99"/>
      <c r="AW40" s="112">
        <v>0.69900000000000007</v>
      </c>
      <c r="AX40" s="112">
        <v>0.71900000000000008</v>
      </c>
      <c r="AY40" s="112">
        <v>0.70799999999999996</v>
      </c>
      <c r="AZ40" s="99"/>
      <c r="BA40" s="99"/>
      <c r="BB40" s="99"/>
      <c r="BC40" s="99"/>
    </row>
    <row r="41" spans="1:55" x14ac:dyDescent="0.45">
      <c r="A41" s="97" t="s">
        <v>228</v>
      </c>
      <c r="B41" s="60" t="s">
        <v>227</v>
      </c>
      <c r="C41" s="76" t="s">
        <v>209</v>
      </c>
      <c r="D41" s="60">
        <v>13996</v>
      </c>
      <c r="E41" s="66"/>
      <c r="F41" s="66"/>
      <c r="G41" s="66"/>
      <c r="H41" s="67"/>
      <c r="I41" s="110">
        <v>0.08</v>
      </c>
      <c r="J41" s="110">
        <v>0.08</v>
      </c>
      <c r="K41" s="110">
        <v>0.08</v>
      </c>
      <c r="L41" s="111">
        <v>0.08</v>
      </c>
      <c r="M41" s="110">
        <v>0.08</v>
      </c>
      <c r="N41" s="110">
        <v>0.08</v>
      </c>
      <c r="O41" s="110">
        <v>0.08</v>
      </c>
      <c r="P41" s="111">
        <v>0.08</v>
      </c>
      <c r="Q41" s="110">
        <v>0.08</v>
      </c>
      <c r="R41" s="110">
        <v>0.09</v>
      </c>
      <c r="S41" s="110">
        <v>0.1</v>
      </c>
      <c r="T41" s="111">
        <v>0.1</v>
      </c>
      <c r="U41" s="110">
        <v>0.1</v>
      </c>
      <c r="V41" s="110">
        <v>0.11</v>
      </c>
      <c r="W41" s="110">
        <v>0.12</v>
      </c>
      <c r="X41" s="111">
        <v>0.12</v>
      </c>
      <c r="Y41" s="110">
        <v>0.13</v>
      </c>
      <c r="Z41" s="110">
        <v>0.13</v>
      </c>
      <c r="AA41" s="110">
        <v>0.13</v>
      </c>
      <c r="AB41" s="111">
        <v>0.13</v>
      </c>
      <c r="AC41" s="110">
        <v>0.13</v>
      </c>
      <c r="AD41" s="110">
        <v>0.13</v>
      </c>
      <c r="AE41" s="110">
        <v>0.13</v>
      </c>
      <c r="AF41" s="79"/>
      <c r="AG41" s="98"/>
      <c r="AH41" s="98"/>
      <c r="AI41" s="98"/>
      <c r="AJ41" s="79"/>
      <c r="AK41" s="98"/>
      <c r="AL41" s="98"/>
      <c r="AM41" s="98"/>
      <c r="AN41" s="79"/>
      <c r="AO41" s="98"/>
      <c r="AP41" s="98"/>
      <c r="AQ41" s="98"/>
      <c r="AR41" s="79"/>
      <c r="AT41" s="99"/>
      <c r="AU41" s="99"/>
      <c r="AV41" s="99"/>
      <c r="AW41" s="112">
        <v>9.1999999999999998E-2</v>
      </c>
      <c r="AX41" s="112">
        <v>0.11600000000000001</v>
      </c>
      <c r="AY41" s="112">
        <v>0.13100000000000001</v>
      </c>
      <c r="AZ41" s="99"/>
      <c r="BA41" s="99"/>
      <c r="BB41" s="99"/>
      <c r="BC41" s="99"/>
    </row>
    <row r="42" spans="1:55" x14ac:dyDescent="0.45">
      <c r="A42" s="97" t="s">
        <v>229</v>
      </c>
      <c r="B42" s="60" t="s">
        <v>227</v>
      </c>
      <c r="C42" s="76" t="s">
        <v>185</v>
      </c>
      <c r="D42" s="60">
        <v>13999</v>
      </c>
      <c r="E42" s="66"/>
      <c r="F42" s="66"/>
      <c r="G42" s="66"/>
      <c r="H42" s="67"/>
      <c r="I42" s="110">
        <v>0.23</v>
      </c>
      <c r="J42" s="110">
        <v>0.23</v>
      </c>
      <c r="K42" s="110">
        <v>0.23</v>
      </c>
      <c r="L42" s="111">
        <v>0.22</v>
      </c>
      <c r="M42" s="110">
        <v>0.22</v>
      </c>
      <c r="N42" s="110">
        <v>0.21</v>
      </c>
      <c r="O42" s="110">
        <v>0.21</v>
      </c>
      <c r="P42" s="111">
        <v>0.21</v>
      </c>
      <c r="Q42" s="110">
        <v>0.21</v>
      </c>
      <c r="R42" s="110">
        <v>0.21</v>
      </c>
      <c r="S42" s="110">
        <v>0.21</v>
      </c>
      <c r="T42" s="111">
        <v>0.22</v>
      </c>
      <c r="U42" s="110">
        <v>0.22</v>
      </c>
      <c r="V42" s="110">
        <v>0.22</v>
      </c>
      <c r="W42" s="110">
        <v>0.23</v>
      </c>
      <c r="X42" s="111">
        <v>0.24</v>
      </c>
      <c r="Y42" s="110">
        <v>0.24</v>
      </c>
      <c r="Z42" s="110">
        <v>0.23</v>
      </c>
      <c r="AA42" s="110">
        <v>0.23</v>
      </c>
      <c r="AB42" s="111">
        <v>0.23</v>
      </c>
      <c r="AC42" s="110">
        <v>0.22</v>
      </c>
      <c r="AD42" s="110">
        <v>0.22</v>
      </c>
      <c r="AE42" s="110">
        <v>0.22</v>
      </c>
      <c r="AF42" s="79"/>
      <c r="AG42" s="98"/>
      <c r="AH42" s="98"/>
      <c r="AI42" s="98"/>
      <c r="AJ42" s="79"/>
      <c r="AK42" s="98"/>
      <c r="AL42" s="98"/>
      <c r="AM42" s="98"/>
      <c r="AN42" s="79"/>
      <c r="AO42" s="98"/>
      <c r="AP42" s="98"/>
      <c r="AQ42" s="98"/>
      <c r="AR42" s="79"/>
      <c r="AT42" s="112">
        <v>0.24</v>
      </c>
      <c r="AU42" s="112">
        <v>0.22600000000000001</v>
      </c>
      <c r="AV42" s="112">
        <v>0.21299999999999999</v>
      </c>
      <c r="AW42" s="112">
        <v>0.21199999999999999</v>
      </c>
      <c r="AX42" s="112">
        <v>0.22700000000000001</v>
      </c>
      <c r="AY42" s="112">
        <v>0.23</v>
      </c>
      <c r="AZ42" s="112">
        <v>0.223</v>
      </c>
      <c r="BA42" s="99"/>
      <c r="BB42" s="99"/>
      <c r="BC42" s="99"/>
    </row>
    <row r="43" spans="1:55" x14ac:dyDescent="0.45">
      <c r="A43" s="59"/>
      <c r="B43" s="60"/>
      <c r="C43" s="60"/>
      <c r="D43" s="60"/>
      <c r="E43" s="66"/>
      <c r="F43" s="66"/>
      <c r="G43" s="66"/>
      <c r="H43" s="67"/>
      <c r="I43" s="66"/>
      <c r="J43" s="113"/>
      <c r="K43" s="66"/>
      <c r="L43" s="67"/>
      <c r="M43" s="66"/>
      <c r="N43" s="66"/>
      <c r="O43" s="66"/>
      <c r="P43" s="67"/>
      <c r="Q43" s="66"/>
      <c r="R43" s="66"/>
      <c r="S43" s="66"/>
      <c r="T43" s="67"/>
      <c r="U43" s="66"/>
      <c r="V43" s="66"/>
      <c r="W43" s="66"/>
      <c r="X43" s="67"/>
      <c r="Y43" s="66"/>
      <c r="Z43" s="66"/>
      <c r="AA43" s="66"/>
      <c r="AB43" s="67"/>
      <c r="AC43" s="66"/>
      <c r="AD43" s="66"/>
      <c r="AE43" s="66"/>
      <c r="AF43" s="67"/>
      <c r="AG43" s="66"/>
      <c r="AH43" s="66"/>
      <c r="AI43" s="66"/>
      <c r="AJ43" s="67"/>
      <c r="AK43" s="66"/>
      <c r="AL43" s="66"/>
      <c r="AM43" s="66"/>
      <c r="AN43" s="67"/>
      <c r="AO43" s="66"/>
      <c r="AP43" s="66"/>
      <c r="AQ43" s="66"/>
      <c r="AR43" s="67"/>
      <c r="AT43" s="68"/>
      <c r="AU43" s="68"/>
      <c r="AV43" s="68"/>
      <c r="AW43" s="68"/>
      <c r="AX43" s="68"/>
      <c r="AY43" s="68"/>
      <c r="AZ43" s="68"/>
      <c r="BA43" s="68"/>
      <c r="BB43" s="68"/>
      <c r="BC43" s="68"/>
    </row>
    <row r="44" spans="1:55" x14ac:dyDescent="0.45">
      <c r="A44" s="95" t="s">
        <v>230</v>
      </c>
      <c r="B44" s="96"/>
      <c r="C44" s="96"/>
      <c r="D44" s="96"/>
      <c r="E44" s="66"/>
      <c r="F44" s="66"/>
      <c r="G44" s="66"/>
      <c r="H44" s="67"/>
      <c r="I44" s="66"/>
      <c r="J44" s="113"/>
      <c r="K44" s="66"/>
      <c r="L44" s="67"/>
      <c r="M44" s="66"/>
      <c r="N44" s="66"/>
      <c r="O44" s="66"/>
      <c r="P44" s="67"/>
      <c r="Q44" s="66"/>
      <c r="R44" s="66"/>
      <c r="S44" s="66"/>
      <c r="T44" s="67"/>
      <c r="U44" s="66"/>
      <c r="V44" s="66"/>
      <c r="W44" s="66"/>
      <c r="X44" s="67"/>
      <c r="Y44" s="66"/>
      <c r="Z44" s="66"/>
      <c r="AA44" s="66"/>
      <c r="AB44" s="67"/>
      <c r="AC44" s="66"/>
      <c r="AD44" s="66"/>
      <c r="AE44" s="66"/>
      <c r="AF44" s="67"/>
      <c r="AG44" s="66"/>
      <c r="AH44" s="66"/>
      <c r="AI44" s="66"/>
      <c r="AJ44" s="67"/>
      <c r="AK44" s="66"/>
      <c r="AL44" s="66"/>
      <c r="AM44" s="66"/>
      <c r="AN44" s="67"/>
      <c r="AO44" s="66"/>
      <c r="AP44" s="66"/>
      <c r="AQ44" s="66"/>
      <c r="AR44" s="67"/>
      <c r="AT44" s="68"/>
      <c r="AU44" s="68"/>
      <c r="AV44" s="68"/>
      <c r="AW44" s="68"/>
      <c r="AX44" s="68"/>
      <c r="AY44" s="68"/>
      <c r="AZ44" s="68"/>
      <c r="BA44" s="68"/>
      <c r="BB44" s="68"/>
      <c r="BC44" s="68"/>
    </row>
    <row r="45" spans="1:55" x14ac:dyDescent="0.45">
      <c r="A45" s="97" t="s">
        <v>231</v>
      </c>
      <c r="B45" s="60" t="s">
        <v>227</v>
      </c>
      <c r="C45" s="76" t="s">
        <v>209</v>
      </c>
      <c r="D45" s="60">
        <v>14002</v>
      </c>
      <c r="E45" s="66"/>
      <c r="F45" s="66"/>
      <c r="G45" s="66"/>
      <c r="H45" s="67"/>
      <c r="I45" s="66"/>
      <c r="J45" s="113"/>
      <c r="K45" s="66"/>
      <c r="L45" s="67"/>
      <c r="M45" s="110">
        <v>-0.01</v>
      </c>
      <c r="N45" s="110">
        <v>7.0000000000000007E-2</v>
      </c>
      <c r="O45" s="110">
        <v>0.06</v>
      </c>
      <c r="P45" s="111">
        <v>0.17</v>
      </c>
      <c r="Q45" s="110">
        <v>-0.03</v>
      </c>
      <c r="R45" s="110">
        <v>7.0000000000000007E-2</v>
      </c>
      <c r="S45" s="110">
        <v>0.09</v>
      </c>
      <c r="T45" s="111">
        <v>0.2</v>
      </c>
      <c r="U45" s="110">
        <v>0.02</v>
      </c>
      <c r="V45" s="110">
        <v>0.12</v>
      </c>
      <c r="W45" s="110">
        <v>0.06</v>
      </c>
      <c r="X45" s="111">
        <v>0.18</v>
      </c>
      <c r="Y45" s="66"/>
      <c r="Z45" s="66"/>
      <c r="AA45" s="66"/>
      <c r="AB45" s="67"/>
      <c r="AC45" s="66"/>
      <c r="AD45" s="66"/>
      <c r="AE45" s="66"/>
      <c r="AF45" s="67"/>
      <c r="AG45" s="66"/>
      <c r="AH45" s="66"/>
      <c r="AI45" s="66"/>
      <c r="AJ45" s="67"/>
      <c r="AK45" s="66"/>
      <c r="AL45" s="66"/>
      <c r="AM45" s="66"/>
      <c r="AN45" s="67"/>
      <c r="AO45" s="66"/>
      <c r="AP45" s="66"/>
      <c r="AQ45" s="66"/>
      <c r="AR45" s="67"/>
      <c r="AT45" s="68"/>
      <c r="AU45" s="68"/>
      <c r="AV45" s="99"/>
      <c r="AW45" s="99"/>
      <c r="AX45" s="99"/>
      <c r="AY45" s="99"/>
      <c r="AZ45" s="99"/>
      <c r="BA45" s="99"/>
      <c r="BB45" s="68"/>
      <c r="BC45" s="68"/>
    </row>
    <row r="46" spans="1:55" x14ac:dyDescent="0.45">
      <c r="A46" s="97" t="s">
        <v>232</v>
      </c>
      <c r="B46" s="60" t="s">
        <v>227</v>
      </c>
      <c r="C46" s="76" t="s">
        <v>209</v>
      </c>
      <c r="D46" s="60">
        <v>14004</v>
      </c>
      <c r="E46" s="66"/>
      <c r="F46" s="66"/>
      <c r="G46" s="66"/>
      <c r="H46" s="67"/>
      <c r="I46" s="66"/>
      <c r="J46" s="113"/>
      <c r="K46" s="66"/>
      <c r="L46" s="67"/>
      <c r="M46" s="110">
        <v>-0.03</v>
      </c>
      <c r="N46" s="110">
        <v>0.1</v>
      </c>
      <c r="O46" s="110">
        <v>7.0000000000000007E-2</v>
      </c>
      <c r="P46" s="111">
        <v>0.22</v>
      </c>
      <c r="Q46" s="110">
        <v>-0.04</v>
      </c>
      <c r="R46" s="110">
        <v>0.09</v>
      </c>
      <c r="S46" s="110">
        <v>0.11</v>
      </c>
      <c r="T46" s="111">
        <v>0.23</v>
      </c>
      <c r="U46" s="110">
        <v>0.01</v>
      </c>
      <c r="V46" s="110">
        <v>0.15</v>
      </c>
      <c r="W46" s="110">
        <v>7.0000000000000007E-2</v>
      </c>
      <c r="X46" s="111">
        <v>0.19</v>
      </c>
      <c r="Y46" s="110">
        <v>0.08</v>
      </c>
      <c r="Z46" s="110">
        <v>0.15</v>
      </c>
      <c r="AA46" s="110">
        <v>0.1</v>
      </c>
      <c r="AB46" s="111">
        <v>0.22</v>
      </c>
      <c r="AC46" s="110">
        <v>-0.09</v>
      </c>
      <c r="AD46" s="110">
        <v>0.06</v>
      </c>
      <c r="AE46" s="110">
        <v>0.01</v>
      </c>
      <c r="AF46" s="79"/>
      <c r="AG46" s="98"/>
      <c r="AH46" s="98"/>
      <c r="AI46" s="98"/>
      <c r="AJ46" s="79"/>
      <c r="AK46" s="98"/>
      <c r="AL46" s="98"/>
      <c r="AM46" s="98"/>
      <c r="AN46" s="79"/>
      <c r="AO46" s="98"/>
      <c r="AP46" s="98"/>
      <c r="AQ46" s="98"/>
      <c r="AR46" s="79"/>
      <c r="AT46" s="68"/>
      <c r="AU46" s="68"/>
      <c r="AV46" s="99"/>
      <c r="AW46" s="99"/>
      <c r="AX46" s="99"/>
      <c r="AY46" s="99"/>
      <c r="AZ46" s="99"/>
      <c r="BA46" s="99"/>
      <c r="BB46" s="99"/>
      <c r="BC46" s="99"/>
    </row>
    <row r="47" spans="1:55" x14ac:dyDescent="0.45">
      <c r="A47" s="97" t="s">
        <v>233</v>
      </c>
      <c r="B47" s="60" t="s">
        <v>227</v>
      </c>
      <c r="C47" s="76" t="s">
        <v>209</v>
      </c>
      <c r="D47" s="60">
        <v>14007</v>
      </c>
      <c r="E47" s="66"/>
      <c r="F47" s="66"/>
      <c r="G47" s="66"/>
      <c r="H47" s="67"/>
      <c r="I47" s="66"/>
      <c r="J47" s="113"/>
      <c r="K47" s="66"/>
      <c r="L47" s="67"/>
      <c r="M47" s="110">
        <v>0.04</v>
      </c>
      <c r="N47" s="110">
        <v>-0.02</v>
      </c>
      <c r="O47" s="90">
        <v>0</v>
      </c>
      <c r="P47" s="111">
        <v>0.01</v>
      </c>
      <c r="Q47" s="110">
        <v>0.04</v>
      </c>
      <c r="R47" s="110">
        <v>-0.03</v>
      </c>
      <c r="S47" s="110">
        <v>0.01</v>
      </c>
      <c r="T47" s="111">
        <v>0.06</v>
      </c>
      <c r="U47" s="110">
        <v>0.06</v>
      </c>
      <c r="V47" s="110">
        <v>-0.05</v>
      </c>
      <c r="W47" s="110">
        <v>0.02</v>
      </c>
      <c r="X47" s="111">
        <v>0.09</v>
      </c>
      <c r="Y47" s="66"/>
      <c r="Z47" s="66"/>
      <c r="AA47" s="66"/>
      <c r="AB47" s="67"/>
      <c r="AC47" s="66"/>
      <c r="AD47" s="66"/>
      <c r="AE47" s="66"/>
      <c r="AF47" s="67"/>
      <c r="AG47" s="66"/>
      <c r="AH47" s="66"/>
      <c r="AI47" s="66"/>
      <c r="AJ47" s="67"/>
      <c r="AK47" s="66"/>
      <c r="AL47" s="66"/>
      <c r="AM47" s="66"/>
      <c r="AN47" s="67"/>
      <c r="AO47" s="66"/>
      <c r="AP47" s="66"/>
      <c r="AQ47" s="66"/>
      <c r="AR47" s="67"/>
      <c r="AT47" s="68"/>
      <c r="AU47" s="68"/>
      <c r="AV47" s="99"/>
      <c r="AW47" s="99"/>
      <c r="AX47" s="99"/>
      <c r="AY47" s="99"/>
      <c r="AZ47" s="99"/>
      <c r="BA47" s="99"/>
      <c r="BB47" s="68"/>
      <c r="BC47" s="68"/>
    </row>
    <row r="48" spans="1:55" x14ac:dyDescent="0.45">
      <c r="A48" s="97"/>
      <c r="B48" s="114"/>
      <c r="C48" s="114"/>
      <c r="D48" s="114"/>
      <c r="E48" s="66"/>
      <c r="F48" s="66"/>
      <c r="G48" s="66"/>
      <c r="H48" s="67"/>
      <c r="I48" s="66"/>
      <c r="J48" s="113"/>
      <c r="K48" s="66"/>
      <c r="L48" s="67"/>
      <c r="M48" s="98"/>
      <c r="N48" s="98"/>
      <c r="O48" s="98"/>
      <c r="P48" s="79"/>
      <c r="Q48" s="98"/>
      <c r="R48" s="98"/>
      <c r="S48" s="98"/>
      <c r="T48" s="79"/>
      <c r="U48" s="98"/>
      <c r="V48" s="98"/>
      <c r="W48" s="98"/>
      <c r="X48" s="79"/>
      <c r="Y48" s="66"/>
      <c r="Z48" s="66"/>
      <c r="AA48" s="66"/>
      <c r="AB48" s="67"/>
      <c r="AC48" s="66"/>
      <c r="AD48" s="66"/>
      <c r="AE48" s="66"/>
      <c r="AF48" s="67"/>
      <c r="AG48" s="66"/>
      <c r="AH48" s="66"/>
      <c r="AI48" s="66"/>
      <c r="AJ48" s="67"/>
      <c r="AK48" s="66"/>
      <c r="AL48" s="66"/>
      <c r="AM48" s="66"/>
      <c r="AN48" s="67"/>
      <c r="AO48" s="66"/>
      <c r="AP48" s="66"/>
      <c r="AQ48" s="66"/>
      <c r="AR48" s="67"/>
      <c r="AT48" s="68"/>
      <c r="AU48" s="68"/>
      <c r="AV48" s="99"/>
      <c r="AW48" s="99"/>
      <c r="AX48" s="99"/>
      <c r="AY48" s="99"/>
      <c r="AZ48" s="99"/>
      <c r="BA48" s="99"/>
      <c r="BB48" s="68"/>
      <c r="BC48" s="68"/>
    </row>
    <row r="49" spans="1:55" x14ac:dyDescent="0.45">
      <c r="A49" s="97" t="s">
        <v>234</v>
      </c>
      <c r="B49" s="60" t="s">
        <v>227</v>
      </c>
      <c r="C49" s="76" t="s">
        <v>209</v>
      </c>
      <c r="D49" s="60">
        <v>14010</v>
      </c>
      <c r="E49" s="66"/>
      <c r="F49" s="66"/>
      <c r="G49" s="66"/>
      <c r="H49" s="67"/>
      <c r="I49" s="66"/>
      <c r="J49" s="66"/>
      <c r="K49" s="66"/>
      <c r="L49" s="67"/>
      <c r="M49" s="110">
        <v>-0.05</v>
      </c>
      <c r="N49" s="110">
        <v>-0.04</v>
      </c>
      <c r="O49" s="110">
        <v>-0.01</v>
      </c>
      <c r="P49" s="111">
        <v>-0.05</v>
      </c>
      <c r="Q49" s="90">
        <v>0</v>
      </c>
      <c r="R49" s="110">
        <v>-0.01</v>
      </c>
      <c r="S49" s="110">
        <v>-0.05</v>
      </c>
      <c r="T49" s="111">
        <v>-0.09</v>
      </c>
      <c r="U49" s="110">
        <v>-0.04</v>
      </c>
      <c r="V49" s="110">
        <v>-0.06</v>
      </c>
      <c r="W49" s="110">
        <v>0.01</v>
      </c>
      <c r="X49" s="111">
        <v>-0.06</v>
      </c>
      <c r="Y49" s="66"/>
      <c r="Z49" s="66"/>
      <c r="AA49" s="66"/>
      <c r="AB49" s="67"/>
      <c r="AC49" s="66"/>
      <c r="AD49" s="66"/>
      <c r="AE49" s="66"/>
      <c r="AF49" s="67"/>
      <c r="AG49" s="66"/>
      <c r="AH49" s="66"/>
      <c r="AI49" s="66"/>
      <c r="AJ49" s="67"/>
      <c r="AK49" s="66"/>
      <c r="AL49" s="66"/>
      <c r="AM49" s="66"/>
      <c r="AN49" s="67"/>
      <c r="AO49" s="66"/>
      <c r="AP49" s="66"/>
      <c r="AQ49" s="66"/>
      <c r="AR49" s="67"/>
      <c r="AT49" s="68"/>
      <c r="AU49" s="68"/>
      <c r="AV49" s="99"/>
      <c r="AW49" s="99"/>
      <c r="AX49" s="99"/>
      <c r="AY49" s="99"/>
      <c r="AZ49" s="99"/>
      <c r="BA49" s="99"/>
      <c r="BB49" s="68"/>
      <c r="BC49" s="68"/>
    </row>
    <row r="50" spans="1:55" x14ac:dyDescent="0.45">
      <c r="A50" s="97" t="s">
        <v>235</v>
      </c>
      <c r="B50" s="60" t="s">
        <v>227</v>
      </c>
      <c r="C50" s="76" t="s">
        <v>209</v>
      </c>
      <c r="D50" s="60">
        <v>14013</v>
      </c>
      <c r="E50" s="66"/>
      <c r="F50" s="66"/>
      <c r="G50" s="66"/>
      <c r="H50" s="67"/>
      <c r="I50" s="66"/>
      <c r="J50" s="66"/>
      <c r="K50" s="66"/>
      <c r="L50" s="67"/>
      <c r="M50" s="110">
        <v>-0.03</v>
      </c>
      <c r="N50" s="110">
        <v>-0.05</v>
      </c>
      <c r="O50" s="110">
        <v>-0.02</v>
      </c>
      <c r="P50" s="111">
        <v>-0.08</v>
      </c>
      <c r="Q50" s="110">
        <v>0.02</v>
      </c>
      <c r="R50" s="110">
        <v>-0.02</v>
      </c>
      <c r="S50" s="110">
        <v>-0.06</v>
      </c>
      <c r="T50" s="111">
        <v>-0.11</v>
      </c>
      <c r="U50" s="110">
        <v>-0.03</v>
      </c>
      <c r="V50" s="110">
        <v>-0.08</v>
      </c>
      <c r="W50" s="110">
        <v>0.01</v>
      </c>
      <c r="X50" s="111">
        <v>-7.0000000000000007E-2</v>
      </c>
      <c r="Y50" s="110">
        <v>-7.0000000000000007E-2</v>
      </c>
      <c r="Z50" s="110">
        <v>-0.1</v>
      </c>
      <c r="AA50" s="110">
        <v>-7.0000000000000007E-2</v>
      </c>
      <c r="AB50" s="111">
        <v>-0.09</v>
      </c>
      <c r="AC50" s="110">
        <v>0.05</v>
      </c>
      <c r="AD50" s="110">
        <v>-0.01</v>
      </c>
      <c r="AE50" s="110">
        <v>0.03</v>
      </c>
      <c r="AF50" s="79"/>
      <c r="AG50" s="98"/>
      <c r="AH50" s="98"/>
      <c r="AI50" s="98"/>
      <c r="AJ50" s="79"/>
      <c r="AK50" s="98"/>
      <c r="AL50" s="98"/>
      <c r="AM50" s="98"/>
      <c r="AN50" s="79"/>
      <c r="AO50" s="98"/>
      <c r="AP50" s="98"/>
      <c r="AQ50" s="98"/>
      <c r="AR50" s="79"/>
      <c r="AT50" s="68"/>
      <c r="AU50" s="68"/>
      <c r="AV50" s="99"/>
      <c r="AW50" s="99"/>
      <c r="AX50" s="99"/>
      <c r="AY50" s="99"/>
      <c r="AZ50" s="99"/>
      <c r="BA50" s="99"/>
      <c r="BB50" s="99"/>
      <c r="BC50" s="99"/>
    </row>
    <row r="51" spans="1:55" x14ac:dyDescent="0.45">
      <c r="A51" s="97" t="s">
        <v>236</v>
      </c>
      <c r="B51" s="60" t="s">
        <v>227</v>
      </c>
      <c r="C51" s="76" t="s">
        <v>209</v>
      </c>
      <c r="D51" s="60">
        <v>14017</v>
      </c>
      <c r="E51" s="66"/>
      <c r="F51" s="66"/>
      <c r="G51" s="66"/>
      <c r="H51" s="67"/>
      <c r="I51" s="66"/>
      <c r="J51" s="66"/>
      <c r="K51" s="66"/>
      <c r="L51" s="67"/>
      <c r="M51" s="110">
        <v>-0.11</v>
      </c>
      <c r="N51" s="110">
        <v>-0.03</v>
      </c>
      <c r="O51" s="110">
        <v>0.01</v>
      </c>
      <c r="P51" s="111">
        <v>7.0000000000000007E-2</v>
      </c>
      <c r="Q51" s="110">
        <v>-0.12</v>
      </c>
      <c r="R51" s="110">
        <v>-0.02</v>
      </c>
      <c r="S51" s="110">
        <v>-0.06</v>
      </c>
      <c r="T51" s="94">
        <v>0</v>
      </c>
      <c r="U51" s="110">
        <v>-0.09</v>
      </c>
      <c r="V51" s="110">
        <v>0.05</v>
      </c>
      <c r="W51" s="90">
        <v>0</v>
      </c>
      <c r="X51" s="111">
        <v>0.01</v>
      </c>
      <c r="Y51" s="66"/>
      <c r="Z51" s="66"/>
      <c r="AA51" s="66"/>
      <c r="AB51" s="67"/>
      <c r="AC51" s="66"/>
      <c r="AD51" s="66"/>
      <c r="AE51" s="66"/>
      <c r="AF51" s="67"/>
      <c r="AG51" s="66"/>
      <c r="AH51" s="66"/>
      <c r="AI51" s="66"/>
      <c r="AJ51" s="67"/>
      <c r="AK51" s="66"/>
      <c r="AL51" s="66"/>
      <c r="AM51" s="66"/>
      <c r="AN51" s="67"/>
      <c r="AO51" s="66"/>
      <c r="AP51" s="66"/>
      <c r="AQ51" s="66"/>
      <c r="AR51" s="67"/>
      <c r="AT51" s="68"/>
      <c r="AU51" s="68"/>
      <c r="AV51" s="99"/>
      <c r="AW51" s="99"/>
      <c r="AX51" s="99"/>
      <c r="AY51" s="99"/>
      <c r="AZ51" s="99"/>
      <c r="BA51" s="99"/>
      <c r="BB51" s="68"/>
      <c r="BC51" s="68"/>
    </row>
    <row r="52" spans="1:55" x14ac:dyDescent="0.45">
      <c r="A52" s="97"/>
      <c r="B52" s="114"/>
      <c r="C52" s="114"/>
      <c r="D52" s="114"/>
      <c r="E52" s="66"/>
      <c r="F52" s="66"/>
      <c r="G52" s="66"/>
      <c r="H52" s="67"/>
      <c r="I52" s="66"/>
      <c r="J52" s="66"/>
      <c r="K52" s="66"/>
      <c r="L52" s="67"/>
      <c r="M52" s="98"/>
      <c r="N52" s="98"/>
      <c r="O52" s="98"/>
      <c r="P52" s="79"/>
      <c r="Q52" s="98"/>
      <c r="R52" s="98"/>
      <c r="S52" s="98"/>
      <c r="T52" s="79"/>
      <c r="U52" s="98"/>
      <c r="V52" s="98"/>
      <c r="W52" s="98"/>
      <c r="X52" s="79"/>
      <c r="Y52" s="66"/>
      <c r="Z52" s="66"/>
      <c r="AA52" s="66"/>
      <c r="AB52" s="67"/>
      <c r="AC52" s="66"/>
      <c r="AD52" s="66"/>
      <c r="AE52" s="66"/>
      <c r="AF52" s="67"/>
      <c r="AG52" s="66"/>
      <c r="AH52" s="66"/>
      <c r="AI52" s="66"/>
      <c r="AJ52" s="67"/>
      <c r="AK52" s="66"/>
      <c r="AL52" s="66"/>
      <c r="AM52" s="66"/>
      <c r="AN52" s="67"/>
      <c r="AO52" s="66"/>
      <c r="AP52" s="66"/>
      <c r="AQ52" s="66"/>
      <c r="AR52" s="67"/>
      <c r="AT52" s="68"/>
      <c r="AU52" s="68"/>
      <c r="AV52" s="99"/>
      <c r="AW52" s="99"/>
      <c r="AX52" s="99"/>
      <c r="AY52" s="99"/>
      <c r="AZ52" s="99"/>
      <c r="BA52" s="99"/>
      <c r="BB52" s="68"/>
      <c r="BC52" s="68"/>
    </row>
    <row r="53" spans="1:55" x14ac:dyDescent="0.45">
      <c r="A53" s="97" t="s">
        <v>237</v>
      </c>
      <c r="B53" s="60" t="s">
        <v>227</v>
      </c>
      <c r="C53" s="76" t="s">
        <v>209</v>
      </c>
      <c r="D53" s="60">
        <v>14020</v>
      </c>
      <c r="E53" s="66"/>
      <c r="F53" s="66"/>
      <c r="G53" s="66"/>
      <c r="H53" s="67"/>
      <c r="I53" s="66"/>
      <c r="J53" s="66"/>
      <c r="K53" s="66"/>
      <c r="L53" s="67"/>
      <c r="M53" s="66"/>
      <c r="N53" s="66"/>
      <c r="O53" s="66"/>
      <c r="P53" s="67"/>
      <c r="Q53" s="66"/>
      <c r="R53" s="66"/>
      <c r="S53" s="66"/>
      <c r="T53" s="67"/>
      <c r="U53" s="66"/>
      <c r="V53" s="66"/>
      <c r="W53" s="66"/>
      <c r="X53" s="67"/>
      <c r="Y53" s="110">
        <v>0.05</v>
      </c>
      <c r="Z53" s="110">
        <v>-0.04</v>
      </c>
      <c r="AA53" s="110">
        <v>-0.01</v>
      </c>
      <c r="AB53" s="111">
        <v>7.0000000000000007E-2</v>
      </c>
      <c r="AC53" s="110">
        <v>0.05</v>
      </c>
      <c r="AD53" s="90">
        <v>0</v>
      </c>
      <c r="AE53" s="90">
        <v>0</v>
      </c>
      <c r="AF53" s="79"/>
      <c r="AG53" s="98"/>
      <c r="AH53" s="98"/>
      <c r="AI53" s="98"/>
      <c r="AJ53" s="79"/>
      <c r="AK53" s="98"/>
      <c r="AL53" s="98"/>
      <c r="AM53" s="98"/>
      <c r="AN53" s="79"/>
      <c r="AO53" s="98"/>
      <c r="AP53" s="98"/>
      <c r="AQ53" s="98"/>
      <c r="AR53" s="79"/>
      <c r="AT53" s="68"/>
      <c r="AU53" s="68"/>
      <c r="AV53" s="68"/>
      <c r="AW53" s="68"/>
      <c r="AX53" s="68"/>
      <c r="AY53" s="68"/>
      <c r="AZ53" s="68"/>
      <c r="BA53" s="68"/>
      <c r="BB53" s="99"/>
      <c r="BC53" s="99"/>
    </row>
    <row r="54" spans="1:55" x14ac:dyDescent="0.45">
      <c r="A54" s="97" t="s">
        <v>238</v>
      </c>
      <c r="B54" s="60" t="s">
        <v>227</v>
      </c>
      <c r="C54" s="76" t="s">
        <v>209</v>
      </c>
      <c r="D54" s="60">
        <v>14022</v>
      </c>
      <c r="E54" s="66"/>
      <c r="F54" s="66"/>
      <c r="G54" s="66"/>
      <c r="H54" s="67"/>
      <c r="I54" s="66"/>
      <c r="J54" s="66"/>
      <c r="K54" s="66"/>
      <c r="L54" s="67"/>
      <c r="M54" s="66"/>
      <c r="N54" s="66"/>
      <c r="O54" s="66"/>
      <c r="P54" s="67"/>
      <c r="Q54" s="66"/>
      <c r="R54" s="66"/>
      <c r="S54" s="66"/>
      <c r="T54" s="67"/>
      <c r="U54" s="66"/>
      <c r="V54" s="66"/>
      <c r="W54" s="66"/>
      <c r="X54" s="67"/>
      <c r="Y54" s="110">
        <v>-0.1</v>
      </c>
      <c r="Z54" s="110">
        <v>7.0000000000000007E-2</v>
      </c>
      <c r="AA54" s="110">
        <v>0.02</v>
      </c>
      <c r="AB54" s="111">
        <v>7.0000000000000007E-2</v>
      </c>
      <c r="AC54" s="110">
        <v>-0.14000000000000001</v>
      </c>
      <c r="AD54" s="110">
        <v>0.05</v>
      </c>
      <c r="AE54" s="90">
        <v>0</v>
      </c>
      <c r="AF54" s="79"/>
      <c r="AG54" s="98"/>
      <c r="AH54" s="98"/>
      <c r="AI54" s="98"/>
      <c r="AJ54" s="79"/>
      <c r="AK54" s="98"/>
      <c r="AL54" s="98"/>
      <c r="AM54" s="98"/>
      <c r="AN54" s="79"/>
      <c r="AO54" s="98"/>
      <c r="AP54" s="98"/>
      <c r="AQ54" s="98"/>
      <c r="AR54" s="79"/>
      <c r="AT54" s="68"/>
      <c r="AU54" s="68"/>
      <c r="AV54" s="68"/>
      <c r="AW54" s="68"/>
      <c r="AX54" s="68"/>
      <c r="AY54" s="68"/>
      <c r="AZ54" s="68"/>
      <c r="BA54" s="68"/>
      <c r="BB54" s="99"/>
      <c r="BC54" s="99"/>
    </row>
    <row r="55" spans="1:55" x14ac:dyDescent="0.45">
      <c r="A55" s="97"/>
      <c r="B55" s="114"/>
      <c r="C55" s="114"/>
      <c r="D55" s="114"/>
      <c r="E55" s="66"/>
      <c r="F55" s="66"/>
      <c r="G55" s="66"/>
      <c r="H55" s="67"/>
      <c r="I55" s="66"/>
      <c r="J55" s="66"/>
      <c r="K55" s="66"/>
      <c r="L55" s="67"/>
      <c r="M55" s="66"/>
      <c r="N55" s="66"/>
      <c r="O55" s="66"/>
      <c r="P55" s="67"/>
      <c r="Q55" s="66"/>
      <c r="R55" s="66"/>
      <c r="S55" s="66"/>
      <c r="T55" s="67"/>
      <c r="U55" s="66"/>
      <c r="V55" s="66"/>
      <c r="W55" s="66"/>
      <c r="X55" s="67"/>
      <c r="Y55" s="98"/>
      <c r="Z55" s="98"/>
      <c r="AA55" s="98"/>
      <c r="AB55" s="79"/>
      <c r="AC55" s="98"/>
      <c r="AD55" s="98"/>
      <c r="AE55" s="98"/>
      <c r="AF55" s="79"/>
      <c r="AG55" s="98"/>
      <c r="AH55" s="98"/>
      <c r="AI55" s="98"/>
      <c r="AJ55" s="79"/>
      <c r="AK55" s="98"/>
      <c r="AL55" s="98"/>
      <c r="AM55" s="98"/>
      <c r="AN55" s="79"/>
      <c r="AO55" s="98"/>
      <c r="AP55" s="98"/>
      <c r="AQ55" s="98"/>
      <c r="AR55" s="79"/>
      <c r="AT55" s="68"/>
      <c r="AU55" s="68"/>
      <c r="AV55" s="68"/>
      <c r="AW55" s="68"/>
      <c r="AX55" s="68"/>
      <c r="AY55" s="68"/>
      <c r="AZ55" s="68"/>
      <c r="BA55" s="68"/>
      <c r="BB55" s="99"/>
      <c r="BC55" s="99"/>
    </row>
    <row r="56" spans="1:55" x14ac:dyDescent="0.45">
      <c r="A56" s="95" t="s">
        <v>239</v>
      </c>
      <c r="B56" s="96"/>
      <c r="C56" s="96"/>
      <c r="D56" s="96"/>
      <c r="E56" s="115"/>
      <c r="F56" s="115"/>
      <c r="G56" s="115"/>
      <c r="H56" s="116"/>
      <c r="I56" s="115"/>
      <c r="J56" s="115"/>
      <c r="K56" s="115"/>
      <c r="L56" s="116"/>
      <c r="M56" s="115"/>
      <c r="N56" s="115"/>
      <c r="O56" s="115"/>
      <c r="P56" s="116"/>
      <c r="Q56" s="115"/>
      <c r="R56" s="115"/>
      <c r="S56" s="115"/>
      <c r="T56" s="116"/>
      <c r="U56" s="115"/>
      <c r="V56" s="115"/>
      <c r="W56" s="115"/>
      <c r="X56" s="116"/>
      <c r="Y56" s="115"/>
      <c r="Z56" s="115"/>
      <c r="AA56" s="115"/>
      <c r="AB56" s="116"/>
      <c r="AC56" s="115"/>
      <c r="AD56" s="115"/>
      <c r="AE56" s="115"/>
      <c r="AF56" s="116"/>
      <c r="AG56" s="115"/>
      <c r="AH56" s="115"/>
      <c r="AI56" s="115"/>
      <c r="AJ56" s="116"/>
      <c r="AK56" s="115"/>
      <c r="AL56" s="115"/>
      <c r="AM56" s="115"/>
      <c r="AN56" s="116"/>
      <c r="AO56" s="115"/>
      <c r="AP56" s="115"/>
      <c r="AQ56" s="115"/>
      <c r="AR56" s="116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</row>
    <row r="57" spans="1:55" x14ac:dyDescent="0.45">
      <c r="A57" s="97" t="s">
        <v>240</v>
      </c>
      <c r="B57" s="60" t="s">
        <v>223</v>
      </c>
      <c r="C57" s="76" t="s">
        <v>184</v>
      </c>
      <c r="D57" s="60">
        <v>1277764</v>
      </c>
      <c r="E57" s="66"/>
      <c r="F57" s="66"/>
      <c r="G57" s="66"/>
      <c r="H57" s="67"/>
      <c r="I57" s="66"/>
      <c r="J57" s="66"/>
      <c r="K57" s="86">
        <v>11252</v>
      </c>
      <c r="L57" s="67"/>
      <c r="M57" s="66"/>
      <c r="N57" s="66"/>
      <c r="O57" s="86">
        <v>13087</v>
      </c>
      <c r="P57" s="67"/>
      <c r="Q57" s="86">
        <v>14328</v>
      </c>
      <c r="R57" s="86">
        <v>15400</v>
      </c>
      <c r="S57" s="86">
        <v>16089</v>
      </c>
      <c r="T57" s="79">
        <f>AW57-SUM(Q57,R57,S57)</f>
        <v>17968</v>
      </c>
      <c r="U57" s="86">
        <v>17403</v>
      </c>
      <c r="V57" s="86">
        <v>18425</v>
      </c>
      <c r="W57" s="86">
        <v>19723</v>
      </c>
      <c r="X57" s="79">
        <f>AX57-SUM(U57,V57,W57)</f>
        <v>22237</v>
      </c>
      <c r="Y57" s="86">
        <v>21998</v>
      </c>
      <c r="Z57" s="86">
        <v>23262</v>
      </c>
      <c r="AA57" s="86">
        <v>24054</v>
      </c>
      <c r="AB57" s="79">
        <f>AY57-SUM(Y57,Z57,AA57)</f>
        <v>27022</v>
      </c>
      <c r="AC57" s="86">
        <v>25682</v>
      </c>
      <c r="AD57" s="86">
        <v>27335</v>
      </c>
      <c r="AE57" s="86">
        <v>28647</v>
      </c>
      <c r="AF57" s="67"/>
      <c r="AG57" s="66"/>
      <c r="AH57" s="66"/>
      <c r="AI57" s="66"/>
      <c r="AJ57" s="67"/>
      <c r="AK57" s="66"/>
      <c r="AL57" s="66"/>
      <c r="AM57" s="66"/>
      <c r="AN57" s="67"/>
      <c r="AO57" s="66"/>
      <c r="AP57" s="66"/>
      <c r="AQ57" s="66"/>
      <c r="AR57" s="67"/>
      <c r="AT57" s="88">
        <v>37422</v>
      </c>
      <c r="AU57" s="88">
        <v>45085</v>
      </c>
      <c r="AV57" s="88">
        <v>52357</v>
      </c>
      <c r="AW57" s="88">
        <v>63785</v>
      </c>
      <c r="AX57" s="88">
        <v>77788</v>
      </c>
      <c r="AY57" s="88">
        <v>96336</v>
      </c>
      <c r="AZ57" s="99"/>
      <c r="BA57" s="99"/>
      <c r="BB57" s="68"/>
      <c r="BC57" s="68"/>
    </row>
    <row r="58" spans="1:55" x14ac:dyDescent="0.45">
      <c r="A58" s="97" t="s">
        <v>241</v>
      </c>
      <c r="B58" s="60" t="s">
        <v>227</v>
      </c>
      <c r="C58" s="76" t="s">
        <v>184</v>
      </c>
      <c r="D58" s="60">
        <v>1277765</v>
      </c>
      <c r="E58" s="66"/>
      <c r="F58" s="66"/>
      <c r="G58" s="66"/>
      <c r="H58" s="67"/>
      <c r="I58" s="66"/>
      <c r="J58" s="66"/>
      <c r="K58" s="110">
        <v>0.75900000000000001</v>
      </c>
      <c r="L58" s="67"/>
      <c r="M58" s="66"/>
      <c r="N58" s="66"/>
      <c r="O58" s="110">
        <v>0.78</v>
      </c>
      <c r="P58" s="67"/>
      <c r="Q58" s="98"/>
      <c r="R58" s="98"/>
      <c r="S58" s="98"/>
      <c r="T58" s="67"/>
      <c r="U58" s="98"/>
      <c r="V58" s="98"/>
      <c r="W58" s="98"/>
      <c r="X58" s="67"/>
      <c r="Y58" s="98"/>
      <c r="Z58" s="98"/>
      <c r="AA58" s="98"/>
      <c r="AB58" s="67"/>
      <c r="AC58" s="98"/>
      <c r="AD58" s="98"/>
      <c r="AE58" s="98"/>
      <c r="AF58" s="67"/>
      <c r="AG58" s="66"/>
      <c r="AH58" s="66"/>
      <c r="AI58" s="66"/>
      <c r="AJ58" s="67"/>
      <c r="AK58" s="66"/>
      <c r="AL58" s="66"/>
      <c r="AM58" s="66"/>
      <c r="AN58" s="67"/>
      <c r="AO58" s="66"/>
      <c r="AP58" s="66"/>
      <c r="AQ58" s="66"/>
      <c r="AR58" s="67"/>
      <c r="AT58" s="99"/>
      <c r="AU58" s="99"/>
      <c r="AV58" s="99"/>
      <c r="AW58" s="99"/>
      <c r="AX58" s="99"/>
      <c r="AY58" s="99"/>
      <c r="AZ58" s="99"/>
      <c r="BA58" s="99"/>
      <c r="BB58" s="68"/>
      <c r="BC58" s="68"/>
    </row>
    <row r="59" spans="1:55" x14ac:dyDescent="0.45">
      <c r="A59" s="97" t="s">
        <v>242</v>
      </c>
      <c r="B59" s="60" t="s">
        <v>227</v>
      </c>
      <c r="C59" s="76" t="s">
        <v>184</v>
      </c>
      <c r="D59" s="60">
        <v>1277766</v>
      </c>
      <c r="E59" s="66"/>
      <c r="F59" s="66"/>
      <c r="G59" s="66"/>
      <c r="H59" s="67"/>
      <c r="I59" s="66"/>
      <c r="J59" s="66"/>
      <c r="K59" s="66"/>
      <c r="L59" s="67"/>
      <c r="M59" s="66"/>
      <c r="N59" s="66"/>
      <c r="O59" s="66"/>
      <c r="P59" s="67"/>
      <c r="Q59" s="110">
        <v>0.71299999999999997</v>
      </c>
      <c r="R59" s="110">
        <v>0.72199999999999998</v>
      </c>
      <c r="S59" s="110">
        <v>0.72299999999999998</v>
      </c>
      <c r="T59" s="67"/>
      <c r="U59" s="110">
        <v>0.71</v>
      </c>
      <c r="V59" s="110">
        <v>0.71499999999999997</v>
      </c>
      <c r="W59" s="110">
        <v>0.71799999999999997</v>
      </c>
      <c r="X59" s="67"/>
      <c r="Y59" s="110">
        <v>0.71</v>
      </c>
      <c r="Z59" s="110">
        <v>0.71499999999999997</v>
      </c>
      <c r="AA59" s="110">
        <v>0.71599999999999997</v>
      </c>
      <c r="AB59" s="67"/>
      <c r="AC59" s="110">
        <v>0.71</v>
      </c>
      <c r="AD59" s="110">
        <v>0.70499999999999996</v>
      </c>
      <c r="AE59" s="110">
        <v>0.71</v>
      </c>
      <c r="AF59" s="67"/>
      <c r="AG59" s="66"/>
      <c r="AH59" s="66"/>
      <c r="AI59" s="66"/>
      <c r="AJ59" s="67"/>
      <c r="AK59" s="66"/>
      <c r="AL59" s="66"/>
      <c r="AM59" s="66"/>
      <c r="AN59" s="67"/>
      <c r="AO59" s="66"/>
      <c r="AP59" s="66"/>
      <c r="AQ59" s="66"/>
      <c r="AR59" s="67"/>
      <c r="AT59" s="112">
        <v>0.67400000000000004</v>
      </c>
      <c r="AU59" s="112">
        <v>0.68599999999999994</v>
      </c>
      <c r="AV59" s="112">
        <v>0.70200000000000007</v>
      </c>
      <c r="AW59" s="112">
        <v>0.71299999999999997</v>
      </c>
      <c r="AX59" s="112">
        <v>0.70900000000000007</v>
      </c>
      <c r="AY59" s="112">
        <v>0.70700000000000007</v>
      </c>
      <c r="AZ59" s="99"/>
      <c r="BA59" s="99"/>
      <c r="BB59" s="68"/>
      <c r="BC59" s="68"/>
    </row>
    <row r="60" spans="1:55" x14ac:dyDescent="0.45">
      <c r="A60" s="97" t="s">
        <v>243</v>
      </c>
      <c r="B60" s="60" t="s">
        <v>227</v>
      </c>
      <c r="C60" s="76" t="s">
        <v>184</v>
      </c>
      <c r="D60" s="60">
        <v>2690435</v>
      </c>
      <c r="E60" s="66"/>
      <c r="F60" s="66"/>
      <c r="G60" s="66"/>
      <c r="H60" s="67"/>
      <c r="I60" s="66"/>
      <c r="J60" s="66"/>
      <c r="K60" s="66"/>
      <c r="L60" s="67"/>
      <c r="M60" s="110">
        <v>0.13</v>
      </c>
      <c r="N60" s="110">
        <v>0.18</v>
      </c>
      <c r="O60" s="66"/>
      <c r="P60" s="67"/>
      <c r="Q60" s="98"/>
      <c r="R60" s="98"/>
      <c r="S60" s="98"/>
      <c r="T60" s="67"/>
      <c r="U60" s="98"/>
      <c r="V60" s="98"/>
      <c r="W60" s="98"/>
      <c r="X60" s="67"/>
      <c r="Y60" s="98"/>
      <c r="Z60" s="98"/>
      <c r="AA60" s="98"/>
      <c r="AB60" s="67"/>
      <c r="AC60" s="98"/>
      <c r="AD60" s="98"/>
      <c r="AE60" s="98"/>
      <c r="AF60" s="67"/>
      <c r="AG60" s="66"/>
      <c r="AH60" s="66"/>
      <c r="AI60" s="66"/>
      <c r="AJ60" s="67"/>
      <c r="AK60" s="66"/>
      <c r="AL60" s="66"/>
      <c r="AM60" s="66"/>
      <c r="AN60" s="67"/>
      <c r="AO60" s="66"/>
      <c r="AP60" s="66"/>
      <c r="AQ60" s="66"/>
      <c r="AR60" s="67"/>
      <c r="AT60" s="112">
        <v>0.25</v>
      </c>
      <c r="AU60" s="112">
        <v>0.2</v>
      </c>
      <c r="AV60" s="99"/>
      <c r="AW60" s="99"/>
      <c r="AX60" s="99"/>
      <c r="AY60" s="99"/>
      <c r="AZ60" s="99"/>
      <c r="BA60" s="99"/>
      <c r="BB60" s="68"/>
      <c r="BC60" s="68"/>
    </row>
    <row r="61" spans="1:55" x14ac:dyDescent="0.45">
      <c r="A61" s="97" t="s">
        <v>244</v>
      </c>
      <c r="B61" s="60" t="s">
        <v>227</v>
      </c>
      <c r="C61" s="76" t="s">
        <v>185</v>
      </c>
      <c r="D61" s="60">
        <v>1277767</v>
      </c>
      <c r="E61" s="66"/>
      <c r="F61" s="66"/>
      <c r="G61" s="66"/>
      <c r="H61" s="67"/>
      <c r="I61" s="66"/>
      <c r="J61" s="66"/>
      <c r="K61" s="66"/>
      <c r="L61" s="67"/>
      <c r="M61" s="110">
        <v>0.25</v>
      </c>
      <c r="N61" s="110">
        <v>0.3</v>
      </c>
      <c r="O61" s="110">
        <v>0.35</v>
      </c>
      <c r="P61" s="67"/>
      <c r="Q61" s="110">
        <v>0.38</v>
      </c>
      <c r="R61" s="110">
        <v>0.37</v>
      </c>
      <c r="S61" s="110">
        <v>0.42</v>
      </c>
      <c r="T61" s="67"/>
      <c r="U61" s="110">
        <v>0.53</v>
      </c>
      <c r="V61" s="110">
        <v>0.61</v>
      </c>
      <c r="W61" s="110">
        <v>0.55000000000000004</v>
      </c>
      <c r="X61" s="67"/>
      <c r="Y61" s="110">
        <v>0.59</v>
      </c>
      <c r="Z61" s="110">
        <v>0.57999999999999996</v>
      </c>
      <c r="AA61" s="110">
        <v>0.62</v>
      </c>
      <c r="AB61" s="67"/>
      <c r="AC61" s="110">
        <v>0.39</v>
      </c>
      <c r="AD61" s="110">
        <v>0.28000000000000003</v>
      </c>
      <c r="AE61" s="110">
        <v>0.18</v>
      </c>
      <c r="AF61" s="67"/>
      <c r="AG61" s="110">
        <v>0.12</v>
      </c>
      <c r="AH61" s="110">
        <v>0.08</v>
      </c>
      <c r="AI61" s="110">
        <v>0.27</v>
      </c>
      <c r="AJ61" s="67"/>
      <c r="AK61" s="110">
        <v>0.25</v>
      </c>
      <c r="AL61" s="110">
        <v>0.26</v>
      </c>
      <c r="AM61" s="110">
        <v>0.22</v>
      </c>
      <c r="AN61" s="67"/>
      <c r="AO61" s="110">
        <v>0.16</v>
      </c>
      <c r="AP61" s="110">
        <v>0.12</v>
      </c>
      <c r="AQ61" s="110">
        <v>0.08</v>
      </c>
      <c r="AR61" s="67"/>
      <c r="AT61" s="112">
        <v>0.33</v>
      </c>
      <c r="AU61" s="112">
        <v>0.28999999999999998</v>
      </c>
      <c r="AV61" s="112">
        <v>0.33</v>
      </c>
      <c r="AW61" s="112">
        <v>0.4</v>
      </c>
      <c r="AX61" s="112">
        <v>0.54</v>
      </c>
      <c r="AY61" s="112">
        <v>0.62</v>
      </c>
      <c r="AZ61" s="112">
        <v>0.23</v>
      </c>
      <c r="BA61" s="112">
        <v>0.19</v>
      </c>
      <c r="BB61" s="112">
        <v>0.23</v>
      </c>
      <c r="BC61" s="112">
        <v>0.1</v>
      </c>
    </row>
    <row r="62" spans="1:55" x14ac:dyDescent="0.45">
      <c r="A62" s="97" t="s">
        <v>245</v>
      </c>
      <c r="B62" s="60" t="s">
        <v>227</v>
      </c>
      <c r="C62" s="76" t="s">
        <v>185</v>
      </c>
      <c r="D62" s="60">
        <v>1277768</v>
      </c>
      <c r="E62" s="66"/>
      <c r="F62" s="66"/>
      <c r="G62" s="66"/>
      <c r="H62" s="67"/>
      <c r="I62" s="66"/>
      <c r="J62" s="66"/>
      <c r="K62" s="66"/>
      <c r="L62" s="67"/>
      <c r="M62" s="110">
        <v>-0.13</v>
      </c>
      <c r="N62" s="110">
        <v>-0.16</v>
      </c>
      <c r="O62" s="110">
        <v>-0.16</v>
      </c>
      <c r="P62" s="67"/>
      <c r="Q62" s="110">
        <v>-0.12</v>
      </c>
      <c r="R62" s="110">
        <v>-0.09</v>
      </c>
      <c r="S62" s="110">
        <v>-0.13</v>
      </c>
      <c r="T62" s="67"/>
      <c r="U62" s="110">
        <v>-0.21</v>
      </c>
      <c r="V62" s="110">
        <v>-0.26</v>
      </c>
      <c r="W62" s="110">
        <v>-0.21</v>
      </c>
      <c r="X62" s="67"/>
      <c r="Y62" s="110">
        <v>-0.19</v>
      </c>
      <c r="Z62" s="110">
        <v>-0.22</v>
      </c>
      <c r="AA62" s="110">
        <v>-0.28000000000000003</v>
      </c>
      <c r="AB62" s="67"/>
      <c r="AC62" s="110">
        <v>-0.19</v>
      </c>
      <c r="AD62" s="110">
        <v>-0.11</v>
      </c>
      <c r="AE62" s="110">
        <v>-0.02</v>
      </c>
      <c r="AF62" s="67"/>
      <c r="AG62" s="110">
        <v>-0.04</v>
      </c>
      <c r="AH62" s="110">
        <v>-0.15</v>
      </c>
      <c r="AI62" s="110">
        <v>-0.15</v>
      </c>
      <c r="AJ62" s="67"/>
      <c r="AK62" s="110">
        <v>0.03</v>
      </c>
      <c r="AL62" s="110">
        <v>0.31</v>
      </c>
      <c r="AM62" s="110">
        <v>0.18</v>
      </c>
      <c r="AN62" s="67"/>
      <c r="AO62" s="110">
        <v>0.08</v>
      </c>
      <c r="AP62" s="90">
        <v>0</v>
      </c>
      <c r="AQ62" s="110">
        <v>-0.05</v>
      </c>
      <c r="AR62" s="67"/>
      <c r="AT62" s="112">
        <v>-0.1</v>
      </c>
      <c r="AU62" s="112">
        <v>-7.0000000000000007E-2</v>
      </c>
      <c r="AV62" s="112">
        <v>-0.15</v>
      </c>
      <c r="AW62" s="112">
        <v>-0.13</v>
      </c>
      <c r="AX62" s="112">
        <v>-0.21</v>
      </c>
      <c r="AY62" s="112">
        <v>-0.25</v>
      </c>
      <c r="AZ62" s="112">
        <v>-7.0000000000000007E-2</v>
      </c>
      <c r="BA62" s="112">
        <v>-0.1</v>
      </c>
      <c r="BB62" s="112">
        <v>0.15</v>
      </c>
      <c r="BC62" s="112">
        <v>-0.01</v>
      </c>
    </row>
    <row r="63" spans="1:55" x14ac:dyDescent="0.45">
      <c r="A63" s="59"/>
      <c r="B63" s="60"/>
      <c r="C63" s="60"/>
      <c r="D63" s="60"/>
      <c r="E63" s="66"/>
      <c r="F63" s="66"/>
      <c r="G63" s="66"/>
      <c r="H63" s="67"/>
      <c r="I63" s="66"/>
      <c r="J63" s="66"/>
      <c r="K63" s="66"/>
      <c r="L63" s="67"/>
      <c r="M63" s="66"/>
      <c r="N63" s="66"/>
      <c r="O63" s="66"/>
      <c r="P63" s="67"/>
      <c r="Q63" s="66"/>
      <c r="R63" s="66"/>
      <c r="S63" s="66"/>
      <c r="T63" s="67"/>
      <c r="U63" s="66"/>
      <c r="V63" s="66"/>
      <c r="W63" s="66"/>
      <c r="X63" s="67"/>
      <c r="Y63" s="66"/>
      <c r="Z63" s="66"/>
      <c r="AA63" s="66"/>
      <c r="AB63" s="67"/>
      <c r="AC63" s="66"/>
      <c r="AD63" s="66"/>
      <c r="AE63" s="66"/>
      <c r="AF63" s="67"/>
      <c r="AG63" s="66"/>
      <c r="AH63" s="66"/>
      <c r="AI63" s="66"/>
      <c r="AJ63" s="67"/>
      <c r="AK63" s="66"/>
      <c r="AL63" s="66"/>
      <c r="AM63" s="66"/>
      <c r="AN63" s="67"/>
      <c r="AO63" s="66"/>
      <c r="AP63" s="66"/>
      <c r="AQ63" s="66"/>
      <c r="AR63" s="67"/>
      <c r="AT63" s="99"/>
      <c r="AU63" s="68"/>
      <c r="AV63" s="68"/>
      <c r="AW63" s="68"/>
      <c r="AX63" s="68"/>
      <c r="AY63" s="68"/>
      <c r="AZ63" s="68"/>
      <c r="BA63" s="68"/>
      <c r="BB63" s="68"/>
      <c r="BC63" s="68"/>
    </row>
    <row r="64" spans="1:55" x14ac:dyDescent="0.45">
      <c r="A64" s="95" t="s">
        <v>246</v>
      </c>
      <c r="B64" s="96"/>
      <c r="C64" s="96"/>
      <c r="D64" s="96"/>
      <c r="E64" s="115"/>
      <c r="F64" s="115"/>
      <c r="G64" s="115"/>
      <c r="H64" s="116"/>
      <c r="I64" s="113"/>
      <c r="J64" s="115"/>
      <c r="K64" s="115"/>
      <c r="L64" s="116"/>
      <c r="M64" s="115"/>
      <c r="N64" s="115"/>
      <c r="O64" s="115"/>
      <c r="P64" s="116"/>
      <c r="Q64" s="115"/>
      <c r="R64" s="115"/>
      <c r="S64" s="115"/>
      <c r="T64" s="116"/>
      <c r="U64" s="115"/>
      <c r="V64" s="115"/>
      <c r="W64" s="115"/>
      <c r="X64" s="116"/>
      <c r="Y64" s="115"/>
      <c r="Z64" s="115"/>
      <c r="AA64" s="115"/>
      <c r="AB64" s="116"/>
      <c r="AC64" s="115"/>
      <c r="AD64" s="115"/>
      <c r="AE64" s="115"/>
      <c r="AF64" s="116"/>
      <c r="AG64" s="115"/>
      <c r="AH64" s="115"/>
      <c r="AI64" s="115"/>
      <c r="AJ64" s="116"/>
      <c r="AK64" s="115"/>
      <c r="AL64" s="115"/>
      <c r="AM64" s="115"/>
      <c r="AN64" s="116"/>
      <c r="AO64" s="115"/>
      <c r="AP64" s="115"/>
      <c r="AQ64" s="115"/>
      <c r="AR64" s="116"/>
      <c r="AT64" s="99"/>
      <c r="AU64" s="117"/>
      <c r="AV64" s="117"/>
      <c r="AW64" s="117"/>
      <c r="AX64" s="117"/>
      <c r="AY64" s="117"/>
      <c r="AZ64" s="117"/>
      <c r="BA64" s="117"/>
      <c r="BB64" s="117"/>
      <c r="BC64" s="117"/>
    </row>
    <row r="65" spans="1:55" x14ac:dyDescent="0.45">
      <c r="A65" s="97" t="s">
        <v>247</v>
      </c>
      <c r="B65" s="60" t="s">
        <v>223</v>
      </c>
      <c r="C65" s="76" t="s">
        <v>184</v>
      </c>
      <c r="D65" s="60">
        <v>1277769</v>
      </c>
      <c r="E65" s="98"/>
      <c r="F65" s="98"/>
      <c r="G65" s="98"/>
      <c r="H65" s="79"/>
      <c r="I65" s="98"/>
      <c r="J65" s="98"/>
      <c r="K65" s="86">
        <v>3568</v>
      </c>
      <c r="L65" s="79"/>
      <c r="M65" s="98"/>
      <c r="N65" s="98"/>
      <c r="O65" s="86">
        <v>3694</v>
      </c>
      <c r="P65" s="79"/>
      <c r="Q65" s="86">
        <v>3692</v>
      </c>
      <c r="R65" s="86">
        <v>3743</v>
      </c>
      <c r="S65" s="86">
        <v>3732</v>
      </c>
      <c r="T65" s="79">
        <f>AW65-SUM(Q65,R65,S65)</f>
        <v>4431</v>
      </c>
      <c r="U65" s="86">
        <v>4008</v>
      </c>
      <c r="V65" s="86">
        <v>4247</v>
      </c>
      <c r="W65" s="86">
        <v>4342</v>
      </c>
      <c r="X65" s="79">
        <f>AX65-SUM(U65,V65,W65)</f>
        <v>4990</v>
      </c>
      <c r="Y65" s="86">
        <v>4644</v>
      </c>
      <c r="Z65" s="86">
        <v>4825</v>
      </c>
      <c r="AA65" s="86">
        <v>4900</v>
      </c>
      <c r="AB65" s="79">
        <f>AY65-SUM(Y65,Z65,AA65)</f>
        <v>5613</v>
      </c>
      <c r="AC65" s="86">
        <v>5038</v>
      </c>
      <c r="AD65" s="86">
        <v>5266</v>
      </c>
      <c r="AE65" s="86">
        <v>5269</v>
      </c>
      <c r="AF65" s="79"/>
      <c r="AG65" s="98"/>
      <c r="AH65" s="98"/>
      <c r="AI65" s="98"/>
      <c r="AJ65" s="79"/>
      <c r="AK65" s="98"/>
      <c r="AL65" s="98"/>
      <c r="AM65" s="98"/>
      <c r="AN65" s="79"/>
      <c r="AO65" s="98"/>
      <c r="AP65" s="98"/>
      <c r="AQ65" s="98"/>
      <c r="AR65" s="79"/>
      <c r="AT65" s="88">
        <v>13650</v>
      </c>
      <c r="AU65" s="88">
        <v>14539</v>
      </c>
      <c r="AV65" s="88">
        <v>15033</v>
      </c>
      <c r="AW65" s="88">
        <v>15598</v>
      </c>
      <c r="AX65" s="88">
        <v>17587</v>
      </c>
      <c r="AY65" s="88">
        <v>19982</v>
      </c>
      <c r="AZ65" s="99"/>
      <c r="BA65" s="99"/>
      <c r="BB65" s="99"/>
      <c r="BC65" s="99"/>
    </row>
    <row r="66" spans="1:55" x14ac:dyDescent="0.45">
      <c r="A66" s="97" t="s">
        <v>248</v>
      </c>
      <c r="B66" s="60" t="s">
        <v>227</v>
      </c>
      <c r="C66" s="76" t="s">
        <v>184</v>
      </c>
      <c r="D66" s="60">
        <v>1277770</v>
      </c>
      <c r="E66" s="98"/>
      <c r="F66" s="98"/>
      <c r="G66" s="98"/>
      <c r="H66" s="79"/>
      <c r="I66" s="98"/>
      <c r="J66" s="98"/>
      <c r="K66" s="110">
        <v>0.24099999999999999</v>
      </c>
      <c r="L66" s="79"/>
      <c r="M66" s="98"/>
      <c r="N66" s="98"/>
      <c r="O66" s="110">
        <v>0.22</v>
      </c>
      <c r="P66" s="79"/>
      <c r="Q66" s="98"/>
      <c r="R66" s="98"/>
      <c r="S66" s="98"/>
      <c r="T66" s="79"/>
      <c r="U66" s="98"/>
      <c r="V66" s="98"/>
      <c r="W66" s="98"/>
      <c r="X66" s="79"/>
      <c r="Y66" s="98"/>
      <c r="Z66" s="98"/>
      <c r="AA66" s="98"/>
      <c r="AB66" s="79"/>
      <c r="AC66" s="98"/>
      <c r="AD66" s="98"/>
      <c r="AE66" s="98"/>
      <c r="AF66" s="79"/>
      <c r="AG66" s="98"/>
      <c r="AH66" s="98"/>
      <c r="AI66" s="98"/>
      <c r="AJ66" s="79"/>
      <c r="AK66" s="98"/>
      <c r="AL66" s="98"/>
      <c r="AM66" s="98"/>
      <c r="AN66" s="79"/>
      <c r="AO66" s="98"/>
      <c r="AP66" s="98"/>
      <c r="AQ66" s="98"/>
      <c r="AR66" s="79"/>
      <c r="AT66" s="99"/>
      <c r="AU66" s="99"/>
      <c r="AV66" s="99"/>
      <c r="AW66" s="99"/>
      <c r="AX66" s="99"/>
      <c r="AY66" s="99"/>
      <c r="AZ66" s="99"/>
      <c r="BA66" s="99"/>
      <c r="BB66" s="99"/>
      <c r="BC66" s="99"/>
    </row>
    <row r="67" spans="1:55" x14ac:dyDescent="0.45">
      <c r="A67" s="97" t="s">
        <v>249</v>
      </c>
      <c r="B67" s="60" t="s">
        <v>227</v>
      </c>
      <c r="C67" s="76" t="s">
        <v>184</v>
      </c>
      <c r="D67" s="60">
        <v>1277771</v>
      </c>
      <c r="E67" s="98"/>
      <c r="F67" s="98"/>
      <c r="G67" s="98"/>
      <c r="H67" s="79"/>
      <c r="I67" s="98"/>
      <c r="J67" s="98"/>
      <c r="K67" s="113"/>
      <c r="L67" s="79"/>
      <c r="M67" s="98"/>
      <c r="N67" s="98"/>
      <c r="O67" s="98"/>
      <c r="P67" s="79"/>
      <c r="Q67" s="110">
        <v>0.184</v>
      </c>
      <c r="R67" s="110">
        <v>0.17599999999999999</v>
      </c>
      <c r="S67" s="110">
        <v>0.16800000000000001</v>
      </c>
      <c r="T67" s="79"/>
      <c r="U67" s="110">
        <v>0.16400000000000001</v>
      </c>
      <c r="V67" s="110">
        <v>0.16500000000000001</v>
      </c>
      <c r="W67" s="110">
        <v>0.158</v>
      </c>
      <c r="X67" s="79"/>
      <c r="Y67" s="110">
        <v>0.15</v>
      </c>
      <c r="Z67" s="110">
        <v>0.14799999999999999</v>
      </c>
      <c r="AA67" s="110">
        <v>0.14599999999999999</v>
      </c>
      <c r="AB67" s="79"/>
      <c r="AC67" s="110">
        <v>0.13900000000000001</v>
      </c>
      <c r="AD67" s="110">
        <v>0.13600000000000001</v>
      </c>
      <c r="AE67" s="110">
        <v>0.13100000000000001</v>
      </c>
      <c r="AF67" s="79"/>
      <c r="AG67" s="98"/>
      <c r="AH67" s="98"/>
      <c r="AI67" s="98"/>
      <c r="AJ67" s="79"/>
      <c r="AK67" s="98"/>
      <c r="AL67" s="98"/>
      <c r="AM67" s="98"/>
      <c r="AN67" s="79"/>
      <c r="AO67" s="98"/>
      <c r="AP67" s="98"/>
      <c r="AQ67" s="98"/>
      <c r="AR67" s="79"/>
      <c r="AT67" s="112">
        <v>0.246</v>
      </c>
      <c r="AU67" s="112">
        <v>0.221</v>
      </c>
      <c r="AV67" s="112">
        <v>0.20200000000000001</v>
      </c>
      <c r="AW67" s="112">
        <v>0.17399999999999999</v>
      </c>
      <c r="AX67" s="112">
        <v>0.16</v>
      </c>
      <c r="AY67" s="112">
        <v>0.14699999999999999</v>
      </c>
      <c r="AZ67" s="99"/>
      <c r="BA67" s="99"/>
      <c r="BB67" s="99"/>
      <c r="BC67" s="99"/>
    </row>
    <row r="68" spans="1:55" x14ac:dyDescent="0.45">
      <c r="A68" s="97" t="s">
        <v>250</v>
      </c>
      <c r="B68" s="60" t="s">
        <v>227</v>
      </c>
      <c r="C68" s="76" t="s">
        <v>185</v>
      </c>
      <c r="D68" s="60">
        <v>1277772</v>
      </c>
      <c r="E68" s="98"/>
      <c r="F68" s="98"/>
      <c r="G68" s="98"/>
      <c r="H68" s="79"/>
      <c r="I68" s="98"/>
      <c r="J68" s="98"/>
      <c r="K68" s="98"/>
      <c r="L68" s="79"/>
      <c r="M68" s="110">
        <v>-0.12</v>
      </c>
      <c r="N68" s="110">
        <v>-0.09</v>
      </c>
      <c r="O68" s="110">
        <v>-0.05</v>
      </c>
      <c r="P68" s="79"/>
      <c r="Q68" s="110">
        <v>0.02</v>
      </c>
      <c r="R68" s="98"/>
      <c r="S68" s="110">
        <v>0.01</v>
      </c>
      <c r="T68" s="79"/>
      <c r="U68" s="110">
        <v>0.1</v>
      </c>
      <c r="V68" s="110">
        <v>0.09</v>
      </c>
      <c r="W68" s="110">
        <v>0.1</v>
      </c>
      <c r="X68" s="79"/>
      <c r="Y68" s="98"/>
      <c r="Z68" s="98"/>
      <c r="AA68" s="98"/>
      <c r="AB68" s="79"/>
      <c r="AC68" s="98"/>
      <c r="AD68" s="98"/>
      <c r="AE68" s="98"/>
      <c r="AF68" s="79"/>
      <c r="AG68" s="98"/>
      <c r="AH68" s="98"/>
      <c r="AI68" s="98"/>
      <c r="AJ68" s="79"/>
      <c r="AK68" s="98"/>
      <c r="AL68" s="98"/>
      <c r="AM68" s="98"/>
      <c r="AN68" s="79"/>
      <c r="AO68" s="98"/>
      <c r="AP68" s="98"/>
      <c r="AQ68" s="98"/>
      <c r="AR68" s="79"/>
      <c r="AT68" s="112">
        <v>0.11</v>
      </c>
      <c r="AU68" s="112">
        <v>0.02</v>
      </c>
      <c r="AV68" s="112">
        <v>-7.0000000000000007E-2</v>
      </c>
      <c r="AW68" s="112">
        <v>0.03</v>
      </c>
      <c r="AX68" s="112">
        <v>0.1</v>
      </c>
      <c r="AY68" s="99"/>
      <c r="AZ68" s="99"/>
      <c r="BA68" s="99"/>
      <c r="BB68" s="99"/>
      <c r="BC68" s="99"/>
    </row>
    <row r="69" spans="1:55" x14ac:dyDescent="0.45">
      <c r="A69" s="97" t="s">
        <v>251</v>
      </c>
      <c r="B69" s="60" t="s">
        <v>227</v>
      </c>
      <c r="C69" s="76" t="s">
        <v>185</v>
      </c>
      <c r="D69" s="60">
        <v>3752347</v>
      </c>
      <c r="E69" s="98"/>
      <c r="F69" s="98"/>
      <c r="G69" s="98"/>
      <c r="H69" s="79"/>
      <c r="I69" s="98"/>
      <c r="J69" s="98"/>
      <c r="K69" s="98"/>
      <c r="L69" s="79"/>
      <c r="M69" s="110">
        <v>0.02</v>
      </c>
      <c r="N69" s="110">
        <v>-0.03</v>
      </c>
      <c r="O69" s="110">
        <v>-0.04</v>
      </c>
      <c r="P69" s="79"/>
      <c r="Q69" s="110">
        <v>-0.08</v>
      </c>
      <c r="R69" s="110">
        <v>-0.08</v>
      </c>
      <c r="S69" s="110">
        <v>-0.14000000000000001</v>
      </c>
      <c r="T69" s="79"/>
      <c r="U69" s="110">
        <v>-0.17</v>
      </c>
      <c r="V69" s="110">
        <v>-0.11</v>
      </c>
      <c r="W69" s="110">
        <v>-0.05</v>
      </c>
      <c r="X69" s="79"/>
      <c r="Y69" s="98"/>
      <c r="Z69" s="98"/>
      <c r="AA69" s="98"/>
      <c r="AB69" s="79"/>
      <c r="AC69" s="98"/>
      <c r="AD69" s="98"/>
      <c r="AE69" s="98"/>
      <c r="AF69" s="79"/>
      <c r="AG69" s="98"/>
      <c r="AH69" s="98"/>
      <c r="AI69" s="98"/>
      <c r="AJ69" s="79"/>
      <c r="AK69" s="98"/>
      <c r="AL69" s="98"/>
      <c r="AM69" s="98"/>
      <c r="AN69" s="79"/>
      <c r="AO69" s="98"/>
      <c r="AP69" s="98"/>
      <c r="AQ69" s="98"/>
      <c r="AR69" s="79"/>
      <c r="AT69" s="112">
        <v>-0.08</v>
      </c>
      <c r="AU69" s="112">
        <v>-0.06</v>
      </c>
      <c r="AV69" s="112">
        <v>-0.03</v>
      </c>
      <c r="AW69" s="112">
        <v>-0.13</v>
      </c>
      <c r="AX69" s="112">
        <v>-0.09</v>
      </c>
      <c r="AY69" s="99"/>
      <c r="AZ69" s="99"/>
      <c r="BA69" s="99"/>
      <c r="BB69" s="99"/>
      <c r="BC69" s="99"/>
    </row>
    <row r="70" spans="1:55" x14ac:dyDescent="0.45">
      <c r="A70" s="97" t="s">
        <v>252</v>
      </c>
      <c r="B70" s="60" t="s">
        <v>227</v>
      </c>
      <c r="C70" s="76" t="s">
        <v>184</v>
      </c>
      <c r="D70" s="60">
        <v>3752348</v>
      </c>
      <c r="E70" s="98"/>
      <c r="F70" s="98"/>
      <c r="G70" s="98"/>
      <c r="H70" s="79"/>
      <c r="I70" s="98"/>
      <c r="J70" s="98"/>
      <c r="K70" s="98"/>
      <c r="L70" s="79"/>
      <c r="M70" s="110">
        <v>-7.0000000000000007E-2</v>
      </c>
      <c r="N70" s="110">
        <v>-0.11</v>
      </c>
      <c r="O70" s="98"/>
      <c r="P70" s="79"/>
      <c r="Q70" s="98"/>
      <c r="R70" s="98"/>
      <c r="S70" s="98"/>
      <c r="T70" s="79"/>
      <c r="U70" s="98"/>
      <c r="V70" s="98"/>
      <c r="W70" s="98"/>
      <c r="X70" s="79"/>
      <c r="Y70" s="98"/>
      <c r="Z70" s="98"/>
      <c r="AA70" s="98"/>
      <c r="AB70" s="79"/>
      <c r="AC70" s="98"/>
      <c r="AD70" s="98"/>
      <c r="AE70" s="98"/>
      <c r="AF70" s="79"/>
      <c r="AG70" s="98"/>
      <c r="AH70" s="98"/>
      <c r="AI70" s="98"/>
      <c r="AJ70" s="79"/>
      <c r="AK70" s="98"/>
      <c r="AL70" s="98"/>
      <c r="AM70" s="98"/>
      <c r="AN70" s="79"/>
      <c r="AO70" s="98"/>
      <c r="AP70" s="98"/>
      <c r="AQ70" s="98"/>
      <c r="AR70" s="79"/>
      <c r="AT70" s="112">
        <v>-0.08</v>
      </c>
      <c r="AU70" s="112">
        <v>-0.05</v>
      </c>
      <c r="AV70" s="99"/>
      <c r="AW70" s="99"/>
      <c r="AX70" s="99"/>
      <c r="AY70" s="99"/>
      <c r="AZ70" s="99"/>
      <c r="BA70" s="99"/>
      <c r="BB70" s="99"/>
      <c r="BC70" s="99"/>
    </row>
    <row r="71" spans="1:55" x14ac:dyDescent="0.45">
      <c r="A71" s="97" t="s">
        <v>253</v>
      </c>
      <c r="B71" s="60" t="s">
        <v>227</v>
      </c>
      <c r="C71" s="76" t="s">
        <v>185</v>
      </c>
      <c r="D71" s="60">
        <v>1277774</v>
      </c>
      <c r="E71" s="98"/>
      <c r="F71" s="98"/>
      <c r="G71" s="98"/>
      <c r="H71" s="79"/>
      <c r="I71" s="98"/>
      <c r="J71" s="98"/>
      <c r="K71" s="98"/>
      <c r="L71" s="79"/>
      <c r="M71" s="98"/>
      <c r="N71" s="98"/>
      <c r="O71" s="98"/>
      <c r="P71" s="79"/>
      <c r="Q71" s="98"/>
      <c r="R71" s="98"/>
      <c r="S71" s="98"/>
      <c r="T71" s="79"/>
      <c r="U71" s="98"/>
      <c r="V71" s="98"/>
      <c r="W71" s="98"/>
      <c r="X71" s="79"/>
      <c r="Y71" s="90">
        <v>0</v>
      </c>
      <c r="Z71" s="110">
        <v>0.01</v>
      </c>
      <c r="AA71" s="110">
        <v>0.01</v>
      </c>
      <c r="AB71" s="79"/>
      <c r="AC71" s="110">
        <v>0.06</v>
      </c>
      <c r="AD71" s="110">
        <v>0.11</v>
      </c>
      <c r="AE71" s="110">
        <v>0.12</v>
      </c>
      <c r="AF71" s="79"/>
      <c r="AG71" s="110">
        <v>0.12</v>
      </c>
      <c r="AH71" s="110">
        <v>0.16</v>
      </c>
      <c r="AI71" s="110">
        <v>0.15</v>
      </c>
      <c r="AJ71" s="79"/>
      <c r="AK71" s="110">
        <v>7.0000000000000007E-2</v>
      </c>
      <c r="AL71" s="110">
        <v>-0.01</v>
      </c>
      <c r="AM71" s="110">
        <v>0.02</v>
      </c>
      <c r="AN71" s="79"/>
      <c r="AO71" s="110">
        <v>0.05</v>
      </c>
      <c r="AP71" s="110">
        <v>0.06</v>
      </c>
      <c r="AQ71" s="110">
        <v>0.03</v>
      </c>
      <c r="AR71" s="79"/>
      <c r="AT71" s="99"/>
      <c r="AU71" s="99"/>
      <c r="AV71" s="99"/>
      <c r="AW71" s="99"/>
      <c r="AX71" s="99"/>
      <c r="AY71" s="112">
        <v>0.02</v>
      </c>
      <c r="AZ71" s="112">
        <v>0.09</v>
      </c>
      <c r="BA71" s="112">
        <v>0.15</v>
      </c>
      <c r="BB71" s="112">
        <v>0.02</v>
      </c>
      <c r="BC71" s="112">
        <v>0.03</v>
      </c>
    </row>
    <row r="72" spans="1:55" x14ac:dyDescent="0.45">
      <c r="A72" s="97" t="s">
        <v>254</v>
      </c>
      <c r="B72" s="60" t="s">
        <v>227</v>
      </c>
      <c r="C72" s="76" t="s">
        <v>185</v>
      </c>
      <c r="D72" s="60">
        <v>1277775</v>
      </c>
      <c r="E72" s="98"/>
      <c r="F72" s="98"/>
      <c r="G72" s="98"/>
      <c r="H72" s="79"/>
      <c r="I72" s="98"/>
      <c r="J72" s="98"/>
      <c r="K72" s="98"/>
      <c r="L72" s="79"/>
      <c r="M72" s="98"/>
      <c r="N72" s="98"/>
      <c r="O72" s="98"/>
      <c r="P72" s="79"/>
      <c r="Q72" s="98"/>
      <c r="R72" s="98"/>
      <c r="S72" s="98"/>
      <c r="T72" s="79"/>
      <c r="U72" s="98"/>
      <c r="V72" s="98"/>
      <c r="W72" s="98"/>
      <c r="X72" s="79"/>
      <c r="Y72" s="110">
        <v>0.18</v>
      </c>
      <c r="Z72" s="110">
        <v>0.14000000000000001</v>
      </c>
      <c r="AA72" s="110">
        <v>0.11</v>
      </c>
      <c r="AB72" s="79"/>
      <c r="AC72" s="110">
        <v>0.01</v>
      </c>
      <c r="AD72" s="110">
        <v>-0.01</v>
      </c>
      <c r="AE72" s="110">
        <v>-0.03</v>
      </c>
      <c r="AF72" s="79"/>
      <c r="AG72" s="110">
        <v>-7.0000000000000007E-2</v>
      </c>
      <c r="AH72" s="110">
        <v>-0.23</v>
      </c>
      <c r="AI72" s="110">
        <v>-7.0000000000000007E-2</v>
      </c>
      <c r="AJ72" s="79"/>
      <c r="AK72" s="110">
        <v>0.19</v>
      </c>
      <c r="AL72" s="110">
        <v>0.63</v>
      </c>
      <c r="AM72" s="110">
        <v>0.39</v>
      </c>
      <c r="AN72" s="79"/>
      <c r="AO72" s="110">
        <v>0.17</v>
      </c>
      <c r="AP72" s="110">
        <v>0.02</v>
      </c>
      <c r="AQ72" s="110">
        <v>-0.05</v>
      </c>
      <c r="AR72" s="79"/>
      <c r="AT72" s="99"/>
      <c r="AU72" s="99"/>
      <c r="AV72" s="99"/>
      <c r="AW72" s="99"/>
      <c r="AX72" s="99"/>
      <c r="AY72" s="112">
        <v>0.12</v>
      </c>
      <c r="AZ72" s="112">
        <v>0.01</v>
      </c>
      <c r="BA72" s="112">
        <v>-0.08</v>
      </c>
      <c r="BB72" s="112">
        <v>0.35</v>
      </c>
      <c r="BC72" s="112">
        <v>0.01</v>
      </c>
    </row>
    <row r="73" spans="1:55" x14ac:dyDescent="0.45">
      <c r="A73" s="59"/>
      <c r="B73" s="60"/>
      <c r="C73" s="60"/>
      <c r="D73" s="60"/>
      <c r="E73" s="66"/>
      <c r="F73" s="66"/>
      <c r="G73" s="66"/>
      <c r="H73" s="67"/>
      <c r="I73" s="66"/>
      <c r="J73" s="66"/>
      <c r="K73" s="66"/>
      <c r="L73" s="67"/>
      <c r="M73" s="66"/>
      <c r="N73" s="66"/>
      <c r="O73" s="66"/>
      <c r="P73" s="67"/>
      <c r="Q73" s="66"/>
      <c r="R73" s="66"/>
      <c r="S73" s="66"/>
      <c r="T73" s="67"/>
      <c r="U73" s="66"/>
      <c r="V73" s="66"/>
      <c r="W73" s="66"/>
      <c r="X73" s="67"/>
      <c r="Y73" s="66"/>
      <c r="Z73" s="66"/>
      <c r="AA73" s="66"/>
      <c r="AB73" s="67"/>
      <c r="AC73" s="66"/>
      <c r="AD73" s="66"/>
      <c r="AE73" s="66"/>
      <c r="AF73" s="67"/>
      <c r="AG73" s="66"/>
      <c r="AH73" s="66"/>
      <c r="AI73" s="66"/>
      <c r="AJ73" s="67"/>
      <c r="AK73" s="66"/>
      <c r="AL73" s="66"/>
      <c r="AM73" s="66"/>
      <c r="AN73" s="67"/>
      <c r="AO73" s="66"/>
      <c r="AP73" s="66"/>
      <c r="AQ73" s="66"/>
      <c r="AR73" s="67"/>
      <c r="AT73" s="68"/>
      <c r="AU73" s="68"/>
      <c r="AV73" s="68"/>
      <c r="AW73" s="68"/>
      <c r="AX73" s="68"/>
      <c r="AY73" s="68"/>
      <c r="AZ73" s="68"/>
      <c r="BA73" s="68"/>
      <c r="BB73" s="68"/>
      <c r="BC73" s="68"/>
    </row>
    <row r="74" spans="1:55" x14ac:dyDescent="0.45">
      <c r="A74" s="95" t="s">
        <v>255</v>
      </c>
      <c r="B74" s="96"/>
      <c r="C74" s="96"/>
      <c r="D74" s="96"/>
      <c r="E74" s="115"/>
      <c r="F74" s="115"/>
      <c r="G74" s="115"/>
      <c r="H74" s="116"/>
      <c r="I74" s="115"/>
      <c r="J74" s="115"/>
      <c r="K74" s="115"/>
      <c r="L74" s="116"/>
      <c r="M74" s="115"/>
      <c r="N74" s="115"/>
      <c r="O74" s="115"/>
      <c r="P74" s="116"/>
      <c r="Q74" s="115"/>
      <c r="R74" s="115"/>
      <c r="S74" s="115"/>
      <c r="T74" s="116"/>
      <c r="U74" s="115"/>
      <c r="V74" s="115"/>
      <c r="W74" s="115"/>
      <c r="X74" s="116"/>
      <c r="Y74" s="115"/>
      <c r="Z74" s="115"/>
      <c r="AA74" s="115"/>
      <c r="AB74" s="116"/>
      <c r="AC74" s="115"/>
      <c r="AD74" s="115"/>
      <c r="AE74" s="115"/>
      <c r="AF74" s="116"/>
      <c r="AG74" s="115"/>
      <c r="AH74" s="115"/>
      <c r="AI74" s="115"/>
      <c r="AJ74" s="116"/>
      <c r="AK74" s="115"/>
      <c r="AL74" s="115"/>
      <c r="AM74" s="115"/>
      <c r="AN74" s="116"/>
      <c r="AO74" s="115"/>
      <c r="AP74" s="115"/>
      <c r="AQ74" s="115"/>
      <c r="AR74" s="116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</row>
    <row r="75" spans="1:55" x14ac:dyDescent="0.45">
      <c r="A75" s="97" t="s">
        <v>255</v>
      </c>
      <c r="B75" s="60" t="s">
        <v>223</v>
      </c>
      <c r="C75" s="76" t="s">
        <v>184</v>
      </c>
      <c r="D75" s="60">
        <v>1277776</v>
      </c>
      <c r="E75" s="66"/>
      <c r="F75" s="66"/>
      <c r="G75" s="66"/>
      <c r="H75" s="67"/>
      <c r="I75" s="66"/>
      <c r="J75" s="66"/>
      <c r="K75" s="66"/>
      <c r="L75" s="67"/>
      <c r="M75" s="66"/>
      <c r="N75" s="66"/>
      <c r="O75" s="66"/>
      <c r="P75" s="67"/>
      <c r="Q75" s="66"/>
      <c r="R75" s="66"/>
      <c r="S75" s="66"/>
      <c r="T75" s="67"/>
      <c r="U75" s="66"/>
      <c r="V75" s="66"/>
      <c r="W75" s="66"/>
      <c r="X75" s="67"/>
      <c r="Y75" s="66"/>
      <c r="Z75" s="66"/>
      <c r="AA75" s="66"/>
      <c r="AB75" s="67"/>
      <c r="AC75" s="86">
        <v>1825</v>
      </c>
      <c r="AD75" s="86">
        <v>2100</v>
      </c>
      <c r="AE75" s="86">
        <v>2379</v>
      </c>
      <c r="AF75" s="79">
        <f>AZ75-SUM(AC75,AD75,AE75)</f>
        <v>2614</v>
      </c>
      <c r="AG75" s="86">
        <v>2777</v>
      </c>
      <c r="AH75" s="86">
        <v>3007</v>
      </c>
      <c r="AI75" s="86">
        <v>3444</v>
      </c>
      <c r="AJ75" s="67"/>
      <c r="AK75" s="98"/>
      <c r="AL75" s="98"/>
      <c r="AM75" s="98"/>
      <c r="AN75" s="67"/>
      <c r="AO75" s="98"/>
      <c r="AP75" s="98"/>
      <c r="AQ75" s="98"/>
      <c r="AR75" s="67"/>
      <c r="AT75" s="68"/>
      <c r="AU75" s="68"/>
      <c r="AV75" s="68"/>
      <c r="AW75" s="68"/>
      <c r="AX75" s="68"/>
      <c r="AY75" s="68"/>
      <c r="AZ75" s="88">
        <v>8918</v>
      </c>
      <c r="BA75" s="68"/>
      <c r="BB75" s="68"/>
      <c r="BC75" s="68"/>
    </row>
    <row r="76" spans="1:55" x14ac:dyDescent="0.45">
      <c r="A76" s="97" t="s">
        <v>256</v>
      </c>
      <c r="B76" s="60" t="s">
        <v>227</v>
      </c>
      <c r="C76" s="76" t="s">
        <v>184</v>
      </c>
      <c r="D76" s="60">
        <v>1277777</v>
      </c>
      <c r="E76" s="66"/>
      <c r="F76" s="66"/>
      <c r="G76" s="66"/>
      <c r="H76" s="67"/>
      <c r="I76" s="66"/>
      <c r="J76" s="66"/>
      <c r="K76" s="66"/>
      <c r="L76" s="67"/>
      <c r="M76" s="66"/>
      <c r="N76" s="66"/>
      <c r="O76" s="66"/>
      <c r="P76" s="67"/>
      <c r="Q76" s="66"/>
      <c r="R76" s="66"/>
      <c r="S76" s="66"/>
      <c r="T76" s="67"/>
      <c r="U76" s="66"/>
      <c r="V76" s="66"/>
      <c r="W76" s="66"/>
      <c r="X76" s="67"/>
      <c r="Y76" s="66"/>
      <c r="Z76" s="66"/>
      <c r="AA76" s="66"/>
      <c r="AB76" s="67"/>
      <c r="AC76" s="110">
        <v>5.0999999999999997E-2</v>
      </c>
      <c r="AD76" s="110">
        <v>5.4000000000000013E-2</v>
      </c>
      <c r="AE76" s="110">
        <v>5.8999999999999997E-2</v>
      </c>
      <c r="AF76" s="67"/>
      <c r="AG76" s="110">
        <v>6.8000000000000005E-2</v>
      </c>
      <c r="AH76" s="110">
        <v>7.9000000000000001E-2</v>
      </c>
      <c r="AI76" s="110">
        <v>7.4999999999999997E-2</v>
      </c>
      <c r="AJ76" s="67"/>
      <c r="AK76" s="98"/>
      <c r="AL76" s="98"/>
      <c r="AM76" s="98"/>
      <c r="AN76" s="67"/>
      <c r="AO76" s="98"/>
      <c r="AP76" s="98"/>
      <c r="AQ76" s="98"/>
      <c r="AR76" s="67"/>
      <c r="AT76" s="68"/>
      <c r="AU76" s="68"/>
      <c r="AV76" s="68"/>
      <c r="AW76" s="68"/>
      <c r="AX76" s="68"/>
      <c r="AY76" s="68"/>
      <c r="AZ76" s="112">
        <v>5.5E-2</v>
      </c>
      <c r="BA76" s="68"/>
      <c r="BB76" s="68"/>
      <c r="BC76" s="68"/>
    </row>
    <row r="77" spans="1:55" x14ac:dyDescent="0.45">
      <c r="A77" s="97"/>
      <c r="B77" s="114"/>
      <c r="C77" s="114"/>
      <c r="D77" s="114"/>
      <c r="E77" s="66"/>
      <c r="F77" s="66"/>
      <c r="G77" s="66"/>
      <c r="H77" s="67"/>
      <c r="I77" s="66"/>
      <c r="J77" s="66"/>
      <c r="K77" s="66"/>
      <c r="L77" s="67"/>
      <c r="M77" s="66"/>
      <c r="N77" s="66"/>
      <c r="O77" s="66"/>
      <c r="P77" s="67"/>
      <c r="Q77" s="66"/>
      <c r="R77" s="66"/>
      <c r="S77" s="66"/>
      <c r="T77" s="67"/>
      <c r="U77" s="66"/>
      <c r="V77" s="66"/>
      <c r="W77" s="66"/>
      <c r="X77" s="67"/>
      <c r="Y77" s="98"/>
      <c r="Z77" s="98"/>
      <c r="AA77" s="98"/>
      <c r="AB77" s="79"/>
      <c r="AC77" s="98"/>
      <c r="AD77" s="98"/>
      <c r="AE77" s="98"/>
      <c r="AF77" s="79"/>
      <c r="AG77" s="98"/>
      <c r="AH77" s="98"/>
      <c r="AI77" s="98"/>
      <c r="AJ77" s="79"/>
      <c r="AK77" s="98"/>
      <c r="AL77" s="98"/>
      <c r="AM77" s="98"/>
      <c r="AN77" s="79"/>
      <c r="AO77" s="98"/>
      <c r="AP77" s="98"/>
      <c r="AQ77" s="98"/>
      <c r="AR77" s="79"/>
      <c r="AT77" s="68"/>
      <c r="AU77" s="68"/>
      <c r="AV77" s="68"/>
      <c r="AW77" s="68"/>
      <c r="AX77" s="68"/>
      <c r="AY77" s="68"/>
      <c r="AZ77" s="68"/>
      <c r="BA77" s="68"/>
      <c r="BB77" s="99"/>
      <c r="BC77" s="99"/>
    </row>
    <row r="78" spans="1:55" x14ac:dyDescent="0.45">
      <c r="A78" s="54" t="s">
        <v>257</v>
      </c>
      <c r="B78" s="55"/>
      <c r="C78" s="55"/>
      <c r="D78" s="55"/>
      <c r="E78" s="56"/>
      <c r="F78" s="56"/>
      <c r="G78" s="56"/>
      <c r="H78" s="57"/>
      <c r="I78" s="56"/>
      <c r="J78" s="56"/>
      <c r="K78" s="56"/>
      <c r="L78" s="57"/>
      <c r="M78" s="56"/>
      <c r="N78" s="56"/>
      <c r="O78" s="56"/>
      <c r="P78" s="57"/>
      <c r="Q78" s="56"/>
      <c r="R78" s="56"/>
      <c r="S78" s="56"/>
      <c r="T78" s="57"/>
      <c r="U78" s="56"/>
      <c r="V78" s="56"/>
      <c r="W78" s="56"/>
      <c r="X78" s="57"/>
      <c r="Y78" s="56"/>
      <c r="Z78" s="56"/>
      <c r="AA78" s="56"/>
      <c r="AB78" s="57"/>
      <c r="AC78" s="56"/>
      <c r="AD78" s="56"/>
      <c r="AE78" s="56"/>
      <c r="AF78" s="57"/>
      <c r="AG78" s="56"/>
      <c r="AH78" s="56"/>
      <c r="AI78" s="56"/>
      <c r="AJ78" s="57"/>
      <c r="AK78" s="56"/>
      <c r="AL78" s="56"/>
      <c r="AM78" s="56"/>
      <c r="AN78" s="57"/>
      <c r="AO78" s="56"/>
      <c r="AP78" s="56"/>
      <c r="AQ78" s="56"/>
      <c r="AR78" s="57"/>
      <c r="AT78" s="58"/>
      <c r="AU78" s="58"/>
      <c r="AV78" s="58"/>
      <c r="AW78" s="58"/>
      <c r="AX78" s="58"/>
      <c r="AY78" s="58"/>
      <c r="AZ78" s="58"/>
      <c r="BA78" s="58"/>
      <c r="BB78" s="58"/>
      <c r="BC78" s="58"/>
    </row>
    <row r="79" spans="1:55" x14ac:dyDescent="0.45">
      <c r="A79" s="95" t="s">
        <v>30</v>
      </c>
      <c r="B79" s="96"/>
      <c r="C79" s="96"/>
      <c r="D79" s="96"/>
      <c r="E79" s="71"/>
      <c r="F79" s="71"/>
      <c r="G79" s="71"/>
      <c r="H79" s="72"/>
      <c r="I79" s="71"/>
      <c r="J79" s="71"/>
      <c r="K79" s="71"/>
      <c r="L79" s="72"/>
      <c r="M79" s="71"/>
      <c r="N79" s="71"/>
      <c r="O79" s="71"/>
      <c r="P79" s="72"/>
      <c r="Q79" s="71"/>
      <c r="R79" s="71"/>
      <c r="S79" s="71"/>
      <c r="T79" s="72"/>
      <c r="U79" s="71"/>
      <c r="V79" s="71"/>
      <c r="W79" s="71"/>
      <c r="X79" s="72"/>
      <c r="Y79" s="71"/>
      <c r="Z79" s="71"/>
      <c r="AA79" s="71"/>
      <c r="AB79" s="72"/>
      <c r="AC79" s="71"/>
      <c r="AD79" s="71"/>
      <c r="AE79" s="71"/>
      <c r="AF79" s="72"/>
      <c r="AG79" s="71"/>
      <c r="AH79" s="71"/>
      <c r="AI79" s="71"/>
      <c r="AJ79" s="72"/>
      <c r="AK79" s="71"/>
      <c r="AL79" s="71"/>
      <c r="AM79" s="71"/>
      <c r="AN79" s="72"/>
      <c r="AO79" s="71"/>
      <c r="AP79" s="71"/>
      <c r="AQ79" s="71"/>
      <c r="AR79" s="72"/>
      <c r="AT79" s="73"/>
      <c r="AU79" s="73"/>
      <c r="AV79" s="73"/>
      <c r="AW79" s="73"/>
      <c r="AX79" s="73"/>
      <c r="AY79" s="73"/>
      <c r="AZ79" s="73"/>
      <c r="BA79" s="73"/>
      <c r="BB79" s="73"/>
      <c r="BC79" s="73"/>
    </row>
    <row r="80" spans="1:55" x14ac:dyDescent="0.45">
      <c r="A80" s="97" t="s">
        <v>258</v>
      </c>
      <c r="B80" s="60" t="s">
        <v>223</v>
      </c>
      <c r="C80" s="76" t="s">
        <v>185</v>
      </c>
      <c r="D80" s="60">
        <v>2690438</v>
      </c>
      <c r="E80" s="71"/>
      <c r="F80" s="71"/>
      <c r="G80" s="71"/>
      <c r="H80" s="72"/>
      <c r="I80" s="71"/>
      <c r="J80" s="71"/>
      <c r="K80" s="71"/>
      <c r="L80" s="72"/>
      <c r="M80" s="71"/>
      <c r="N80" s="71"/>
      <c r="O80" s="71"/>
      <c r="P80" s="72"/>
      <c r="Q80" s="71"/>
      <c r="R80" s="71"/>
      <c r="S80" s="71"/>
      <c r="T80" s="72"/>
      <c r="U80" s="71"/>
      <c r="V80" s="71"/>
      <c r="W80" s="71"/>
      <c r="X80" s="72"/>
      <c r="Y80" s="71"/>
      <c r="Z80" s="71"/>
      <c r="AA80" s="71"/>
      <c r="AB80" s="77">
        <v>23320</v>
      </c>
      <c r="AC80" s="86">
        <v>22547</v>
      </c>
      <c r="AD80" s="86">
        <v>23642</v>
      </c>
      <c r="AE80" s="86">
        <v>24741</v>
      </c>
      <c r="AF80" s="77">
        <v>27185</v>
      </c>
      <c r="AG80" s="86">
        <v>24502</v>
      </c>
      <c r="AH80" s="86">
        <v>21319</v>
      </c>
      <c r="AI80" s="86">
        <v>26338</v>
      </c>
      <c r="AJ80" s="77">
        <v>31903</v>
      </c>
      <c r="AK80" s="86">
        <v>31879</v>
      </c>
      <c r="AL80" s="86">
        <v>35845</v>
      </c>
      <c r="AM80" s="86">
        <v>37926</v>
      </c>
      <c r="AN80" s="77">
        <v>43301</v>
      </c>
      <c r="AO80" s="86">
        <v>39618</v>
      </c>
      <c r="AP80" s="86">
        <v>40689</v>
      </c>
      <c r="AQ80" s="86">
        <v>39539</v>
      </c>
      <c r="AR80" s="77">
        <v>42604</v>
      </c>
      <c r="AT80" s="73"/>
      <c r="AU80" s="73"/>
      <c r="AV80" s="73"/>
      <c r="AW80" s="73"/>
      <c r="AX80" s="73"/>
      <c r="AY80" s="99"/>
      <c r="AZ80" s="88">
        <v>98115</v>
      </c>
      <c r="BA80" s="88">
        <v>104062</v>
      </c>
      <c r="BB80" s="88">
        <v>148951</v>
      </c>
      <c r="BC80" s="88">
        <v>162450</v>
      </c>
    </row>
    <row r="81" spans="1:55" x14ac:dyDescent="0.45">
      <c r="A81" s="97" t="s">
        <v>259</v>
      </c>
      <c r="B81" s="60" t="s">
        <v>223</v>
      </c>
      <c r="C81" s="76" t="s">
        <v>185</v>
      </c>
      <c r="D81" s="60">
        <v>2690439</v>
      </c>
      <c r="E81" s="71"/>
      <c r="F81" s="71"/>
      <c r="G81" s="71"/>
      <c r="H81" s="72"/>
      <c r="I81" s="71"/>
      <c r="J81" s="71"/>
      <c r="K81" s="71"/>
      <c r="L81" s="72"/>
      <c r="M81" s="71"/>
      <c r="N81" s="71"/>
      <c r="O81" s="71"/>
      <c r="P81" s="72"/>
      <c r="Q81" s="71"/>
      <c r="R81" s="71"/>
      <c r="S81" s="71"/>
      <c r="T81" s="72"/>
      <c r="U81" s="71"/>
      <c r="V81" s="71"/>
      <c r="W81" s="71"/>
      <c r="X81" s="72"/>
      <c r="Y81" s="71"/>
      <c r="Z81" s="71"/>
      <c r="AA81" s="71"/>
      <c r="AB81" s="77">
        <v>3605</v>
      </c>
      <c r="AC81" s="86">
        <v>3025</v>
      </c>
      <c r="AD81" s="86">
        <v>3603</v>
      </c>
      <c r="AE81" s="86">
        <v>3804</v>
      </c>
      <c r="AF81" s="77">
        <v>4717</v>
      </c>
      <c r="AG81" s="86">
        <v>4038</v>
      </c>
      <c r="AH81" s="86">
        <v>3812</v>
      </c>
      <c r="AI81" s="86">
        <v>5037</v>
      </c>
      <c r="AJ81" s="77">
        <v>6885</v>
      </c>
      <c r="AK81" s="86">
        <v>6005</v>
      </c>
      <c r="AL81" s="86">
        <v>7002</v>
      </c>
      <c r="AM81" s="86">
        <v>7205</v>
      </c>
      <c r="AN81" s="77">
        <v>8633</v>
      </c>
      <c r="AO81" s="86">
        <v>6869</v>
      </c>
      <c r="AP81" s="86">
        <v>7340</v>
      </c>
      <c r="AQ81" s="86">
        <v>7071</v>
      </c>
      <c r="AR81" s="77">
        <v>7963</v>
      </c>
      <c r="AT81" s="73"/>
      <c r="AU81" s="73"/>
      <c r="AV81" s="73"/>
      <c r="AW81" s="73"/>
      <c r="AX81" s="73"/>
      <c r="AY81" s="99"/>
      <c r="AZ81" s="88">
        <v>15149</v>
      </c>
      <c r="BA81" s="88">
        <v>19772</v>
      </c>
      <c r="BB81" s="88">
        <v>28845</v>
      </c>
      <c r="BC81" s="88">
        <v>29243</v>
      </c>
    </row>
    <row r="82" spans="1:55" x14ac:dyDescent="0.45">
      <c r="A82" s="100" t="s">
        <v>239</v>
      </c>
      <c r="B82" s="101" t="s">
        <v>223</v>
      </c>
      <c r="C82" s="102" t="s">
        <v>209</v>
      </c>
      <c r="D82" s="101">
        <v>2621603</v>
      </c>
      <c r="E82" s="118"/>
      <c r="F82" s="118"/>
      <c r="G82" s="118"/>
      <c r="H82" s="119"/>
      <c r="I82" s="118"/>
      <c r="J82" s="118"/>
      <c r="K82" s="118"/>
      <c r="L82" s="119"/>
      <c r="M82" s="118"/>
      <c r="N82" s="118"/>
      <c r="O82" s="118"/>
      <c r="P82" s="119"/>
      <c r="Q82" s="118"/>
      <c r="R82" s="118"/>
      <c r="S82" s="118"/>
      <c r="T82" s="119"/>
      <c r="U82" s="118"/>
      <c r="V82" s="118"/>
      <c r="W82" s="118"/>
      <c r="X82" s="119"/>
      <c r="Y82" s="118"/>
      <c r="Z82" s="118"/>
      <c r="AA82" s="118"/>
      <c r="AB82" s="106">
        <f t="shared" ref="AB82:AI82" si="2">SUM(AB80:AB81)</f>
        <v>26925</v>
      </c>
      <c r="AC82" s="105">
        <f t="shared" si="2"/>
        <v>25572</v>
      </c>
      <c r="AD82" s="105">
        <f t="shared" si="2"/>
        <v>27245</v>
      </c>
      <c r="AE82" s="105">
        <f t="shared" si="2"/>
        <v>28545</v>
      </c>
      <c r="AF82" s="106">
        <f t="shared" si="2"/>
        <v>31902</v>
      </c>
      <c r="AG82" s="105">
        <f t="shared" si="2"/>
        <v>28540</v>
      </c>
      <c r="AH82" s="105">
        <f t="shared" si="2"/>
        <v>25131</v>
      </c>
      <c r="AI82" s="105">
        <f t="shared" si="2"/>
        <v>31375</v>
      </c>
      <c r="AJ82" s="120"/>
      <c r="AK82" s="121"/>
      <c r="AL82" s="121"/>
      <c r="AM82" s="121"/>
      <c r="AN82" s="120"/>
      <c r="AO82" s="121"/>
      <c r="AP82" s="121"/>
      <c r="AQ82" s="121"/>
      <c r="AR82" s="120"/>
      <c r="AT82" s="122"/>
      <c r="AU82" s="122"/>
      <c r="AV82" s="122"/>
      <c r="AW82" s="108">
        <v>63785</v>
      </c>
      <c r="AX82" s="108">
        <v>77788</v>
      </c>
      <c r="AY82" s="108">
        <v>96336</v>
      </c>
      <c r="AZ82" s="107">
        <f>SUM(AZ80:AZ81)</f>
        <v>113264</v>
      </c>
      <c r="BA82" s="109"/>
      <c r="BB82" s="109"/>
      <c r="BC82" s="109"/>
    </row>
    <row r="83" spans="1:55" x14ac:dyDescent="0.45">
      <c r="A83" s="59"/>
      <c r="B83" s="60"/>
      <c r="C83" s="60"/>
      <c r="D83" s="60"/>
      <c r="E83" s="71"/>
      <c r="F83" s="71"/>
      <c r="G83" s="71"/>
      <c r="H83" s="72"/>
      <c r="I83" s="71"/>
      <c r="J83" s="71"/>
      <c r="K83" s="71"/>
      <c r="L83" s="72"/>
      <c r="M83" s="71"/>
      <c r="N83" s="71"/>
      <c r="O83" s="71"/>
      <c r="P83" s="72"/>
      <c r="Q83" s="71"/>
      <c r="R83" s="71"/>
      <c r="S83" s="71"/>
      <c r="T83" s="72"/>
      <c r="U83" s="71"/>
      <c r="V83" s="71"/>
      <c r="W83" s="71"/>
      <c r="X83" s="72"/>
      <c r="Y83" s="71"/>
      <c r="Z83" s="71"/>
      <c r="AA83" s="71"/>
      <c r="AB83" s="72"/>
      <c r="AC83" s="71"/>
      <c r="AD83" s="71"/>
      <c r="AE83" s="71"/>
      <c r="AF83" s="67"/>
      <c r="AG83" s="66"/>
      <c r="AH83" s="66"/>
      <c r="AI83" s="66"/>
      <c r="AJ83" s="67"/>
      <c r="AK83" s="66"/>
      <c r="AL83" s="66"/>
      <c r="AM83" s="66"/>
      <c r="AN83" s="67"/>
      <c r="AO83" s="66"/>
      <c r="AP83" s="66"/>
      <c r="AQ83" s="66"/>
      <c r="AR83" s="67"/>
      <c r="AT83" s="73"/>
      <c r="AU83" s="73"/>
      <c r="AV83" s="73"/>
      <c r="AW83" s="73"/>
      <c r="AX83" s="73"/>
      <c r="AY83" s="73"/>
      <c r="AZ83" s="73"/>
      <c r="BA83" s="73"/>
      <c r="BB83" s="73"/>
      <c r="BC83" s="73"/>
    </row>
    <row r="84" spans="1:55" x14ac:dyDescent="0.45">
      <c r="A84" s="97" t="s">
        <v>260</v>
      </c>
      <c r="B84" s="60" t="s">
        <v>223</v>
      </c>
      <c r="C84" s="76" t="s">
        <v>185</v>
      </c>
      <c r="D84" s="60">
        <v>2690440</v>
      </c>
      <c r="E84" s="71"/>
      <c r="F84" s="71"/>
      <c r="G84" s="71"/>
      <c r="H84" s="72"/>
      <c r="I84" s="71"/>
      <c r="J84" s="71"/>
      <c r="K84" s="71"/>
      <c r="L84" s="72"/>
      <c r="M84" s="71"/>
      <c r="N84" s="71"/>
      <c r="O84" s="71"/>
      <c r="P84" s="72"/>
      <c r="Q84" s="71"/>
      <c r="R84" s="71"/>
      <c r="S84" s="71"/>
      <c r="T84" s="72"/>
      <c r="U84" s="71"/>
      <c r="V84" s="71"/>
      <c r="W84" s="71"/>
      <c r="X84" s="72"/>
      <c r="Y84" s="71"/>
      <c r="Z84" s="71"/>
      <c r="AA84" s="71"/>
      <c r="AB84" s="77">
        <v>5593</v>
      </c>
      <c r="AC84" s="86">
        <v>5015</v>
      </c>
      <c r="AD84" s="86">
        <v>5249</v>
      </c>
      <c r="AE84" s="86">
        <v>5251</v>
      </c>
      <c r="AF84" s="77">
        <v>6032</v>
      </c>
      <c r="AG84" s="86">
        <v>5223</v>
      </c>
      <c r="AH84" s="86">
        <v>4736</v>
      </c>
      <c r="AI84" s="86">
        <v>5720</v>
      </c>
      <c r="AJ84" s="77">
        <v>7411</v>
      </c>
      <c r="AK84" s="86">
        <v>6800</v>
      </c>
      <c r="AL84" s="86">
        <v>7597</v>
      </c>
      <c r="AM84" s="86">
        <v>7999</v>
      </c>
      <c r="AN84" s="77">
        <v>9305</v>
      </c>
      <c r="AO84" s="86">
        <v>8174</v>
      </c>
      <c r="AP84" s="86">
        <v>8259</v>
      </c>
      <c r="AQ84" s="86">
        <v>7872</v>
      </c>
      <c r="AR84" s="77">
        <v>8475</v>
      </c>
      <c r="AT84" s="73"/>
      <c r="AU84" s="73"/>
      <c r="AV84" s="73"/>
      <c r="AW84" s="88">
        <v>15598</v>
      </c>
      <c r="AX84" s="88">
        <v>17587</v>
      </c>
      <c r="AY84" s="88">
        <v>19982</v>
      </c>
      <c r="AZ84" s="88">
        <v>21547</v>
      </c>
      <c r="BA84" s="88">
        <v>23090</v>
      </c>
      <c r="BB84" s="88">
        <v>31701</v>
      </c>
      <c r="BC84" s="88">
        <v>32780</v>
      </c>
    </row>
    <row r="85" spans="1:55" x14ac:dyDescent="0.45">
      <c r="A85" s="123" t="s">
        <v>261</v>
      </c>
      <c r="B85" s="101" t="s">
        <v>223</v>
      </c>
      <c r="C85" s="102" t="s">
        <v>185</v>
      </c>
      <c r="D85" s="101">
        <v>2690441</v>
      </c>
      <c r="E85" s="118"/>
      <c r="F85" s="118"/>
      <c r="G85" s="118"/>
      <c r="H85" s="119"/>
      <c r="I85" s="118"/>
      <c r="J85" s="118"/>
      <c r="K85" s="118"/>
      <c r="L85" s="119"/>
      <c r="M85" s="118"/>
      <c r="N85" s="118"/>
      <c r="O85" s="118"/>
      <c r="P85" s="119"/>
      <c r="Q85" s="118"/>
      <c r="R85" s="118"/>
      <c r="S85" s="118"/>
      <c r="T85" s="119"/>
      <c r="U85" s="118"/>
      <c r="V85" s="118"/>
      <c r="W85" s="118"/>
      <c r="X85" s="119"/>
      <c r="Y85" s="118"/>
      <c r="Z85" s="118"/>
      <c r="AA85" s="118"/>
      <c r="AB85" s="106">
        <f t="shared" ref="AB85:AI85" si="3">AB82+AB84</f>
        <v>32518</v>
      </c>
      <c r="AC85" s="105">
        <f t="shared" si="3"/>
        <v>30587</v>
      </c>
      <c r="AD85" s="105">
        <f t="shared" si="3"/>
        <v>32494</v>
      </c>
      <c r="AE85" s="105">
        <f t="shared" si="3"/>
        <v>33796</v>
      </c>
      <c r="AF85" s="106">
        <f t="shared" si="3"/>
        <v>37934</v>
      </c>
      <c r="AG85" s="105">
        <f t="shared" si="3"/>
        <v>33763</v>
      </c>
      <c r="AH85" s="105">
        <f t="shared" si="3"/>
        <v>29867</v>
      </c>
      <c r="AI85" s="105">
        <f t="shared" si="3"/>
        <v>37095</v>
      </c>
      <c r="AJ85" s="106">
        <f t="shared" ref="AJ85:AR85" si="4">SUM(AJ84,AJ80:AJ81)</f>
        <v>46199</v>
      </c>
      <c r="AK85" s="105">
        <f t="shared" si="4"/>
        <v>44684</v>
      </c>
      <c r="AL85" s="105">
        <f t="shared" si="4"/>
        <v>50444</v>
      </c>
      <c r="AM85" s="105">
        <f t="shared" si="4"/>
        <v>53130</v>
      </c>
      <c r="AN85" s="106">
        <f t="shared" si="4"/>
        <v>61239</v>
      </c>
      <c r="AO85" s="105">
        <f t="shared" si="4"/>
        <v>54661</v>
      </c>
      <c r="AP85" s="105">
        <f t="shared" si="4"/>
        <v>56288</v>
      </c>
      <c r="AQ85" s="105">
        <f t="shared" si="4"/>
        <v>54482</v>
      </c>
      <c r="AR85" s="106">
        <f t="shared" si="4"/>
        <v>59042</v>
      </c>
      <c r="AT85" s="122"/>
      <c r="AU85" s="122"/>
      <c r="AV85" s="122"/>
      <c r="AW85" s="107">
        <f>AW82+AW84</f>
        <v>79383</v>
      </c>
      <c r="AX85" s="107">
        <f>AX82+AX84</f>
        <v>95375</v>
      </c>
      <c r="AY85" s="107">
        <f>AY82+AY84</f>
        <v>116318</v>
      </c>
      <c r="AZ85" s="107">
        <f>AZ82+AZ84</f>
        <v>134811</v>
      </c>
      <c r="BA85" s="107">
        <f>SUM(BA84,BA80:BA81)</f>
        <v>146924</v>
      </c>
      <c r="BB85" s="107">
        <f>SUM(BB84,BB80:BB81)</f>
        <v>209497</v>
      </c>
      <c r="BC85" s="107">
        <f>SUM(BC84,BC80:BC81)</f>
        <v>224473</v>
      </c>
    </row>
    <row r="86" spans="1:55" x14ac:dyDescent="0.45">
      <c r="A86" s="59"/>
      <c r="B86" s="60"/>
      <c r="C86" s="60"/>
      <c r="D86" s="60"/>
      <c r="E86" s="71"/>
      <c r="F86" s="71"/>
      <c r="G86" s="71"/>
      <c r="H86" s="72"/>
      <c r="I86" s="71"/>
      <c r="J86" s="71"/>
      <c r="K86" s="71"/>
      <c r="L86" s="72"/>
      <c r="M86" s="71"/>
      <c r="N86" s="71"/>
      <c r="O86" s="71"/>
      <c r="P86" s="72"/>
      <c r="Q86" s="71"/>
      <c r="R86" s="71"/>
      <c r="S86" s="71"/>
      <c r="T86" s="72"/>
      <c r="U86" s="71"/>
      <c r="V86" s="71"/>
      <c r="W86" s="71"/>
      <c r="X86" s="72"/>
      <c r="Y86" s="71"/>
      <c r="Z86" s="71"/>
      <c r="AA86" s="71"/>
      <c r="AB86" s="72"/>
      <c r="AC86" s="71"/>
      <c r="AD86" s="71"/>
      <c r="AE86" s="71"/>
      <c r="AF86" s="67"/>
      <c r="AG86" s="66"/>
      <c r="AH86" s="66"/>
      <c r="AI86" s="66"/>
      <c r="AJ86" s="67"/>
      <c r="AK86" s="66"/>
      <c r="AL86" s="66"/>
      <c r="AM86" s="66"/>
      <c r="AN86" s="67"/>
      <c r="AO86" s="66"/>
      <c r="AP86" s="66"/>
      <c r="AQ86" s="66"/>
      <c r="AR86" s="67"/>
      <c r="AT86" s="73"/>
      <c r="AU86" s="73"/>
      <c r="AV86" s="73"/>
      <c r="AW86" s="73"/>
      <c r="AX86" s="73"/>
      <c r="AY86" s="73"/>
      <c r="AZ86" s="73"/>
      <c r="BA86" s="73"/>
      <c r="BB86" s="73"/>
      <c r="BC86" s="73"/>
    </row>
    <row r="87" spans="1:55" x14ac:dyDescent="0.45">
      <c r="A87" s="97" t="s">
        <v>262</v>
      </c>
      <c r="B87" s="60" t="s">
        <v>223</v>
      </c>
      <c r="C87" s="76" t="s">
        <v>209</v>
      </c>
      <c r="D87" s="60">
        <v>2621606</v>
      </c>
      <c r="E87" s="71"/>
      <c r="F87" s="71"/>
      <c r="G87" s="71"/>
      <c r="H87" s="72"/>
      <c r="I87" s="71"/>
      <c r="J87" s="71"/>
      <c r="K87" s="71"/>
      <c r="L87" s="72"/>
      <c r="M87" s="71"/>
      <c r="N87" s="71"/>
      <c r="O87" s="71"/>
      <c r="P87" s="72"/>
      <c r="Q87" s="71"/>
      <c r="R87" s="71"/>
      <c r="S87" s="71"/>
      <c r="T87" s="72"/>
      <c r="U87" s="71"/>
      <c r="V87" s="71"/>
      <c r="W87" s="71"/>
      <c r="X87" s="72"/>
      <c r="Y87" s="71"/>
      <c r="Z87" s="71"/>
      <c r="AA87" s="71"/>
      <c r="AB87" s="77">
        <v>1709</v>
      </c>
      <c r="AC87" s="86">
        <v>1825</v>
      </c>
      <c r="AD87" s="86">
        <v>2100</v>
      </c>
      <c r="AE87" s="86">
        <v>2379</v>
      </c>
      <c r="AF87" s="77">
        <v>2614</v>
      </c>
      <c r="AG87" s="86">
        <v>2777</v>
      </c>
      <c r="AH87" s="86">
        <v>3007</v>
      </c>
      <c r="AI87" s="86">
        <v>3444</v>
      </c>
      <c r="AJ87" s="67"/>
      <c r="AK87" s="98"/>
      <c r="AL87" s="66"/>
      <c r="AM87" s="66"/>
      <c r="AN87" s="79"/>
      <c r="AO87" s="98"/>
      <c r="AP87" s="66"/>
      <c r="AQ87" s="113"/>
      <c r="AR87" s="79"/>
      <c r="AT87" s="73"/>
      <c r="AU87" s="73"/>
      <c r="AV87" s="73"/>
      <c r="AW87" s="99"/>
      <c r="AX87" s="99"/>
      <c r="AY87" s="99"/>
      <c r="AZ87" s="88">
        <v>8918</v>
      </c>
      <c r="BA87" s="99"/>
      <c r="BB87" s="99"/>
      <c r="BC87" s="99"/>
    </row>
    <row r="88" spans="1:55" x14ac:dyDescent="0.45">
      <c r="A88" s="97" t="s">
        <v>263</v>
      </c>
      <c r="B88" s="60" t="s">
        <v>223</v>
      </c>
      <c r="C88" s="76" t="s">
        <v>185</v>
      </c>
      <c r="D88" s="60">
        <v>2690442</v>
      </c>
      <c r="E88" s="71"/>
      <c r="F88" s="71"/>
      <c r="G88" s="71"/>
      <c r="H88" s="72"/>
      <c r="I88" s="71"/>
      <c r="J88" s="71"/>
      <c r="K88" s="71"/>
      <c r="L88" s="72"/>
      <c r="M88" s="71"/>
      <c r="N88" s="71"/>
      <c r="O88" s="71"/>
      <c r="P88" s="72"/>
      <c r="Q88" s="71"/>
      <c r="R88" s="71"/>
      <c r="S88" s="71"/>
      <c r="T88" s="72"/>
      <c r="U88" s="71"/>
      <c r="V88" s="71"/>
      <c r="W88" s="71"/>
      <c r="X88" s="72"/>
      <c r="Y88" s="71"/>
      <c r="Z88" s="71"/>
      <c r="AA88" s="71"/>
      <c r="AB88" s="77">
        <v>4771</v>
      </c>
      <c r="AC88" s="86">
        <v>3620</v>
      </c>
      <c r="AD88" s="86">
        <v>4080</v>
      </c>
      <c r="AE88" s="86">
        <v>4050</v>
      </c>
      <c r="AF88" s="77">
        <v>5264</v>
      </c>
      <c r="AG88" s="86">
        <v>4435</v>
      </c>
      <c r="AH88" s="86">
        <v>5124</v>
      </c>
      <c r="AI88" s="86">
        <v>5478</v>
      </c>
      <c r="AJ88" s="77">
        <v>6674</v>
      </c>
      <c r="AK88" s="86">
        <v>6494</v>
      </c>
      <c r="AL88" s="86">
        <v>6623</v>
      </c>
      <c r="AM88" s="86">
        <v>6754</v>
      </c>
      <c r="AN88" s="77">
        <v>8161</v>
      </c>
      <c r="AO88" s="86">
        <v>6811</v>
      </c>
      <c r="AP88" s="86">
        <v>6553</v>
      </c>
      <c r="AQ88" s="86">
        <v>6895</v>
      </c>
      <c r="AR88" s="77">
        <v>8796</v>
      </c>
      <c r="AT88" s="73"/>
      <c r="AU88" s="73"/>
      <c r="AV88" s="73"/>
      <c r="AW88" s="88">
        <v>10601</v>
      </c>
      <c r="AX88" s="88">
        <v>15003</v>
      </c>
      <c r="AY88" s="88">
        <v>19906</v>
      </c>
      <c r="AZ88" s="88">
        <v>17014</v>
      </c>
      <c r="BA88" s="88">
        <v>21711</v>
      </c>
      <c r="BB88" s="88">
        <v>28032</v>
      </c>
      <c r="BC88" s="88">
        <v>29055</v>
      </c>
    </row>
    <row r="89" spans="1:55" x14ac:dyDescent="0.45">
      <c r="A89" s="123" t="s">
        <v>264</v>
      </c>
      <c r="B89" s="101" t="s">
        <v>223</v>
      </c>
      <c r="C89" s="102" t="s">
        <v>185</v>
      </c>
      <c r="D89" s="101">
        <v>2690443</v>
      </c>
      <c r="E89" s="118"/>
      <c r="F89" s="118"/>
      <c r="G89" s="118"/>
      <c r="H89" s="119"/>
      <c r="I89" s="118"/>
      <c r="J89" s="118"/>
      <c r="K89" s="118"/>
      <c r="L89" s="119"/>
      <c r="M89" s="118"/>
      <c r="N89" s="118"/>
      <c r="O89" s="118"/>
      <c r="P89" s="119"/>
      <c r="Q89" s="118"/>
      <c r="R89" s="118"/>
      <c r="S89" s="118"/>
      <c r="T89" s="119"/>
      <c r="U89" s="118"/>
      <c r="V89" s="118"/>
      <c r="W89" s="118"/>
      <c r="X89" s="119"/>
      <c r="Y89" s="118"/>
      <c r="Z89" s="118"/>
      <c r="AA89" s="118"/>
      <c r="AB89" s="120"/>
      <c r="AC89" s="121"/>
      <c r="AD89" s="121"/>
      <c r="AE89" s="121"/>
      <c r="AF89" s="120"/>
      <c r="AG89" s="121"/>
      <c r="AH89" s="121"/>
      <c r="AI89" s="121"/>
      <c r="AJ89" s="106">
        <f t="shared" ref="AJ89:AR89" si="5">SUM(AJ85,AJ88)</f>
        <v>52873</v>
      </c>
      <c r="AK89" s="105">
        <f t="shared" si="5"/>
        <v>51178</v>
      </c>
      <c r="AL89" s="105">
        <f t="shared" si="5"/>
        <v>57067</v>
      </c>
      <c r="AM89" s="105">
        <f t="shared" si="5"/>
        <v>59884</v>
      </c>
      <c r="AN89" s="106">
        <f t="shared" si="5"/>
        <v>69400</v>
      </c>
      <c r="AO89" s="105">
        <f t="shared" si="5"/>
        <v>61472</v>
      </c>
      <c r="AP89" s="105">
        <f t="shared" si="5"/>
        <v>62841</v>
      </c>
      <c r="AQ89" s="105">
        <f t="shared" si="5"/>
        <v>61377</v>
      </c>
      <c r="AR89" s="106">
        <f t="shared" si="5"/>
        <v>67838</v>
      </c>
      <c r="AT89" s="122"/>
      <c r="AU89" s="122"/>
      <c r="AV89" s="122"/>
      <c r="AW89" s="109"/>
      <c r="AX89" s="109"/>
      <c r="AY89" s="109"/>
      <c r="AZ89" s="109"/>
      <c r="BA89" s="107">
        <f>SUM(BA85,BA88)</f>
        <v>168635</v>
      </c>
      <c r="BB89" s="107">
        <f>SUM(BB85,BB88)</f>
        <v>237529</v>
      </c>
      <c r="BC89" s="107">
        <f>SUM(BC85,BC88)</f>
        <v>253528</v>
      </c>
    </row>
    <row r="90" spans="1:55" x14ac:dyDescent="0.45">
      <c r="A90" s="59"/>
      <c r="B90" s="60"/>
      <c r="C90" s="60"/>
      <c r="D90" s="60"/>
      <c r="E90" s="71"/>
      <c r="F90" s="71"/>
      <c r="G90" s="71"/>
      <c r="H90" s="72"/>
      <c r="I90" s="71"/>
      <c r="J90" s="71"/>
      <c r="K90" s="71"/>
      <c r="L90" s="72"/>
      <c r="M90" s="71"/>
      <c r="N90" s="71"/>
      <c r="O90" s="71"/>
      <c r="P90" s="72"/>
      <c r="Q90" s="71"/>
      <c r="R90" s="71"/>
      <c r="S90" s="71"/>
      <c r="T90" s="72"/>
      <c r="U90" s="71"/>
      <c r="V90" s="71"/>
      <c r="W90" s="71"/>
      <c r="X90" s="72"/>
      <c r="Y90" s="71"/>
      <c r="Z90" s="71"/>
      <c r="AA90" s="71"/>
      <c r="AB90" s="124"/>
      <c r="AC90" s="125"/>
      <c r="AD90" s="125"/>
      <c r="AE90" s="125"/>
      <c r="AF90" s="124"/>
      <c r="AG90" s="125"/>
      <c r="AH90" s="125"/>
      <c r="AI90" s="125"/>
      <c r="AJ90" s="124"/>
      <c r="AK90" s="125"/>
      <c r="AL90" s="125"/>
      <c r="AM90" s="125"/>
      <c r="AN90" s="124"/>
      <c r="AO90" s="125"/>
      <c r="AP90" s="125"/>
      <c r="AQ90" s="125"/>
      <c r="AR90" s="124"/>
      <c r="AT90" s="73"/>
      <c r="AU90" s="73"/>
      <c r="AV90" s="73"/>
      <c r="AW90" s="126"/>
      <c r="AX90" s="126"/>
      <c r="AY90" s="126"/>
      <c r="AZ90" s="126"/>
      <c r="BA90" s="126"/>
      <c r="BB90" s="126"/>
      <c r="BC90" s="126"/>
    </row>
    <row r="91" spans="1:55" x14ac:dyDescent="0.45">
      <c r="A91" s="123" t="s">
        <v>265</v>
      </c>
      <c r="B91" s="101" t="s">
        <v>223</v>
      </c>
      <c r="C91" s="102" t="s">
        <v>209</v>
      </c>
      <c r="D91" s="101">
        <v>2690444</v>
      </c>
      <c r="E91" s="118"/>
      <c r="F91" s="118"/>
      <c r="G91" s="118"/>
      <c r="H91" s="119"/>
      <c r="I91" s="118"/>
      <c r="J91" s="118"/>
      <c r="K91" s="118"/>
      <c r="L91" s="119"/>
      <c r="M91" s="118"/>
      <c r="N91" s="118"/>
      <c r="O91" s="118"/>
      <c r="P91" s="119"/>
      <c r="Q91" s="118"/>
      <c r="R91" s="118"/>
      <c r="S91" s="118"/>
      <c r="T91" s="119"/>
      <c r="U91" s="118"/>
      <c r="V91" s="118"/>
      <c r="W91" s="118"/>
      <c r="X91" s="119"/>
      <c r="Y91" s="118"/>
      <c r="Z91" s="118"/>
      <c r="AA91" s="118"/>
      <c r="AB91" s="106">
        <f t="shared" ref="AB91:AI91" si="6">SUM(AB85,AB87:AB88)</f>
        <v>38998</v>
      </c>
      <c r="AC91" s="105">
        <f t="shared" si="6"/>
        <v>36032</v>
      </c>
      <c r="AD91" s="105">
        <f t="shared" si="6"/>
        <v>38674</v>
      </c>
      <c r="AE91" s="105">
        <f t="shared" si="6"/>
        <v>40225</v>
      </c>
      <c r="AF91" s="106">
        <f t="shared" si="6"/>
        <v>45812</v>
      </c>
      <c r="AG91" s="105">
        <f t="shared" si="6"/>
        <v>40975</v>
      </c>
      <c r="AH91" s="105">
        <f t="shared" si="6"/>
        <v>37998</v>
      </c>
      <c r="AI91" s="105">
        <f t="shared" si="6"/>
        <v>46017</v>
      </c>
      <c r="AJ91" s="120"/>
      <c r="AK91" s="121"/>
      <c r="AL91" s="121"/>
      <c r="AM91" s="121"/>
      <c r="AN91" s="120"/>
      <c r="AO91" s="121"/>
      <c r="AP91" s="121"/>
      <c r="AQ91" s="121"/>
      <c r="AR91" s="120"/>
      <c r="AT91" s="122"/>
      <c r="AU91" s="122"/>
      <c r="AV91" s="122"/>
      <c r="AW91" s="107">
        <f>SUM(AW85,AW87:AW88)</f>
        <v>89984</v>
      </c>
      <c r="AX91" s="107">
        <f>SUM(AX85,AX87:AX88)</f>
        <v>110378</v>
      </c>
      <c r="AY91" s="107">
        <f>SUM(AY85,AY87:AY88)</f>
        <v>136224</v>
      </c>
      <c r="AZ91" s="107">
        <f>SUM(AZ85,AZ87:AZ88)</f>
        <v>160743</v>
      </c>
      <c r="BA91" s="109"/>
      <c r="BB91" s="109"/>
      <c r="BC91" s="109"/>
    </row>
    <row r="92" spans="1:55" x14ac:dyDescent="0.45">
      <c r="A92" s="59"/>
      <c r="B92" s="60"/>
      <c r="C92" s="60"/>
      <c r="D92" s="60"/>
      <c r="E92" s="71"/>
      <c r="F92" s="71"/>
      <c r="G92" s="71"/>
      <c r="H92" s="72"/>
      <c r="I92" s="71"/>
      <c r="J92" s="71"/>
      <c r="K92" s="71"/>
      <c r="L92" s="72"/>
      <c r="M92" s="71"/>
      <c r="N92" s="71"/>
      <c r="O92" s="71"/>
      <c r="P92" s="72"/>
      <c r="Q92" s="71"/>
      <c r="R92" s="71"/>
      <c r="S92" s="71"/>
      <c r="T92" s="72"/>
      <c r="U92" s="71"/>
      <c r="V92" s="71"/>
      <c r="W92" s="71"/>
      <c r="X92" s="72"/>
      <c r="Y92" s="71"/>
      <c r="Z92" s="71"/>
      <c r="AA92" s="71"/>
      <c r="AB92" s="72"/>
      <c r="AC92" s="71"/>
      <c r="AD92" s="71"/>
      <c r="AE92" s="71"/>
      <c r="AF92" s="67"/>
      <c r="AG92" s="66"/>
      <c r="AH92" s="66"/>
      <c r="AI92" s="66"/>
      <c r="AJ92" s="67"/>
      <c r="AK92" s="66"/>
      <c r="AL92" s="66"/>
      <c r="AM92" s="66"/>
      <c r="AN92" s="67"/>
      <c r="AO92" s="66"/>
      <c r="AP92" s="66"/>
      <c r="AQ92" s="66"/>
      <c r="AR92" s="67"/>
      <c r="AT92" s="73"/>
      <c r="AU92" s="73"/>
      <c r="AV92" s="73"/>
      <c r="AW92" s="73"/>
      <c r="AX92" s="73"/>
      <c r="AY92" s="73"/>
      <c r="AZ92" s="73"/>
      <c r="BA92" s="73"/>
      <c r="BB92" s="73"/>
      <c r="BC92" s="73"/>
    </row>
    <row r="93" spans="1:55" x14ac:dyDescent="0.45">
      <c r="A93" s="97" t="s">
        <v>262</v>
      </c>
      <c r="B93" s="60" t="s">
        <v>223</v>
      </c>
      <c r="C93" s="76" t="s">
        <v>185</v>
      </c>
      <c r="D93" s="60">
        <v>2690445</v>
      </c>
      <c r="E93" s="71"/>
      <c r="F93" s="71"/>
      <c r="G93" s="71"/>
      <c r="H93" s="72"/>
      <c r="I93" s="71"/>
      <c r="J93" s="71"/>
      <c r="K93" s="71"/>
      <c r="L93" s="72"/>
      <c r="M93" s="71"/>
      <c r="N93" s="71"/>
      <c r="O93" s="71"/>
      <c r="P93" s="72"/>
      <c r="Q93" s="71"/>
      <c r="R93" s="71"/>
      <c r="S93" s="71"/>
      <c r="T93" s="72"/>
      <c r="U93" s="71"/>
      <c r="V93" s="71"/>
      <c r="W93" s="71"/>
      <c r="X93" s="72"/>
      <c r="Y93" s="71"/>
      <c r="Z93" s="71"/>
      <c r="AA93" s="71"/>
      <c r="AB93" s="72"/>
      <c r="AC93" s="71"/>
      <c r="AD93" s="71"/>
      <c r="AE93" s="71"/>
      <c r="AF93" s="67"/>
      <c r="AG93" s="66"/>
      <c r="AH93" s="66"/>
      <c r="AI93" s="66"/>
      <c r="AJ93" s="77">
        <v>3831</v>
      </c>
      <c r="AK93" s="86">
        <v>4047</v>
      </c>
      <c r="AL93" s="86">
        <v>4628</v>
      </c>
      <c r="AM93" s="86">
        <v>4990</v>
      </c>
      <c r="AN93" s="77">
        <v>5541</v>
      </c>
      <c r="AO93" s="86">
        <v>5821</v>
      </c>
      <c r="AP93" s="86">
        <v>6276</v>
      </c>
      <c r="AQ93" s="86">
        <v>6868</v>
      </c>
      <c r="AR93" s="77">
        <v>7315</v>
      </c>
      <c r="AT93" s="73"/>
      <c r="AU93" s="73"/>
      <c r="AV93" s="73"/>
      <c r="AW93" s="73"/>
      <c r="AX93" s="73"/>
      <c r="AY93" s="73"/>
      <c r="AZ93" s="73"/>
      <c r="BA93" s="88">
        <v>13059</v>
      </c>
      <c r="BB93" s="88">
        <v>19206</v>
      </c>
      <c r="BC93" s="88">
        <v>26280</v>
      </c>
    </row>
    <row r="94" spans="1:55" x14ac:dyDescent="0.45">
      <c r="A94" s="97" t="s">
        <v>266</v>
      </c>
      <c r="B94" s="60" t="s">
        <v>223</v>
      </c>
      <c r="C94" s="76" t="s">
        <v>185</v>
      </c>
      <c r="D94" s="60">
        <v>2690446</v>
      </c>
      <c r="E94" s="71"/>
      <c r="F94" s="71"/>
      <c r="G94" s="71"/>
      <c r="H94" s="72"/>
      <c r="I94" s="71"/>
      <c r="J94" s="71"/>
      <c r="K94" s="71"/>
      <c r="L94" s="72"/>
      <c r="M94" s="71"/>
      <c r="N94" s="71"/>
      <c r="O94" s="71"/>
      <c r="P94" s="72"/>
      <c r="Q94" s="71"/>
      <c r="R94" s="71"/>
      <c r="S94" s="71"/>
      <c r="T94" s="72"/>
      <c r="U94" s="71"/>
      <c r="V94" s="71"/>
      <c r="W94" s="71"/>
      <c r="X94" s="72"/>
      <c r="Y94" s="71"/>
      <c r="Z94" s="71"/>
      <c r="AA94" s="71"/>
      <c r="AB94" s="77">
        <v>154</v>
      </c>
      <c r="AC94" s="86">
        <v>170</v>
      </c>
      <c r="AD94" s="86">
        <v>162</v>
      </c>
      <c r="AE94" s="86">
        <v>155</v>
      </c>
      <c r="AF94" s="77">
        <v>172</v>
      </c>
      <c r="AG94" s="86">
        <v>135</v>
      </c>
      <c r="AH94" s="86">
        <v>148</v>
      </c>
      <c r="AI94" s="86">
        <v>178</v>
      </c>
      <c r="AJ94" s="77">
        <v>196</v>
      </c>
      <c r="AK94" s="86">
        <v>198</v>
      </c>
      <c r="AL94" s="86">
        <v>192</v>
      </c>
      <c r="AM94" s="86">
        <v>182</v>
      </c>
      <c r="AN94" s="77">
        <v>181</v>
      </c>
      <c r="AO94" s="86">
        <v>440</v>
      </c>
      <c r="AP94" s="86">
        <v>193</v>
      </c>
      <c r="AQ94" s="86">
        <v>209</v>
      </c>
      <c r="AR94" s="77">
        <v>226</v>
      </c>
      <c r="AT94" s="73"/>
      <c r="AU94" s="73"/>
      <c r="AV94" s="73"/>
      <c r="AW94" s="88">
        <v>288</v>
      </c>
      <c r="AX94" s="88">
        <v>477</v>
      </c>
      <c r="AY94" s="88">
        <v>595</v>
      </c>
      <c r="AZ94" s="88">
        <v>659</v>
      </c>
      <c r="BA94" s="88">
        <v>657</v>
      </c>
      <c r="BB94" s="88">
        <v>753</v>
      </c>
      <c r="BC94" s="88">
        <v>1068</v>
      </c>
    </row>
    <row r="95" spans="1:55" x14ac:dyDescent="0.45">
      <c r="A95" s="97" t="s">
        <v>267</v>
      </c>
      <c r="B95" s="60" t="s">
        <v>223</v>
      </c>
      <c r="C95" s="76" t="s">
        <v>185</v>
      </c>
      <c r="D95" s="60">
        <v>2690447</v>
      </c>
      <c r="E95" s="71"/>
      <c r="F95" s="71"/>
      <c r="G95" s="71"/>
      <c r="H95" s="72"/>
      <c r="I95" s="71"/>
      <c r="J95" s="71"/>
      <c r="K95" s="71"/>
      <c r="L95" s="72"/>
      <c r="M95" s="71"/>
      <c r="N95" s="71"/>
      <c r="O95" s="71"/>
      <c r="P95" s="72"/>
      <c r="Q95" s="71"/>
      <c r="R95" s="71"/>
      <c r="S95" s="71"/>
      <c r="T95" s="72"/>
      <c r="U95" s="71"/>
      <c r="V95" s="71"/>
      <c r="W95" s="71"/>
      <c r="X95" s="72"/>
      <c r="Y95" s="71"/>
      <c r="Z95" s="71"/>
      <c r="AA95" s="71"/>
      <c r="AB95" s="77">
        <v>124</v>
      </c>
      <c r="AC95" s="86">
        <v>137</v>
      </c>
      <c r="AD95" s="86">
        <v>108</v>
      </c>
      <c r="AE95" s="86">
        <v>119</v>
      </c>
      <c r="AF95" s="77">
        <v>91</v>
      </c>
      <c r="AG95" s="86">
        <v>49</v>
      </c>
      <c r="AH95" s="86">
        <v>151</v>
      </c>
      <c r="AI95" s="86">
        <v>-22</v>
      </c>
      <c r="AJ95" s="77">
        <v>-2</v>
      </c>
      <c r="AK95" s="86">
        <v>-109</v>
      </c>
      <c r="AL95" s="86">
        <v>-7</v>
      </c>
      <c r="AM95" s="86">
        <v>62</v>
      </c>
      <c r="AN95" s="77">
        <v>203</v>
      </c>
      <c r="AO95" s="86">
        <v>278</v>
      </c>
      <c r="AP95" s="86">
        <v>375</v>
      </c>
      <c r="AQ95" s="86">
        <v>638</v>
      </c>
      <c r="AR95" s="77">
        <v>669</v>
      </c>
      <c r="AT95" s="73"/>
      <c r="AU95" s="73"/>
      <c r="AV95" s="73"/>
      <c r="AW95" s="99"/>
      <c r="AX95" s="99"/>
      <c r="AY95" s="99"/>
      <c r="AZ95" s="88">
        <v>455</v>
      </c>
      <c r="BA95" s="88">
        <v>176</v>
      </c>
      <c r="BB95" s="88">
        <v>149</v>
      </c>
      <c r="BC95" s="88">
        <v>1960</v>
      </c>
    </row>
    <row r="96" spans="1:55" x14ac:dyDescent="0.45">
      <c r="A96" s="123" t="s">
        <v>268</v>
      </c>
      <c r="B96" s="101" t="s">
        <v>223</v>
      </c>
      <c r="C96" s="102" t="s">
        <v>185</v>
      </c>
      <c r="D96" s="101">
        <v>2690448</v>
      </c>
      <c r="E96" s="118"/>
      <c r="F96" s="118"/>
      <c r="G96" s="118"/>
      <c r="H96" s="119"/>
      <c r="I96" s="118"/>
      <c r="J96" s="118"/>
      <c r="K96" s="118"/>
      <c r="L96" s="119"/>
      <c r="M96" s="118"/>
      <c r="N96" s="118"/>
      <c r="O96" s="118"/>
      <c r="P96" s="119"/>
      <c r="Q96" s="118"/>
      <c r="R96" s="118"/>
      <c r="S96" s="118"/>
      <c r="T96" s="119"/>
      <c r="U96" s="118"/>
      <c r="V96" s="118"/>
      <c r="W96" s="118"/>
      <c r="X96" s="119"/>
      <c r="Y96" s="118"/>
      <c r="Z96" s="118"/>
      <c r="AA96" s="118"/>
      <c r="AB96" s="106">
        <f t="shared" ref="AB96:AR96" si="7">SUM(AB89,AB91,AB93:AB95)</f>
        <v>39276</v>
      </c>
      <c r="AC96" s="105">
        <f t="shared" si="7"/>
        <v>36339</v>
      </c>
      <c r="AD96" s="105">
        <f t="shared" si="7"/>
        <v>38944</v>
      </c>
      <c r="AE96" s="105">
        <f t="shared" si="7"/>
        <v>40499</v>
      </c>
      <c r="AF96" s="106">
        <f t="shared" si="7"/>
        <v>46075</v>
      </c>
      <c r="AG96" s="105">
        <f t="shared" si="7"/>
        <v>41159</v>
      </c>
      <c r="AH96" s="105">
        <f t="shared" si="7"/>
        <v>38297</v>
      </c>
      <c r="AI96" s="105">
        <f t="shared" si="7"/>
        <v>46173</v>
      </c>
      <c r="AJ96" s="106">
        <f t="shared" si="7"/>
        <v>56898</v>
      </c>
      <c r="AK96" s="105">
        <f t="shared" si="7"/>
        <v>55314</v>
      </c>
      <c r="AL96" s="105">
        <f t="shared" si="7"/>
        <v>61880</v>
      </c>
      <c r="AM96" s="105">
        <f t="shared" si="7"/>
        <v>65118</v>
      </c>
      <c r="AN96" s="106">
        <f t="shared" si="7"/>
        <v>75325</v>
      </c>
      <c r="AO96" s="105">
        <f t="shared" si="7"/>
        <v>68011</v>
      </c>
      <c r="AP96" s="105">
        <f t="shared" si="7"/>
        <v>69685</v>
      </c>
      <c r="AQ96" s="105">
        <f t="shared" si="7"/>
        <v>69092</v>
      </c>
      <c r="AR96" s="106">
        <f t="shared" si="7"/>
        <v>76048</v>
      </c>
      <c r="AT96" s="122"/>
      <c r="AU96" s="122"/>
      <c r="AV96" s="122"/>
      <c r="AW96" s="107">
        <f t="shared" ref="AW96:BC96" si="8">SUM(AW89,AW91,AW93:AW95)</f>
        <v>90272</v>
      </c>
      <c r="AX96" s="107">
        <f t="shared" si="8"/>
        <v>110855</v>
      </c>
      <c r="AY96" s="107">
        <f t="shared" si="8"/>
        <v>136819</v>
      </c>
      <c r="AZ96" s="107">
        <f>SUM(AZ89,AZ91,AZ93:AZ95)</f>
        <v>161857</v>
      </c>
      <c r="BA96" s="107">
        <f t="shared" si="8"/>
        <v>182527</v>
      </c>
      <c r="BB96" s="107">
        <f t="shared" si="8"/>
        <v>257637</v>
      </c>
      <c r="BC96" s="107">
        <f t="shared" si="8"/>
        <v>282836</v>
      </c>
    </row>
    <row r="97" spans="1:55" x14ac:dyDescent="0.45">
      <c r="A97" s="59"/>
      <c r="B97" s="60"/>
      <c r="C97" s="60"/>
      <c r="D97" s="60"/>
      <c r="E97" s="71"/>
      <c r="F97" s="71"/>
      <c r="G97" s="71"/>
      <c r="H97" s="72"/>
      <c r="I97" s="71"/>
      <c r="J97" s="71"/>
      <c r="K97" s="71"/>
      <c r="L97" s="72"/>
      <c r="M97" s="71"/>
      <c r="N97" s="71"/>
      <c r="O97" s="71"/>
      <c r="P97" s="72"/>
      <c r="Q97" s="71"/>
      <c r="R97" s="71"/>
      <c r="S97" s="71"/>
      <c r="T97" s="72"/>
      <c r="U97" s="71"/>
      <c r="V97" s="71"/>
      <c r="W97" s="71"/>
      <c r="X97" s="72"/>
      <c r="Y97" s="71"/>
      <c r="Z97" s="71"/>
      <c r="AA97" s="71"/>
      <c r="AB97" s="72"/>
      <c r="AC97" s="71"/>
      <c r="AD97" s="71"/>
      <c r="AE97" s="71"/>
      <c r="AF97" s="72"/>
      <c r="AG97" s="71"/>
      <c r="AH97" s="71"/>
      <c r="AI97" s="71"/>
      <c r="AJ97" s="72"/>
      <c r="AK97" s="71"/>
      <c r="AL97" s="71"/>
      <c r="AM97" s="71"/>
      <c r="AN97" s="72"/>
      <c r="AO97" s="71"/>
      <c r="AP97" s="71"/>
      <c r="AQ97" s="71"/>
      <c r="AR97" s="72"/>
      <c r="AT97" s="73"/>
      <c r="AU97" s="73"/>
      <c r="AV97" s="73"/>
      <c r="AW97" s="73"/>
      <c r="AX97" s="73"/>
      <c r="AY97" s="73"/>
      <c r="AZ97" s="73"/>
      <c r="BA97" s="73"/>
      <c r="BB97" s="99"/>
      <c r="BC97" s="99"/>
    </row>
    <row r="98" spans="1:55" x14ac:dyDescent="0.45">
      <c r="A98" s="127" t="s">
        <v>269</v>
      </c>
      <c r="B98" s="96"/>
      <c r="C98" s="96"/>
      <c r="D98" s="96"/>
      <c r="E98" s="66"/>
      <c r="F98" s="66"/>
      <c r="G98" s="66"/>
      <c r="H98" s="67"/>
      <c r="I98" s="66"/>
      <c r="J98" s="66"/>
      <c r="K98" s="66"/>
      <c r="L98" s="67"/>
      <c r="M98" s="66"/>
      <c r="N98" s="66"/>
      <c r="O98" s="66"/>
      <c r="P98" s="67"/>
      <c r="Q98" s="66"/>
      <c r="R98" s="66"/>
      <c r="S98" s="66"/>
      <c r="T98" s="67"/>
      <c r="U98" s="66"/>
      <c r="V98" s="66"/>
      <c r="W98" s="66"/>
      <c r="X98" s="67"/>
      <c r="Y98" s="66"/>
      <c r="Z98" s="66"/>
      <c r="AA98" s="66"/>
      <c r="AB98" s="67"/>
      <c r="AC98" s="66"/>
      <c r="AD98" s="66"/>
      <c r="AE98" s="66"/>
      <c r="AF98" s="67"/>
      <c r="AG98" s="66"/>
      <c r="AH98" s="66"/>
      <c r="AI98" s="66"/>
      <c r="AJ98" s="67"/>
      <c r="AK98" s="66"/>
      <c r="AL98" s="66"/>
      <c r="AM98" s="66"/>
      <c r="AN98" s="67"/>
      <c r="AO98" s="66"/>
      <c r="AP98" s="66"/>
      <c r="AQ98" s="66"/>
      <c r="AR98" s="67"/>
      <c r="AT98" s="68"/>
      <c r="AU98" s="68"/>
      <c r="AV98" s="68"/>
      <c r="AW98" s="68"/>
      <c r="AX98" s="68"/>
      <c r="AY98" s="68"/>
      <c r="AZ98" s="68"/>
      <c r="BA98" s="68"/>
      <c r="BB98" s="99"/>
      <c r="BC98" s="99"/>
    </row>
    <row r="99" spans="1:55" x14ac:dyDescent="0.45">
      <c r="A99" s="97" t="s">
        <v>270</v>
      </c>
      <c r="B99" s="60" t="s">
        <v>223</v>
      </c>
      <c r="C99" s="76" t="s">
        <v>209</v>
      </c>
      <c r="D99" s="60">
        <v>2621613</v>
      </c>
      <c r="E99" s="66"/>
      <c r="F99" s="66"/>
      <c r="G99" s="66"/>
      <c r="H99" s="67"/>
      <c r="I99" s="98"/>
      <c r="J99" s="98"/>
      <c r="K99" s="98"/>
      <c r="L99" s="77">
        <v>17997</v>
      </c>
      <c r="M99" s="86">
        <v>17178</v>
      </c>
      <c r="N99" s="86">
        <v>17652</v>
      </c>
      <c r="O99" s="86">
        <v>18533</v>
      </c>
      <c r="P99" s="77">
        <v>21178</v>
      </c>
      <c r="Q99" s="86">
        <v>20091</v>
      </c>
      <c r="R99" s="86">
        <v>21315</v>
      </c>
      <c r="S99" s="86">
        <v>22254</v>
      </c>
      <c r="T99" s="77">
        <v>25802</v>
      </c>
      <c r="U99" s="86">
        <v>24506</v>
      </c>
      <c r="V99" s="86">
        <v>25762</v>
      </c>
      <c r="W99" s="86">
        <v>27470</v>
      </c>
      <c r="X99" s="77">
        <v>31914</v>
      </c>
      <c r="Y99" s="86">
        <v>30996</v>
      </c>
      <c r="Z99" s="86">
        <v>32512</v>
      </c>
      <c r="AA99" s="86">
        <v>33594</v>
      </c>
      <c r="AB99" s="77">
        <v>39122</v>
      </c>
      <c r="AC99" s="86">
        <v>36169</v>
      </c>
      <c r="AD99" s="86">
        <v>38782</v>
      </c>
      <c r="AE99" s="86">
        <v>40344</v>
      </c>
      <c r="AF99" s="77">
        <v>45812</v>
      </c>
      <c r="AG99" s="86">
        <v>40975</v>
      </c>
      <c r="AH99" s="86">
        <v>37998</v>
      </c>
      <c r="AI99" s="86">
        <v>46017</v>
      </c>
      <c r="AJ99" s="79"/>
      <c r="AK99" s="98"/>
      <c r="AL99" s="98"/>
      <c r="AM99" s="98"/>
      <c r="AN99" s="79"/>
      <c r="AO99" s="98"/>
      <c r="AP99" s="98"/>
      <c r="AQ99" s="98"/>
      <c r="AR99" s="79"/>
      <c r="AT99" s="88">
        <v>55507</v>
      </c>
      <c r="AU99" s="88">
        <v>65674</v>
      </c>
      <c r="AV99" s="88">
        <v>74541</v>
      </c>
      <c r="AW99" s="88">
        <v>89463</v>
      </c>
      <c r="AX99" s="88">
        <v>109652</v>
      </c>
      <c r="AY99" s="88">
        <v>136224</v>
      </c>
      <c r="AZ99" s="88">
        <v>160743</v>
      </c>
      <c r="BA99" s="99"/>
      <c r="BB99" s="99"/>
      <c r="BC99" s="99"/>
    </row>
    <row r="100" spans="1:55" x14ac:dyDescent="0.45">
      <c r="A100" s="97" t="s">
        <v>271</v>
      </c>
      <c r="B100" s="60" t="s">
        <v>223</v>
      </c>
      <c r="C100" s="76" t="s">
        <v>185</v>
      </c>
      <c r="D100" s="60">
        <v>2690449</v>
      </c>
      <c r="E100" s="66"/>
      <c r="F100" s="66"/>
      <c r="G100" s="66"/>
      <c r="H100" s="67"/>
      <c r="I100" s="98"/>
      <c r="J100" s="98"/>
      <c r="K100" s="98"/>
      <c r="L100" s="79"/>
      <c r="M100" s="98"/>
      <c r="N100" s="98"/>
      <c r="O100" s="98"/>
      <c r="P100" s="79"/>
      <c r="Q100" s="98"/>
      <c r="R100" s="98"/>
      <c r="S100" s="98"/>
      <c r="T100" s="79"/>
      <c r="U100" s="98"/>
      <c r="V100" s="98"/>
      <c r="W100" s="98"/>
      <c r="X100" s="79"/>
      <c r="Y100" s="98"/>
      <c r="Z100" s="98"/>
      <c r="AA100" s="98"/>
      <c r="AB100" s="79"/>
      <c r="AC100" s="98"/>
      <c r="AD100" s="98"/>
      <c r="AE100" s="98"/>
      <c r="AF100" s="79"/>
      <c r="AG100" s="86">
        <v>0</v>
      </c>
      <c r="AH100" s="86">
        <v>0</v>
      </c>
      <c r="AI100" s="86">
        <v>0</v>
      </c>
      <c r="AJ100" s="77">
        <v>52873</v>
      </c>
      <c r="AK100" s="86">
        <v>51178</v>
      </c>
      <c r="AL100" s="86">
        <v>57067</v>
      </c>
      <c r="AM100" s="86">
        <v>59884</v>
      </c>
      <c r="AN100" s="77">
        <v>69400</v>
      </c>
      <c r="AO100" s="86">
        <v>61472</v>
      </c>
      <c r="AP100" s="86">
        <v>62841</v>
      </c>
      <c r="AQ100" s="86">
        <v>61377</v>
      </c>
      <c r="AR100" s="77">
        <v>67838</v>
      </c>
      <c r="AT100" s="99"/>
      <c r="AU100" s="99"/>
      <c r="AV100" s="99"/>
      <c r="AW100" s="99"/>
      <c r="AX100" s="99"/>
      <c r="AY100" s="99"/>
      <c r="AZ100" s="99"/>
      <c r="BA100" s="88">
        <v>168635</v>
      </c>
      <c r="BB100" s="88">
        <v>237529</v>
      </c>
      <c r="BC100" s="88">
        <v>253528</v>
      </c>
    </row>
    <row r="101" spans="1:55" x14ac:dyDescent="0.45">
      <c r="A101" s="97" t="s">
        <v>255</v>
      </c>
      <c r="B101" s="60" t="s">
        <v>223</v>
      </c>
      <c r="C101" s="76" t="s">
        <v>185</v>
      </c>
      <c r="D101" s="60">
        <v>2621615</v>
      </c>
      <c r="E101" s="66"/>
      <c r="F101" s="66"/>
      <c r="G101" s="66"/>
      <c r="H101" s="67"/>
      <c r="I101" s="98"/>
      <c r="J101" s="98"/>
      <c r="K101" s="98"/>
      <c r="L101" s="79"/>
      <c r="M101" s="98"/>
      <c r="N101" s="98"/>
      <c r="O101" s="98"/>
      <c r="P101" s="79"/>
      <c r="Q101" s="98"/>
      <c r="R101" s="98"/>
      <c r="S101" s="98"/>
      <c r="T101" s="79"/>
      <c r="U101" s="98"/>
      <c r="V101" s="98"/>
      <c r="W101" s="98"/>
      <c r="X101" s="79"/>
      <c r="Y101" s="98"/>
      <c r="Z101" s="98"/>
      <c r="AA101" s="98"/>
      <c r="AB101" s="79"/>
      <c r="AC101" s="98"/>
      <c r="AD101" s="98"/>
      <c r="AE101" s="98"/>
      <c r="AF101" s="79"/>
      <c r="AG101" s="86">
        <v>0</v>
      </c>
      <c r="AH101" s="86">
        <v>0</v>
      </c>
      <c r="AI101" s="86">
        <v>0</v>
      </c>
      <c r="AJ101" s="77">
        <v>3831</v>
      </c>
      <c r="AK101" s="86">
        <v>4047</v>
      </c>
      <c r="AL101" s="86">
        <v>4628</v>
      </c>
      <c r="AM101" s="86">
        <v>4990</v>
      </c>
      <c r="AN101" s="77">
        <v>5541</v>
      </c>
      <c r="AO101" s="86">
        <v>5821</v>
      </c>
      <c r="AP101" s="86">
        <v>6276</v>
      </c>
      <c r="AQ101" s="86">
        <v>6868</v>
      </c>
      <c r="AR101" s="77">
        <v>7315</v>
      </c>
      <c r="AT101" s="99"/>
      <c r="AU101" s="99"/>
      <c r="AV101" s="99"/>
      <c r="AW101" s="99"/>
      <c r="AX101" s="99"/>
      <c r="AY101" s="99"/>
      <c r="AZ101" s="99"/>
      <c r="BA101" s="88">
        <v>13059</v>
      </c>
      <c r="BB101" s="88">
        <v>19206</v>
      </c>
      <c r="BC101" s="88">
        <v>26280</v>
      </c>
    </row>
    <row r="102" spans="1:55" x14ac:dyDescent="0.45">
      <c r="A102" s="97" t="s">
        <v>272</v>
      </c>
      <c r="B102" s="60" t="s">
        <v>223</v>
      </c>
      <c r="C102" s="76" t="s">
        <v>185</v>
      </c>
      <c r="D102" s="60">
        <v>2621616</v>
      </c>
      <c r="E102" s="66"/>
      <c r="F102" s="66"/>
      <c r="G102" s="66"/>
      <c r="H102" s="67"/>
      <c r="I102" s="98"/>
      <c r="J102" s="98"/>
      <c r="K102" s="98"/>
      <c r="L102" s="77">
        <v>106</v>
      </c>
      <c r="M102" s="86">
        <v>80</v>
      </c>
      <c r="N102" s="86">
        <v>75</v>
      </c>
      <c r="O102" s="86">
        <v>142</v>
      </c>
      <c r="P102" s="77">
        <v>151</v>
      </c>
      <c r="Q102" s="86">
        <v>166</v>
      </c>
      <c r="R102" s="86">
        <v>185</v>
      </c>
      <c r="S102" s="86">
        <v>197</v>
      </c>
      <c r="T102" s="77">
        <v>262</v>
      </c>
      <c r="U102" s="86">
        <v>244</v>
      </c>
      <c r="V102" s="86">
        <v>248</v>
      </c>
      <c r="W102" s="86">
        <v>302</v>
      </c>
      <c r="X102" s="77">
        <v>409</v>
      </c>
      <c r="Y102" s="86">
        <v>150</v>
      </c>
      <c r="Z102" s="86">
        <v>145</v>
      </c>
      <c r="AA102" s="86">
        <v>146</v>
      </c>
      <c r="AB102" s="77">
        <v>154</v>
      </c>
      <c r="AC102" s="86">
        <v>170</v>
      </c>
      <c r="AD102" s="86">
        <v>162</v>
      </c>
      <c r="AE102" s="86">
        <v>155</v>
      </c>
      <c r="AF102" s="77">
        <v>172</v>
      </c>
      <c r="AG102" s="86">
        <v>135</v>
      </c>
      <c r="AH102" s="86">
        <v>148</v>
      </c>
      <c r="AI102" s="86">
        <v>178</v>
      </c>
      <c r="AJ102" s="77">
        <v>196</v>
      </c>
      <c r="AK102" s="86">
        <v>198</v>
      </c>
      <c r="AL102" s="86">
        <v>192</v>
      </c>
      <c r="AM102" s="86">
        <v>182</v>
      </c>
      <c r="AN102" s="77">
        <v>181</v>
      </c>
      <c r="AO102" s="86">
        <v>440</v>
      </c>
      <c r="AP102" s="86">
        <v>193</v>
      </c>
      <c r="AQ102" s="86">
        <v>209</v>
      </c>
      <c r="AR102" s="77">
        <v>226</v>
      </c>
      <c r="AT102" s="88">
        <v>12</v>
      </c>
      <c r="AU102" s="88">
        <v>327</v>
      </c>
      <c r="AV102" s="88">
        <v>448</v>
      </c>
      <c r="AW102" s="88">
        <v>809</v>
      </c>
      <c r="AX102" s="88">
        <v>1203</v>
      </c>
      <c r="AY102" s="88">
        <v>595</v>
      </c>
      <c r="AZ102" s="88">
        <v>659</v>
      </c>
      <c r="BA102" s="88">
        <v>657</v>
      </c>
      <c r="BB102" s="88">
        <v>753</v>
      </c>
      <c r="BC102" s="88">
        <v>1068</v>
      </c>
    </row>
    <row r="103" spans="1:55" x14ac:dyDescent="0.45">
      <c r="A103" s="97" t="s">
        <v>273</v>
      </c>
      <c r="B103" s="60" t="s">
        <v>223</v>
      </c>
      <c r="C103" s="76" t="s">
        <v>185</v>
      </c>
      <c r="D103" s="60">
        <v>2621617</v>
      </c>
      <c r="E103" s="66"/>
      <c r="F103" s="66"/>
      <c r="G103" s="66"/>
      <c r="H103" s="67"/>
      <c r="I103" s="98"/>
      <c r="J103" s="98"/>
      <c r="K103" s="98"/>
      <c r="L103" s="79"/>
      <c r="M103" s="98"/>
      <c r="N103" s="98"/>
      <c r="O103" s="98"/>
      <c r="P103" s="79"/>
      <c r="Q103" s="98"/>
      <c r="R103" s="98"/>
      <c r="S103" s="98"/>
      <c r="T103" s="79"/>
      <c r="U103" s="98"/>
      <c r="V103" s="98"/>
      <c r="W103" s="98"/>
      <c r="X103" s="79"/>
      <c r="Y103" s="98"/>
      <c r="Z103" s="98"/>
      <c r="AA103" s="98"/>
      <c r="AB103" s="79"/>
      <c r="AC103" s="86">
        <v>0</v>
      </c>
      <c r="AD103" s="86">
        <v>0</v>
      </c>
      <c r="AE103" s="86">
        <v>0</v>
      </c>
      <c r="AF103" s="77">
        <v>91</v>
      </c>
      <c r="AG103" s="86">
        <v>49</v>
      </c>
      <c r="AH103" s="86">
        <v>151</v>
      </c>
      <c r="AI103" s="86">
        <v>-22</v>
      </c>
      <c r="AJ103" s="77">
        <v>-2</v>
      </c>
      <c r="AK103" s="86">
        <v>-109</v>
      </c>
      <c r="AL103" s="86">
        <v>-7</v>
      </c>
      <c r="AM103" s="86">
        <v>62</v>
      </c>
      <c r="AN103" s="77">
        <v>203</v>
      </c>
      <c r="AO103" s="86">
        <v>278</v>
      </c>
      <c r="AP103" s="86">
        <v>375</v>
      </c>
      <c r="AQ103" s="86">
        <v>638</v>
      </c>
      <c r="AR103" s="77">
        <v>669</v>
      </c>
      <c r="AT103" s="99"/>
      <c r="AU103" s="99"/>
      <c r="AV103" s="99"/>
      <c r="AW103" s="99"/>
      <c r="AX103" s="99"/>
      <c r="AY103" s="99"/>
      <c r="AZ103" s="88">
        <v>455</v>
      </c>
      <c r="BA103" s="88">
        <v>176</v>
      </c>
      <c r="BB103" s="88">
        <v>149</v>
      </c>
      <c r="BC103" s="88">
        <v>1960</v>
      </c>
    </row>
    <row r="104" spans="1:55" x14ac:dyDescent="0.45">
      <c r="A104" s="100" t="s">
        <v>274</v>
      </c>
      <c r="B104" s="101" t="s">
        <v>223</v>
      </c>
      <c r="C104" s="102" t="s">
        <v>185</v>
      </c>
      <c r="D104" s="101">
        <v>2621618</v>
      </c>
      <c r="E104" s="128"/>
      <c r="F104" s="128"/>
      <c r="G104" s="128"/>
      <c r="H104" s="129"/>
      <c r="I104" s="121"/>
      <c r="J104" s="121"/>
      <c r="K104" s="121"/>
      <c r="L104" s="106">
        <f t="shared" ref="L104:AR104" si="9">SUM(L99:L103)</f>
        <v>18103</v>
      </c>
      <c r="M104" s="105">
        <f t="shared" si="9"/>
        <v>17258</v>
      </c>
      <c r="N104" s="105">
        <f t="shared" si="9"/>
        <v>17727</v>
      </c>
      <c r="O104" s="105">
        <f t="shared" si="9"/>
        <v>18675</v>
      </c>
      <c r="P104" s="106">
        <f t="shared" si="9"/>
        <v>21329</v>
      </c>
      <c r="Q104" s="105">
        <f t="shared" si="9"/>
        <v>20257</v>
      </c>
      <c r="R104" s="105">
        <f t="shared" si="9"/>
        <v>21500</v>
      </c>
      <c r="S104" s="105">
        <f t="shared" si="9"/>
        <v>22451</v>
      </c>
      <c r="T104" s="106">
        <f t="shared" si="9"/>
        <v>26064</v>
      </c>
      <c r="U104" s="105">
        <f t="shared" si="9"/>
        <v>24750</v>
      </c>
      <c r="V104" s="105">
        <f t="shared" si="9"/>
        <v>26010</v>
      </c>
      <c r="W104" s="105">
        <f t="shared" si="9"/>
        <v>27772</v>
      </c>
      <c r="X104" s="106">
        <f t="shared" si="9"/>
        <v>32323</v>
      </c>
      <c r="Y104" s="105">
        <f t="shared" si="9"/>
        <v>31146</v>
      </c>
      <c r="Z104" s="105">
        <f t="shared" si="9"/>
        <v>32657</v>
      </c>
      <c r="AA104" s="105">
        <f t="shared" si="9"/>
        <v>33740</v>
      </c>
      <c r="AB104" s="106">
        <f t="shared" si="9"/>
        <v>39276</v>
      </c>
      <c r="AC104" s="105">
        <f t="shared" si="9"/>
        <v>36339</v>
      </c>
      <c r="AD104" s="105">
        <f t="shared" si="9"/>
        <v>38944</v>
      </c>
      <c r="AE104" s="105">
        <f t="shared" si="9"/>
        <v>40499</v>
      </c>
      <c r="AF104" s="106">
        <f t="shared" si="9"/>
        <v>46075</v>
      </c>
      <c r="AG104" s="105">
        <f t="shared" si="9"/>
        <v>41159</v>
      </c>
      <c r="AH104" s="105">
        <f t="shared" si="9"/>
        <v>38297</v>
      </c>
      <c r="AI104" s="105">
        <f t="shared" si="9"/>
        <v>46173</v>
      </c>
      <c r="AJ104" s="106">
        <f t="shared" si="9"/>
        <v>56898</v>
      </c>
      <c r="AK104" s="105">
        <f t="shared" si="9"/>
        <v>55314</v>
      </c>
      <c r="AL104" s="105">
        <f t="shared" si="9"/>
        <v>61880</v>
      </c>
      <c r="AM104" s="105">
        <f t="shared" si="9"/>
        <v>65118</v>
      </c>
      <c r="AN104" s="106">
        <f t="shared" si="9"/>
        <v>75325</v>
      </c>
      <c r="AO104" s="105">
        <f t="shared" si="9"/>
        <v>68011</v>
      </c>
      <c r="AP104" s="105">
        <f t="shared" si="9"/>
        <v>69685</v>
      </c>
      <c r="AQ104" s="105">
        <f t="shared" si="9"/>
        <v>69092</v>
      </c>
      <c r="AR104" s="106">
        <f t="shared" si="9"/>
        <v>76048</v>
      </c>
      <c r="AT104" s="107">
        <f t="shared" ref="AT104:BC104" si="10">SUM(AT99:AT103)</f>
        <v>55519</v>
      </c>
      <c r="AU104" s="107">
        <f t="shared" si="10"/>
        <v>66001</v>
      </c>
      <c r="AV104" s="107">
        <f t="shared" si="10"/>
        <v>74989</v>
      </c>
      <c r="AW104" s="107">
        <f t="shared" si="10"/>
        <v>90272</v>
      </c>
      <c r="AX104" s="107">
        <f t="shared" si="10"/>
        <v>110855</v>
      </c>
      <c r="AY104" s="107">
        <f t="shared" si="10"/>
        <v>136819</v>
      </c>
      <c r="AZ104" s="107">
        <f t="shared" si="10"/>
        <v>161857</v>
      </c>
      <c r="BA104" s="107">
        <f t="shared" si="10"/>
        <v>182527</v>
      </c>
      <c r="BB104" s="107">
        <f t="shared" si="10"/>
        <v>257637</v>
      </c>
      <c r="BC104" s="107">
        <f t="shared" si="10"/>
        <v>282836</v>
      </c>
    </row>
    <row r="105" spans="1:55" x14ac:dyDescent="0.45">
      <c r="A105" s="97"/>
      <c r="B105" s="114"/>
      <c r="C105" s="114"/>
      <c r="D105" s="114"/>
      <c r="E105" s="66"/>
      <c r="F105" s="66"/>
      <c r="G105" s="66"/>
      <c r="H105" s="67"/>
      <c r="I105" s="66"/>
      <c r="J105" s="66"/>
      <c r="K105" s="66"/>
      <c r="L105" s="67"/>
      <c r="M105" s="66"/>
      <c r="N105" s="66"/>
      <c r="O105" s="66"/>
      <c r="P105" s="130"/>
      <c r="Q105" s="131"/>
      <c r="R105" s="131"/>
      <c r="S105" s="131"/>
      <c r="T105" s="130"/>
      <c r="U105" s="131"/>
      <c r="V105" s="131"/>
      <c r="W105" s="131"/>
      <c r="X105" s="130"/>
      <c r="Y105" s="131"/>
      <c r="Z105" s="131"/>
      <c r="AA105" s="131"/>
      <c r="AB105" s="130"/>
      <c r="AC105" s="131"/>
      <c r="AD105" s="131"/>
      <c r="AE105" s="131"/>
      <c r="AF105" s="130"/>
      <c r="AG105" s="131"/>
      <c r="AH105" s="131"/>
      <c r="AI105" s="131"/>
      <c r="AJ105" s="130"/>
      <c r="AK105" s="131"/>
      <c r="AL105" s="131"/>
      <c r="AM105" s="131"/>
      <c r="AN105" s="130"/>
      <c r="AO105" s="131"/>
      <c r="AP105" s="131"/>
      <c r="AQ105" s="131"/>
      <c r="AR105" s="130"/>
      <c r="AT105" s="68"/>
      <c r="AU105" s="68"/>
      <c r="AV105" s="132"/>
      <c r="AW105" s="132"/>
      <c r="AX105" s="132"/>
      <c r="AY105" s="132"/>
      <c r="AZ105" s="132"/>
      <c r="BA105" s="132"/>
      <c r="BB105" s="132"/>
      <c r="BC105" s="132"/>
    </row>
    <row r="106" spans="1:55" x14ac:dyDescent="0.45">
      <c r="A106" s="127" t="s">
        <v>275</v>
      </c>
      <c r="B106" s="96"/>
      <c r="C106" s="96"/>
      <c r="D106" s="96"/>
      <c r="E106" s="66"/>
      <c r="F106" s="66"/>
      <c r="G106" s="66"/>
      <c r="H106" s="67"/>
      <c r="I106" s="66"/>
      <c r="J106" s="66"/>
      <c r="K106" s="66"/>
      <c r="L106" s="67"/>
      <c r="M106" s="66"/>
      <c r="N106" s="66"/>
      <c r="O106" s="66"/>
      <c r="P106" s="130"/>
      <c r="Q106" s="131"/>
      <c r="R106" s="131"/>
      <c r="S106" s="131"/>
      <c r="T106" s="130"/>
      <c r="U106" s="131"/>
      <c r="V106" s="131"/>
      <c r="W106" s="131"/>
      <c r="X106" s="130"/>
      <c r="Y106" s="131"/>
      <c r="Z106" s="131"/>
      <c r="AA106" s="131"/>
      <c r="AB106" s="130"/>
      <c r="AC106" s="131"/>
      <c r="AD106" s="131"/>
      <c r="AE106" s="131"/>
      <c r="AF106" s="130"/>
      <c r="AG106" s="131"/>
      <c r="AH106" s="131"/>
      <c r="AI106" s="131"/>
      <c r="AJ106" s="130"/>
      <c r="AK106" s="131"/>
      <c r="AL106" s="131"/>
      <c r="AM106" s="131"/>
      <c r="AN106" s="130"/>
      <c r="AO106" s="131"/>
      <c r="AP106" s="131"/>
      <c r="AQ106" s="131"/>
      <c r="AR106" s="130"/>
      <c r="AT106" s="68"/>
      <c r="AU106" s="68"/>
      <c r="AV106" s="132"/>
      <c r="AW106" s="132"/>
      <c r="AX106" s="132"/>
      <c r="AY106" s="132"/>
      <c r="AZ106" s="132"/>
      <c r="BA106" s="132"/>
      <c r="BB106" s="132"/>
      <c r="BC106" s="132"/>
    </row>
    <row r="107" spans="1:55" x14ac:dyDescent="0.45">
      <c r="A107" s="97" t="s">
        <v>270</v>
      </c>
      <c r="B107" s="60" t="s">
        <v>223</v>
      </c>
      <c r="C107" s="76" t="s">
        <v>209</v>
      </c>
      <c r="D107" s="60">
        <v>2621619</v>
      </c>
      <c r="E107" s="66"/>
      <c r="F107" s="66"/>
      <c r="G107" s="66"/>
      <c r="H107" s="67"/>
      <c r="I107" s="98"/>
      <c r="J107" s="98"/>
      <c r="K107" s="98"/>
      <c r="L107" s="77">
        <v>5223</v>
      </c>
      <c r="M107" s="86">
        <v>5188</v>
      </c>
      <c r="N107" s="86">
        <v>5630</v>
      </c>
      <c r="O107" s="86">
        <v>5835</v>
      </c>
      <c r="P107" s="77">
        <v>6772</v>
      </c>
      <c r="Q107" s="86">
        <v>6272</v>
      </c>
      <c r="R107" s="86">
        <v>6994</v>
      </c>
      <c r="S107" s="86">
        <v>6778</v>
      </c>
      <c r="T107" s="77">
        <v>7883</v>
      </c>
      <c r="U107" s="86">
        <v>7598</v>
      </c>
      <c r="V107" s="86">
        <v>7803</v>
      </c>
      <c r="W107" s="86">
        <v>8744</v>
      </c>
      <c r="X107" s="77">
        <v>8763</v>
      </c>
      <c r="Y107" s="86">
        <v>8368</v>
      </c>
      <c r="Z107" s="86">
        <v>8959</v>
      </c>
      <c r="AA107" s="86">
        <v>9490</v>
      </c>
      <c r="AB107" s="77">
        <v>9700</v>
      </c>
      <c r="AC107" s="86">
        <v>9325</v>
      </c>
      <c r="AD107" s="86">
        <v>10388</v>
      </c>
      <c r="AE107" s="86">
        <v>10865</v>
      </c>
      <c r="AF107" s="77">
        <v>11459</v>
      </c>
      <c r="AG107" s="86">
        <v>9270</v>
      </c>
      <c r="AH107" s="86">
        <v>7572</v>
      </c>
      <c r="AI107" s="86">
        <v>12589</v>
      </c>
      <c r="AJ107" s="79"/>
      <c r="AK107" s="98"/>
      <c r="AL107" s="98"/>
      <c r="AM107" s="98"/>
      <c r="AN107" s="79"/>
      <c r="AO107" s="98"/>
      <c r="AP107" s="98"/>
      <c r="AQ107" s="98"/>
      <c r="AR107" s="79"/>
      <c r="AT107" s="88">
        <v>16260</v>
      </c>
      <c r="AU107" s="88">
        <v>19011</v>
      </c>
      <c r="AV107" s="88">
        <v>23425</v>
      </c>
      <c r="AW107" s="88">
        <v>27892</v>
      </c>
      <c r="AX107" s="88">
        <v>32908</v>
      </c>
      <c r="AY107" s="88">
        <v>36517</v>
      </c>
      <c r="AZ107" s="88">
        <v>41673</v>
      </c>
      <c r="BA107" s="99"/>
      <c r="BB107" s="99"/>
      <c r="BC107" s="99"/>
    </row>
    <row r="108" spans="1:55" x14ac:dyDescent="0.45">
      <c r="A108" s="97" t="s">
        <v>271</v>
      </c>
      <c r="B108" s="60" t="s">
        <v>223</v>
      </c>
      <c r="C108" s="76" t="s">
        <v>185</v>
      </c>
      <c r="D108" s="60">
        <v>2690450</v>
      </c>
      <c r="E108" s="66"/>
      <c r="F108" s="66"/>
      <c r="G108" s="66"/>
      <c r="H108" s="67"/>
      <c r="I108" s="98"/>
      <c r="J108" s="98"/>
      <c r="K108" s="98"/>
      <c r="L108" s="79"/>
      <c r="M108" s="98"/>
      <c r="N108" s="98"/>
      <c r="O108" s="98"/>
      <c r="P108" s="79"/>
      <c r="Q108" s="98"/>
      <c r="R108" s="98"/>
      <c r="S108" s="98"/>
      <c r="T108" s="79"/>
      <c r="U108" s="98"/>
      <c r="V108" s="98"/>
      <c r="W108" s="98"/>
      <c r="X108" s="79"/>
      <c r="Y108" s="98"/>
      <c r="Z108" s="98"/>
      <c r="AA108" s="98"/>
      <c r="AB108" s="79"/>
      <c r="AC108" s="98"/>
      <c r="AD108" s="98"/>
      <c r="AE108" s="98"/>
      <c r="AF108" s="79"/>
      <c r="AG108" s="98"/>
      <c r="AH108" s="98"/>
      <c r="AI108" s="98"/>
      <c r="AJ108" s="77">
        <v>19066</v>
      </c>
      <c r="AK108" s="86">
        <v>19546</v>
      </c>
      <c r="AL108" s="86">
        <v>22343</v>
      </c>
      <c r="AM108" s="86">
        <v>23973</v>
      </c>
      <c r="AN108" s="77">
        <v>25993</v>
      </c>
      <c r="AO108" s="86">
        <v>22920</v>
      </c>
      <c r="AP108" s="86">
        <v>22770</v>
      </c>
      <c r="AQ108" s="86">
        <v>19781</v>
      </c>
      <c r="AR108" s="77">
        <v>21101</v>
      </c>
      <c r="AT108" s="99"/>
      <c r="AU108" s="99"/>
      <c r="AV108" s="99"/>
      <c r="AW108" s="99"/>
      <c r="AX108" s="99"/>
      <c r="AY108" s="99"/>
      <c r="AZ108" s="99"/>
      <c r="BA108" s="88">
        <v>54606</v>
      </c>
      <c r="BB108" s="88">
        <v>91855</v>
      </c>
      <c r="BC108" s="88">
        <v>86572</v>
      </c>
    </row>
    <row r="109" spans="1:55" x14ac:dyDescent="0.45">
      <c r="A109" s="97" t="s">
        <v>255</v>
      </c>
      <c r="B109" s="60" t="s">
        <v>223</v>
      </c>
      <c r="C109" s="76" t="s">
        <v>185</v>
      </c>
      <c r="D109" s="60">
        <v>2690451</v>
      </c>
      <c r="E109" s="66"/>
      <c r="F109" s="66"/>
      <c r="G109" s="66"/>
      <c r="H109" s="67"/>
      <c r="I109" s="98"/>
      <c r="J109" s="98"/>
      <c r="K109" s="98"/>
      <c r="L109" s="79"/>
      <c r="M109" s="98"/>
      <c r="N109" s="98"/>
      <c r="O109" s="98"/>
      <c r="P109" s="79"/>
      <c r="Q109" s="98"/>
      <c r="R109" s="98"/>
      <c r="S109" s="98"/>
      <c r="T109" s="79"/>
      <c r="U109" s="98"/>
      <c r="V109" s="98"/>
      <c r="W109" s="98"/>
      <c r="X109" s="79"/>
      <c r="Y109" s="98"/>
      <c r="Z109" s="98"/>
      <c r="AA109" s="98"/>
      <c r="AB109" s="79"/>
      <c r="AC109" s="98"/>
      <c r="AD109" s="98"/>
      <c r="AE109" s="98"/>
      <c r="AF109" s="79"/>
      <c r="AG109" s="98"/>
      <c r="AH109" s="98"/>
      <c r="AI109" s="98"/>
      <c r="AJ109" s="77">
        <v>-1243</v>
      </c>
      <c r="AK109" s="86">
        <v>-974</v>
      </c>
      <c r="AL109" s="86">
        <v>-591</v>
      </c>
      <c r="AM109" s="86">
        <v>-644</v>
      </c>
      <c r="AN109" s="77">
        <v>-890</v>
      </c>
      <c r="AO109" s="86">
        <v>-931</v>
      </c>
      <c r="AP109" s="86">
        <v>-858</v>
      </c>
      <c r="AQ109" s="86">
        <v>-699</v>
      </c>
      <c r="AR109" s="77">
        <v>-480</v>
      </c>
      <c r="AT109" s="99"/>
      <c r="AU109" s="99"/>
      <c r="AV109" s="99"/>
      <c r="AW109" s="99"/>
      <c r="AX109" s="99"/>
      <c r="AY109" s="99"/>
      <c r="AZ109" s="99"/>
      <c r="BA109" s="88">
        <v>-5607</v>
      </c>
      <c r="BB109" s="88">
        <v>-3099</v>
      </c>
      <c r="BC109" s="88">
        <v>-2968</v>
      </c>
    </row>
    <row r="110" spans="1:55" x14ac:dyDescent="0.45">
      <c r="A110" s="97" t="s">
        <v>272</v>
      </c>
      <c r="B110" s="60" t="s">
        <v>223</v>
      </c>
      <c r="C110" s="76" t="s">
        <v>185</v>
      </c>
      <c r="D110" s="60">
        <v>2621622</v>
      </c>
      <c r="E110" s="66"/>
      <c r="F110" s="66"/>
      <c r="G110" s="66"/>
      <c r="H110" s="67"/>
      <c r="I110" s="98"/>
      <c r="J110" s="98"/>
      <c r="K110" s="98"/>
      <c r="L110" s="77">
        <v>-634</v>
      </c>
      <c r="M110" s="86">
        <v>-633</v>
      </c>
      <c r="N110" s="86">
        <v>-683</v>
      </c>
      <c r="O110" s="86">
        <v>-1009</v>
      </c>
      <c r="P110" s="77">
        <v>-1242</v>
      </c>
      <c r="Q110" s="86">
        <v>-802</v>
      </c>
      <c r="R110" s="86">
        <v>-859</v>
      </c>
      <c r="S110" s="86">
        <v>-865</v>
      </c>
      <c r="T110" s="77">
        <v>-1088</v>
      </c>
      <c r="U110" s="86">
        <v>-855</v>
      </c>
      <c r="V110" s="86">
        <v>-772</v>
      </c>
      <c r="W110" s="86">
        <v>-812</v>
      </c>
      <c r="X110" s="77">
        <v>-916</v>
      </c>
      <c r="Y110" s="86">
        <v>-571</v>
      </c>
      <c r="Z110" s="86">
        <v>-732</v>
      </c>
      <c r="AA110" s="86">
        <v>-727</v>
      </c>
      <c r="AB110" s="77">
        <v>-1328</v>
      </c>
      <c r="AC110" s="86">
        <v>-868</v>
      </c>
      <c r="AD110" s="86">
        <v>-989</v>
      </c>
      <c r="AE110" s="86">
        <v>-941</v>
      </c>
      <c r="AF110" s="77">
        <v>-2026</v>
      </c>
      <c r="AG110" s="86">
        <v>-1121</v>
      </c>
      <c r="AH110" s="86">
        <v>-1116</v>
      </c>
      <c r="AI110" s="86">
        <v>-1103</v>
      </c>
      <c r="AJ110" s="77">
        <v>-1136</v>
      </c>
      <c r="AK110" s="86">
        <v>-1145</v>
      </c>
      <c r="AL110" s="86">
        <v>-1398</v>
      </c>
      <c r="AM110" s="86">
        <v>-1288</v>
      </c>
      <c r="AN110" s="77">
        <v>-1450</v>
      </c>
      <c r="AO110" s="86">
        <v>-1155</v>
      </c>
      <c r="AP110" s="86">
        <v>-1686</v>
      </c>
      <c r="AQ110" s="86">
        <v>-1611</v>
      </c>
      <c r="AR110" s="77">
        <v>-1631</v>
      </c>
      <c r="AT110" s="88">
        <v>-527</v>
      </c>
      <c r="AU110" s="88">
        <v>-1942</v>
      </c>
      <c r="AV110" s="88">
        <v>-3567</v>
      </c>
      <c r="AW110" s="88">
        <v>-3578</v>
      </c>
      <c r="AX110" s="88">
        <v>-3355</v>
      </c>
      <c r="AY110" s="88">
        <v>-3358</v>
      </c>
      <c r="AZ110" s="88">
        <v>-4824</v>
      </c>
      <c r="BA110" s="88">
        <v>-4476</v>
      </c>
      <c r="BB110" s="88">
        <v>-5281</v>
      </c>
      <c r="BC110" s="88">
        <v>-6083</v>
      </c>
    </row>
    <row r="111" spans="1:55" x14ac:dyDescent="0.45">
      <c r="A111" s="97" t="s">
        <v>276</v>
      </c>
      <c r="B111" s="60" t="s">
        <v>223</v>
      </c>
      <c r="C111" s="76" t="s">
        <v>185</v>
      </c>
      <c r="D111" s="60">
        <v>2621623</v>
      </c>
      <c r="E111" s="66"/>
      <c r="F111" s="66"/>
      <c r="G111" s="66"/>
      <c r="H111" s="67"/>
      <c r="I111" s="98"/>
      <c r="J111" s="98"/>
      <c r="K111" s="98"/>
      <c r="L111" s="79"/>
      <c r="M111" s="98"/>
      <c r="N111" s="98"/>
      <c r="O111" s="98"/>
      <c r="P111" s="79"/>
      <c r="Q111" s="98"/>
      <c r="R111" s="98"/>
      <c r="S111" s="98"/>
      <c r="T111" s="79"/>
      <c r="U111" s="98"/>
      <c r="V111" s="98"/>
      <c r="W111" s="98"/>
      <c r="X111" s="79"/>
      <c r="Y111" s="98"/>
      <c r="Z111" s="98"/>
      <c r="AA111" s="98"/>
      <c r="AB111" s="79"/>
      <c r="AC111" s="98"/>
      <c r="AD111" s="98"/>
      <c r="AE111" s="98"/>
      <c r="AF111" s="79"/>
      <c r="AG111" s="98"/>
      <c r="AH111" s="98"/>
      <c r="AI111" s="98"/>
      <c r="AJ111" s="77">
        <v>-1036</v>
      </c>
      <c r="AK111" s="86">
        <v>-990</v>
      </c>
      <c r="AL111" s="86">
        <v>-993</v>
      </c>
      <c r="AM111" s="86">
        <v>-1010</v>
      </c>
      <c r="AN111" s="77">
        <v>-1768</v>
      </c>
      <c r="AO111" s="86">
        <v>-740</v>
      </c>
      <c r="AP111" s="86">
        <v>-773</v>
      </c>
      <c r="AQ111" s="86">
        <v>-336</v>
      </c>
      <c r="AR111" s="77">
        <v>-830</v>
      </c>
      <c r="AT111" s="99"/>
      <c r="AU111" s="99"/>
      <c r="AV111" s="99"/>
      <c r="AW111" s="99"/>
      <c r="AX111" s="99"/>
      <c r="AY111" s="99"/>
      <c r="AZ111" s="99"/>
      <c r="BA111" s="88">
        <v>-3299</v>
      </c>
      <c r="BB111" s="88">
        <v>-4761</v>
      </c>
      <c r="BC111" s="88">
        <v>-2679</v>
      </c>
    </row>
    <row r="112" spans="1:55" x14ac:dyDescent="0.45">
      <c r="A112" s="97" t="s">
        <v>277</v>
      </c>
      <c r="B112" s="60" t="s">
        <v>223</v>
      </c>
      <c r="C112" s="76" t="s">
        <v>209</v>
      </c>
      <c r="D112" s="60">
        <v>2621624</v>
      </c>
      <c r="E112" s="66"/>
      <c r="F112" s="66"/>
      <c r="G112" s="66"/>
      <c r="H112" s="67"/>
      <c r="I112" s="98"/>
      <c r="J112" s="98"/>
      <c r="K112" s="98"/>
      <c r="L112" s="77">
        <v>-190</v>
      </c>
      <c r="M112" s="86">
        <v>-108</v>
      </c>
      <c r="N112" s="86">
        <v>-122</v>
      </c>
      <c r="O112" s="86">
        <v>-118</v>
      </c>
      <c r="P112" s="77">
        <v>-150</v>
      </c>
      <c r="Q112" s="86">
        <v>-128</v>
      </c>
      <c r="R112" s="86">
        <v>-167</v>
      </c>
      <c r="S112" s="86">
        <v>-146</v>
      </c>
      <c r="T112" s="77">
        <v>-156</v>
      </c>
      <c r="U112" s="86">
        <v>-175</v>
      </c>
      <c r="V112" s="86">
        <v>-2899</v>
      </c>
      <c r="W112" s="86">
        <v>-150</v>
      </c>
      <c r="X112" s="77">
        <v>-183</v>
      </c>
      <c r="Y112" s="86">
        <v>-796</v>
      </c>
      <c r="Z112" s="86">
        <v>-5420</v>
      </c>
      <c r="AA112" s="86">
        <v>-453</v>
      </c>
      <c r="AB112" s="77">
        <v>-169</v>
      </c>
      <c r="AC112" s="86">
        <v>-1849</v>
      </c>
      <c r="AD112" s="86">
        <v>-219</v>
      </c>
      <c r="AE112" s="86">
        <v>-747</v>
      </c>
      <c r="AF112" s="77">
        <v>-167</v>
      </c>
      <c r="AG112" s="86">
        <v>-172</v>
      </c>
      <c r="AH112" s="86">
        <v>-73</v>
      </c>
      <c r="AI112" s="86">
        <v>-273</v>
      </c>
      <c r="AJ112" s="133"/>
      <c r="AK112" s="98"/>
      <c r="AL112" s="98"/>
      <c r="AM112" s="98"/>
      <c r="AN112" s="133"/>
      <c r="AO112" s="98"/>
      <c r="AP112" s="98"/>
      <c r="AQ112" s="98"/>
      <c r="AR112" s="133"/>
      <c r="AT112" s="88">
        <v>-330</v>
      </c>
      <c r="AU112" s="88">
        <v>-573</v>
      </c>
      <c r="AV112" s="88">
        <v>-498</v>
      </c>
      <c r="AW112" s="88">
        <v>-598</v>
      </c>
      <c r="AX112" s="88">
        <v>-3407</v>
      </c>
      <c r="AY112" s="88">
        <v>-6838</v>
      </c>
      <c r="AZ112" s="88">
        <v>-2618</v>
      </c>
      <c r="BA112" s="99"/>
      <c r="BB112" s="99"/>
      <c r="BC112" s="99"/>
    </row>
    <row r="113" spans="1:55" x14ac:dyDescent="0.45">
      <c r="A113" s="100" t="s">
        <v>278</v>
      </c>
      <c r="B113" s="101" t="s">
        <v>223</v>
      </c>
      <c r="C113" s="102" t="s">
        <v>185</v>
      </c>
      <c r="D113" s="101">
        <v>2621625</v>
      </c>
      <c r="E113" s="128"/>
      <c r="F113" s="128"/>
      <c r="G113" s="128"/>
      <c r="H113" s="129"/>
      <c r="I113" s="121"/>
      <c r="J113" s="121"/>
      <c r="K113" s="121"/>
      <c r="L113" s="106">
        <f t="shared" ref="L113:AR113" si="11">SUM(L107:L112)</f>
        <v>4399</v>
      </c>
      <c r="M113" s="105">
        <f t="shared" si="11"/>
        <v>4447</v>
      </c>
      <c r="N113" s="105">
        <f t="shared" si="11"/>
        <v>4825</v>
      </c>
      <c r="O113" s="105">
        <f t="shared" si="11"/>
        <v>4708</v>
      </c>
      <c r="P113" s="106">
        <f t="shared" si="11"/>
        <v>5380</v>
      </c>
      <c r="Q113" s="105">
        <f t="shared" si="11"/>
        <v>5342</v>
      </c>
      <c r="R113" s="105">
        <f t="shared" si="11"/>
        <v>5968</v>
      </c>
      <c r="S113" s="105">
        <f t="shared" si="11"/>
        <v>5767</v>
      </c>
      <c r="T113" s="106">
        <f t="shared" si="11"/>
        <v>6639</v>
      </c>
      <c r="U113" s="105">
        <f t="shared" si="11"/>
        <v>6568</v>
      </c>
      <c r="V113" s="105">
        <f t="shared" si="11"/>
        <v>4132</v>
      </c>
      <c r="W113" s="105">
        <f t="shared" si="11"/>
        <v>7782</v>
      </c>
      <c r="X113" s="106">
        <f t="shared" si="11"/>
        <v>7664</v>
      </c>
      <c r="Y113" s="105">
        <f t="shared" si="11"/>
        <v>7001</v>
      </c>
      <c r="Z113" s="105">
        <f t="shared" si="11"/>
        <v>2807</v>
      </c>
      <c r="AA113" s="105">
        <f t="shared" si="11"/>
        <v>8310</v>
      </c>
      <c r="AB113" s="106">
        <f t="shared" si="11"/>
        <v>8203</v>
      </c>
      <c r="AC113" s="105">
        <f t="shared" si="11"/>
        <v>6608</v>
      </c>
      <c r="AD113" s="105">
        <f t="shared" si="11"/>
        <v>9180</v>
      </c>
      <c r="AE113" s="105">
        <f t="shared" si="11"/>
        <v>9177</v>
      </c>
      <c r="AF113" s="106">
        <f t="shared" si="11"/>
        <v>9266</v>
      </c>
      <c r="AG113" s="105">
        <f t="shared" si="11"/>
        <v>7977</v>
      </c>
      <c r="AH113" s="105">
        <f t="shared" si="11"/>
        <v>6383</v>
      </c>
      <c r="AI113" s="105">
        <f t="shared" si="11"/>
        <v>11213</v>
      </c>
      <c r="AJ113" s="106">
        <f t="shared" si="11"/>
        <v>15651</v>
      </c>
      <c r="AK113" s="105">
        <f t="shared" si="11"/>
        <v>16437</v>
      </c>
      <c r="AL113" s="105">
        <f t="shared" si="11"/>
        <v>19361</v>
      </c>
      <c r="AM113" s="105">
        <f t="shared" si="11"/>
        <v>21031</v>
      </c>
      <c r="AN113" s="106">
        <f t="shared" si="11"/>
        <v>21885</v>
      </c>
      <c r="AO113" s="105">
        <f t="shared" si="11"/>
        <v>20094</v>
      </c>
      <c r="AP113" s="105">
        <f t="shared" si="11"/>
        <v>19453</v>
      </c>
      <c r="AQ113" s="105">
        <f t="shared" si="11"/>
        <v>17135</v>
      </c>
      <c r="AR113" s="106">
        <f t="shared" si="11"/>
        <v>18160</v>
      </c>
      <c r="AT113" s="107">
        <f t="shared" ref="AT113:BC113" si="12">SUM(AT107:AT112)</f>
        <v>15403</v>
      </c>
      <c r="AU113" s="107">
        <f t="shared" si="12"/>
        <v>16496</v>
      </c>
      <c r="AV113" s="107">
        <f t="shared" si="12"/>
        <v>19360</v>
      </c>
      <c r="AW113" s="107">
        <f t="shared" si="12"/>
        <v>23716</v>
      </c>
      <c r="AX113" s="107">
        <f t="shared" si="12"/>
        <v>26146</v>
      </c>
      <c r="AY113" s="107">
        <f t="shared" si="12"/>
        <v>26321</v>
      </c>
      <c r="AZ113" s="107">
        <f t="shared" si="12"/>
        <v>34231</v>
      </c>
      <c r="BA113" s="107">
        <f t="shared" si="12"/>
        <v>41224</v>
      </c>
      <c r="BB113" s="107">
        <f t="shared" si="12"/>
        <v>78714</v>
      </c>
      <c r="BC113" s="107">
        <f t="shared" si="12"/>
        <v>74842</v>
      </c>
    </row>
    <row r="114" spans="1:55" x14ac:dyDescent="0.45">
      <c r="A114" s="97"/>
      <c r="B114" s="114"/>
      <c r="C114" s="114"/>
      <c r="D114" s="114"/>
      <c r="E114" s="66"/>
      <c r="F114" s="66"/>
      <c r="G114" s="66"/>
      <c r="H114" s="67"/>
      <c r="I114" s="66"/>
      <c r="J114" s="66"/>
      <c r="K114" s="66"/>
      <c r="L114" s="67"/>
      <c r="M114" s="66"/>
      <c r="N114" s="66"/>
      <c r="O114" s="66"/>
      <c r="P114" s="130"/>
      <c r="Q114" s="131"/>
      <c r="R114" s="131"/>
      <c r="S114" s="131"/>
      <c r="T114" s="130"/>
      <c r="U114" s="131"/>
      <c r="V114" s="131"/>
      <c r="W114" s="131"/>
      <c r="X114" s="130"/>
      <c r="Y114" s="131"/>
      <c r="Z114" s="131"/>
      <c r="AA114" s="131"/>
      <c r="AB114" s="130"/>
      <c r="AC114" s="131"/>
      <c r="AD114" s="131"/>
      <c r="AE114" s="131"/>
      <c r="AF114" s="130"/>
      <c r="AG114" s="131"/>
      <c r="AH114" s="131"/>
      <c r="AI114" s="131"/>
      <c r="AJ114" s="130"/>
      <c r="AK114" s="131"/>
      <c r="AL114" s="131"/>
      <c r="AM114" s="131"/>
      <c r="AN114" s="130"/>
      <c r="AO114" s="131"/>
      <c r="AP114" s="131"/>
      <c r="AQ114" s="131"/>
      <c r="AR114" s="130"/>
      <c r="AT114" s="68"/>
      <c r="AU114" s="68"/>
      <c r="AV114" s="132"/>
      <c r="AW114" s="132"/>
      <c r="AX114" s="132"/>
      <c r="AY114" s="132"/>
      <c r="AZ114" s="132"/>
      <c r="BA114" s="132"/>
      <c r="BB114" s="132"/>
      <c r="BC114" s="132"/>
    </row>
    <row r="115" spans="1:55" x14ac:dyDescent="0.45">
      <c r="A115" s="127" t="s">
        <v>279</v>
      </c>
      <c r="B115" s="96"/>
      <c r="C115" s="96"/>
      <c r="D115" s="96"/>
      <c r="E115" s="66"/>
      <c r="F115" s="66"/>
      <c r="G115" s="66"/>
      <c r="H115" s="67"/>
      <c r="I115" s="66"/>
      <c r="J115" s="66"/>
      <c r="K115" s="66"/>
      <c r="L115" s="67"/>
      <c r="M115" s="66"/>
      <c r="N115" s="66"/>
      <c r="O115" s="66"/>
      <c r="P115" s="130"/>
      <c r="Q115" s="131"/>
      <c r="R115" s="131"/>
      <c r="S115" s="131"/>
      <c r="T115" s="130"/>
      <c r="U115" s="66"/>
      <c r="V115" s="66"/>
      <c r="W115" s="66"/>
      <c r="X115" s="67"/>
      <c r="Y115" s="66"/>
      <c r="Z115" s="66"/>
      <c r="AA115" s="66"/>
      <c r="AB115" s="67"/>
      <c r="AC115" s="66"/>
      <c r="AD115" s="66"/>
      <c r="AE115" s="66"/>
      <c r="AF115" s="67"/>
      <c r="AG115" s="66"/>
      <c r="AH115" s="66"/>
      <c r="AI115" s="66"/>
      <c r="AJ115" s="67"/>
      <c r="AK115" s="66"/>
      <c r="AL115" s="66"/>
      <c r="AM115" s="66"/>
      <c r="AN115" s="67"/>
      <c r="AO115" s="66"/>
      <c r="AP115" s="66"/>
      <c r="AQ115" s="66"/>
      <c r="AR115" s="67"/>
      <c r="AT115" s="68"/>
      <c r="AU115" s="68"/>
      <c r="AV115" s="132"/>
      <c r="AW115" s="132"/>
      <c r="AX115" s="132"/>
      <c r="AY115" s="132"/>
      <c r="AZ115" s="132"/>
      <c r="BA115" s="132"/>
      <c r="BB115" s="68"/>
      <c r="BC115" s="68"/>
    </row>
    <row r="116" spans="1:55" x14ac:dyDescent="0.45">
      <c r="A116" s="97" t="s">
        <v>280</v>
      </c>
      <c r="B116" s="60" t="s">
        <v>223</v>
      </c>
      <c r="C116" s="76" t="s">
        <v>209</v>
      </c>
      <c r="D116" s="60">
        <v>2621626</v>
      </c>
      <c r="E116" s="66"/>
      <c r="F116" s="66"/>
      <c r="G116" s="66"/>
      <c r="H116" s="67"/>
      <c r="I116" s="98"/>
      <c r="J116" s="98"/>
      <c r="K116" s="98"/>
      <c r="L116" s="77">
        <v>1078</v>
      </c>
      <c r="M116" s="86">
        <v>1055</v>
      </c>
      <c r="N116" s="86">
        <v>992</v>
      </c>
      <c r="O116" s="86">
        <v>1269</v>
      </c>
      <c r="P116" s="77">
        <v>1271</v>
      </c>
      <c r="Q116" s="86">
        <v>1316</v>
      </c>
      <c r="R116" s="86">
        <v>1320</v>
      </c>
      <c r="S116" s="86">
        <v>1628</v>
      </c>
      <c r="T116" s="77">
        <v>1653</v>
      </c>
      <c r="U116" s="86">
        <v>1854</v>
      </c>
      <c r="V116" s="86">
        <v>1854</v>
      </c>
      <c r="W116" s="86">
        <v>1654</v>
      </c>
      <c r="X116" s="77">
        <v>1676</v>
      </c>
      <c r="Y116" s="86">
        <v>2304</v>
      </c>
      <c r="Z116" s="86">
        <v>2288</v>
      </c>
      <c r="AA116" s="86">
        <v>2071</v>
      </c>
      <c r="AB116" s="77">
        <v>2092</v>
      </c>
      <c r="AC116" s="86">
        <v>2612</v>
      </c>
      <c r="AD116" s="86">
        <v>2600</v>
      </c>
      <c r="AE116" s="86">
        <v>2470</v>
      </c>
      <c r="AF116" s="77">
        <v>2503</v>
      </c>
      <c r="AG116" s="86">
        <v>2988</v>
      </c>
      <c r="AH116" s="86">
        <v>3126</v>
      </c>
      <c r="AI116" s="86">
        <v>2921</v>
      </c>
      <c r="AJ116" s="79"/>
      <c r="AK116" s="98"/>
      <c r="AL116" s="98"/>
      <c r="AM116" s="98"/>
      <c r="AN116" s="79"/>
      <c r="AO116" s="98"/>
      <c r="AP116" s="98"/>
      <c r="AQ116" s="98"/>
      <c r="AR116" s="79"/>
      <c r="AT116" s="88">
        <v>2911</v>
      </c>
      <c r="AU116" s="88">
        <v>3677</v>
      </c>
      <c r="AV116" s="88">
        <v>4587</v>
      </c>
      <c r="AW116" s="88">
        <v>5926</v>
      </c>
      <c r="AX116" s="88">
        <v>7038</v>
      </c>
      <c r="AY116" s="88">
        <v>8755</v>
      </c>
      <c r="AZ116" s="88">
        <v>10185</v>
      </c>
      <c r="BA116" s="99"/>
      <c r="BB116" s="99"/>
      <c r="BC116" s="99"/>
    </row>
    <row r="117" spans="1:55" x14ac:dyDescent="0.45">
      <c r="A117" s="97" t="s">
        <v>281</v>
      </c>
      <c r="B117" s="60" t="s">
        <v>223</v>
      </c>
      <c r="C117" s="76" t="s">
        <v>209</v>
      </c>
      <c r="D117" s="60">
        <v>2621627</v>
      </c>
      <c r="E117" s="66"/>
      <c r="F117" s="66"/>
      <c r="G117" s="66"/>
      <c r="H117" s="67"/>
      <c r="I117" s="98"/>
      <c r="J117" s="98"/>
      <c r="K117" s="98"/>
      <c r="L117" s="77">
        <v>101</v>
      </c>
      <c r="M117" s="86">
        <v>117</v>
      </c>
      <c r="N117" s="86">
        <v>109</v>
      </c>
      <c r="O117" s="86">
        <v>134</v>
      </c>
      <c r="P117" s="77">
        <v>138</v>
      </c>
      <c r="Q117" s="86">
        <v>145</v>
      </c>
      <c r="R117" s="86">
        <v>150</v>
      </c>
      <c r="S117" s="86">
        <v>200</v>
      </c>
      <c r="T117" s="77">
        <v>161</v>
      </c>
      <c r="U117" s="86">
        <v>114</v>
      </c>
      <c r="V117" s="86">
        <v>111</v>
      </c>
      <c r="W117" s="86">
        <v>130</v>
      </c>
      <c r="X117" s="77">
        <v>138</v>
      </c>
      <c r="Y117" s="86">
        <v>112</v>
      </c>
      <c r="Z117" s="86">
        <v>127</v>
      </c>
      <c r="AA117" s="86">
        <v>125</v>
      </c>
      <c r="AB117" s="77">
        <v>125</v>
      </c>
      <c r="AC117" s="86">
        <v>123</v>
      </c>
      <c r="AD117" s="86">
        <v>125</v>
      </c>
      <c r="AE117" s="86">
        <v>117</v>
      </c>
      <c r="AF117" s="77">
        <v>109</v>
      </c>
      <c r="AG117" s="86">
        <v>135</v>
      </c>
      <c r="AH117" s="86">
        <v>136</v>
      </c>
      <c r="AI117" s="86">
        <v>130</v>
      </c>
      <c r="AJ117" s="79"/>
      <c r="AK117" s="98"/>
      <c r="AL117" s="98"/>
      <c r="AM117" s="98"/>
      <c r="AN117" s="79"/>
      <c r="AO117" s="98"/>
      <c r="AP117" s="98"/>
      <c r="AQ117" s="98"/>
      <c r="AR117" s="79"/>
      <c r="AT117" s="88">
        <v>124</v>
      </c>
      <c r="AU117" s="88">
        <v>347</v>
      </c>
      <c r="AV117" s="88">
        <v>498</v>
      </c>
      <c r="AW117" s="88">
        <v>647</v>
      </c>
      <c r="AX117" s="88">
        <v>493</v>
      </c>
      <c r="AY117" s="88">
        <v>489</v>
      </c>
      <c r="AZ117" s="88">
        <v>474</v>
      </c>
      <c r="BA117" s="99"/>
      <c r="BB117" s="99"/>
      <c r="BC117" s="99"/>
    </row>
    <row r="118" spans="1:55" x14ac:dyDescent="0.45">
      <c r="A118" s="97" t="s">
        <v>282</v>
      </c>
      <c r="B118" s="60" t="s">
        <v>223</v>
      </c>
      <c r="C118" s="76" t="s">
        <v>209</v>
      </c>
      <c r="D118" s="60">
        <v>2621628</v>
      </c>
      <c r="E118" s="66"/>
      <c r="F118" s="66"/>
      <c r="G118" s="66"/>
      <c r="H118" s="67"/>
      <c r="I118" s="98"/>
      <c r="J118" s="98"/>
      <c r="K118" s="98"/>
      <c r="L118" s="77">
        <v>22</v>
      </c>
      <c r="M118" s="86">
        <v>31</v>
      </c>
      <c r="N118" s="86">
        <v>31</v>
      </c>
      <c r="O118" s="86">
        <v>29</v>
      </c>
      <c r="P118" s="77">
        <v>27</v>
      </c>
      <c r="Q118" s="86">
        <v>33</v>
      </c>
      <c r="R118" s="86">
        <v>33</v>
      </c>
      <c r="S118" s="86">
        <v>32</v>
      </c>
      <c r="T118" s="77">
        <v>32</v>
      </c>
      <c r="U118" s="86">
        <v>41</v>
      </c>
      <c r="V118" s="86">
        <v>38</v>
      </c>
      <c r="W118" s="86">
        <v>36</v>
      </c>
      <c r="X118" s="77">
        <v>33</v>
      </c>
      <c r="Y118" s="86">
        <v>41</v>
      </c>
      <c r="Z118" s="86">
        <v>-2</v>
      </c>
      <c r="AA118" s="86">
        <v>34</v>
      </c>
      <c r="AB118" s="77">
        <v>36</v>
      </c>
      <c r="AC118" s="86">
        <v>34</v>
      </c>
      <c r="AD118" s="86">
        <v>35</v>
      </c>
      <c r="AE118" s="86">
        <v>34</v>
      </c>
      <c r="AF118" s="77">
        <v>32</v>
      </c>
      <c r="AG118" s="86">
        <v>67</v>
      </c>
      <c r="AH118" s="86">
        <v>67</v>
      </c>
      <c r="AI118" s="86">
        <v>66</v>
      </c>
      <c r="AJ118" s="79"/>
      <c r="AK118" s="98"/>
      <c r="AL118" s="98"/>
      <c r="AM118" s="98"/>
      <c r="AN118" s="79"/>
      <c r="AO118" s="98"/>
      <c r="AP118" s="98"/>
      <c r="AQ118" s="98"/>
      <c r="AR118" s="79"/>
      <c r="AT118" s="88">
        <v>92</v>
      </c>
      <c r="AU118" s="88">
        <v>151</v>
      </c>
      <c r="AV118" s="88">
        <v>118</v>
      </c>
      <c r="AW118" s="88">
        <v>130</v>
      </c>
      <c r="AX118" s="88">
        <v>148</v>
      </c>
      <c r="AY118" s="88">
        <v>109</v>
      </c>
      <c r="AZ118" s="88">
        <v>135</v>
      </c>
      <c r="BA118" s="99"/>
      <c r="BB118" s="99"/>
      <c r="BC118" s="99"/>
    </row>
    <row r="119" spans="1:55" x14ac:dyDescent="0.45">
      <c r="A119" s="100" t="s">
        <v>283</v>
      </c>
      <c r="B119" s="101" t="s">
        <v>223</v>
      </c>
      <c r="C119" s="102" t="s">
        <v>209</v>
      </c>
      <c r="D119" s="101">
        <v>2621629</v>
      </c>
      <c r="E119" s="128"/>
      <c r="F119" s="128"/>
      <c r="G119" s="128"/>
      <c r="H119" s="129"/>
      <c r="I119" s="121"/>
      <c r="J119" s="121"/>
      <c r="K119" s="121"/>
      <c r="L119" s="106">
        <f t="shared" ref="L119:AI119" si="13">SUM(L116:L118)</f>
        <v>1201</v>
      </c>
      <c r="M119" s="105">
        <f t="shared" si="13"/>
        <v>1203</v>
      </c>
      <c r="N119" s="105">
        <f t="shared" si="13"/>
        <v>1132</v>
      </c>
      <c r="O119" s="105">
        <f t="shared" si="13"/>
        <v>1432</v>
      </c>
      <c r="P119" s="106">
        <f t="shared" si="13"/>
        <v>1436</v>
      </c>
      <c r="Q119" s="105">
        <f t="shared" si="13"/>
        <v>1494</v>
      </c>
      <c r="R119" s="105">
        <f t="shared" si="13"/>
        <v>1503</v>
      </c>
      <c r="S119" s="105">
        <f t="shared" si="13"/>
        <v>1860</v>
      </c>
      <c r="T119" s="106">
        <f t="shared" si="13"/>
        <v>1846</v>
      </c>
      <c r="U119" s="105">
        <f t="shared" si="13"/>
        <v>2009</v>
      </c>
      <c r="V119" s="105">
        <f t="shared" si="13"/>
        <v>2003</v>
      </c>
      <c r="W119" s="105">
        <f t="shared" si="13"/>
        <v>1820</v>
      </c>
      <c r="X119" s="106">
        <f t="shared" si="13"/>
        <v>1847</v>
      </c>
      <c r="Y119" s="105">
        <f t="shared" si="13"/>
        <v>2457</v>
      </c>
      <c r="Z119" s="105">
        <f t="shared" si="13"/>
        <v>2413</v>
      </c>
      <c r="AA119" s="105">
        <f t="shared" si="13"/>
        <v>2230</v>
      </c>
      <c r="AB119" s="106">
        <f t="shared" si="13"/>
        <v>2253</v>
      </c>
      <c r="AC119" s="105">
        <f t="shared" si="13"/>
        <v>2769</v>
      </c>
      <c r="AD119" s="105">
        <f t="shared" si="13"/>
        <v>2760</v>
      </c>
      <c r="AE119" s="105">
        <f t="shared" si="13"/>
        <v>2621</v>
      </c>
      <c r="AF119" s="106">
        <f t="shared" si="13"/>
        <v>2644</v>
      </c>
      <c r="AG119" s="105">
        <f t="shared" si="13"/>
        <v>3190</v>
      </c>
      <c r="AH119" s="105">
        <f t="shared" si="13"/>
        <v>3329</v>
      </c>
      <c r="AI119" s="105">
        <f t="shared" si="13"/>
        <v>3117</v>
      </c>
      <c r="AJ119" s="120"/>
      <c r="AK119" s="121"/>
      <c r="AL119" s="121"/>
      <c r="AM119" s="121"/>
      <c r="AN119" s="120"/>
      <c r="AO119" s="121"/>
      <c r="AP119" s="121"/>
      <c r="AQ119" s="121"/>
      <c r="AR119" s="120"/>
      <c r="AT119" s="107">
        <f t="shared" ref="AT119:AZ119" si="14">SUM(AT116:AT118)</f>
        <v>3127</v>
      </c>
      <c r="AU119" s="107">
        <f t="shared" si="14"/>
        <v>4175</v>
      </c>
      <c r="AV119" s="107">
        <f t="shared" si="14"/>
        <v>5203</v>
      </c>
      <c r="AW119" s="107">
        <f t="shared" si="14"/>
        <v>6703</v>
      </c>
      <c r="AX119" s="107">
        <f t="shared" si="14"/>
        <v>7679</v>
      </c>
      <c r="AY119" s="107">
        <f t="shared" si="14"/>
        <v>9353</v>
      </c>
      <c r="AZ119" s="107">
        <f t="shared" si="14"/>
        <v>10794</v>
      </c>
      <c r="BA119" s="109"/>
      <c r="BB119" s="109"/>
      <c r="BC119" s="109"/>
    </row>
    <row r="120" spans="1:55" x14ac:dyDescent="0.45">
      <c r="A120" s="97"/>
      <c r="B120" s="114"/>
      <c r="C120" s="114"/>
      <c r="D120" s="114"/>
      <c r="E120" s="66"/>
      <c r="F120" s="66"/>
      <c r="G120" s="66"/>
      <c r="H120" s="67"/>
      <c r="I120" s="66"/>
      <c r="J120" s="66"/>
      <c r="K120" s="66"/>
      <c r="L120" s="67"/>
      <c r="M120" s="66"/>
      <c r="N120" s="66"/>
      <c r="O120" s="66"/>
      <c r="P120" s="130"/>
      <c r="Q120" s="131"/>
      <c r="R120" s="131"/>
      <c r="S120" s="131"/>
      <c r="T120" s="130"/>
      <c r="U120" s="131"/>
      <c r="V120" s="131"/>
      <c r="W120" s="131"/>
      <c r="X120" s="130"/>
      <c r="Y120" s="131"/>
      <c r="Z120" s="131"/>
      <c r="AA120" s="131"/>
      <c r="AB120" s="130"/>
      <c r="AC120" s="131"/>
      <c r="AD120" s="131"/>
      <c r="AE120" s="131"/>
      <c r="AF120" s="130"/>
      <c r="AG120" s="131"/>
      <c r="AH120" s="131"/>
      <c r="AI120" s="131"/>
      <c r="AJ120" s="130"/>
      <c r="AK120" s="131"/>
      <c r="AL120" s="131"/>
      <c r="AM120" s="131"/>
      <c r="AN120" s="130"/>
      <c r="AO120" s="131"/>
      <c r="AP120" s="131"/>
      <c r="AQ120" s="131"/>
      <c r="AR120" s="130"/>
      <c r="AT120" s="68"/>
      <c r="AU120" s="68"/>
      <c r="AV120" s="132"/>
      <c r="AW120" s="132"/>
      <c r="AX120" s="132"/>
      <c r="AY120" s="132"/>
      <c r="AZ120" s="132"/>
      <c r="BA120" s="132"/>
      <c r="BB120" s="132"/>
      <c r="BC120" s="132"/>
    </row>
    <row r="121" spans="1:55" x14ac:dyDescent="0.45">
      <c r="A121" s="127" t="s">
        <v>284</v>
      </c>
      <c r="B121" s="96"/>
      <c r="C121" s="96"/>
      <c r="D121" s="96"/>
      <c r="E121" s="66"/>
      <c r="F121" s="66"/>
      <c r="G121" s="66"/>
      <c r="H121" s="67"/>
      <c r="I121" s="66"/>
      <c r="J121" s="66"/>
      <c r="K121" s="66"/>
      <c r="L121" s="67"/>
      <c r="M121" s="66"/>
      <c r="N121" s="66"/>
      <c r="O121" s="66"/>
      <c r="P121" s="130"/>
      <c r="Q121" s="131"/>
      <c r="R121" s="131"/>
      <c r="S121" s="131"/>
      <c r="T121" s="130"/>
      <c r="U121" s="131"/>
      <c r="V121" s="131"/>
      <c r="W121" s="131"/>
      <c r="X121" s="130"/>
      <c r="Y121" s="131"/>
      <c r="Z121" s="131"/>
      <c r="AA121" s="131"/>
      <c r="AB121" s="130"/>
      <c r="AC121" s="131"/>
      <c r="AD121" s="131"/>
      <c r="AE121" s="131"/>
      <c r="AF121" s="130"/>
      <c r="AG121" s="131"/>
      <c r="AH121" s="131"/>
      <c r="AI121" s="131"/>
      <c r="AJ121" s="130"/>
      <c r="AK121" s="131"/>
      <c r="AL121" s="131"/>
      <c r="AM121" s="131"/>
      <c r="AN121" s="130"/>
      <c r="AO121" s="131"/>
      <c r="AP121" s="131"/>
      <c r="AQ121" s="131"/>
      <c r="AR121" s="130"/>
      <c r="AT121" s="68"/>
      <c r="AU121" s="68"/>
      <c r="AV121" s="132"/>
      <c r="AW121" s="132"/>
      <c r="AX121" s="132"/>
      <c r="AY121" s="132"/>
      <c r="AZ121" s="132"/>
      <c r="BA121" s="132"/>
      <c r="BB121" s="132"/>
      <c r="BC121" s="132"/>
    </row>
    <row r="122" spans="1:55" x14ac:dyDescent="0.45">
      <c r="A122" s="97" t="s">
        <v>280</v>
      </c>
      <c r="B122" s="60" t="s">
        <v>223</v>
      </c>
      <c r="C122" s="76" t="s">
        <v>209</v>
      </c>
      <c r="D122" s="60">
        <v>14043</v>
      </c>
      <c r="E122" s="66"/>
      <c r="F122" s="66"/>
      <c r="G122" s="66"/>
      <c r="H122" s="67"/>
      <c r="I122" s="98"/>
      <c r="J122" s="98"/>
      <c r="K122" s="98"/>
      <c r="L122" s="77">
        <v>6301</v>
      </c>
      <c r="M122" s="86">
        <v>6243</v>
      </c>
      <c r="N122" s="86">
        <v>6622</v>
      </c>
      <c r="O122" s="86">
        <v>7104</v>
      </c>
      <c r="P122" s="77">
        <v>8043</v>
      </c>
      <c r="Q122" s="86">
        <v>7588</v>
      </c>
      <c r="R122" s="86">
        <v>8314</v>
      </c>
      <c r="S122" s="86">
        <v>8406</v>
      </c>
      <c r="T122" s="77">
        <v>9536</v>
      </c>
      <c r="U122" s="66"/>
      <c r="V122" s="66"/>
      <c r="W122" s="66"/>
      <c r="X122" s="67"/>
      <c r="Y122" s="66"/>
      <c r="Z122" s="66"/>
      <c r="AA122" s="66"/>
      <c r="AB122" s="67"/>
      <c r="AC122" s="66"/>
      <c r="AD122" s="66"/>
      <c r="AE122" s="66"/>
      <c r="AF122" s="67"/>
      <c r="AG122" s="66"/>
      <c r="AH122" s="66"/>
      <c r="AI122" s="66"/>
      <c r="AJ122" s="67"/>
      <c r="AK122" s="66"/>
      <c r="AL122" s="66"/>
      <c r="AM122" s="66"/>
      <c r="AN122" s="67"/>
      <c r="AO122" s="66"/>
      <c r="AP122" s="66"/>
      <c r="AQ122" s="66"/>
      <c r="AR122" s="67"/>
      <c r="AT122" s="88">
        <v>19171</v>
      </c>
      <c r="AU122" s="88">
        <v>22688</v>
      </c>
      <c r="AV122" s="99">
        <f>SUM(M122,N122,O122,P122)</f>
        <v>28012</v>
      </c>
      <c r="AW122" s="99">
        <f>SUM(Q122,R122,S122,T122)</f>
        <v>33844</v>
      </c>
      <c r="AX122" s="99"/>
      <c r="AY122" s="99"/>
      <c r="AZ122" s="99"/>
      <c r="BA122" s="99"/>
      <c r="BB122" s="68"/>
      <c r="BC122" s="68"/>
    </row>
    <row r="123" spans="1:55" x14ac:dyDescent="0.45">
      <c r="A123" s="97" t="s">
        <v>281</v>
      </c>
      <c r="B123" s="60" t="s">
        <v>223</v>
      </c>
      <c r="C123" s="76" t="s">
        <v>209</v>
      </c>
      <c r="D123" s="60">
        <v>14045</v>
      </c>
      <c r="E123" s="66"/>
      <c r="F123" s="66"/>
      <c r="G123" s="66"/>
      <c r="H123" s="67"/>
      <c r="I123" s="98"/>
      <c r="J123" s="98"/>
      <c r="K123" s="98"/>
      <c r="L123" s="77">
        <v>-533</v>
      </c>
      <c r="M123" s="86">
        <v>-516</v>
      </c>
      <c r="N123" s="86">
        <v>-574</v>
      </c>
      <c r="O123" s="86">
        <v>-875</v>
      </c>
      <c r="P123" s="77">
        <v>-1104</v>
      </c>
      <c r="Q123" s="86">
        <v>-657</v>
      </c>
      <c r="R123" s="86">
        <v>-709</v>
      </c>
      <c r="S123" s="86">
        <v>-665</v>
      </c>
      <c r="T123" s="77">
        <v>-927</v>
      </c>
      <c r="U123" s="66"/>
      <c r="V123" s="66"/>
      <c r="W123" s="66"/>
      <c r="X123" s="67"/>
      <c r="Y123" s="66"/>
      <c r="Z123" s="66"/>
      <c r="AA123" s="66"/>
      <c r="AB123" s="67"/>
      <c r="AC123" s="66"/>
      <c r="AD123" s="66"/>
      <c r="AE123" s="66"/>
      <c r="AF123" s="67"/>
      <c r="AG123" s="66"/>
      <c r="AH123" s="66"/>
      <c r="AI123" s="66"/>
      <c r="AJ123" s="67"/>
      <c r="AK123" s="66"/>
      <c r="AL123" s="66"/>
      <c r="AM123" s="66"/>
      <c r="AN123" s="67"/>
      <c r="AO123" s="66"/>
      <c r="AP123" s="66"/>
      <c r="AQ123" s="66"/>
      <c r="AR123" s="67"/>
      <c r="AT123" s="88">
        <v>-403</v>
      </c>
      <c r="AU123" s="88">
        <v>-1595</v>
      </c>
      <c r="AV123" s="99">
        <f>SUM(M123,N123,O123,P123)</f>
        <v>-3069</v>
      </c>
      <c r="AW123" s="99">
        <f>SUM(Q123,R123,S123,T123)</f>
        <v>-2958</v>
      </c>
      <c r="AX123" s="99"/>
      <c r="AY123" s="99"/>
      <c r="AZ123" s="99"/>
      <c r="BA123" s="99"/>
      <c r="BB123" s="68"/>
      <c r="BC123" s="68"/>
    </row>
    <row r="124" spans="1:55" x14ac:dyDescent="0.45">
      <c r="A124" s="97" t="s">
        <v>282</v>
      </c>
      <c r="B124" s="60" t="s">
        <v>223</v>
      </c>
      <c r="C124" s="76" t="s">
        <v>209</v>
      </c>
      <c r="D124" s="60">
        <v>14047</v>
      </c>
      <c r="E124" s="66"/>
      <c r="F124" s="66"/>
      <c r="G124" s="66"/>
      <c r="H124" s="67"/>
      <c r="I124" s="98"/>
      <c r="J124" s="98"/>
      <c r="K124" s="98"/>
      <c r="L124" s="77">
        <v>-168</v>
      </c>
      <c r="M124" s="86">
        <v>-77</v>
      </c>
      <c r="N124" s="86">
        <v>-91</v>
      </c>
      <c r="O124" s="86">
        <v>-89</v>
      </c>
      <c r="P124" s="77">
        <v>-123</v>
      </c>
      <c r="Q124" s="86">
        <v>-95</v>
      </c>
      <c r="R124" s="86">
        <v>-134</v>
      </c>
      <c r="S124" s="86">
        <v>-114</v>
      </c>
      <c r="T124" s="77">
        <v>-124</v>
      </c>
      <c r="U124" s="66"/>
      <c r="V124" s="66"/>
      <c r="W124" s="66"/>
      <c r="X124" s="67"/>
      <c r="Y124" s="66"/>
      <c r="Z124" s="66"/>
      <c r="AA124" s="66"/>
      <c r="AB124" s="67"/>
      <c r="AC124" s="66"/>
      <c r="AD124" s="66"/>
      <c r="AE124" s="66"/>
      <c r="AF124" s="67"/>
      <c r="AG124" s="66"/>
      <c r="AH124" s="66"/>
      <c r="AI124" s="66"/>
      <c r="AJ124" s="67"/>
      <c r="AK124" s="66"/>
      <c r="AL124" s="66"/>
      <c r="AM124" s="66"/>
      <c r="AN124" s="67"/>
      <c r="AO124" s="66"/>
      <c r="AP124" s="66"/>
      <c r="AQ124" s="66"/>
      <c r="AR124" s="67"/>
      <c r="AT124" s="88">
        <v>-238</v>
      </c>
      <c r="AU124" s="88">
        <v>-422</v>
      </c>
      <c r="AV124" s="99">
        <f>SUM(M124,N124,O124,P124)</f>
        <v>-380</v>
      </c>
      <c r="AW124" s="99">
        <f>SUM(Q124,R124,S124,T124)</f>
        <v>-467</v>
      </c>
      <c r="AX124" s="99"/>
      <c r="AY124" s="99"/>
      <c r="AZ124" s="99"/>
      <c r="BA124" s="99"/>
      <c r="BB124" s="68"/>
      <c r="BC124" s="68"/>
    </row>
    <row r="125" spans="1:55" x14ac:dyDescent="0.45">
      <c r="A125" s="100" t="s">
        <v>285</v>
      </c>
      <c r="B125" s="101" t="s">
        <v>223</v>
      </c>
      <c r="C125" s="102" t="s">
        <v>209</v>
      </c>
      <c r="D125" s="101">
        <v>14048</v>
      </c>
      <c r="E125" s="128"/>
      <c r="F125" s="128"/>
      <c r="G125" s="128"/>
      <c r="H125" s="129"/>
      <c r="I125" s="121"/>
      <c r="J125" s="121"/>
      <c r="K125" s="121"/>
      <c r="L125" s="106">
        <f t="shared" ref="L125:T125" si="15">SUM(L122:L124)</f>
        <v>5600</v>
      </c>
      <c r="M125" s="105">
        <f t="shared" si="15"/>
        <v>5650</v>
      </c>
      <c r="N125" s="105">
        <f t="shared" si="15"/>
        <v>5957</v>
      </c>
      <c r="O125" s="105">
        <f t="shared" si="15"/>
        <v>6140</v>
      </c>
      <c r="P125" s="106">
        <f t="shared" si="15"/>
        <v>6816</v>
      </c>
      <c r="Q125" s="105">
        <f t="shared" si="15"/>
        <v>6836</v>
      </c>
      <c r="R125" s="105">
        <f t="shared" si="15"/>
        <v>7471</v>
      </c>
      <c r="S125" s="105">
        <f t="shared" si="15"/>
        <v>7627</v>
      </c>
      <c r="T125" s="106">
        <f t="shared" si="15"/>
        <v>8485</v>
      </c>
      <c r="U125" s="128"/>
      <c r="V125" s="128"/>
      <c r="W125" s="128"/>
      <c r="X125" s="129"/>
      <c r="Y125" s="128"/>
      <c r="Z125" s="128"/>
      <c r="AA125" s="128"/>
      <c r="AB125" s="129"/>
      <c r="AC125" s="128"/>
      <c r="AD125" s="128"/>
      <c r="AE125" s="128"/>
      <c r="AF125" s="129"/>
      <c r="AG125" s="128"/>
      <c r="AH125" s="128"/>
      <c r="AI125" s="128"/>
      <c r="AJ125" s="129"/>
      <c r="AK125" s="128"/>
      <c r="AL125" s="128"/>
      <c r="AM125" s="128"/>
      <c r="AN125" s="129"/>
      <c r="AO125" s="128"/>
      <c r="AP125" s="128"/>
      <c r="AQ125" s="128"/>
      <c r="AR125" s="129"/>
      <c r="AT125" s="107">
        <f>SUM(AT122:AT124)</f>
        <v>18530</v>
      </c>
      <c r="AU125" s="107">
        <f>SUM(AU122:AU124)</f>
        <v>20671</v>
      </c>
      <c r="AV125" s="109">
        <f>SUM(M125,N125,O125,P125)</f>
        <v>24563</v>
      </c>
      <c r="AW125" s="109">
        <f>SUM(Q125,R125,S125,T125)</f>
        <v>30419</v>
      </c>
      <c r="AX125" s="109"/>
      <c r="AY125" s="109"/>
      <c r="AZ125" s="109"/>
      <c r="BA125" s="109"/>
      <c r="BB125" s="134"/>
      <c r="BC125" s="134"/>
    </row>
    <row r="126" spans="1:55" x14ac:dyDescent="0.45">
      <c r="A126" s="97"/>
      <c r="B126" s="114"/>
      <c r="C126" s="114"/>
      <c r="D126" s="114"/>
      <c r="E126" s="66"/>
      <c r="F126" s="66"/>
      <c r="G126" s="66"/>
      <c r="H126" s="67"/>
      <c r="I126" s="66"/>
      <c r="J126" s="66"/>
      <c r="K126" s="66"/>
      <c r="L126" s="67"/>
      <c r="M126" s="66"/>
      <c r="N126" s="66"/>
      <c r="O126" s="66"/>
      <c r="P126" s="130"/>
      <c r="Q126" s="131"/>
      <c r="R126" s="131"/>
      <c r="S126" s="131"/>
      <c r="T126" s="130"/>
      <c r="U126" s="66"/>
      <c r="V126" s="66"/>
      <c r="W126" s="66"/>
      <c r="X126" s="67"/>
      <c r="Y126" s="66"/>
      <c r="Z126" s="66"/>
      <c r="AA126" s="66"/>
      <c r="AB126" s="67"/>
      <c r="AC126" s="66"/>
      <c r="AD126" s="66"/>
      <c r="AE126" s="66"/>
      <c r="AF126" s="67"/>
      <c r="AG126" s="66"/>
      <c r="AH126" s="66"/>
      <c r="AI126" s="66"/>
      <c r="AJ126" s="67"/>
      <c r="AK126" s="66"/>
      <c r="AL126" s="66"/>
      <c r="AM126" s="66"/>
      <c r="AN126" s="67"/>
      <c r="AO126" s="66"/>
      <c r="AP126" s="66"/>
      <c r="AQ126" s="66"/>
      <c r="AR126" s="67"/>
      <c r="AT126" s="68"/>
      <c r="AU126" s="68"/>
      <c r="AV126" s="132"/>
      <c r="AW126" s="132"/>
      <c r="AX126" s="132"/>
      <c r="AY126" s="132"/>
      <c r="AZ126" s="132"/>
      <c r="BA126" s="132"/>
      <c r="BB126" s="68"/>
      <c r="BC126" s="68"/>
    </row>
    <row r="127" spans="1:55" x14ac:dyDescent="0.45">
      <c r="A127" s="127" t="s">
        <v>286</v>
      </c>
      <c r="B127" s="96"/>
      <c r="C127" s="96"/>
      <c r="D127" s="96"/>
      <c r="E127" s="66"/>
      <c r="F127" s="66"/>
      <c r="G127" s="66"/>
      <c r="H127" s="67"/>
      <c r="I127" s="66"/>
      <c r="J127" s="66"/>
      <c r="K127" s="66"/>
      <c r="L127" s="67"/>
      <c r="M127" s="66"/>
      <c r="N127" s="66"/>
      <c r="O127" s="66"/>
      <c r="P127" s="130"/>
      <c r="Q127" s="131"/>
      <c r="R127" s="131"/>
      <c r="S127" s="131"/>
      <c r="T127" s="130"/>
      <c r="U127" s="66"/>
      <c r="V127" s="66"/>
      <c r="W127" s="66"/>
      <c r="X127" s="67"/>
      <c r="Y127" s="66"/>
      <c r="Z127" s="66"/>
      <c r="AA127" s="66"/>
      <c r="AB127" s="67"/>
      <c r="AC127" s="66"/>
      <c r="AD127" s="66"/>
      <c r="AE127" s="66"/>
      <c r="AF127" s="67"/>
      <c r="AG127" s="66"/>
      <c r="AH127" s="66"/>
      <c r="AI127" s="66"/>
      <c r="AJ127" s="67"/>
      <c r="AK127" s="66"/>
      <c r="AL127" s="66"/>
      <c r="AM127" s="66"/>
      <c r="AN127" s="67"/>
      <c r="AO127" s="66"/>
      <c r="AP127" s="66"/>
      <c r="AQ127" s="66"/>
      <c r="AR127" s="67"/>
      <c r="AT127" s="68"/>
      <c r="AU127" s="68"/>
      <c r="AV127" s="132"/>
      <c r="AW127" s="132"/>
      <c r="AX127" s="132"/>
      <c r="AY127" s="132"/>
      <c r="AZ127" s="132"/>
      <c r="BA127" s="132"/>
      <c r="BB127" s="68"/>
      <c r="BC127" s="68"/>
    </row>
    <row r="128" spans="1:55" x14ac:dyDescent="0.45">
      <c r="A128" s="97" t="s">
        <v>280</v>
      </c>
      <c r="B128" s="60" t="s">
        <v>223</v>
      </c>
      <c r="C128" s="76" t="s">
        <v>209</v>
      </c>
      <c r="D128" s="60">
        <v>2621630</v>
      </c>
      <c r="E128" s="66"/>
      <c r="F128" s="66"/>
      <c r="G128" s="66"/>
      <c r="H128" s="67"/>
      <c r="I128" s="98"/>
      <c r="J128" s="98"/>
      <c r="K128" s="98"/>
      <c r="L128" s="77">
        <v>3755</v>
      </c>
      <c r="M128" s="86">
        <v>2678</v>
      </c>
      <c r="N128" s="86">
        <v>2058</v>
      </c>
      <c r="O128" s="86">
        <v>2332</v>
      </c>
      <c r="P128" s="77">
        <v>1781</v>
      </c>
      <c r="Q128" s="86">
        <v>2036</v>
      </c>
      <c r="R128" s="86">
        <v>2056</v>
      </c>
      <c r="S128" s="86">
        <v>2434</v>
      </c>
      <c r="T128" s="77">
        <v>2888</v>
      </c>
      <c r="U128" s="86">
        <v>2406</v>
      </c>
      <c r="V128" s="86">
        <v>2835</v>
      </c>
      <c r="W128" s="86">
        <v>3559</v>
      </c>
      <c r="X128" s="77">
        <v>3805</v>
      </c>
      <c r="Y128" s="86">
        <v>7669</v>
      </c>
      <c r="Z128" s="86">
        <v>5299</v>
      </c>
      <c r="AA128" s="86">
        <v>5643</v>
      </c>
      <c r="AB128" s="77">
        <v>6849</v>
      </c>
      <c r="AC128" s="86">
        <v>4534</v>
      </c>
      <c r="AD128" s="86">
        <v>6896</v>
      </c>
      <c r="AE128" s="86">
        <v>7228</v>
      </c>
      <c r="AF128" s="77">
        <v>6593</v>
      </c>
      <c r="AG128" s="86">
        <v>5663</v>
      </c>
      <c r="AH128" s="86">
        <v>4836</v>
      </c>
      <c r="AI128" s="86">
        <v>5465</v>
      </c>
      <c r="AJ128" s="79"/>
      <c r="AK128" s="98"/>
      <c r="AL128" s="98"/>
      <c r="AM128" s="98"/>
      <c r="AN128" s="79"/>
      <c r="AO128" s="98"/>
      <c r="AP128" s="98"/>
      <c r="AQ128" s="98"/>
      <c r="AR128" s="79"/>
      <c r="AT128" s="88">
        <v>7006</v>
      </c>
      <c r="AU128" s="88">
        <v>11173</v>
      </c>
      <c r="AV128" s="88">
        <v>8849</v>
      </c>
      <c r="AW128" s="88">
        <v>9417</v>
      </c>
      <c r="AX128" s="88">
        <v>12605</v>
      </c>
      <c r="AY128" s="88">
        <v>25460</v>
      </c>
      <c r="AZ128" s="88">
        <v>25251</v>
      </c>
      <c r="BA128" s="99"/>
      <c r="BB128" s="99"/>
      <c r="BC128" s="99"/>
    </row>
    <row r="129" spans="1:55" x14ac:dyDescent="0.45">
      <c r="A129" s="97" t="s">
        <v>281</v>
      </c>
      <c r="B129" s="60" t="s">
        <v>223</v>
      </c>
      <c r="C129" s="76" t="s">
        <v>209</v>
      </c>
      <c r="D129" s="60">
        <v>2621631</v>
      </c>
      <c r="E129" s="66"/>
      <c r="F129" s="66"/>
      <c r="G129" s="66"/>
      <c r="H129" s="67"/>
      <c r="I129" s="98"/>
      <c r="J129" s="98"/>
      <c r="K129" s="98"/>
      <c r="L129" s="77">
        <v>142</v>
      </c>
      <c r="M129" s="86">
        <v>157</v>
      </c>
      <c r="N129" s="86">
        <v>234</v>
      </c>
      <c r="O129" s="86">
        <v>279</v>
      </c>
      <c r="P129" s="77">
        <v>199</v>
      </c>
      <c r="Q129" s="86">
        <v>280</v>
      </c>
      <c r="R129" s="86">
        <v>280</v>
      </c>
      <c r="S129" s="86">
        <v>324</v>
      </c>
      <c r="T129" s="77">
        <v>504</v>
      </c>
      <c r="U129" s="86">
        <v>170</v>
      </c>
      <c r="V129" s="86">
        <v>151</v>
      </c>
      <c r="W129" s="86">
        <v>77</v>
      </c>
      <c r="X129" s="77">
        <v>109</v>
      </c>
      <c r="Y129" s="86">
        <v>55</v>
      </c>
      <c r="Z129" s="86">
        <v>10</v>
      </c>
      <c r="AA129" s="86">
        <v>55</v>
      </c>
      <c r="AB129" s="77">
        <v>61</v>
      </c>
      <c r="AC129" s="86">
        <v>59</v>
      </c>
      <c r="AD129" s="86">
        <v>65</v>
      </c>
      <c r="AE129" s="86">
        <v>71</v>
      </c>
      <c r="AF129" s="77">
        <v>86</v>
      </c>
      <c r="AG129" s="86">
        <v>104</v>
      </c>
      <c r="AH129" s="86">
        <v>96</v>
      </c>
      <c r="AI129" s="86">
        <v>120</v>
      </c>
      <c r="AJ129" s="79"/>
      <c r="AK129" s="98"/>
      <c r="AL129" s="98"/>
      <c r="AM129" s="98"/>
      <c r="AN129" s="79"/>
      <c r="AO129" s="98"/>
      <c r="AP129" s="98"/>
      <c r="AQ129" s="98"/>
      <c r="AR129" s="79"/>
      <c r="AT129" s="88">
        <v>187</v>
      </c>
      <c r="AU129" s="88">
        <v>501</v>
      </c>
      <c r="AV129" s="88">
        <v>869</v>
      </c>
      <c r="AW129" s="88">
        <v>1385</v>
      </c>
      <c r="AX129" s="88">
        <v>507</v>
      </c>
      <c r="AY129" s="88">
        <v>181</v>
      </c>
      <c r="AZ129" s="88">
        <v>281</v>
      </c>
      <c r="BA129" s="99"/>
      <c r="BB129" s="99"/>
      <c r="BC129" s="99"/>
    </row>
    <row r="130" spans="1:55" x14ac:dyDescent="0.45">
      <c r="A130" s="97" t="s">
        <v>282</v>
      </c>
      <c r="B130" s="60" t="s">
        <v>223</v>
      </c>
      <c r="C130" s="76" t="s">
        <v>209</v>
      </c>
      <c r="D130" s="60">
        <v>2621632</v>
      </c>
      <c r="E130" s="66"/>
      <c r="F130" s="66"/>
      <c r="G130" s="66"/>
      <c r="H130" s="67"/>
      <c r="I130" s="98"/>
      <c r="J130" s="98"/>
      <c r="K130" s="98"/>
      <c r="L130" s="77">
        <v>-346</v>
      </c>
      <c r="M130" s="86">
        <v>92</v>
      </c>
      <c r="N130" s="86">
        <v>223</v>
      </c>
      <c r="O130" s="86">
        <v>-238</v>
      </c>
      <c r="P130" s="77">
        <v>120</v>
      </c>
      <c r="Q130" s="86">
        <v>112</v>
      </c>
      <c r="R130" s="86">
        <v>-213</v>
      </c>
      <c r="S130" s="86">
        <v>-204</v>
      </c>
      <c r="T130" s="77">
        <v>-314</v>
      </c>
      <c r="U130" s="86">
        <v>-68</v>
      </c>
      <c r="V130" s="86">
        <v>-155</v>
      </c>
      <c r="W130" s="86">
        <v>-98</v>
      </c>
      <c r="X130" s="77">
        <v>393</v>
      </c>
      <c r="Y130" s="86">
        <v>-425</v>
      </c>
      <c r="Z130" s="86">
        <v>168</v>
      </c>
      <c r="AA130" s="86">
        <v>-416</v>
      </c>
      <c r="AB130" s="77">
        <v>171</v>
      </c>
      <c r="AC130" s="86">
        <v>45</v>
      </c>
      <c r="AD130" s="86">
        <v>-835</v>
      </c>
      <c r="AE130" s="86">
        <v>-567</v>
      </c>
      <c r="AF130" s="77">
        <v>-627</v>
      </c>
      <c r="AG130" s="86">
        <v>238</v>
      </c>
      <c r="AH130" s="86">
        <v>459</v>
      </c>
      <c r="AI130" s="86">
        <v>-179</v>
      </c>
      <c r="AJ130" s="79"/>
      <c r="AK130" s="98"/>
      <c r="AL130" s="98"/>
      <c r="AM130" s="98"/>
      <c r="AN130" s="79"/>
      <c r="AO130" s="98"/>
      <c r="AP130" s="98"/>
      <c r="AQ130" s="98"/>
      <c r="AR130" s="79"/>
      <c r="AT130" s="88">
        <v>165</v>
      </c>
      <c r="AU130" s="88">
        <v>-715</v>
      </c>
      <c r="AV130" s="88">
        <v>197</v>
      </c>
      <c r="AW130" s="88">
        <v>-590</v>
      </c>
      <c r="AX130" s="88">
        <v>72</v>
      </c>
      <c r="AY130" s="88">
        <v>-502</v>
      </c>
      <c r="AZ130" s="88">
        <v>-1984</v>
      </c>
      <c r="BA130" s="99"/>
      <c r="BB130" s="99"/>
      <c r="BC130" s="99"/>
    </row>
    <row r="131" spans="1:55" x14ac:dyDescent="0.45">
      <c r="A131" s="100" t="s">
        <v>287</v>
      </c>
      <c r="B131" s="101" t="s">
        <v>223</v>
      </c>
      <c r="C131" s="102" t="s">
        <v>209</v>
      </c>
      <c r="D131" s="101">
        <v>2621633</v>
      </c>
      <c r="E131" s="128"/>
      <c r="F131" s="128"/>
      <c r="G131" s="128"/>
      <c r="H131" s="129"/>
      <c r="I131" s="121"/>
      <c r="J131" s="121"/>
      <c r="K131" s="121"/>
      <c r="L131" s="106">
        <f t="shared" ref="L131:AI131" si="16">SUM(L128:L130)</f>
        <v>3551</v>
      </c>
      <c r="M131" s="105">
        <f t="shared" si="16"/>
        <v>2927</v>
      </c>
      <c r="N131" s="105">
        <f t="shared" si="16"/>
        <v>2515</v>
      </c>
      <c r="O131" s="105">
        <f t="shared" si="16"/>
        <v>2373</v>
      </c>
      <c r="P131" s="106">
        <f t="shared" si="16"/>
        <v>2100</v>
      </c>
      <c r="Q131" s="105">
        <f t="shared" si="16"/>
        <v>2428</v>
      </c>
      <c r="R131" s="105">
        <f t="shared" si="16"/>
        <v>2123</v>
      </c>
      <c r="S131" s="105">
        <f t="shared" si="16"/>
        <v>2554</v>
      </c>
      <c r="T131" s="106">
        <f t="shared" si="16"/>
        <v>3078</v>
      </c>
      <c r="U131" s="105">
        <f t="shared" si="16"/>
        <v>2508</v>
      </c>
      <c r="V131" s="105">
        <f t="shared" si="16"/>
        <v>2831</v>
      </c>
      <c r="W131" s="105">
        <f t="shared" si="16"/>
        <v>3538</v>
      </c>
      <c r="X131" s="106">
        <f t="shared" si="16"/>
        <v>4307</v>
      </c>
      <c r="Y131" s="105">
        <f t="shared" si="16"/>
        <v>7299</v>
      </c>
      <c r="Z131" s="105">
        <f t="shared" si="16"/>
        <v>5477</v>
      </c>
      <c r="AA131" s="105">
        <f t="shared" si="16"/>
        <v>5282</v>
      </c>
      <c r="AB131" s="106">
        <f t="shared" si="16"/>
        <v>7081</v>
      </c>
      <c r="AC131" s="105">
        <f t="shared" si="16"/>
        <v>4638</v>
      </c>
      <c r="AD131" s="105">
        <f t="shared" si="16"/>
        <v>6126</v>
      </c>
      <c r="AE131" s="105">
        <f t="shared" si="16"/>
        <v>6732</v>
      </c>
      <c r="AF131" s="106">
        <f t="shared" si="16"/>
        <v>6052</v>
      </c>
      <c r="AG131" s="105">
        <f t="shared" si="16"/>
        <v>6005</v>
      </c>
      <c r="AH131" s="105">
        <f t="shared" si="16"/>
        <v>5391</v>
      </c>
      <c r="AI131" s="105">
        <f t="shared" si="16"/>
        <v>5406</v>
      </c>
      <c r="AJ131" s="120"/>
      <c r="AK131" s="121"/>
      <c r="AL131" s="121"/>
      <c r="AM131" s="121"/>
      <c r="AN131" s="120"/>
      <c r="AO131" s="121"/>
      <c r="AP131" s="121"/>
      <c r="AQ131" s="121"/>
      <c r="AR131" s="120"/>
      <c r="AT131" s="107">
        <f t="shared" ref="AT131:AZ131" si="17">SUM(AT128:AT130)</f>
        <v>7358</v>
      </c>
      <c r="AU131" s="107">
        <f t="shared" si="17"/>
        <v>10959</v>
      </c>
      <c r="AV131" s="107">
        <f t="shared" si="17"/>
        <v>9915</v>
      </c>
      <c r="AW131" s="107">
        <f t="shared" si="17"/>
        <v>10212</v>
      </c>
      <c r="AX131" s="107">
        <f t="shared" si="17"/>
        <v>13184</v>
      </c>
      <c r="AY131" s="107">
        <f t="shared" si="17"/>
        <v>25139</v>
      </c>
      <c r="AZ131" s="107">
        <f t="shared" si="17"/>
        <v>23548</v>
      </c>
      <c r="BA131" s="109"/>
      <c r="BB131" s="109"/>
      <c r="BC131" s="109"/>
    </row>
    <row r="132" spans="1:55" x14ac:dyDescent="0.45">
      <c r="A132" s="97"/>
      <c r="B132" s="114"/>
      <c r="C132" s="114"/>
      <c r="D132" s="114"/>
      <c r="E132" s="66"/>
      <c r="F132" s="66"/>
      <c r="G132" s="66"/>
      <c r="H132" s="67"/>
      <c r="I132" s="66"/>
      <c r="J132" s="66"/>
      <c r="K132" s="66"/>
      <c r="L132" s="67"/>
      <c r="M132" s="66"/>
      <c r="N132" s="66"/>
      <c r="O132" s="66"/>
      <c r="P132" s="130"/>
      <c r="Q132" s="131"/>
      <c r="R132" s="131"/>
      <c r="S132" s="131"/>
      <c r="T132" s="130"/>
      <c r="U132" s="131"/>
      <c r="V132" s="131"/>
      <c r="W132" s="131"/>
      <c r="X132" s="130"/>
      <c r="Y132" s="131"/>
      <c r="Z132" s="131"/>
      <c r="AA132" s="131"/>
      <c r="AB132" s="130"/>
      <c r="AC132" s="131"/>
      <c r="AD132" s="131"/>
      <c r="AE132" s="131"/>
      <c r="AF132" s="130"/>
      <c r="AG132" s="131"/>
      <c r="AH132" s="131"/>
      <c r="AI132" s="131"/>
      <c r="AJ132" s="130"/>
      <c r="AK132" s="131"/>
      <c r="AL132" s="131"/>
      <c r="AM132" s="131"/>
      <c r="AN132" s="130"/>
      <c r="AO132" s="131"/>
      <c r="AP132" s="131"/>
      <c r="AQ132" s="131"/>
      <c r="AR132" s="130"/>
      <c r="AT132" s="68"/>
      <c r="AU132" s="68"/>
      <c r="AV132" s="132"/>
      <c r="AW132" s="132"/>
      <c r="AX132" s="132"/>
      <c r="AY132" s="132"/>
      <c r="AZ132" s="132"/>
      <c r="BA132" s="132"/>
      <c r="BB132" s="132"/>
      <c r="BC132" s="132"/>
    </row>
    <row r="133" spans="1:55" x14ac:dyDescent="0.45">
      <c r="A133" s="127" t="s">
        <v>288</v>
      </c>
      <c r="B133" s="96"/>
      <c r="C133" s="96"/>
      <c r="D133" s="96"/>
      <c r="E133" s="66"/>
      <c r="F133" s="66"/>
      <c r="G133" s="66"/>
      <c r="H133" s="67"/>
      <c r="I133" s="66"/>
      <c r="J133" s="66"/>
      <c r="K133" s="66"/>
      <c r="L133" s="67"/>
      <c r="M133" s="66"/>
      <c r="N133" s="66"/>
      <c r="O133" s="66"/>
      <c r="P133" s="130"/>
      <c r="Q133" s="131"/>
      <c r="R133" s="131"/>
      <c r="S133" s="131"/>
      <c r="T133" s="130"/>
      <c r="U133" s="131"/>
      <c r="V133" s="131"/>
      <c r="W133" s="131"/>
      <c r="X133" s="130"/>
      <c r="Y133" s="131"/>
      <c r="Z133" s="131"/>
      <c r="AA133" s="131"/>
      <c r="AB133" s="130"/>
      <c r="AC133" s="131"/>
      <c r="AD133" s="131"/>
      <c r="AE133" s="131"/>
      <c r="AF133" s="130"/>
      <c r="AG133" s="131"/>
      <c r="AH133" s="131"/>
      <c r="AI133" s="131"/>
      <c r="AJ133" s="130"/>
      <c r="AK133" s="131"/>
      <c r="AL133" s="131"/>
      <c r="AM133" s="131"/>
      <c r="AN133" s="130"/>
      <c r="AO133" s="131"/>
      <c r="AP133" s="131"/>
      <c r="AQ133" s="131"/>
      <c r="AR133" s="130"/>
      <c r="AT133" s="68"/>
      <c r="AU133" s="68"/>
      <c r="AV133" s="132"/>
      <c r="AW133" s="132"/>
      <c r="AX133" s="132"/>
      <c r="AY133" s="132"/>
      <c r="AZ133" s="132"/>
      <c r="BA133" s="132"/>
      <c r="BB133" s="132"/>
      <c r="BC133" s="132"/>
    </row>
    <row r="134" spans="1:55" x14ac:dyDescent="0.45">
      <c r="A134" s="97" t="s">
        <v>280</v>
      </c>
      <c r="B134" s="60" t="s">
        <v>223</v>
      </c>
      <c r="C134" s="76" t="s">
        <v>209</v>
      </c>
      <c r="D134" s="60">
        <v>2621634</v>
      </c>
      <c r="E134" s="66"/>
      <c r="F134" s="66"/>
      <c r="G134" s="66"/>
      <c r="H134" s="67"/>
      <c r="I134" s="98"/>
      <c r="J134" s="98"/>
      <c r="K134" s="98"/>
      <c r="L134" s="77">
        <v>1214</v>
      </c>
      <c r="M134" s="86">
        <v>1137</v>
      </c>
      <c r="N134" s="86">
        <v>1189</v>
      </c>
      <c r="O134" s="86">
        <v>1200</v>
      </c>
      <c r="P134" s="77">
        <v>1313</v>
      </c>
      <c r="Q134" s="86">
        <v>1317</v>
      </c>
      <c r="R134" s="86">
        <v>1409</v>
      </c>
      <c r="S134" s="86">
        <v>1488</v>
      </c>
      <c r="T134" s="77">
        <v>1586</v>
      </c>
      <c r="U134" s="86">
        <v>1396</v>
      </c>
      <c r="V134" s="86">
        <v>1543</v>
      </c>
      <c r="W134" s="86">
        <v>1667</v>
      </c>
      <c r="X134" s="77">
        <v>1914</v>
      </c>
      <c r="Y134" s="86">
        <v>1901</v>
      </c>
      <c r="Z134" s="86">
        <v>2031</v>
      </c>
      <c r="AA134" s="86">
        <v>2277</v>
      </c>
      <c r="AB134" s="77">
        <v>2499</v>
      </c>
      <c r="AC134" s="86">
        <v>2529</v>
      </c>
      <c r="AD134" s="86">
        <v>2756</v>
      </c>
      <c r="AE134" s="86">
        <v>2837</v>
      </c>
      <c r="AF134" s="77">
        <v>3036</v>
      </c>
      <c r="AG134" s="86">
        <v>3013</v>
      </c>
      <c r="AH134" s="86">
        <v>3292</v>
      </c>
      <c r="AI134" s="86">
        <v>3383</v>
      </c>
      <c r="AJ134" s="79"/>
      <c r="AK134" s="98"/>
      <c r="AL134" s="98"/>
      <c r="AM134" s="98"/>
      <c r="AN134" s="79"/>
      <c r="AO134" s="98"/>
      <c r="AP134" s="98"/>
      <c r="AQ134" s="98"/>
      <c r="AR134" s="79"/>
      <c r="AT134" s="88">
        <v>3668</v>
      </c>
      <c r="AU134" s="88">
        <v>4778</v>
      </c>
      <c r="AV134" s="88">
        <v>4839</v>
      </c>
      <c r="AW134" s="88">
        <v>5800</v>
      </c>
      <c r="AX134" s="88">
        <v>6520</v>
      </c>
      <c r="AY134" s="88">
        <v>8708</v>
      </c>
      <c r="AZ134" s="88">
        <v>11158</v>
      </c>
      <c r="BA134" s="99"/>
      <c r="BB134" s="99"/>
      <c r="BC134" s="99"/>
    </row>
    <row r="135" spans="1:55" x14ac:dyDescent="0.45">
      <c r="A135" s="97" t="s">
        <v>281</v>
      </c>
      <c r="B135" s="60" t="s">
        <v>223</v>
      </c>
      <c r="C135" s="76" t="s">
        <v>209</v>
      </c>
      <c r="D135" s="60">
        <v>2621635</v>
      </c>
      <c r="E135" s="66"/>
      <c r="F135" s="66"/>
      <c r="G135" s="66"/>
      <c r="H135" s="67"/>
      <c r="I135" s="98"/>
      <c r="J135" s="98"/>
      <c r="K135" s="98"/>
      <c r="L135" s="77">
        <v>51</v>
      </c>
      <c r="M135" s="86">
        <v>40</v>
      </c>
      <c r="N135" s="86">
        <v>45</v>
      </c>
      <c r="O135" s="86">
        <v>48</v>
      </c>
      <c r="P135" s="77">
        <v>70</v>
      </c>
      <c r="Q135" s="86">
        <v>54</v>
      </c>
      <c r="R135" s="86">
        <v>81</v>
      </c>
      <c r="S135" s="86">
        <v>104</v>
      </c>
      <c r="T135" s="77">
        <v>101</v>
      </c>
      <c r="U135" s="86">
        <v>107</v>
      </c>
      <c r="V135" s="86">
        <v>82</v>
      </c>
      <c r="W135" s="86">
        <v>94</v>
      </c>
      <c r="X135" s="77">
        <v>112</v>
      </c>
      <c r="Y135" s="86">
        <v>85</v>
      </c>
      <c r="Z135" s="86">
        <v>83</v>
      </c>
      <c r="AA135" s="86">
        <v>78</v>
      </c>
      <c r="AB135" s="77">
        <v>81</v>
      </c>
      <c r="AC135" s="86">
        <v>84</v>
      </c>
      <c r="AD135" s="86">
        <v>79</v>
      </c>
      <c r="AE135" s="86">
        <v>83</v>
      </c>
      <c r="AF135" s="77">
        <v>320</v>
      </c>
      <c r="AG135" s="86">
        <v>92</v>
      </c>
      <c r="AH135" s="86">
        <v>94</v>
      </c>
      <c r="AI135" s="86">
        <v>95</v>
      </c>
      <c r="AJ135" s="79"/>
      <c r="AK135" s="98"/>
      <c r="AL135" s="98"/>
      <c r="AM135" s="98"/>
      <c r="AN135" s="79"/>
      <c r="AO135" s="98"/>
      <c r="AP135" s="98"/>
      <c r="AQ135" s="98"/>
      <c r="AR135" s="79"/>
      <c r="AT135" s="88">
        <v>24</v>
      </c>
      <c r="AU135" s="88">
        <v>148</v>
      </c>
      <c r="AV135" s="88">
        <v>203</v>
      </c>
      <c r="AW135" s="88">
        <v>340</v>
      </c>
      <c r="AX135" s="88">
        <v>395</v>
      </c>
      <c r="AY135" s="88">
        <v>327</v>
      </c>
      <c r="AZ135" s="88">
        <v>566</v>
      </c>
      <c r="BA135" s="99"/>
      <c r="BB135" s="99"/>
      <c r="BC135" s="99"/>
    </row>
    <row r="136" spans="1:55" x14ac:dyDescent="0.45">
      <c r="A136" s="97" t="s">
        <v>282</v>
      </c>
      <c r="B136" s="60" t="s">
        <v>223</v>
      </c>
      <c r="C136" s="76" t="s">
        <v>209</v>
      </c>
      <c r="D136" s="60">
        <v>2621636</v>
      </c>
      <c r="E136" s="66"/>
      <c r="F136" s="66"/>
      <c r="G136" s="66"/>
      <c r="H136" s="67"/>
      <c r="I136" s="98"/>
      <c r="J136" s="98"/>
      <c r="K136" s="98"/>
      <c r="L136" s="77">
        <v>2</v>
      </c>
      <c r="M136" s="98"/>
      <c r="N136" s="98"/>
      <c r="O136" s="98"/>
      <c r="P136" s="77">
        <v>21</v>
      </c>
      <c r="Q136" s="86">
        <v>0</v>
      </c>
      <c r="R136" s="86">
        <v>0</v>
      </c>
      <c r="S136" s="86">
        <v>4</v>
      </c>
      <c r="T136" s="77">
        <v>0</v>
      </c>
      <c r="U136" s="66"/>
      <c r="V136" s="66"/>
      <c r="W136" s="86">
        <v>0</v>
      </c>
      <c r="X136" s="67"/>
      <c r="Y136" s="66"/>
      <c r="Z136" s="66"/>
      <c r="AA136" s="66"/>
      <c r="AB136" s="67"/>
      <c r="AC136" s="86">
        <v>0</v>
      </c>
      <c r="AD136" s="86">
        <v>0</v>
      </c>
      <c r="AE136" s="86">
        <v>0</v>
      </c>
      <c r="AF136" s="77">
        <v>57</v>
      </c>
      <c r="AG136" s="86">
        <v>3</v>
      </c>
      <c r="AH136" s="86">
        <v>0</v>
      </c>
      <c r="AI136" s="86">
        <v>0</v>
      </c>
      <c r="AJ136" s="79"/>
      <c r="AK136" s="98"/>
      <c r="AL136" s="98"/>
      <c r="AM136" s="98"/>
      <c r="AN136" s="79"/>
      <c r="AO136" s="98"/>
      <c r="AP136" s="98"/>
      <c r="AQ136" s="98"/>
      <c r="AR136" s="79"/>
      <c r="AT136" s="88">
        <v>247</v>
      </c>
      <c r="AU136" s="88">
        <v>53</v>
      </c>
      <c r="AV136" s="88">
        <v>21</v>
      </c>
      <c r="AW136" s="88">
        <v>4</v>
      </c>
      <c r="AX136" s="99"/>
      <c r="AY136" s="99"/>
      <c r="AZ136" s="88">
        <v>57</v>
      </c>
      <c r="BA136" s="99"/>
      <c r="BB136" s="99"/>
      <c r="BC136" s="99"/>
    </row>
    <row r="137" spans="1:55" x14ac:dyDescent="0.45">
      <c r="A137" s="100" t="s">
        <v>289</v>
      </c>
      <c r="B137" s="101" t="s">
        <v>223</v>
      </c>
      <c r="C137" s="102" t="s">
        <v>209</v>
      </c>
      <c r="D137" s="101">
        <v>2621637</v>
      </c>
      <c r="E137" s="128"/>
      <c r="F137" s="128"/>
      <c r="G137" s="128"/>
      <c r="H137" s="129"/>
      <c r="I137" s="121"/>
      <c r="J137" s="121"/>
      <c r="K137" s="121"/>
      <c r="L137" s="106">
        <f t="shared" ref="L137:AI137" si="18">SUM(L134:L136)</f>
        <v>1267</v>
      </c>
      <c r="M137" s="105">
        <f t="shared" si="18"/>
        <v>1177</v>
      </c>
      <c r="N137" s="105">
        <f t="shared" si="18"/>
        <v>1234</v>
      </c>
      <c r="O137" s="105">
        <f t="shared" si="18"/>
        <v>1248</v>
      </c>
      <c r="P137" s="106">
        <f t="shared" si="18"/>
        <v>1404</v>
      </c>
      <c r="Q137" s="105">
        <f t="shared" si="18"/>
        <v>1371</v>
      </c>
      <c r="R137" s="105">
        <f t="shared" si="18"/>
        <v>1490</v>
      </c>
      <c r="S137" s="105">
        <f t="shared" si="18"/>
        <v>1596</v>
      </c>
      <c r="T137" s="106">
        <f t="shared" si="18"/>
        <v>1687</v>
      </c>
      <c r="U137" s="105">
        <f t="shared" si="18"/>
        <v>1503</v>
      </c>
      <c r="V137" s="105">
        <f t="shared" si="18"/>
        <v>1625</v>
      </c>
      <c r="W137" s="105">
        <f t="shared" si="18"/>
        <v>1761</v>
      </c>
      <c r="X137" s="106">
        <f t="shared" si="18"/>
        <v>2026</v>
      </c>
      <c r="Y137" s="105">
        <f t="shared" si="18"/>
        <v>1986</v>
      </c>
      <c r="Z137" s="105">
        <f t="shared" si="18"/>
        <v>2114</v>
      </c>
      <c r="AA137" s="105">
        <f t="shared" si="18"/>
        <v>2355</v>
      </c>
      <c r="AB137" s="106">
        <f t="shared" si="18"/>
        <v>2580</v>
      </c>
      <c r="AC137" s="105">
        <f t="shared" si="18"/>
        <v>2613</v>
      </c>
      <c r="AD137" s="105">
        <f t="shared" si="18"/>
        <v>2835</v>
      </c>
      <c r="AE137" s="105">
        <f t="shared" si="18"/>
        <v>2920</v>
      </c>
      <c r="AF137" s="106">
        <f t="shared" si="18"/>
        <v>3413</v>
      </c>
      <c r="AG137" s="105">
        <f t="shared" si="18"/>
        <v>3108</v>
      </c>
      <c r="AH137" s="105">
        <f t="shared" si="18"/>
        <v>3386</v>
      </c>
      <c r="AI137" s="105">
        <f t="shared" si="18"/>
        <v>3478</v>
      </c>
      <c r="AJ137" s="120"/>
      <c r="AK137" s="121"/>
      <c r="AL137" s="121"/>
      <c r="AM137" s="121"/>
      <c r="AN137" s="120"/>
      <c r="AO137" s="121"/>
      <c r="AP137" s="121"/>
      <c r="AQ137" s="121"/>
      <c r="AR137" s="120"/>
      <c r="AT137" s="107">
        <f t="shared" ref="AT137:AZ137" si="19">SUM(AT134:AT136)</f>
        <v>3939</v>
      </c>
      <c r="AU137" s="107">
        <f t="shared" si="19"/>
        <v>4979</v>
      </c>
      <c r="AV137" s="107">
        <f t="shared" si="19"/>
        <v>5063</v>
      </c>
      <c r="AW137" s="107">
        <f t="shared" si="19"/>
        <v>6144</v>
      </c>
      <c r="AX137" s="107">
        <f t="shared" si="19"/>
        <v>6915</v>
      </c>
      <c r="AY137" s="107">
        <f t="shared" si="19"/>
        <v>9035</v>
      </c>
      <c r="AZ137" s="107">
        <f t="shared" si="19"/>
        <v>11781</v>
      </c>
      <c r="BA137" s="109"/>
      <c r="BB137" s="109"/>
      <c r="BC137" s="109"/>
    </row>
    <row r="138" spans="1:55" x14ac:dyDescent="0.45">
      <c r="A138" s="59"/>
      <c r="B138" s="60"/>
      <c r="C138" s="60"/>
      <c r="D138" s="60"/>
      <c r="E138" s="66"/>
      <c r="F138" s="66"/>
      <c r="G138" s="66"/>
      <c r="H138" s="67"/>
      <c r="I138" s="66"/>
      <c r="J138" s="66"/>
      <c r="K138" s="66"/>
      <c r="L138" s="67"/>
      <c r="M138" s="66"/>
      <c r="N138" s="66"/>
      <c r="O138" s="66"/>
      <c r="P138" s="67"/>
      <c r="Q138" s="66"/>
      <c r="R138" s="66"/>
      <c r="S138" s="66"/>
      <c r="T138" s="67"/>
      <c r="U138" s="66"/>
      <c r="V138" s="66"/>
      <c r="W138" s="66"/>
      <c r="X138" s="67"/>
      <c r="Y138" s="66"/>
      <c r="Z138" s="66"/>
      <c r="AA138" s="66"/>
      <c r="AB138" s="67"/>
      <c r="AC138" s="66"/>
      <c r="AD138" s="66"/>
      <c r="AE138" s="66"/>
      <c r="AF138" s="67"/>
      <c r="AG138" s="66"/>
      <c r="AH138" s="66"/>
      <c r="AI138" s="66"/>
      <c r="AJ138" s="67"/>
      <c r="AK138" s="66"/>
      <c r="AL138" s="66"/>
      <c r="AM138" s="66"/>
      <c r="AN138" s="67"/>
      <c r="AO138" s="66"/>
      <c r="AP138" s="66"/>
      <c r="AQ138" s="66"/>
      <c r="AR138" s="67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</row>
    <row r="139" spans="1:55" x14ac:dyDescent="0.45">
      <c r="A139" s="95" t="s">
        <v>290</v>
      </c>
      <c r="B139" s="96"/>
      <c r="C139" s="96"/>
      <c r="D139" s="96"/>
      <c r="E139" s="66"/>
      <c r="F139" s="66"/>
      <c r="G139" s="66"/>
      <c r="H139" s="67"/>
      <c r="I139" s="66"/>
      <c r="J139" s="66"/>
      <c r="K139" s="66"/>
      <c r="L139" s="67"/>
      <c r="M139" s="66"/>
      <c r="N139" s="66"/>
      <c r="O139" s="66"/>
      <c r="P139" s="67"/>
      <c r="Q139" s="66"/>
      <c r="R139" s="66"/>
      <c r="S139" s="66"/>
      <c r="T139" s="67"/>
      <c r="U139" s="66"/>
      <c r="V139" s="66"/>
      <c r="W139" s="66"/>
      <c r="X139" s="67"/>
      <c r="Y139" s="66"/>
      <c r="Z139" s="66"/>
      <c r="AA139" s="66"/>
      <c r="AB139" s="67"/>
      <c r="AC139" s="66"/>
      <c r="AD139" s="66"/>
      <c r="AE139" s="66"/>
      <c r="AF139" s="67"/>
      <c r="AG139" s="66"/>
      <c r="AH139" s="66"/>
      <c r="AI139" s="66"/>
      <c r="AJ139" s="67"/>
      <c r="AK139" s="66"/>
      <c r="AL139" s="66"/>
      <c r="AM139" s="66"/>
      <c r="AN139" s="67"/>
      <c r="AO139" s="66"/>
      <c r="AP139" s="66"/>
      <c r="AQ139" s="66"/>
      <c r="AR139" s="67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</row>
    <row r="140" spans="1:55" x14ac:dyDescent="0.45">
      <c r="A140" s="135" t="s">
        <v>291</v>
      </c>
      <c r="B140" s="60" t="s">
        <v>223</v>
      </c>
      <c r="C140" s="76" t="s">
        <v>209</v>
      </c>
      <c r="D140" s="60">
        <v>2621638</v>
      </c>
      <c r="E140" s="86">
        <v>8640</v>
      </c>
      <c r="F140" s="86">
        <v>8868</v>
      </c>
      <c r="G140" s="86">
        <v>9394</v>
      </c>
      <c r="H140" s="77">
        <v>10551</v>
      </c>
      <c r="I140" s="86">
        <v>10469</v>
      </c>
      <c r="J140" s="86">
        <v>10935</v>
      </c>
      <c r="K140" s="86">
        <v>11252</v>
      </c>
      <c r="L140" s="77">
        <v>12429</v>
      </c>
      <c r="M140" s="86">
        <v>11932</v>
      </c>
      <c r="N140" s="86">
        <v>12402</v>
      </c>
      <c r="O140" s="86">
        <v>13087</v>
      </c>
      <c r="P140" s="77">
        <v>14936</v>
      </c>
      <c r="Q140" s="86">
        <v>14328</v>
      </c>
      <c r="R140" s="86">
        <v>15400</v>
      </c>
      <c r="S140" s="86">
        <v>16089</v>
      </c>
      <c r="T140" s="77">
        <v>17968</v>
      </c>
      <c r="U140" s="86">
        <v>17403</v>
      </c>
      <c r="V140" s="86">
        <v>18425</v>
      </c>
      <c r="W140" s="86">
        <v>19723</v>
      </c>
      <c r="X140" s="77">
        <v>22237</v>
      </c>
      <c r="Y140" s="86">
        <v>21998</v>
      </c>
      <c r="Z140" s="86">
        <v>23262</v>
      </c>
      <c r="AA140" s="86">
        <v>24054</v>
      </c>
      <c r="AB140" s="77">
        <v>27022</v>
      </c>
      <c r="AC140" s="86">
        <v>25682</v>
      </c>
      <c r="AD140" s="86">
        <v>27335</v>
      </c>
      <c r="AE140" s="86">
        <v>28647</v>
      </c>
      <c r="AF140" s="79"/>
      <c r="AG140" s="98"/>
      <c r="AH140" s="98"/>
      <c r="AI140" s="98"/>
      <c r="AJ140" s="79"/>
      <c r="AK140" s="98"/>
      <c r="AL140" s="98"/>
      <c r="AM140" s="98"/>
      <c r="AN140" s="79"/>
      <c r="AO140" s="98"/>
      <c r="AP140" s="98"/>
      <c r="AQ140" s="98"/>
      <c r="AR140" s="79"/>
      <c r="AT140" s="88">
        <v>37453</v>
      </c>
      <c r="AU140" s="88">
        <v>45085</v>
      </c>
      <c r="AV140" s="99">
        <f>SUM(M140,N140,O140,P140)</f>
        <v>52357</v>
      </c>
      <c r="AW140" s="99">
        <f>SUM(Q140,R140,S140,T140)</f>
        <v>63785</v>
      </c>
      <c r="AX140" s="99">
        <f>SUM(U140,V140,W140,X140)</f>
        <v>77788</v>
      </c>
      <c r="AY140" s="99">
        <f>SUM(Y140,Z140,AA140,AB140)</f>
        <v>96336</v>
      </c>
      <c r="AZ140" s="99"/>
      <c r="BA140" s="99"/>
      <c r="BB140" s="99"/>
      <c r="BC140" s="99"/>
    </row>
    <row r="141" spans="1:55" x14ac:dyDescent="0.45">
      <c r="A141" s="135" t="s">
        <v>292</v>
      </c>
      <c r="B141" s="60" t="s">
        <v>223</v>
      </c>
      <c r="C141" s="76" t="s">
        <v>209</v>
      </c>
      <c r="D141" s="60">
        <v>2621639</v>
      </c>
      <c r="E141" s="86">
        <v>3262</v>
      </c>
      <c r="F141" s="86">
        <v>3193</v>
      </c>
      <c r="G141" s="86">
        <v>3148</v>
      </c>
      <c r="H141" s="77">
        <v>3522</v>
      </c>
      <c r="I141" s="86">
        <v>3397</v>
      </c>
      <c r="J141" s="86">
        <v>3424</v>
      </c>
      <c r="K141" s="86">
        <v>3430</v>
      </c>
      <c r="L141" s="77">
        <v>3720</v>
      </c>
      <c r="M141" s="86">
        <v>3576</v>
      </c>
      <c r="N141" s="86">
        <v>3621</v>
      </c>
      <c r="O141" s="86">
        <v>3694</v>
      </c>
      <c r="P141" s="77">
        <v>4142</v>
      </c>
      <c r="Q141" s="86">
        <v>3692</v>
      </c>
      <c r="R141" s="86">
        <v>3743</v>
      </c>
      <c r="S141" s="86">
        <v>3732</v>
      </c>
      <c r="T141" s="77">
        <v>4431</v>
      </c>
      <c r="U141" s="86">
        <v>4008</v>
      </c>
      <c r="V141" s="86">
        <v>4247</v>
      </c>
      <c r="W141" s="86">
        <v>4342</v>
      </c>
      <c r="X141" s="77">
        <v>4990</v>
      </c>
      <c r="Y141" s="86">
        <v>4644</v>
      </c>
      <c r="Z141" s="86">
        <v>4825</v>
      </c>
      <c r="AA141" s="86">
        <v>4900</v>
      </c>
      <c r="AB141" s="77">
        <v>5613</v>
      </c>
      <c r="AC141" s="86">
        <v>5038</v>
      </c>
      <c r="AD141" s="86">
        <v>5266</v>
      </c>
      <c r="AE141" s="86">
        <v>5269</v>
      </c>
      <c r="AF141" s="79"/>
      <c r="AG141" s="98"/>
      <c r="AH141" s="98"/>
      <c r="AI141" s="98"/>
      <c r="AJ141" s="79"/>
      <c r="AK141" s="98"/>
      <c r="AL141" s="98"/>
      <c r="AM141" s="98"/>
      <c r="AN141" s="79"/>
      <c r="AO141" s="98"/>
      <c r="AP141" s="98"/>
      <c r="AQ141" s="98"/>
      <c r="AR141" s="79"/>
      <c r="AT141" s="88">
        <v>13125</v>
      </c>
      <c r="AU141" s="88">
        <v>13971</v>
      </c>
      <c r="AV141" s="99">
        <f>SUM(M141,N141,O141,P141)</f>
        <v>15033</v>
      </c>
      <c r="AW141" s="99">
        <f>SUM(Q141,R141,S141,T141)</f>
        <v>15598</v>
      </c>
      <c r="AX141" s="99">
        <f>SUM(U141,V141,W141,X141)</f>
        <v>17587</v>
      </c>
      <c r="AY141" s="99">
        <f>SUM(Y141,Z141,AA141,AB141)</f>
        <v>19982</v>
      </c>
      <c r="AZ141" s="99"/>
      <c r="BA141" s="99"/>
      <c r="BB141" s="99"/>
      <c r="BC141" s="99"/>
    </row>
    <row r="142" spans="1:55" x14ac:dyDescent="0.45">
      <c r="A142" s="136" t="s">
        <v>293</v>
      </c>
      <c r="B142" s="101" t="s">
        <v>223</v>
      </c>
      <c r="C142" s="102" t="s">
        <v>209</v>
      </c>
      <c r="D142" s="101">
        <v>2621640</v>
      </c>
      <c r="E142" s="105">
        <f t="shared" ref="E142:AE142" si="20">SUM(E140:E141)</f>
        <v>11902</v>
      </c>
      <c r="F142" s="105">
        <f t="shared" si="20"/>
        <v>12061</v>
      </c>
      <c r="G142" s="105">
        <f t="shared" si="20"/>
        <v>12542</v>
      </c>
      <c r="H142" s="106">
        <f t="shared" si="20"/>
        <v>14073</v>
      </c>
      <c r="I142" s="105">
        <f t="shared" si="20"/>
        <v>13866</v>
      </c>
      <c r="J142" s="105">
        <f t="shared" si="20"/>
        <v>14359</v>
      </c>
      <c r="K142" s="105">
        <f t="shared" si="20"/>
        <v>14682</v>
      </c>
      <c r="L142" s="106">
        <f t="shared" si="20"/>
        <v>16149</v>
      </c>
      <c r="M142" s="105">
        <f t="shared" si="20"/>
        <v>15508</v>
      </c>
      <c r="N142" s="105">
        <f t="shared" si="20"/>
        <v>16023</v>
      </c>
      <c r="O142" s="105">
        <f t="shared" si="20"/>
        <v>16781</v>
      </c>
      <c r="P142" s="106">
        <f t="shared" si="20"/>
        <v>19078</v>
      </c>
      <c r="Q142" s="105">
        <f t="shared" si="20"/>
        <v>18020</v>
      </c>
      <c r="R142" s="105">
        <f t="shared" si="20"/>
        <v>19143</v>
      </c>
      <c r="S142" s="105">
        <f t="shared" si="20"/>
        <v>19821</v>
      </c>
      <c r="T142" s="106">
        <f t="shared" si="20"/>
        <v>22399</v>
      </c>
      <c r="U142" s="105">
        <f t="shared" si="20"/>
        <v>21411</v>
      </c>
      <c r="V142" s="105">
        <f t="shared" si="20"/>
        <v>22672</v>
      </c>
      <c r="W142" s="105">
        <f t="shared" si="20"/>
        <v>24065</v>
      </c>
      <c r="X142" s="106">
        <f t="shared" si="20"/>
        <v>27227</v>
      </c>
      <c r="Y142" s="105">
        <f t="shared" si="20"/>
        <v>26642</v>
      </c>
      <c r="Z142" s="105">
        <f t="shared" si="20"/>
        <v>28087</v>
      </c>
      <c r="AA142" s="105">
        <f t="shared" si="20"/>
        <v>28954</v>
      </c>
      <c r="AB142" s="106">
        <f t="shared" si="20"/>
        <v>32635</v>
      </c>
      <c r="AC142" s="105">
        <f t="shared" si="20"/>
        <v>30720</v>
      </c>
      <c r="AD142" s="105">
        <f t="shared" si="20"/>
        <v>32601</v>
      </c>
      <c r="AE142" s="105">
        <f t="shared" si="20"/>
        <v>33916</v>
      </c>
      <c r="AF142" s="120"/>
      <c r="AG142" s="121"/>
      <c r="AH142" s="121"/>
      <c r="AI142" s="121"/>
      <c r="AJ142" s="120"/>
      <c r="AK142" s="121"/>
      <c r="AL142" s="121"/>
      <c r="AM142" s="121"/>
      <c r="AN142" s="120"/>
      <c r="AO142" s="121"/>
      <c r="AP142" s="121"/>
      <c r="AQ142" s="121"/>
      <c r="AR142" s="120"/>
      <c r="AT142" s="107">
        <f>SUM(AT140:AT141)</f>
        <v>50578</v>
      </c>
      <c r="AU142" s="107">
        <f>SUM(AU140:AU141)</f>
        <v>59056</v>
      </c>
      <c r="AV142" s="109">
        <f>SUM(M142,N142,O142,P142)</f>
        <v>67390</v>
      </c>
      <c r="AW142" s="109">
        <f>SUM(Q142,R142,S142,T142)</f>
        <v>79383</v>
      </c>
      <c r="AX142" s="109">
        <f>SUM(U142,V142,W142,X142)</f>
        <v>95375</v>
      </c>
      <c r="AY142" s="109">
        <f>SUM(Y142,Z142,AA142,AB142)</f>
        <v>116318</v>
      </c>
      <c r="AZ142" s="109"/>
      <c r="BA142" s="109"/>
      <c r="BB142" s="109"/>
      <c r="BC142" s="109"/>
    </row>
    <row r="143" spans="1:55" x14ac:dyDescent="0.45">
      <c r="A143" s="97"/>
      <c r="B143" s="114"/>
      <c r="C143" s="114"/>
      <c r="D143" s="114"/>
      <c r="E143" s="66"/>
      <c r="F143" s="66"/>
      <c r="G143" s="66"/>
      <c r="H143" s="67"/>
      <c r="I143" s="66"/>
      <c r="J143" s="66"/>
      <c r="K143" s="66"/>
      <c r="L143" s="67"/>
      <c r="M143" s="66"/>
      <c r="N143" s="66"/>
      <c r="O143" s="66"/>
      <c r="P143" s="67"/>
      <c r="Q143" s="66"/>
      <c r="R143" s="66"/>
      <c r="S143" s="66"/>
      <c r="T143" s="67"/>
      <c r="U143" s="66"/>
      <c r="V143" s="66"/>
      <c r="W143" s="66"/>
      <c r="X143" s="67"/>
      <c r="Y143" s="66"/>
      <c r="Z143" s="66"/>
      <c r="AA143" s="66"/>
      <c r="AB143" s="67"/>
      <c r="AC143" s="66"/>
      <c r="AD143" s="66"/>
      <c r="AE143" s="66"/>
      <c r="AF143" s="67"/>
      <c r="AG143" s="66"/>
      <c r="AH143" s="66"/>
      <c r="AI143" s="66"/>
      <c r="AJ143" s="67"/>
      <c r="AK143" s="66"/>
      <c r="AL143" s="66"/>
      <c r="AM143" s="66"/>
      <c r="AN143" s="67"/>
      <c r="AO143" s="66"/>
      <c r="AP143" s="66"/>
      <c r="AQ143" s="66"/>
      <c r="AR143" s="67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</row>
    <row r="144" spans="1:55" x14ac:dyDescent="0.45">
      <c r="A144" s="135" t="s">
        <v>294</v>
      </c>
      <c r="B144" s="60" t="s">
        <v>223</v>
      </c>
      <c r="C144" s="76" t="s">
        <v>209</v>
      </c>
      <c r="D144" s="60">
        <v>2621641</v>
      </c>
      <c r="E144" s="86">
        <v>1049</v>
      </c>
      <c r="F144" s="86">
        <v>1046</v>
      </c>
      <c r="G144" s="86">
        <v>1230</v>
      </c>
      <c r="H144" s="77">
        <v>1647</v>
      </c>
      <c r="I144" s="86">
        <v>1554</v>
      </c>
      <c r="J144" s="86">
        <v>1596</v>
      </c>
      <c r="K144" s="86">
        <v>1841</v>
      </c>
      <c r="L144" s="77">
        <v>1954</v>
      </c>
      <c r="M144" s="86">
        <v>1750</v>
      </c>
      <c r="N144" s="86">
        <v>1704</v>
      </c>
      <c r="O144" s="86">
        <v>1894</v>
      </c>
      <c r="P144" s="77">
        <v>2100</v>
      </c>
      <c r="Q144" s="86">
        <v>2071</v>
      </c>
      <c r="R144" s="86">
        <v>2172</v>
      </c>
      <c r="S144" s="86">
        <v>2433</v>
      </c>
      <c r="T144" s="77">
        <v>3403</v>
      </c>
      <c r="U144" s="86">
        <v>3095</v>
      </c>
      <c r="V144" s="86">
        <v>3090</v>
      </c>
      <c r="W144" s="86">
        <v>3405</v>
      </c>
      <c r="X144" s="77">
        <v>4687</v>
      </c>
      <c r="Y144" s="86">
        <v>4354</v>
      </c>
      <c r="Z144" s="86">
        <v>4425</v>
      </c>
      <c r="AA144" s="86">
        <v>4640</v>
      </c>
      <c r="AB144" s="77">
        <v>6487</v>
      </c>
      <c r="AC144" s="86">
        <v>5449</v>
      </c>
      <c r="AD144" s="86">
        <v>6181</v>
      </c>
      <c r="AE144" s="86">
        <v>6428</v>
      </c>
      <c r="AF144" s="79"/>
      <c r="AG144" s="98"/>
      <c r="AH144" s="98"/>
      <c r="AI144" s="98"/>
      <c r="AJ144" s="79"/>
      <c r="AK144" s="98"/>
      <c r="AL144" s="98"/>
      <c r="AM144" s="98"/>
      <c r="AN144" s="79"/>
      <c r="AO144" s="98"/>
      <c r="AP144" s="98"/>
      <c r="AQ144" s="98"/>
      <c r="AR144" s="79"/>
      <c r="AT144" s="88">
        <v>4972</v>
      </c>
      <c r="AU144" s="88">
        <v>6945</v>
      </c>
      <c r="AV144" s="99">
        <f>SUM(M144,N144,O144,P144)</f>
        <v>7448</v>
      </c>
      <c r="AW144" s="99">
        <f>SUM(Q144,R144,S144,T144)</f>
        <v>10079</v>
      </c>
      <c r="AX144" s="99">
        <f>SUM(U144,V144,W144,X144)</f>
        <v>14277</v>
      </c>
      <c r="AY144" s="99">
        <f>SUM(Y144,Z144,AA144,AB144)</f>
        <v>19906</v>
      </c>
      <c r="AZ144" s="99"/>
      <c r="BA144" s="99"/>
      <c r="BB144" s="99"/>
      <c r="BC144" s="99"/>
    </row>
    <row r="145" spans="1:55" x14ac:dyDescent="0.45">
      <c r="A145" s="136" t="s">
        <v>295</v>
      </c>
      <c r="B145" s="101" t="s">
        <v>223</v>
      </c>
      <c r="C145" s="102" t="s">
        <v>209</v>
      </c>
      <c r="D145" s="101">
        <v>2621642</v>
      </c>
      <c r="E145" s="105">
        <f t="shared" ref="E145:AE145" si="21">E142+E144</f>
        <v>12951</v>
      </c>
      <c r="F145" s="105">
        <f t="shared" si="21"/>
        <v>13107</v>
      </c>
      <c r="G145" s="105">
        <f t="shared" si="21"/>
        <v>13772</v>
      </c>
      <c r="H145" s="106">
        <f t="shared" si="21"/>
        <v>15720</v>
      </c>
      <c r="I145" s="105">
        <f t="shared" si="21"/>
        <v>15420</v>
      </c>
      <c r="J145" s="105">
        <f t="shared" si="21"/>
        <v>15955</v>
      </c>
      <c r="K145" s="105">
        <f t="shared" si="21"/>
        <v>16523</v>
      </c>
      <c r="L145" s="106">
        <f t="shared" si="21"/>
        <v>18103</v>
      </c>
      <c r="M145" s="105">
        <f t="shared" si="21"/>
        <v>17258</v>
      </c>
      <c r="N145" s="105">
        <f t="shared" si="21"/>
        <v>17727</v>
      </c>
      <c r="O145" s="105">
        <f t="shared" si="21"/>
        <v>18675</v>
      </c>
      <c r="P145" s="106">
        <f t="shared" si="21"/>
        <v>21178</v>
      </c>
      <c r="Q145" s="105">
        <f t="shared" si="21"/>
        <v>20091</v>
      </c>
      <c r="R145" s="105">
        <f t="shared" si="21"/>
        <v>21315</v>
      </c>
      <c r="S145" s="105">
        <f t="shared" si="21"/>
        <v>22254</v>
      </c>
      <c r="T145" s="106">
        <f t="shared" si="21"/>
        <v>25802</v>
      </c>
      <c r="U145" s="105">
        <f t="shared" si="21"/>
        <v>24506</v>
      </c>
      <c r="V145" s="105">
        <f t="shared" si="21"/>
        <v>25762</v>
      </c>
      <c r="W145" s="105">
        <f t="shared" si="21"/>
        <v>27470</v>
      </c>
      <c r="X145" s="106">
        <f t="shared" si="21"/>
        <v>31914</v>
      </c>
      <c r="Y145" s="105">
        <f t="shared" si="21"/>
        <v>30996</v>
      </c>
      <c r="Z145" s="105">
        <f t="shared" si="21"/>
        <v>32512</v>
      </c>
      <c r="AA145" s="105">
        <f t="shared" si="21"/>
        <v>33594</v>
      </c>
      <c r="AB145" s="106">
        <f t="shared" si="21"/>
        <v>39122</v>
      </c>
      <c r="AC145" s="105">
        <f t="shared" si="21"/>
        <v>36169</v>
      </c>
      <c r="AD145" s="105">
        <f t="shared" si="21"/>
        <v>38782</v>
      </c>
      <c r="AE145" s="105">
        <f t="shared" si="21"/>
        <v>40344</v>
      </c>
      <c r="AF145" s="120"/>
      <c r="AG145" s="121"/>
      <c r="AH145" s="121"/>
      <c r="AI145" s="121"/>
      <c r="AJ145" s="120"/>
      <c r="AK145" s="121"/>
      <c r="AL145" s="121"/>
      <c r="AM145" s="121"/>
      <c r="AN145" s="120"/>
      <c r="AO145" s="121"/>
      <c r="AP145" s="121"/>
      <c r="AQ145" s="121"/>
      <c r="AR145" s="120"/>
      <c r="AT145" s="107">
        <f>AT142+AT144</f>
        <v>55550</v>
      </c>
      <c r="AU145" s="107">
        <f>AU142+AU144</f>
        <v>66001</v>
      </c>
      <c r="AV145" s="109">
        <f>SUM(M145,N145,O145,P145)</f>
        <v>74838</v>
      </c>
      <c r="AW145" s="109">
        <f>SUM(Q145,R145,S145,T145)</f>
        <v>89462</v>
      </c>
      <c r="AX145" s="109">
        <f>SUM(U145,V145,W145,X145)</f>
        <v>109652</v>
      </c>
      <c r="AY145" s="109">
        <f>SUM(Y145,Z145,AA145,AB145)</f>
        <v>136224</v>
      </c>
      <c r="AZ145" s="109"/>
      <c r="BA145" s="109"/>
      <c r="BB145" s="109"/>
      <c r="BC145" s="109"/>
    </row>
    <row r="146" spans="1:55" x14ac:dyDescent="0.45">
      <c r="A146" s="97"/>
      <c r="B146" s="114"/>
      <c r="C146" s="114"/>
      <c r="D146" s="114"/>
      <c r="E146" s="66"/>
      <c r="F146" s="66"/>
      <c r="G146" s="66"/>
      <c r="H146" s="67"/>
      <c r="I146" s="66"/>
      <c r="J146" s="66"/>
      <c r="K146" s="66"/>
      <c r="L146" s="67"/>
      <c r="M146" s="66"/>
      <c r="N146" s="66"/>
      <c r="O146" s="66"/>
      <c r="P146" s="67"/>
      <c r="Q146" s="66"/>
      <c r="R146" s="66"/>
      <c r="S146" s="66"/>
      <c r="T146" s="67"/>
      <c r="U146" s="66"/>
      <c r="V146" s="66"/>
      <c r="W146" s="66"/>
      <c r="X146" s="67"/>
      <c r="Y146" s="66"/>
      <c r="Z146" s="66"/>
      <c r="AA146" s="66"/>
      <c r="AB146" s="67"/>
      <c r="AC146" s="66"/>
      <c r="AD146" s="66"/>
      <c r="AE146" s="66"/>
      <c r="AF146" s="67"/>
      <c r="AG146" s="66"/>
      <c r="AH146" s="66"/>
      <c r="AI146" s="66"/>
      <c r="AJ146" s="67"/>
      <c r="AK146" s="66"/>
      <c r="AL146" s="66"/>
      <c r="AM146" s="66"/>
      <c r="AN146" s="67"/>
      <c r="AO146" s="66"/>
      <c r="AP146" s="66"/>
      <c r="AQ146" s="66"/>
      <c r="AR146" s="67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</row>
    <row r="147" spans="1:55" x14ac:dyDescent="0.45">
      <c r="A147" s="135" t="s">
        <v>296</v>
      </c>
      <c r="B147" s="60" t="s">
        <v>223</v>
      </c>
      <c r="C147" s="76" t="s">
        <v>209</v>
      </c>
      <c r="D147" s="60">
        <v>14074</v>
      </c>
      <c r="E147" s="86">
        <v>1018</v>
      </c>
      <c r="F147" s="86">
        <v>998</v>
      </c>
      <c r="G147" s="66"/>
      <c r="H147" s="67"/>
      <c r="I147" s="66"/>
      <c r="J147" s="66"/>
      <c r="K147" s="66"/>
      <c r="L147" s="67"/>
      <c r="M147" s="66"/>
      <c r="N147" s="66"/>
      <c r="O147" s="66"/>
      <c r="P147" s="67"/>
      <c r="Q147" s="66"/>
      <c r="R147" s="66"/>
      <c r="S147" s="66"/>
      <c r="T147" s="67"/>
      <c r="U147" s="66"/>
      <c r="V147" s="66"/>
      <c r="W147" s="66"/>
      <c r="X147" s="67"/>
      <c r="Y147" s="66"/>
      <c r="Z147" s="66"/>
      <c r="AA147" s="66"/>
      <c r="AB147" s="67"/>
      <c r="AC147" s="66"/>
      <c r="AD147" s="66"/>
      <c r="AE147" s="66"/>
      <c r="AF147" s="67"/>
      <c r="AG147" s="66"/>
      <c r="AH147" s="66"/>
      <c r="AI147" s="66"/>
      <c r="AJ147" s="67"/>
      <c r="AK147" s="66"/>
      <c r="AL147" s="66"/>
      <c r="AM147" s="66"/>
      <c r="AN147" s="67"/>
      <c r="AO147" s="66"/>
      <c r="AP147" s="66"/>
      <c r="AQ147" s="66"/>
      <c r="AR147" s="67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</row>
    <row r="148" spans="1:55" x14ac:dyDescent="0.45">
      <c r="A148" s="123" t="s">
        <v>297</v>
      </c>
      <c r="B148" s="101" t="s">
        <v>223</v>
      </c>
      <c r="C148" s="102" t="s">
        <v>209</v>
      </c>
      <c r="D148" s="101">
        <v>14076</v>
      </c>
      <c r="E148" s="105">
        <f>E145+E147</f>
        <v>13969</v>
      </c>
      <c r="F148" s="105">
        <f>F145+F147</f>
        <v>14105</v>
      </c>
      <c r="G148" s="128"/>
      <c r="H148" s="129"/>
      <c r="I148" s="128"/>
      <c r="J148" s="128"/>
      <c r="K148" s="128"/>
      <c r="L148" s="129"/>
      <c r="M148" s="128"/>
      <c r="N148" s="128"/>
      <c r="O148" s="128"/>
      <c r="P148" s="129"/>
      <c r="Q148" s="128"/>
      <c r="R148" s="128"/>
      <c r="S148" s="128"/>
      <c r="T148" s="129"/>
      <c r="U148" s="128"/>
      <c r="V148" s="128"/>
      <c r="W148" s="128"/>
      <c r="X148" s="129"/>
      <c r="Y148" s="128"/>
      <c r="Z148" s="128"/>
      <c r="AA148" s="128"/>
      <c r="AB148" s="129"/>
      <c r="AC148" s="128"/>
      <c r="AD148" s="128"/>
      <c r="AE148" s="128"/>
      <c r="AF148" s="129"/>
      <c r="AG148" s="128"/>
      <c r="AH148" s="128"/>
      <c r="AI148" s="128"/>
      <c r="AJ148" s="129"/>
      <c r="AK148" s="128"/>
      <c r="AL148" s="128"/>
      <c r="AM148" s="128"/>
      <c r="AN148" s="129"/>
      <c r="AO148" s="128"/>
      <c r="AP148" s="128"/>
      <c r="AQ148" s="128"/>
      <c r="AR148" s="129"/>
      <c r="AT148" s="134"/>
      <c r="AU148" s="134"/>
      <c r="AV148" s="134"/>
      <c r="AW148" s="134"/>
      <c r="AX148" s="134"/>
      <c r="AY148" s="134"/>
      <c r="AZ148" s="134"/>
      <c r="BA148" s="134"/>
      <c r="BB148" s="134"/>
      <c r="BC148" s="134"/>
    </row>
    <row r="149" spans="1:55" x14ac:dyDescent="0.45">
      <c r="A149" s="97"/>
      <c r="B149" s="114"/>
      <c r="C149" s="114"/>
      <c r="D149" s="114"/>
      <c r="E149" s="131"/>
      <c r="F149" s="131"/>
      <c r="G149" s="66"/>
      <c r="H149" s="67"/>
      <c r="I149" s="66"/>
      <c r="J149" s="66"/>
      <c r="K149" s="66"/>
      <c r="L149" s="67"/>
      <c r="M149" s="66"/>
      <c r="N149" s="66"/>
      <c r="O149" s="66"/>
      <c r="P149" s="67"/>
      <c r="Q149" s="66"/>
      <c r="R149" s="66"/>
      <c r="S149" s="66"/>
      <c r="T149" s="67"/>
      <c r="U149" s="66"/>
      <c r="V149" s="66"/>
      <c r="W149" s="66"/>
      <c r="X149" s="67"/>
      <c r="Y149" s="66"/>
      <c r="Z149" s="66"/>
      <c r="AA149" s="66"/>
      <c r="AB149" s="67"/>
      <c r="AC149" s="66"/>
      <c r="AD149" s="66"/>
      <c r="AE149" s="66"/>
      <c r="AF149" s="67"/>
      <c r="AG149" s="66"/>
      <c r="AH149" s="66"/>
      <c r="AI149" s="66"/>
      <c r="AJ149" s="67"/>
      <c r="AK149" s="66"/>
      <c r="AL149" s="66"/>
      <c r="AM149" s="66"/>
      <c r="AN149" s="67"/>
      <c r="AO149" s="66"/>
      <c r="AP149" s="66"/>
      <c r="AQ149" s="66"/>
      <c r="AR149" s="67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</row>
    <row r="150" spans="1:55" x14ac:dyDescent="0.45">
      <c r="A150" s="97" t="s">
        <v>298</v>
      </c>
      <c r="B150" s="60" t="s">
        <v>223</v>
      </c>
      <c r="C150" s="76" t="s">
        <v>209</v>
      </c>
      <c r="D150" s="60">
        <v>2083166</v>
      </c>
      <c r="E150" s="66"/>
      <c r="F150" s="66"/>
      <c r="G150" s="66"/>
      <c r="H150" s="67"/>
      <c r="I150" s="66"/>
      <c r="J150" s="66"/>
      <c r="K150" s="66"/>
      <c r="L150" s="67"/>
      <c r="M150" s="66"/>
      <c r="N150" s="66"/>
      <c r="O150" s="66"/>
      <c r="P150" s="79"/>
      <c r="Q150" s="98"/>
      <c r="R150" s="98"/>
      <c r="S150" s="98"/>
      <c r="T150" s="79"/>
      <c r="U150" s="86">
        <v>244</v>
      </c>
      <c r="V150" s="86">
        <v>248</v>
      </c>
      <c r="W150" s="86">
        <v>302</v>
      </c>
      <c r="X150" s="77">
        <v>409</v>
      </c>
      <c r="Y150" s="86">
        <v>150</v>
      </c>
      <c r="Z150" s="86">
        <v>145</v>
      </c>
      <c r="AA150" s="86">
        <v>146</v>
      </c>
      <c r="AB150" s="77">
        <v>154</v>
      </c>
      <c r="AC150" s="86">
        <v>170</v>
      </c>
      <c r="AD150" s="86">
        <v>162</v>
      </c>
      <c r="AE150" s="86">
        <v>155</v>
      </c>
      <c r="AF150" s="77">
        <v>0</v>
      </c>
      <c r="AG150" s="98"/>
      <c r="AH150" s="98"/>
      <c r="AI150" s="98"/>
      <c r="AJ150" s="79"/>
      <c r="AK150" s="66"/>
      <c r="AL150" s="66"/>
      <c r="AM150" s="66"/>
      <c r="AN150" s="79"/>
      <c r="AO150" s="66"/>
      <c r="AP150" s="66"/>
      <c r="AQ150" s="66"/>
      <c r="AR150" s="79"/>
      <c r="AT150" s="68"/>
      <c r="AU150" s="68"/>
      <c r="AV150" s="99"/>
      <c r="AW150" s="99"/>
      <c r="AX150" s="99">
        <f>SUM(U150,V150,W150,X150)</f>
        <v>1203</v>
      </c>
      <c r="AY150" s="99">
        <f>SUM(Y150,Z150,AA150,AB150)</f>
        <v>595</v>
      </c>
      <c r="AZ150" s="99">
        <f>SUM(AC150,AD150,AE150,AF150)</f>
        <v>487</v>
      </c>
      <c r="BA150" s="99"/>
      <c r="BB150" s="99"/>
      <c r="BC150" s="99"/>
    </row>
    <row r="151" spans="1:55" x14ac:dyDescent="0.45">
      <c r="A151" s="97" t="s">
        <v>299</v>
      </c>
      <c r="B151" s="60" t="s">
        <v>223</v>
      </c>
      <c r="C151" s="76" t="s">
        <v>209</v>
      </c>
      <c r="D151" s="60">
        <v>2083167</v>
      </c>
      <c r="E151" s="66"/>
      <c r="F151" s="66"/>
      <c r="G151" s="66"/>
      <c r="H151" s="67"/>
      <c r="I151" s="66"/>
      <c r="J151" s="66"/>
      <c r="K151" s="66"/>
      <c r="L151" s="67"/>
      <c r="M151" s="66"/>
      <c r="N151" s="66"/>
      <c r="O151" s="66"/>
      <c r="P151" s="79"/>
      <c r="Q151" s="98"/>
      <c r="R151" s="98"/>
      <c r="S151" s="98"/>
      <c r="T151" s="79"/>
      <c r="U151" s="86">
        <v>-855</v>
      </c>
      <c r="V151" s="86">
        <v>-772</v>
      </c>
      <c r="W151" s="86">
        <v>-812</v>
      </c>
      <c r="X151" s="77">
        <v>-916</v>
      </c>
      <c r="Y151" s="86">
        <v>-571</v>
      </c>
      <c r="Z151" s="86">
        <v>-732</v>
      </c>
      <c r="AA151" s="86">
        <v>-727</v>
      </c>
      <c r="AB151" s="77">
        <v>-1328</v>
      </c>
      <c r="AC151" s="86">
        <v>-868</v>
      </c>
      <c r="AD151" s="86">
        <v>-989</v>
      </c>
      <c r="AE151" s="86">
        <v>-941</v>
      </c>
      <c r="AF151" s="77">
        <v>-2026</v>
      </c>
      <c r="AG151" s="86">
        <v>-1121</v>
      </c>
      <c r="AH151" s="86">
        <v>-1116</v>
      </c>
      <c r="AI151" s="86">
        <v>-1103</v>
      </c>
      <c r="AJ151" s="79"/>
      <c r="AK151" s="98"/>
      <c r="AL151" s="98"/>
      <c r="AM151" s="98"/>
      <c r="AN151" s="79"/>
      <c r="AO151" s="98"/>
      <c r="AP151" s="98"/>
      <c r="AQ151" s="98"/>
      <c r="AR151" s="79"/>
      <c r="AT151" s="68"/>
      <c r="AU151" s="68"/>
      <c r="AV151" s="99"/>
      <c r="AW151" s="99"/>
      <c r="AX151" s="99">
        <f>SUM(U151,V151,W151,X151)</f>
        <v>-3355</v>
      </c>
      <c r="AY151" s="99">
        <f>SUM(Y151,Z151,AA151,AB151)</f>
        <v>-3358</v>
      </c>
      <c r="AZ151" s="99">
        <f>SUM(AC151,AD151,AE151,AF151)</f>
        <v>-4824</v>
      </c>
      <c r="BA151" s="99"/>
      <c r="BB151" s="99"/>
      <c r="BC151" s="99"/>
    </row>
    <row r="152" spans="1:55" x14ac:dyDescent="0.45">
      <c r="A152" s="100" t="s">
        <v>300</v>
      </c>
      <c r="B152" s="101" t="s">
        <v>223</v>
      </c>
      <c r="C152" s="102" t="s">
        <v>209</v>
      </c>
      <c r="D152" s="101">
        <v>14079</v>
      </c>
      <c r="E152" s="128"/>
      <c r="F152" s="128"/>
      <c r="G152" s="128"/>
      <c r="H152" s="129"/>
      <c r="I152" s="128"/>
      <c r="J152" s="128"/>
      <c r="K152" s="128"/>
      <c r="L152" s="129"/>
      <c r="M152" s="128"/>
      <c r="N152" s="128"/>
      <c r="O152" s="128"/>
      <c r="P152" s="120"/>
      <c r="Q152" s="121"/>
      <c r="R152" s="121"/>
      <c r="S152" s="121"/>
      <c r="T152" s="120"/>
      <c r="U152" s="103">
        <v>7598</v>
      </c>
      <c r="V152" s="103">
        <v>7803</v>
      </c>
      <c r="W152" s="103">
        <v>8744</v>
      </c>
      <c r="X152" s="104">
        <v>8763</v>
      </c>
      <c r="Y152" s="103">
        <v>8368</v>
      </c>
      <c r="Z152" s="103">
        <v>8959</v>
      </c>
      <c r="AA152" s="103">
        <v>9490</v>
      </c>
      <c r="AB152" s="104">
        <v>9700</v>
      </c>
      <c r="AC152" s="103">
        <v>9325</v>
      </c>
      <c r="AD152" s="103">
        <v>10388</v>
      </c>
      <c r="AE152" s="103">
        <v>10865</v>
      </c>
      <c r="AF152" s="104">
        <v>11459</v>
      </c>
      <c r="AG152" s="103">
        <v>9270</v>
      </c>
      <c r="AH152" s="103">
        <v>7572</v>
      </c>
      <c r="AI152" s="103">
        <v>12589</v>
      </c>
      <c r="AJ152" s="120"/>
      <c r="AK152" s="121"/>
      <c r="AL152" s="121"/>
      <c r="AM152" s="121"/>
      <c r="AN152" s="120"/>
      <c r="AO152" s="121"/>
      <c r="AP152" s="121"/>
      <c r="AQ152" s="121"/>
      <c r="AR152" s="120"/>
      <c r="AT152" s="134"/>
      <c r="AU152" s="134"/>
      <c r="AV152" s="109"/>
      <c r="AW152" s="109"/>
      <c r="AX152" s="109">
        <f>SUM(U152,V152,W152,X152)</f>
        <v>32908</v>
      </c>
      <c r="AY152" s="109">
        <f>SUM(Y152,Z152,AA152,AB152)</f>
        <v>36517</v>
      </c>
      <c r="AZ152" s="109">
        <f>SUM(AC152,AD152,AE152,AF152)</f>
        <v>42037</v>
      </c>
      <c r="BA152" s="109"/>
      <c r="BB152" s="109"/>
      <c r="BC152" s="109"/>
    </row>
    <row r="153" spans="1:55" x14ac:dyDescent="0.45">
      <c r="A153" s="97"/>
      <c r="B153" s="114"/>
      <c r="C153" s="114"/>
      <c r="D153" s="114"/>
      <c r="E153" s="66"/>
      <c r="F153" s="66"/>
      <c r="G153" s="66"/>
      <c r="H153" s="67"/>
      <c r="I153" s="66"/>
      <c r="J153" s="66"/>
      <c r="K153" s="66"/>
      <c r="L153" s="67"/>
      <c r="M153" s="66"/>
      <c r="N153" s="66"/>
      <c r="O153" s="66"/>
      <c r="P153" s="79"/>
      <c r="Q153" s="98"/>
      <c r="R153" s="98"/>
      <c r="S153" s="98"/>
      <c r="T153" s="79"/>
      <c r="U153" s="98"/>
      <c r="V153" s="98"/>
      <c r="W153" s="98"/>
      <c r="X153" s="79"/>
      <c r="Y153" s="98"/>
      <c r="Z153" s="98"/>
      <c r="AA153" s="98"/>
      <c r="AB153" s="79"/>
      <c r="AC153" s="98"/>
      <c r="AD153" s="98"/>
      <c r="AE153" s="98"/>
      <c r="AF153" s="79"/>
      <c r="AG153" s="98"/>
      <c r="AH153" s="98"/>
      <c r="AI153" s="98"/>
      <c r="AJ153" s="79"/>
      <c r="AK153" s="98"/>
      <c r="AL153" s="98"/>
      <c r="AM153" s="98"/>
      <c r="AN153" s="79"/>
      <c r="AO153" s="98"/>
      <c r="AP153" s="98"/>
      <c r="AQ153" s="98"/>
      <c r="AR153" s="79"/>
      <c r="AT153" s="68"/>
      <c r="AU153" s="68"/>
      <c r="AV153" s="99"/>
      <c r="AW153" s="99"/>
      <c r="AX153" s="99"/>
      <c r="AY153" s="99"/>
      <c r="AZ153" s="99"/>
      <c r="BA153" s="99"/>
      <c r="BB153" s="99"/>
      <c r="BC153" s="99"/>
    </row>
    <row r="154" spans="1:55" x14ac:dyDescent="0.45">
      <c r="A154" s="95" t="s">
        <v>19</v>
      </c>
      <c r="B154" s="96"/>
      <c r="C154" s="96"/>
      <c r="D154" s="96"/>
      <c r="E154" s="115"/>
      <c r="F154" s="115"/>
      <c r="G154" s="115"/>
      <c r="H154" s="116"/>
      <c r="I154" s="115"/>
      <c r="J154" s="115"/>
      <c r="K154" s="115"/>
      <c r="L154" s="116"/>
      <c r="M154" s="115"/>
      <c r="N154" s="115"/>
      <c r="O154" s="115"/>
      <c r="P154" s="116"/>
      <c r="Q154" s="115"/>
      <c r="R154" s="115"/>
      <c r="S154" s="115"/>
      <c r="T154" s="116"/>
      <c r="U154" s="115"/>
      <c r="V154" s="115"/>
      <c r="W154" s="115"/>
      <c r="X154" s="116"/>
      <c r="Y154" s="115"/>
      <c r="Z154" s="115"/>
      <c r="AA154" s="115"/>
      <c r="AB154" s="116"/>
      <c r="AC154" s="115"/>
      <c r="AD154" s="115"/>
      <c r="AE154" s="115"/>
      <c r="AF154" s="116"/>
      <c r="AG154" s="115"/>
      <c r="AH154" s="115"/>
      <c r="AI154" s="115"/>
      <c r="AJ154" s="116"/>
      <c r="AK154" s="115"/>
      <c r="AL154" s="115"/>
      <c r="AM154" s="115"/>
      <c r="AN154" s="116"/>
      <c r="AO154" s="115"/>
      <c r="AP154" s="115"/>
      <c r="AQ154" s="115"/>
      <c r="AR154" s="116"/>
      <c r="AT154" s="117"/>
      <c r="AU154" s="117"/>
      <c r="AV154" s="117"/>
      <c r="AW154" s="117"/>
      <c r="AX154" s="117"/>
      <c r="AY154" s="117"/>
      <c r="AZ154" s="117"/>
      <c r="BA154" s="117"/>
      <c r="BB154" s="117"/>
      <c r="BC154" s="117"/>
    </row>
    <row r="155" spans="1:55" x14ac:dyDescent="0.45">
      <c r="A155" s="97" t="s">
        <v>301</v>
      </c>
      <c r="B155" s="60" t="s">
        <v>223</v>
      </c>
      <c r="C155" s="76" t="s">
        <v>185</v>
      </c>
      <c r="D155" s="60">
        <v>853632</v>
      </c>
      <c r="E155" s="66"/>
      <c r="F155" s="66"/>
      <c r="G155" s="66"/>
      <c r="H155" s="67"/>
      <c r="I155" s="66"/>
      <c r="J155" s="66"/>
      <c r="K155" s="66"/>
      <c r="L155" s="67"/>
      <c r="M155" s="66"/>
      <c r="N155" s="66"/>
      <c r="O155" s="66"/>
      <c r="P155" s="77">
        <v>15456</v>
      </c>
      <c r="Q155" s="86">
        <v>15455</v>
      </c>
      <c r="R155" s="86">
        <v>15434</v>
      </c>
      <c r="S155" s="86">
        <v>15584</v>
      </c>
      <c r="T155" s="77">
        <v>16027</v>
      </c>
      <c r="U155" s="86">
        <v>16100</v>
      </c>
      <c r="V155" s="86">
        <v>16155</v>
      </c>
      <c r="W155" s="86">
        <v>16280</v>
      </c>
      <c r="X155" s="77">
        <v>16295</v>
      </c>
      <c r="Y155" s="86">
        <v>17492</v>
      </c>
      <c r="Z155" s="86">
        <v>17526</v>
      </c>
      <c r="AA155" s="86">
        <v>17526</v>
      </c>
      <c r="AB155" s="77">
        <v>17521</v>
      </c>
      <c r="AC155" s="86">
        <v>17576</v>
      </c>
      <c r="AD155" s="86">
        <v>17633</v>
      </c>
      <c r="AE155" s="86">
        <v>17711</v>
      </c>
      <c r="AF155" s="77">
        <v>19921</v>
      </c>
      <c r="AG155" s="86">
        <v>20036</v>
      </c>
      <c r="AH155" s="86">
        <v>20127</v>
      </c>
      <c r="AI155" s="86">
        <v>20171</v>
      </c>
      <c r="AJ155" s="77">
        <v>0</v>
      </c>
      <c r="AK155" s="98"/>
      <c r="AL155" s="98"/>
      <c r="AM155" s="98"/>
      <c r="AN155" s="77">
        <v>0</v>
      </c>
      <c r="AO155" s="98"/>
      <c r="AP155" s="98"/>
      <c r="AQ155" s="98"/>
      <c r="AR155" s="79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</row>
    <row r="156" spans="1:55" x14ac:dyDescent="0.45">
      <c r="A156" s="97" t="s">
        <v>302</v>
      </c>
      <c r="B156" s="60" t="s">
        <v>223</v>
      </c>
      <c r="C156" s="76" t="s">
        <v>185</v>
      </c>
      <c r="D156" s="60">
        <v>853633</v>
      </c>
      <c r="E156" s="66"/>
      <c r="F156" s="66"/>
      <c r="G156" s="66"/>
      <c r="H156" s="67"/>
      <c r="I156" s="66"/>
      <c r="J156" s="66"/>
      <c r="K156" s="66"/>
      <c r="L156" s="67"/>
      <c r="M156" s="66"/>
      <c r="N156" s="66"/>
      <c r="O156" s="66"/>
      <c r="P156" s="79"/>
      <c r="Q156" s="98"/>
      <c r="R156" s="98"/>
      <c r="S156" s="98"/>
      <c r="T156" s="79"/>
      <c r="U156" s="98"/>
      <c r="V156" s="98"/>
      <c r="W156" s="98"/>
      <c r="X156" s="79"/>
      <c r="Y156" s="98"/>
      <c r="Z156" s="98"/>
      <c r="AA156" s="98"/>
      <c r="AB156" s="79"/>
      <c r="AC156" s="98"/>
      <c r="AD156" s="98"/>
      <c r="AE156" s="98"/>
      <c r="AF156" s="79"/>
      <c r="AG156" s="98"/>
      <c r="AH156" s="98"/>
      <c r="AI156" s="98"/>
      <c r="AJ156" s="77">
        <v>18517</v>
      </c>
      <c r="AK156" s="86">
        <v>19695</v>
      </c>
      <c r="AL156" s="86">
        <v>19751</v>
      </c>
      <c r="AM156" s="86">
        <v>19827</v>
      </c>
      <c r="AN156" s="77">
        <v>19826</v>
      </c>
      <c r="AO156" s="86">
        <v>19799</v>
      </c>
      <c r="AP156" s="86">
        <v>20618</v>
      </c>
      <c r="AQ156" s="86">
        <v>20745</v>
      </c>
      <c r="AR156" s="77">
        <v>20847</v>
      </c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</row>
    <row r="157" spans="1:55" x14ac:dyDescent="0.45">
      <c r="A157" s="97" t="s">
        <v>255</v>
      </c>
      <c r="B157" s="60" t="s">
        <v>223</v>
      </c>
      <c r="C157" s="76" t="s">
        <v>185</v>
      </c>
      <c r="D157" s="60">
        <v>853634</v>
      </c>
      <c r="E157" s="66"/>
      <c r="F157" s="66"/>
      <c r="G157" s="66"/>
      <c r="H157" s="67"/>
      <c r="I157" s="66"/>
      <c r="J157" s="66"/>
      <c r="K157" s="66"/>
      <c r="L157" s="67"/>
      <c r="M157" s="66"/>
      <c r="N157" s="66"/>
      <c r="O157" s="66"/>
      <c r="P157" s="79"/>
      <c r="Q157" s="98"/>
      <c r="R157" s="98"/>
      <c r="S157" s="98"/>
      <c r="T157" s="79"/>
      <c r="U157" s="98"/>
      <c r="V157" s="98"/>
      <c r="W157" s="98"/>
      <c r="X157" s="79"/>
      <c r="Y157" s="98"/>
      <c r="Z157" s="98"/>
      <c r="AA157" s="98"/>
      <c r="AB157" s="79"/>
      <c r="AC157" s="98"/>
      <c r="AD157" s="98"/>
      <c r="AE157" s="98"/>
      <c r="AF157" s="79"/>
      <c r="AG157" s="98"/>
      <c r="AH157" s="98"/>
      <c r="AI157" s="98"/>
      <c r="AJ157" s="77">
        <v>1957</v>
      </c>
      <c r="AK157" s="86">
        <v>1956</v>
      </c>
      <c r="AL157" s="86">
        <v>1963</v>
      </c>
      <c r="AM157" s="86">
        <v>2004</v>
      </c>
      <c r="AN157" s="77">
        <v>2337</v>
      </c>
      <c r="AO157" s="86">
        <v>2419</v>
      </c>
      <c r="AP157" s="86">
        <v>2428</v>
      </c>
      <c r="AQ157" s="86">
        <v>7189</v>
      </c>
      <c r="AR157" s="77">
        <v>7205</v>
      </c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</row>
    <row r="158" spans="1:55" x14ac:dyDescent="0.45">
      <c r="A158" s="97" t="s">
        <v>303</v>
      </c>
      <c r="B158" s="60" t="s">
        <v>223</v>
      </c>
      <c r="C158" s="76" t="s">
        <v>185</v>
      </c>
      <c r="D158" s="60">
        <v>853635</v>
      </c>
      <c r="E158" s="66"/>
      <c r="F158" s="66"/>
      <c r="G158" s="66"/>
      <c r="H158" s="67"/>
      <c r="I158" s="66"/>
      <c r="J158" s="66"/>
      <c r="K158" s="66"/>
      <c r="L158" s="67"/>
      <c r="M158" s="66"/>
      <c r="N158" s="66"/>
      <c r="O158" s="66"/>
      <c r="P158" s="77">
        <v>413</v>
      </c>
      <c r="Q158" s="86">
        <v>411</v>
      </c>
      <c r="R158" s="86">
        <v>407</v>
      </c>
      <c r="S158" s="86">
        <v>444</v>
      </c>
      <c r="T158" s="77">
        <v>441</v>
      </c>
      <c r="U158" s="86">
        <v>447</v>
      </c>
      <c r="V158" s="86">
        <v>449</v>
      </c>
      <c r="W158" s="86">
        <v>451</v>
      </c>
      <c r="X158" s="77">
        <v>452</v>
      </c>
      <c r="Y158" s="86">
        <v>370</v>
      </c>
      <c r="Z158" s="86">
        <v>369</v>
      </c>
      <c r="AA158" s="86">
        <v>369</v>
      </c>
      <c r="AB158" s="77">
        <v>367</v>
      </c>
      <c r="AC158" s="86">
        <v>367</v>
      </c>
      <c r="AD158" s="86">
        <v>367</v>
      </c>
      <c r="AE158" s="86">
        <v>358</v>
      </c>
      <c r="AF158" s="77">
        <v>703</v>
      </c>
      <c r="AG158" s="86">
        <v>698</v>
      </c>
      <c r="AH158" s="86">
        <v>697</v>
      </c>
      <c r="AI158" s="86">
        <v>699</v>
      </c>
      <c r="AJ158" s="77">
        <v>701</v>
      </c>
      <c r="AK158" s="86">
        <v>690</v>
      </c>
      <c r="AL158" s="86">
        <v>692</v>
      </c>
      <c r="AM158" s="86">
        <v>792</v>
      </c>
      <c r="AN158" s="77">
        <v>793</v>
      </c>
      <c r="AO158" s="86">
        <v>792</v>
      </c>
      <c r="AP158" s="86">
        <v>903</v>
      </c>
      <c r="AQ158" s="86">
        <v>900</v>
      </c>
      <c r="AR158" s="77">
        <v>908</v>
      </c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</row>
    <row r="159" spans="1:55" x14ac:dyDescent="0.45">
      <c r="A159" s="123" t="s">
        <v>304</v>
      </c>
      <c r="B159" s="101" t="s">
        <v>223</v>
      </c>
      <c r="C159" s="102" t="s">
        <v>185</v>
      </c>
      <c r="D159" s="101">
        <v>853636</v>
      </c>
      <c r="E159" s="103">
        <v>10595</v>
      </c>
      <c r="F159" s="103">
        <v>11396</v>
      </c>
      <c r="G159" s="103">
        <v>11426</v>
      </c>
      <c r="H159" s="104">
        <v>11492</v>
      </c>
      <c r="I159" s="103">
        <v>14177</v>
      </c>
      <c r="J159" s="103">
        <v>14586</v>
      </c>
      <c r="K159" s="103">
        <v>15461</v>
      </c>
      <c r="L159" s="104">
        <v>15599</v>
      </c>
      <c r="M159" s="103">
        <v>15573</v>
      </c>
      <c r="N159" s="103">
        <v>15610</v>
      </c>
      <c r="O159" s="103">
        <v>15675</v>
      </c>
      <c r="P159" s="106">
        <f t="shared" ref="P159:AR159" si="22">SUM(P155:P158)</f>
        <v>15869</v>
      </c>
      <c r="Q159" s="105">
        <f t="shared" si="22"/>
        <v>15866</v>
      </c>
      <c r="R159" s="105">
        <f t="shared" si="22"/>
        <v>15841</v>
      </c>
      <c r="S159" s="105">
        <f t="shared" si="22"/>
        <v>16028</v>
      </c>
      <c r="T159" s="106">
        <f t="shared" si="22"/>
        <v>16468</v>
      </c>
      <c r="U159" s="105">
        <f t="shared" si="22"/>
        <v>16547</v>
      </c>
      <c r="V159" s="105">
        <f t="shared" si="22"/>
        <v>16604</v>
      </c>
      <c r="W159" s="105">
        <f t="shared" si="22"/>
        <v>16731</v>
      </c>
      <c r="X159" s="106">
        <f t="shared" si="22"/>
        <v>16747</v>
      </c>
      <c r="Y159" s="105">
        <f t="shared" si="22"/>
        <v>17862</v>
      </c>
      <c r="Z159" s="105">
        <f t="shared" si="22"/>
        <v>17895</v>
      </c>
      <c r="AA159" s="105">
        <f t="shared" si="22"/>
        <v>17895</v>
      </c>
      <c r="AB159" s="106">
        <f t="shared" si="22"/>
        <v>17888</v>
      </c>
      <c r="AC159" s="105">
        <f t="shared" si="22"/>
        <v>17943</v>
      </c>
      <c r="AD159" s="105">
        <f t="shared" si="22"/>
        <v>18000</v>
      </c>
      <c r="AE159" s="105">
        <f t="shared" si="22"/>
        <v>18069</v>
      </c>
      <c r="AF159" s="106">
        <f t="shared" si="22"/>
        <v>20624</v>
      </c>
      <c r="AG159" s="105">
        <f t="shared" si="22"/>
        <v>20734</v>
      </c>
      <c r="AH159" s="105">
        <f t="shared" si="22"/>
        <v>20824</v>
      </c>
      <c r="AI159" s="105">
        <f t="shared" si="22"/>
        <v>20870</v>
      </c>
      <c r="AJ159" s="106">
        <f t="shared" si="22"/>
        <v>21175</v>
      </c>
      <c r="AK159" s="105">
        <f t="shared" si="22"/>
        <v>22341</v>
      </c>
      <c r="AL159" s="105">
        <f t="shared" si="22"/>
        <v>22406</v>
      </c>
      <c r="AM159" s="105">
        <f t="shared" si="22"/>
        <v>22623</v>
      </c>
      <c r="AN159" s="106">
        <f t="shared" si="22"/>
        <v>22956</v>
      </c>
      <c r="AO159" s="105">
        <f t="shared" si="22"/>
        <v>23010</v>
      </c>
      <c r="AP159" s="105">
        <f t="shared" si="22"/>
        <v>23949</v>
      </c>
      <c r="AQ159" s="105">
        <f t="shared" si="22"/>
        <v>28834</v>
      </c>
      <c r="AR159" s="106">
        <f t="shared" si="22"/>
        <v>28960</v>
      </c>
      <c r="AT159" s="134"/>
      <c r="AU159" s="134"/>
      <c r="AV159" s="134"/>
      <c r="AW159" s="134"/>
      <c r="AX159" s="134"/>
      <c r="AY159" s="134"/>
      <c r="AZ159" s="134"/>
      <c r="BA159" s="134"/>
      <c r="BB159" s="137"/>
      <c r="BC159" s="137"/>
    </row>
    <row r="160" spans="1:55" x14ac:dyDescent="0.45">
      <c r="A160" s="59"/>
      <c r="B160" s="60"/>
      <c r="C160" s="60"/>
      <c r="D160" s="60"/>
      <c r="E160" s="66"/>
      <c r="F160" s="66"/>
      <c r="G160" s="66"/>
      <c r="H160" s="67"/>
      <c r="I160" s="66"/>
      <c r="J160" s="66"/>
      <c r="K160" s="66"/>
      <c r="L160" s="67"/>
      <c r="M160" s="66"/>
      <c r="N160" s="66"/>
      <c r="O160" s="66"/>
      <c r="P160" s="79"/>
      <c r="Q160" s="98"/>
      <c r="R160" s="98"/>
      <c r="S160" s="98"/>
      <c r="T160" s="79"/>
      <c r="U160" s="98"/>
      <c r="V160" s="98"/>
      <c r="W160" s="98"/>
      <c r="X160" s="79"/>
      <c r="Y160" s="98"/>
      <c r="Z160" s="98"/>
      <c r="AA160" s="98"/>
      <c r="AB160" s="79"/>
      <c r="AC160" s="98"/>
      <c r="AD160" s="98"/>
      <c r="AE160" s="98"/>
      <c r="AF160" s="79"/>
      <c r="AG160" s="98"/>
      <c r="AH160" s="98"/>
      <c r="AI160" s="98"/>
      <c r="AJ160" s="79"/>
      <c r="AK160" s="98"/>
      <c r="AL160" s="98"/>
      <c r="AM160" s="98"/>
      <c r="AN160" s="79"/>
      <c r="AO160" s="98"/>
      <c r="AP160" s="98"/>
      <c r="AQ160" s="98"/>
      <c r="AR160" s="79"/>
      <c r="AT160" s="68"/>
      <c r="AU160" s="68"/>
      <c r="AV160" s="99"/>
      <c r="AW160" s="99"/>
      <c r="AX160" s="99"/>
      <c r="AY160" s="99"/>
      <c r="AZ160" s="99"/>
      <c r="BA160" s="99"/>
      <c r="BB160" s="99"/>
      <c r="BC160" s="99"/>
    </row>
    <row r="161" spans="1:55" x14ac:dyDescent="0.45">
      <c r="A161" s="54" t="s">
        <v>305</v>
      </c>
      <c r="B161" s="55"/>
      <c r="C161" s="55"/>
      <c r="D161" s="55"/>
      <c r="E161" s="56"/>
      <c r="F161" s="56"/>
      <c r="G161" s="56"/>
      <c r="H161" s="57"/>
      <c r="I161" s="56"/>
      <c r="J161" s="56"/>
      <c r="K161" s="56"/>
      <c r="L161" s="57"/>
      <c r="M161" s="56"/>
      <c r="N161" s="56"/>
      <c r="O161" s="56"/>
      <c r="P161" s="57"/>
      <c r="Q161" s="56"/>
      <c r="R161" s="56"/>
      <c r="S161" s="56"/>
      <c r="T161" s="57"/>
      <c r="U161" s="56"/>
      <c r="V161" s="56"/>
      <c r="W161" s="56"/>
      <c r="X161" s="57"/>
      <c r="Y161" s="56"/>
      <c r="Z161" s="56"/>
      <c r="AA161" s="56"/>
      <c r="AB161" s="57"/>
      <c r="AC161" s="56"/>
      <c r="AD161" s="56"/>
      <c r="AE161" s="56"/>
      <c r="AF161" s="57"/>
      <c r="AG161" s="56"/>
      <c r="AH161" s="56"/>
      <c r="AI161" s="56"/>
      <c r="AJ161" s="57"/>
      <c r="AK161" s="56"/>
      <c r="AL161" s="56"/>
      <c r="AM161" s="56"/>
      <c r="AN161" s="57"/>
      <c r="AO161" s="56"/>
      <c r="AP161" s="56"/>
      <c r="AQ161" s="56"/>
      <c r="AR161" s="57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</row>
    <row r="162" spans="1:55" x14ac:dyDescent="0.45">
      <c r="A162" s="95" t="s">
        <v>306</v>
      </c>
      <c r="B162" s="96"/>
      <c r="C162" s="96"/>
      <c r="D162" s="96"/>
      <c r="E162" s="66"/>
      <c r="F162" s="66"/>
      <c r="G162" s="66"/>
      <c r="H162" s="67"/>
      <c r="I162" s="66"/>
      <c r="J162" s="66"/>
      <c r="K162" s="66"/>
      <c r="L162" s="67"/>
      <c r="M162" s="66"/>
      <c r="N162" s="66"/>
      <c r="O162" s="66"/>
      <c r="P162" s="67"/>
      <c r="Q162" s="66"/>
      <c r="R162" s="66"/>
      <c r="S162" s="66"/>
      <c r="T162" s="67"/>
      <c r="U162" s="66"/>
      <c r="V162" s="66"/>
      <c r="W162" s="66"/>
      <c r="X162" s="67"/>
      <c r="Y162" s="66"/>
      <c r="Z162" s="66"/>
      <c r="AA162" s="66"/>
      <c r="AB162" s="67"/>
      <c r="AC162" s="66"/>
      <c r="AD162" s="66"/>
      <c r="AE162" s="66"/>
      <c r="AF162" s="67"/>
      <c r="AG162" s="66"/>
      <c r="AH162" s="66"/>
      <c r="AI162" s="66"/>
      <c r="AJ162" s="67"/>
      <c r="AK162" s="66"/>
      <c r="AL162" s="66"/>
      <c r="AM162" s="66"/>
      <c r="AN162" s="67"/>
      <c r="AO162" s="66"/>
      <c r="AP162" s="66"/>
      <c r="AQ162" s="66"/>
      <c r="AR162" s="67"/>
      <c r="AT162" s="255">
        <f>AT164/AT163</f>
        <v>0.2106246264196055</v>
      </c>
      <c r="AU162" s="255">
        <f t="shared" ref="AU162:AW162" si="23">AU164/AU163</f>
        <v>0.23039198265752159</v>
      </c>
      <c r="AV162" s="255">
        <f t="shared" si="23"/>
        <v>0.20301637460499855</v>
      </c>
      <c r="AW162" s="255">
        <f t="shared" si="23"/>
        <v>0.18202005563217316</v>
      </c>
      <c r="AX162" s="68"/>
      <c r="AY162" s="68"/>
      <c r="AZ162" s="68"/>
      <c r="BA162" s="68"/>
      <c r="BB162" s="68"/>
      <c r="BC162" s="68"/>
    </row>
    <row r="163" spans="1:55" x14ac:dyDescent="0.45">
      <c r="A163" s="97" t="s">
        <v>307</v>
      </c>
      <c r="B163" s="60" t="s">
        <v>223</v>
      </c>
      <c r="C163" s="76" t="s">
        <v>185</v>
      </c>
      <c r="D163" s="60">
        <v>14082</v>
      </c>
      <c r="E163" s="86">
        <v>6331</v>
      </c>
      <c r="F163" s="86">
        <v>6366</v>
      </c>
      <c r="G163" s="86">
        <v>6660</v>
      </c>
      <c r="H163" s="79">
        <f>AT163-SUM(E163,F163,G163)</f>
        <v>7411</v>
      </c>
      <c r="I163" s="86">
        <v>6656</v>
      </c>
      <c r="J163" s="86">
        <v>6630</v>
      </c>
      <c r="K163" s="86">
        <v>6975</v>
      </c>
      <c r="L163" s="79">
        <f>AU163-SUM(I163,J163,K163)</f>
        <v>7878</v>
      </c>
      <c r="M163" s="86">
        <v>7388</v>
      </c>
      <c r="N163" s="86">
        <v>8048</v>
      </c>
      <c r="O163" s="86">
        <v>8748</v>
      </c>
      <c r="P163" s="79">
        <f>AV163-SUM(M163,N163,O163)</f>
        <v>10626</v>
      </c>
      <c r="Q163" s="86">
        <v>9381</v>
      </c>
      <c r="R163" s="86">
        <v>10035</v>
      </c>
      <c r="S163" s="86">
        <v>10649</v>
      </c>
      <c r="T163" s="79">
        <f>AW163-SUM(Q163,R163,S163)</f>
        <v>12716</v>
      </c>
      <c r="U163" s="86">
        <v>11769</v>
      </c>
      <c r="V163" s="86">
        <v>12322</v>
      </c>
      <c r="W163" s="86">
        <v>12930</v>
      </c>
      <c r="X163" s="79">
        <f>AX163-SUM(U163,V163,W163)</f>
        <v>15428</v>
      </c>
      <c r="Y163" s="86">
        <v>14144</v>
      </c>
      <c r="Z163" s="86">
        <v>14933</v>
      </c>
      <c r="AA163" s="86">
        <v>15523</v>
      </c>
      <c r="AB163" s="79">
        <f>AY163-SUM(Y163,Z163,AA163)</f>
        <v>18669</v>
      </c>
      <c r="AC163" s="86">
        <v>16532</v>
      </c>
      <c r="AD163" s="86">
        <v>17863</v>
      </c>
      <c r="AE163" s="86">
        <v>18711</v>
      </c>
      <c r="AF163" s="79">
        <f>AZ163-SUM(AC163,AD163,AE163)</f>
        <v>21737</v>
      </c>
      <c r="AG163" s="86">
        <v>18870</v>
      </c>
      <c r="AH163" s="86">
        <v>17999</v>
      </c>
      <c r="AI163" s="86">
        <v>21442</v>
      </c>
      <c r="AJ163" s="79">
        <f>BA163-SUM(AG163,AH163,AI163)</f>
        <v>26703</v>
      </c>
      <c r="AK163" s="86">
        <v>25032</v>
      </c>
      <c r="AL163" s="86">
        <v>28208</v>
      </c>
      <c r="AM163" s="86">
        <v>29824</v>
      </c>
      <c r="AN163" s="79">
        <f>BB163-SUM(AK163,AL163,AM163)</f>
        <v>34790</v>
      </c>
      <c r="AO163" s="86">
        <v>31733</v>
      </c>
      <c r="AP163" s="86">
        <v>32727</v>
      </c>
      <c r="AQ163" s="86">
        <v>33372</v>
      </c>
      <c r="AR163" s="79">
        <f>BC163-SUM(AO163,AP163,AQ163)</f>
        <v>36982</v>
      </c>
      <c r="AT163" s="88">
        <v>26768</v>
      </c>
      <c r="AU163" s="88">
        <v>28139</v>
      </c>
      <c r="AV163" s="88">
        <v>34810</v>
      </c>
      <c r="AW163" s="88">
        <v>42781</v>
      </c>
      <c r="AX163" s="88">
        <v>52449</v>
      </c>
      <c r="AY163" s="88">
        <v>63269</v>
      </c>
      <c r="AZ163" s="88">
        <v>74843</v>
      </c>
      <c r="BA163" s="88">
        <v>85014</v>
      </c>
      <c r="BB163" s="88">
        <v>117854</v>
      </c>
      <c r="BC163" s="88">
        <v>134814</v>
      </c>
    </row>
    <row r="164" spans="1:55" x14ac:dyDescent="0.45">
      <c r="A164" s="97" t="s">
        <v>308</v>
      </c>
      <c r="B164" s="60" t="s">
        <v>223</v>
      </c>
      <c r="C164" s="76" t="s">
        <v>185</v>
      </c>
      <c r="D164" s="60">
        <v>14084</v>
      </c>
      <c r="E164" s="86">
        <v>1398</v>
      </c>
      <c r="F164" s="86">
        <v>1326</v>
      </c>
      <c r="G164" s="86">
        <v>1390</v>
      </c>
      <c r="H164" s="79">
        <f>AT164-SUM(E164,F164,G164)</f>
        <v>1524</v>
      </c>
      <c r="I164" s="86">
        <v>1583</v>
      </c>
      <c r="J164" s="86">
        <v>1616</v>
      </c>
      <c r="K164" s="86">
        <v>1627</v>
      </c>
      <c r="L164" s="79">
        <f>AU164-SUM(I164,J164,K164)</f>
        <v>1657</v>
      </c>
      <c r="M164" s="86">
        <v>1675</v>
      </c>
      <c r="N164" s="86">
        <v>1678</v>
      </c>
      <c r="O164" s="86">
        <v>1792</v>
      </c>
      <c r="P164" s="79">
        <f>AV164-SUM(M164,N164,O164)</f>
        <v>1922</v>
      </c>
      <c r="Q164" s="86">
        <v>1921</v>
      </c>
      <c r="R164" s="86">
        <v>1914</v>
      </c>
      <c r="S164" s="86">
        <v>1890</v>
      </c>
      <c r="T164" s="79">
        <f>AW164-SUM(Q164,R164,S164)</f>
        <v>2062</v>
      </c>
      <c r="U164" s="66"/>
      <c r="V164" s="66"/>
      <c r="W164" s="66"/>
      <c r="X164" s="67"/>
      <c r="Y164" s="66"/>
      <c r="Z164" s="66"/>
      <c r="AA164" s="66"/>
      <c r="AB164" s="67"/>
      <c r="AC164" s="66"/>
      <c r="AD164" s="66"/>
      <c r="AE164" s="66"/>
      <c r="AF164" s="67"/>
      <c r="AG164" s="66"/>
      <c r="AH164" s="66"/>
      <c r="AI164" s="66"/>
      <c r="AJ164" s="67"/>
      <c r="AK164" s="66"/>
      <c r="AL164" s="66"/>
      <c r="AM164" s="66"/>
      <c r="AN164" s="67"/>
      <c r="AO164" s="66"/>
      <c r="AP164" s="66"/>
      <c r="AQ164" s="66"/>
      <c r="AR164" s="67"/>
      <c r="AT164" s="88">
        <v>5638</v>
      </c>
      <c r="AU164" s="88">
        <v>6483</v>
      </c>
      <c r="AV164" s="88">
        <v>7067</v>
      </c>
      <c r="AW164" s="88">
        <v>7787</v>
      </c>
      <c r="AX164" s="99"/>
      <c r="AY164" s="99"/>
      <c r="AZ164" s="99"/>
      <c r="BA164" s="99"/>
      <c r="BB164" s="68"/>
      <c r="BC164" s="68"/>
    </row>
    <row r="165" spans="1:55" x14ac:dyDescent="0.45">
      <c r="A165" s="97" t="s">
        <v>309</v>
      </c>
      <c r="B165" s="60" t="s">
        <v>223</v>
      </c>
      <c r="C165" s="76" t="s">
        <v>185</v>
      </c>
      <c r="D165" s="60">
        <v>14086</v>
      </c>
      <c r="E165" s="86">
        <v>6240</v>
      </c>
      <c r="F165" s="86">
        <v>6413</v>
      </c>
      <c r="G165" s="86">
        <v>6843</v>
      </c>
      <c r="H165" s="79">
        <f>AT165-SUM(E165,F165,G165)</f>
        <v>7923</v>
      </c>
      <c r="I165" s="86">
        <v>7181</v>
      </c>
      <c r="J165" s="86">
        <v>7709</v>
      </c>
      <c r="K165" s="86">
        <v>7921</v>
      </c>
      <c r="L165" s="79">
        <f>AU165-SUM(I165,J165,K165)</f>
        <v>8568</v>
      </c>
      <c r="M165" s="86">
        <v>8195</v>
      </c>
      <c r="N165" s="86">
        <v>8001</v>
      </c>
      <c r="O165" s="86">
        <v>8135</v>
      </c>
      <c r="P165" s="79">
        <f>AV165-SUM(M165,N165,O165)</f>
        <v>8781</v>
      </c>
      <c r="Q165" s="86">
        <v>8955</v>
      </c>
      <c r="R165" s="86">
        <v>9551</v>
      </c>
      <c r="S165" s="86">
        <v>9912</v>
      </c>
      <c r="T165" s="79">
        <f>AW165-SUM(Q165,R165,S165)</f>
        <v>11286</v>
      </c>
      <c r="U165" s="66"/>
      <c r="V165" s="66"/>
      <c r="W165" s="66"/>
      <c r="X165" s="67"/>
      <c r="Y165" s="66"/>
      <c r="Z165" s="66"/>
      <c r="AA165" s="66"/>
      <c r="AB165" s="67"/>
      <c r="AC165" s="66"/>
      <c r="AD165" s="66"/>
      <c r="AE165" s="66"/>
      <c r="AF165" s="67"/>
      <c r="AG165" s="66"/>
      <c r="AH165" s="66"/>
      <c r="AI165" s="66"/>
      <c r="AJ165" s="67"/>
      <c r="AK165" s="66"/>
      <c r="AL165" s="66"/>
      <c r="AM165" s="66"/>
      <c r="AN165" s="67"/>
      <c r="AO165" s="66"/>
      <c r="AP165" s="66"/>
      <c r="AQ165" s="66"/>
      <c r="AR165" s="67"/>
      <c r="AT165" s="88">
        <v>27419</v>
      </c>
      <c r="AU165" s="88">
        <v>31379</v>
      </c>
      <c r="AV165" s="88">
        <v>33112</v>
      </c>
      <c r="AW165" s="88">
        <v>39704</v>
      </c>
      <c r="AX165" s="99"/>
      <c r="AY165" s="99"/>
      <c r="AZ165" s="99"/>
      <c r="BA165" s="99"/>
      <c r="BB165" s="68"/>
      <c r="BC165" s="68"/>
    </row>
    <row r="166" spans="1:55" x14ac:dyDescent="0.45">
      <c r="A166" s="97" t="s">
        <v>310</v>
      </c>
      <c r="B166" s="60" t="s">
        <v>223</v>
      </c>
      <c r="C166" s="76" t="s">
        <v>185</v>
      </c>
      <c r="D166" s="60">
        <v>14088</v>
      </c>
      <c r="E166" s="66"/>
      <c r="F166" s="66"/>
      <c r="G166" s="66"/>
      <c r="H166" s="67"/>
      <c r="I166" s="66"/>
      <c r="J166" s="66"/>
      <c r="K166" s="66"/>
      <c r="L166" s="67"/>
      <c r="M166" s="66"/>
      <c r="N166" s="66"/>
      <c r="O166" s="66"/>
      <c r="P166" s="67"/>
      <c r="Q166" s="66"/>
      <c r="R166" s="66"/>
      <c r="S166" s="66"/>
      <c r="T166" s="67"/>
      <c r="U166" s="86">
        <v>8091</v>
      </c>
      <c r="V166" s="86">
        <v>8545</v>
      </c>
      <c r="W166" s="86">
        <v>9097</v>
      </c>
      <c r="X166" s="79">
        <f>AX166-SUM(U166,V166,W166)</f>
        <v>10313</v>
      </c>
      <c r="Y166" s="86">
        <v>10474</v>
      </c>
      <c r="Z166" s="86">
        <v>10785</v>
      </c>
      <c r="AA166" s="86">
        <v>10958</v>
      </c>
      <c r="AB166" s="79">
        <f>AY166-SUM(Y166,Z166,AA166)</f>
        <v>12350</v>
      </c>
      <c r="AC166" s="86">
        <v>11791</v>
      </c>
      <c r="AD166" s="86">
        <v>12401</v>
      </c>
      <c r="AE166" s="86">
        <v>12667</v>
      </c>
      <c r="AF166" s="79">
        <f>AZ166-SUM(AC166,AD166,AE166)</f>
        <v>13786</v>
      </c>
      <c r="AG166" s="86">
        <v>12845</v>
      </c>
      <c r="AH166" s="86">
        <v>11363</v>
      </c>
      <c r="AI166" s="86">
        <v>13924</v>
      </c>
      <c r="AJ166" s="79">
        <f>BA166-SUM(AG166,AH166,AI166)</f>
        <v>17238</v>
      </c>
      <c r="AK166" s="86">
        <v>17031</v>
      </c>
      <c r="AL166" s="86">
        <v>19084</v>
      </c>
      <c r="AM166" s="86">
        <v>19839</v>
      </c>
      <c r="AN166" s="79">
        <f>BB166-SUM(AK166,AL166,AM166)</f>
        <v>23153</v>
      </c>
      <c r="AO166" s="86">
        <v>20317</v>
      </c>
      <c r="AP166" s="86">
        <v>20533</v>
      </c>
      <c r="AQ166" s="86">
        <v>19450</v>
      </c>
      <c r="AR166" s="79">
        <f>BC166-SUM(AO166,AP166,AQ166)</f>
        <v>21762</v>
      </c>
      <c r="AT166" s="68"/>
      <c r="AU166" s="68"/>
      <c r="AV166" s="68"/>
      <c r="AW166" s="68"/>
      <c r="AX166" s="88">
        <v>36046</v>
      </c>
      <c r="AY166" s="88">
        <v>44567</v>
      </c>
      <c r="AZ166" s="88">
        <v>50645</v>
      </c>
      <c r="BA166" s="88">
        <v>55370</v>
      </c>
      <c r="BB166" s="88">
        <v>79107</v>
      </c>
      <c r="BC166" s="88">
        <v>82062</v>
      </c>
    </row>
    <row r="167" spans="1:55" x14ac:dyDescent="0.45">
      <c r="A167" s="97" t="s">
        <v>311</v>
      </c>
      <c r="B167" s="60" t="s">
        <v>223</v>
      </c>
      <c r="C167" s="76" t="s">
        <v>185</v>
      </c>
      <c r="D167" s="60">
        <v>14089</v>
      </c>
      <c r="E167" s="66"/>
      <c r="F167" s="66"/>
      <c r="G167" s="66"/>
      <c r="H167" s="67"/>
      <c r="I167" s="66"/>
      <c r="J167" s="66"/>
      <c r="K167" s="66"/>
      <c r="L167" s="67"/>
      <c r="M167" s="66"/>
      <c r="N167" s="66"/>
      <c r="O167" s="66"/>
      <c r="P167" s="67"/>
      <c r="Q167" s="66"/>
      <c r="R167" s="66"/>
      <c r="S167" s="66"/>
      <c r="T167" s="67"/>
      <c r="U167" s="86">
        <v>3619</v>
      </c>
      <c r="V167" s="86">
        <v>3730</v>
      </c>
      <c r="W167" s="86">
        <v>4199</v>
      </c>
      <c r="X167" s="79">
        <f>AX167-SUM(U167,V167,W167)</f>
        <v>4687</v>
      </c>
      <c r="Y167" s="86">
        <v>4804</v>
      </c>
      <c r="Z167" s="86">
        <v>5090</v>
      </c>
      <c r="AA167" s="86">
        <v>5424</v>
      </c>
      <c r="AB167" s="79">
        <f>AY167-SUM(Y167,Z167,AA167)</f>
        <v>6056</v>
      </c>
      <c r="AC167" s="86">
        <v>6112</v>
      </c>
      <c r="AD167" s="86">
        <v>6551</v>
      </c>
      <c r="AE167" s="86">
        <v>6828</v>
      </c>
      <c r="AF167" s="79">
        <f>AZ167-SUM(AC167,AD167,AE167)</f>
        <v>7437</v>
      </c>
      <c r="AG167" s="86">
        <v>7238</v>
      </c>
      <c r="AH167" s="86">
        <v>6945</v>
      </c>
      <c r="AI167" s="86">
        <v>8458</v>
      </c>
      <c r="AJ167" s="79">
        <f>BA167-SUM(AG167,AH167,AI167)</f>
        <v>9909</v>
      </c>
      <c r="AK167" s="86">
        <v>10455</v>
      </c>
      <c r="AL167" s="86">
        <v>11231</v>
      </c>
      <c r="AM167" s="86">
        <v>11705</v>
      </c>
      <c r="AN167" s="79">
        <f>BB167-SUM(AK167,AL167,AM167)</f>
        <v>12732</v>
      </c>
      <c r="AO167" s="86">
        <v>11841</v>
      </c>
      <c r="AP167" s="86">
        <v>11710</v>
      </c>
      <c r="AQ167" s="86">
        <v>11494</v>
      </c>
      <c r="AR167" s="79">
        <f>BC167-SUM(AO167,AP167,AQ167)</f>
        <v>11979</v>
      </c>
      <c r="AT167" s="68"/>
      <c r="AU167" s="68"/>
      <c r="AV167" s="68"/>
      <c r="AW167" s="68"/>
      <c r="AX167" s="88">
        <v>16235</v>
      </c>
      <c r="AY167" s="88">
        <v>21374</v>
      </c>
      <c r="AZ167" s="88">
        <v>26928</v>
      </c>
      <c r="BA167" s="88">
        <v>32550</v>
      </c>
      <c r="BB167" s="88">
        <v>46123</v>
      </c>
      <c r="BC167" s="88">
        <v>47024</v>
      </c>
    </row>
    <row r="168" spans="1:55" x14ac:dyDescent="0.45">
      <c r="A168" s="97" t="s">
        <v>273</v>
      </c>
      <c r="B168" s="60" t="s">
        <v>223</v>
      </c>
      <c r="C168" s="76" t="s">
        <v>185</v>
      </c>
      <c r="D168" s="60">
        <v>36779</v>
      </c>
      <c r="E168" s="66"/>
      <c r="F168" s="66"/>
      <c r="G168" s="66"/>
      <c r="H168" s="67"/>
      <c r="I168" s="66"/>
      <c r="J168" s="66"/>
      <c r="K168" s="66"/>
      <c r="L168" s="67"/>
      <c r="M168" s="66"/>
      <c r="N168" s="66"/>
      <c r="O168" s="66"/>
      <c r="P168" s="67"/>
      <c r="Q168" s="66"/>
      <c r="R168" s="66"/>
      <c r="S168" s="66"/>
      <c r="T168" s="67"/>
      <c r="U168" s="98"/>
      <c r="V168" s="98"/>
      <c r="W168" s="98"/>
      <c r="X168" s="67"/>
      <c r="Y168" s="98"/>
      <c r="Z168" s="98"/>
      <c r="AA168" s="98"/>
      <c r="AB168" s="67"/>
      <c r="AC168" s="86">
        <v>0</v>
      </c>
      <c r="AD168" s="86">
        <v>0</v>
      </c>
      <c r="AE168" s="86">
        <v>0</v>
      </c>
      <c r="AF168" s="130">
        <f>AZ168-SUM(AC168,AD168,AE168)</f>
        <v>455</v>
      </c>
      <c r="AG168" s="86">
        <v>49</v>
      </c>
      <c r="AH168" s="86">
        <v>151</v>
      </c>
      <c r="AI168" s="86">
        <v>-22</v>
      </c>
      <c r="AJ168" s="79">
        <f>BA168-SUM(AG168,AH168,AI168)</f>
        <v>-2</v>
      </c>
      <c r="AK168" s="86">
        <v>-109</v>
      </c>
      <c r="AL168" s="86">
        <v>-7</v>
      </c>
      <c r="AM168" s="86">
        <v>62</v>
      </c>
      <c r="AN168" s="79">
        <f>BB168-SUM(AK168,AL168,AM168)</f>
        <v>203</v>
      </c>
      <c r="AO168" s="86">
        <v>278</v>
      </c>
      <c r="AP168" s="86">
        <v>375</v>
      </c>
      <c r="AQ168" s="86">
        <v>638</v>
      </c>
      <c r="AR168" s="79">
        <f>BC168-SUM(AO168,AP168,AQ168)</f>
        <v>669</v>
      </c>
      <c r="AT168" s="68"/>
      <c r="AU168" s="68"/>
      <c r="AV168" s="68"/>
      <c r="AW168" s="68"/>
      <c r="AX168" s="68"/>
      <c r="AY168" s="68"/>
      <c r="AZ168" s="88">
        <v>455</v>
      </c>
      <c r="BA168" s="88">
        <v>176</v>
      </c>
      <c r="BB168" s="88">
        <v>149</v>
      </c>
      <c r="BC168" s="88">
        <v>1960</v>
      </c>
    </row>
    <row r="169" spans="1:55" x14ac:dyDescent="0.45">
      <c r="A169" s="97" t="s">
        <v>312</v>
      </c>
      <c r="B169" s="60" t="s">
        <v>223</v>
      </c>
      <c r="C169" s="76" t="s">
        <v>185</v>
      </c>
      <c r="D169" s="60">
        <v>14090</v>
      </c>
      <c r="E169" s="66"/>
      <c r="F169" s="66"/>
      <c r="G169" s="66"/>
      <c r="H169" s="67"/>
      <c r="I169" s="66"/>
      <c r="J169" s="66"/>
      <c r="K169" s="66"/>
      <c r="L169" s="67"/>
      <c r="M169" s="66"/>
      <c r="N169" s="66"/>
      <c r="O169" s="66"/>
      <c r="P169" s="67"/>
      <c r="Q169" s="66"/>
      <c r="R169" s="66"/>
      <c r="S169" s="66"/>
      <c r="T169" s="67"/>
      <c r="U169" s="86">
        <v>1271</v>
      </c>
      <c r="V169" s="86">
        <v>1413</v>
      </c>
      <c r="W169" s="86">
        <v>1546</v>
      </c>
      <c r="X169" s="79">
        <f>AX169-SUM(U169,V169,W169)</f>
        <v>1895</v>
      </c>
      <c r="Y169" s="86">
        <v>1724</v>
      </c>
      <c r="Z169" s="86">
        <v>1849</v>
      </c>
      <c r="AA169" s="86">
        <v>1835</v>
      </c>
      <c r="AB169" s="79">
        <f>AY169-SUM(Y169,Z169,AA169)</f>
        <v>2201</v>
      </c>
      <c r="AC169" s="86">
        <v>1904</v>
      </c>
      <c r="AD169" s="86">
        <v>2129</v>
      </c>
      <c r="AE169" s="86">
        <v>2293</v>
      </c>
      <c r="AF169" s="79">
        <f>AZ169-SUM(AC169,AD169,AE169)</f>
        <v>2660</v>
      </c>
      <c r="AG169" s="86">
        <v>2157</v>
      </c>
      <c r="AH169" s="86">
        <v>1839</v>
      </c>
      <c r="AI169" s="86">
        <v>2371</v>
      </c>
      <c r="AJ169" s="79">
        <f>BA169-SUM(AG169,AH169,AI169)</f>
        <v>3050</v>
      </c>
      <c r="AK169" s="86">
        <v>2905</v>
      </c>
      <c r="AL169" s="86">
        <v>3364</v>
      </c>
      <c r="AM169" s="86">
        <v>3688</v>
      </c>
      <c r="AN169" s="79">
        <f>BB169-SUM(AK169,AL169,AM169)</f>
        <v>4447</v>
      </c>
      <c r="AO169" s="86">
        <v>3842</v>
      </c>
      <c r="AP169" s="86">
        <v>4340</v>
      </c>
      <c r="AQ169" s="86">
        <v>4138</v>
      </c>
      <c r="AR169" s="79">
        <f>BC169-SUM(AO169,AP169,AQ169)</f>
        <v>4656</v>
      </c>
      <c r="AT169" s="68"/>
      <c r="AU169" s="68"/>
      <c r="AV169" s="68"/>
      <c r="AW169" s="68"/>
      <c r="AX169" s="88">
        <v>6125</v>
      </c>
      <c r="AY169" s="88">
        <v>7609</v>
      </c>
      <c r="AZ169" s="88">
        <v>8986</v>
      </c>
      <c r="BA169" s="88">
        <v>9417</v>
      </c>
      <c r="BB169" s="88">
        <v>14404</v>
      </c>
      <c r="BC169" s="88">
        <v>16976</v>
      </c>
    </row>
    <row r="170" spans="1:55" x14ac:dyDescent="0.45">
      <c r="A170" s="123" t="s">
        <v>313</v>
      </c>
      <c r="B170" s="101" t="s">
        <v>223</v>
      </c>
      <c r="C170" s="102" t="s">
        <v>185</v>
      </c>
      <c r="D170" s="101">
        <v>14093</v>
      </c>
      <c r="E170" s="105">
        <f>SUM(E163:E169)</f>
        <v>13969</v>
      </c>
      <c r="F170" s="105">
        <f>SUM(F163:F169)</f>
        <v>14105</v>
      </c>
      <c r="G170" s="105">
        <f>SUM(G163:G169)</f>
        <v>14893</v>
      </c>
      <c r="H170" s="120">
        <f>AT170-SUM(E170,F170,G170)</f>
        <v>16858</v>
      </c>
      <c r="I170" s="105">
        <f>SUM(I163:I169)</f>
        <v>15420</v>
      </c>
      <c r="J170" s="105">
        <f>SUM(J163:J169)</f>
        <v>15955</v>
      </c>
      <c r="K170" s="105">
        <f>SUM(K163:K169)</f>
        <v>16523</v>
      </c>
      <c r="L170" s="120">
        <f>AU170-SUM(I170,J170,K170)</f>
        <v>18103</v>
      </c>
      <c r="M170" s="105">
        <f>SUM(M163:M169)</f>
        <v>17258</v>
      </c>
      <c r="N170" s="105">
        <f>SUM(N163:N169)</f>
        <v>17727</v>
      </c>
      <c r="O170" s="105">
        <f>SUM(O163:O169)</f>
        <v>18675</v>
      </c>
      <c r="P170" s="120">
        <f>AV170-SUM(M170,N170,O170)</f>
        <v>21329</v>
      </c>
      <c r="Q170" s="105">
        <f>SUM(Q163:Q169)</f>
        <v>20257</v>
      </c>
      <c r="R170" s="105">
        <f>SUM(R163:R169)</f>
        <v>21500</v>
      </c>
      <c r="S170" s="105">
        <f>SUM(S163:S169)</f>
        <v>22451</v>
      </c>
      <c r="T170" s="120">
        <f>AW170-SUM(Q170,R170,S170)</f>
        <v>26064</v>
      </c>
      <c r="U170" s="105">
        <f>SUM(U163:U169)</f>
        <v>24750</v>
      </c>
      <c r="V170" s="105">
        <f>SUM(V163:V169)</f>
        <v>26010</v>
      </c>
      <c r="W170" s="105">
        <f>SUM(W163:W169)</f>
        <v>27772</v>
      </c>
      <c r="X170" s="120">
        <f>AX170-SUM(U170,V170,W170)</f>
        <v>32323</v>
      </c>
      <c r="Y170" s="105">
        <f>SUM(Y163:Y169)</f>
        <v>31146</v>
      </c>
      <c r="Z170" s="105">
        <f>SUM(Z163:Z169)</f>
        <v>32657</v>
      </c>
      <c r="AA170" s="105">
        <f>SUM(AA163:AA169)</f>
        <v>33740</v>
      </c>
      <c r="AB170" s="120">
        <f>AY170-SUM(Y170,Z170,AA170)</f>
        <v>39276</v>
      </c>
      <c r="AC170" s="105">
        <f>SUM(AC163:AC169)</f>
        <v>36339</v>
      </c>
      <c r="AD170" s="105">
        <f>SUM(AD163:AD169)</f>
        <v>38944</v>
      </c>
      <c r="AE170" s="105">
        <f>SUM(AE163:AE169)</f>
        <v>40499</v>
      </c>
      <c r="AF170" s="120">
        <f>AZ170-SUM(AC170,AD170,AE170)</f>
        <v>46075</v>
      </c>
      <c r="AG170" s="105">
        <f>SUM(AG163:AG169)</f>
        <v>41159</v>
      </c>
      <c r="AH170" s="105">
        <f>SUM(AH163:AH169)</f>
        <v>38297</v>
      </c>
      <c r="AI170" s="105">
        <f>SUM(AI163:AI169)</f>
        <v>46173</v>
      </c>
      <c r="AJ170" s="120">
        <f>BA170-SUM(AG170,AH170,AI170)</f>
        <v>56898</v>
      </c>
      <c r="AK170" s="105">
        <f>SUM(AK163:AK169)</f>
        <v>55314</v>
      </c>
      <c r="AL170" s="105">
        <f>SUM(AL163:AL169)</f>
        <v>61880</v>
      </c>
      <c r="AM170" s="105">
        <f>SUM(AM163:AM169)</f>
        <v>65118</v>
      </c>
      <c r="AN170" s="120">
        <f>BB170-SUM(AK170,AL170,AM170)</f>
        <v>75325</v>
      </c>
      <c r="AO170" s="105">
        <f>SUM(AO163:AO169)</f>
        <v>68011</v>
      </c>
      <c r="AP170" s="105">
        <f>SUM(AP163:AP169)</f>
        <v>69685</v>
      </c>
      <c r="AQ170" s="105">
        <f>SUM(AQ163:AQ169)</f>
        <v>69092</v>
      </c>
      <c r="AR170" s="120">
        <f>BC170-SUM(AO170,AP170,AQ170)</f>
        <v>76048</v>
      </c>
      <c r="AT170" s="107">
        <f t="shared" ref="AT170:BC170" si="24">SUM(AT163:AT169)</f>
        <v>59825</v>
      </c>
      <c r="AU170" s="107">
        <f t="shared" si="24"/>
        <v>66001</v>
      </c>
      <c r="AV170" s="107">
        <f t="shared" si="24"/>
        <v>74989</v>
      </c>
      <c r="AW170" s="107">
        <f t="shared" si="24"/>
        <v>90272</v>
      </c>
      <c r="AX170" s="107">
        <f t="shared" si="24"/>
        <v>110855</v>
      </c>
      <c r="AY170" s="107">
        <f t="shared" si="24"/>
        <v>136819</v>
      </c>
      <c r="AZ170" s="107">
        <f t="shared" si="24"/>
        <v>161857</v>
      </c>
      <c r="BA170" s="107">
        <f t="shared" si="24"/>
        <v>182527</v>
      </c>
      <c r="BB170" s="107">
        <f t="shared" si="24"/>
        <v>257637</v>
      </c>
      <c r="BC170" s="107">
        <f t="shared" si="24"/>
        <v>282836</v>
      </c>
    </row>
    <row r="171" spans="1:55" x14ac:dyDescent="0.45">
      <c r="A171" s="59"/>
      <c r="B171" s="60"/>
      <c r="C171" s="60"/>
      <c r="D171" s="60"/>
      <c r="E171" s="66"/>
      <c r="F171" s="66"/>
      <c r="G171" s="66"/>
      <c r="H171" s="67"/>
      <c r="I171" s="66"/>
      <c r="J171" s="66"/>
      <c r="K171" s="66"/>
      <c r="L171" s="67"/>
      <c r="M171" s="66"/>
      <c r="N171" s="66"/>
      <c r="O171" s="66"/>
      <c r="P171" s="67"/>
      <c r="Q171" s="66"/>
      <c r="R171" s="66"/>
      <c r="S171" s="66"/>
      <c r="T171" s="67"/>
      <c r="U171" s="66"/>
      <c r="V171" s="66"/>
      <c r="W171" s="66"/>
      <c r="X171" s="67"/>
      <c r="Y171" s="66"/>
      <c r="Z171" s="66"/>
      <c r="AA171" s="66"/>
      <c r="AB171" s="67"/>
      <c r="AC171" s="66"/>
      <c r="AD171" s="66"/>
      <c r="AE171" s="66"/>
      <c r="AF171" s="67"/>
      <c r="AG171" s="66"/>
      <c r="AH171" s="66"/>
      <c r="AI171" s="66"/>
      <c r="AJ171" s="67"/>
      <c r="AK171" s="66"/>
      <c r="AL171" s="66"/>
      <c r="AM171" s="66"/>
      <c r="AN171" s="67"/>
      <c r="AO171" s="66"/>
      <c r="AP171" s="66"/>
      <c r="AQ171" s="66"/>
      <c r="AR171" s="67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</row>
    <row r="172" spans="1:55" x14ac:dyDescent="0.45">
      <c r="A172" s="95" t="s">
        <v>314</v>
      </c>
      <c r="B172" s="96"/>
      <c r="C172" s="96"/>
      <c r="D172" s="96"/>
      <c r="E172" s="138"/>
      <c r="F172" s="138"/>
      <c r="G172" s="138"/>
      <c r="H172" s="139"/>
      <c r="I172" s="138"/>
      <c r="J172" s="138"/>
      <c r="K172" s="138"/>
      <c r="L172" s="139"/>
      <c r="M172" s="138"/>
      <c r="N172" s="138"/>
      <c r="O172" s="138"/>
      <c r="P172" s="139"/>
      <c r="Q172" s="138"/>
      <c r="R172" s="138"/>
      <c r="S172" s="138"/>
      <c r="T172" s="139"/>
      <c r="U172" s="138"/>
      <c r="V172" s="138"/>
      <c r="W172" s="138"/>
      <c r="X172" s="139"/>
      <c r="Y172" s="138"/>
      <c r="Z172" s="138"/>
      <c r="AA172" s="138"/>
      <c r="AB172" s="139"/>
      <c r="AC172" s="138"/>
      <c r="AD172" s="138"/>
      <c r="AE172" s="138"/>
      <c r="AF172" s="139"/>
      <c r="AG172" s="138"/>
      <c r="AH172" s="138"/>
      <c r="AI172" s="138"/>
      <c r="AJ172" s="139"/>
      <c r="AK172" s="138"/>
      <c r="AL172" s="138"/>
      <c r="AM172" s="138"/>
      <c r="AN172" s="139"/>
      <c r="AO172" s="138"/>
      <c r="AP172" s="138"/>
      <c r="AQ172" s="138"/>
      <c r="AR172" s="139"/>
      <c r="AT172" s="140"/>
      <c r="AU172" s="140"/>
      <c r="AV172" s="140"/>
      <c r="AW172" s="140"/>
      <c r="AX172" s="140"/>
      <c r="AY172" s="140"/>
      <c r="AZ172" s="140"/>
      <c r="BA172" s="140"/>
      <c r="BB172" s="140"/>
      <c r="BC172" s="140"/>
    </row>
    <row r="173" spans="1:55" x14ac:dyDescent="0.45">
      <c r="A173" s="97" t="s">
        <v>315</v>
      </c>
      <c r="B173" s="60" t="s">
        <v>227</v>
      </c>
      <c r="C173" s="76" t="s">
        <v>185</v>
      </c>
      <c r="D173" s="60">
        <v>3752349</v>
      </c>
      <c r="E173" s="110">
        <v>0.45</v>
      </c>
      <c r="F173" s="110">
        <v>0.45</v>
      </c>
      <c r="G173" s="110">
        <v>0.44</v>
      </c>
      <c r="H173" s="91"/>
      <c r="I173" s="110">
        <v>0.43</v>
      </c>
      <c r="J173" s="110">
        <v>0.42</v>
      </c>
      <c r="K173" s="110">
        <v>0.42</v>
      </c>
      <c r="L173" s="91"/>
      <c r="M173" s="110">
        <v>0.43</v>
      </c>
      <c r="N173" s="110">
        <v>0.45</v>
      </c>
      <c r="O173" s="110">
        <v>0.47</v>
      </c>
      <c r="P173" s="91"/>
      <c r="Q173" s="110">
        <v>0.46</v>
      </c>
      <c r="R173" s="110">
        <v>0.47</v>
      </c>
      <c r="S173" s="110">
        <v>0.47</v>
      </c>
      <c r="T173" s="91"/>
      <c r="U173" s="110">
        <v>0.48</v>
      </c>
      <c r="V173" s="110">
        <v>0.47</v>
      </c>
      <c r="W173" s="110">
        <v>0.47</v>
      </c>
      <c r="X173" s="91"/>
      <c r="Y173" s="110">
        <v>0.45</v>
      </c>
      <c r="Z173" s="110">
        <v>0.46</v>
      </c>
      <c r="AA173" s="110">
        <v>0.46</v>
      </c>
      <c r="AB173" s="91"/>
      <c r="AC173" s="110">
        <v>0.45</v>
      </c>
      <c r="AD173" s="110">
        <v>0.46</v>
      </c>
      <c r="AE173" s="110">
        <v>0.46</v>
      </c>
      <c r="AF173" s="91"/>
      <c r="AG173" s="110">
        <v>0.46</v>
      </c>
      <c r="AH173" s="110">
        <v>0.47</v>
      </c>
      <c r="AI173" s="110">
        <v>0.47</v>
      </c>
      <c r="AJ173" s="91"/>
      <c r="AK173" s="110">
        <v>0.45</v>
      </c>
      <c r="AL173" s="110">
        <v>0.46</v>
      </c>
      <c r="AM173" s="110">
        <v>0.46</v>
      </c>
      <c r="AN173" s="91"/>
      <c r="AO173" s="110">
        <v>0.47</v>
      </c>
      <c r="AP173" s="110">
        <v>0.47</v>
      </c>
      <c r="AQ173" s="110">
        <v>0.48</v>
      </c>
      <c r="AR173" s="91"/>
      <c r="AT173" s="112">
        <v>0.45</v>
      </c>
      <c r="AU173" s="112">
        <v>0.43</v>
      </c>
      <c r="AV173" s="112">
        <v>0.46</v>
      </c>
      <c r="AW173" s="112">
        <v>0.47</v>
      </c>
      <c r="AX173" s="112">
        <v>0.47</v>
      </c>
      <c r="AY173" s="112">
        <v>0.46</v>
      </c>
      <c r="AZ173" s="112">
        <v>0.46</v>
      </c>
      <c r="BA173" s="112">
        <v>0.47</v>
      </c>
      <c r="BB173" s="112">
        <v>0.46</v>
      </c>
      <c r="BC173" s="112">
        <v>0.48</v>
      </c>
    </row>
    <row r="174" spans="1:55" x14ac:dyDescent="0.45">
      <c r="A174" s="97" t="s">
        <v>316</v>
      </c>
      <c r="B174" s="60" t="s">
        <v>227</v>
      </c>
      <c r="C174" s="76" t="s">
        <v>185</v>
      </c>
      <c r="D174" s="60">
        <v>3752350</v>
      </c>
      <c r="E174" s="110">
        <v>0.11</v>
      </c>
      <c r="F174" s="110">
        <v>0.1</v>
      </c>
      <c r="G174" s="110">
        <v>0.1</v>
      </c>
      <c r="H174" s="91"/>
      <c r="I174" s="110">
        <v>0.1</v>
      </c>
      <c r="J174" s="110">
        <v>0.1</v>
      </c>
      <c r="K174" s="110">
        <v>0.1</v>
      </c>
      <c r="L174" s="91"/>
      <c r="M174" s="110">
        <v>0.1</v>
      </c>
      <c r="N174" s="110">
        <v>0.1</v>
      </c>
      <c r="O174" s="110">
        <v>0.1</v>
      </c>
      <c r="P174" s="91"/>
      <c r="Q174" s="110">
        <v>0.09</v>
      </c>
      <c r="R174" s="110">
        <v>0.09</v>
      </c>
      <c r="S174" s="110">
        <v>0.08</v>
      </c>
      <c r="T174" s="91"/>
      <c r="U174" s="113"/>
      <c r="V174" s="113"/>
      <c r="W174" s="113"/>
      <c r="X174" s="91"/>
      <c r="Y174" s="113"/>
      <c r="Z174" s="113"/>
      <c r="AA174" s="113"/>
      <c r="AB174" s="91"/>
      <c r="AC174" s="113"/>
      <c r="AD174" s="113"/>
      <c r="AE174" s="113"/>
      <c r="AF174" s="91"/>
      <c r="AG174" s="113"/>
      <c r="AH174" s="113"/>
      <c r="AI174" s="113"/>
      <c r="AJ174" s="91"/>
      <c r="AK174" s="113"/>
      <c r="AL174" s="113"/>
      <c r="AM174" s="113"/>
      <c r="AN174" s="91"/>
      <c r="AO174" s="113"/>
      <c r="AP174" s="113"/>
      <c r="AQ174" s="113"/>
      <c r="AR174" s="91"/>
      <c r="AT174" s="112">
        <v>0.1</v>
      </c>
      <c r="AU174" s="112">
        <v>0.1</v>
      </c>
      <c r="AV174" s="112">
        <v>0.1</v>
      </c>
      <c r="AW174" s="112">
        <v>0.09</v>
      </c>
      <c r="AX174" s="93"/>
      <c r="AY174" s="93"/>
      <c r="AZ174" s="93"/>
      <c r="BA174" s="93"/>
      <c r="BB174" s="93"/>
      <c r="BC174" s="93"/>
    </row>
    <row r="175" spans="1:55" x14ac:dyDescent="0.45">
      <c r="A175" s="97" t="s">
        <v>317</v>
      </c>
      <c r="B175" s="60" t="s">
        <v>227</v>
      </c>
      <c r="C175" s="76" t="s">
        <v>185</v>
      </c>
      <c r="D175" s="60">
        <v>3752351</v>
      </c>
      <c r="E175" s="110">
        <v>0.44</v>
      </c>
      <c r="F175" s="110">
        <v>0.45</v>
      </c>
      <c r="G175" s="110">
        <v>0.46</v>
      </c>
      <c r="H175" s="91"/>
      <c r="I175" s="110">
        <v>0.47</v>
      </c>
      <c r="J175" s="110">
        <v>0.48</v>
      </c>
      <c r="K175" s="110">
        <v>0.48</v>
      </c>
      <c r="L175" s="91"/>
      <c r="M175" s="110">
        <v>0.47</v>
      </c>
      <c r="N175" s="110">
        <v>0.45</v>
      </c>
      <c r="O175" s="110">
        <v>0.43</v>
      </c>
      <c r="P175" s="91"/>
      <c r="Q175" s="110">
        <v>0.45</v>
      </c>
      <c r="R175" s="110">
        <v>0.44</v>
      </c>
      <c r="S175" s="110">
        <v>0.45</v>
      </c>
      <c r="T175" s="91"/>
      <c r="U175" s="113"/>
      <c r="V175" s="113"/>
      <c r="W175" s="113"/>
      <c r="X175" s="91"/>
      <c r="Y175" s="113"/>
      <c r="Z175" s="113"/>
      <c r="AA175" s="113"/>
      <c r="AB175" s="91"/>
      <c r="AC175" s="113"/>
      <c r="AD175" s="113"/>
      <c r="AE175" s="113"/>
      <c r="AF175" s="91"/>
      <c r="AG175" s="113"/>
      <c r="AH175" s="113"/>
      <c r="AI175" s="113"/>
      <c r="AJ175" s="91"/>
      <c r="AK175" s="113"/>
      <c r="AL175" s="113"/>
      <c r="AM175" s="113"/>
      <c r="AN175" s="91"/>
      <c r="AO175" s="113"/>
      <c r="AP175" s="113"/>
      <c r="AQ175" s="113"/>
      <c r="AR175" s="91"/>
      <c r="AT175" s="112">
        <v>0.45</v>
      </c>
      <c r="AU175" s="112">
        <v>0.47</v>
      </c>
      <c r="AV175" s="112">
        <v>0.44</v>
      </c>
      <c r="AW175" s="112">
        <v>0.44</v>
      </c>
      <c r="AX175" s="93"/>
      <c r="AY175" s="93"/>
      <c r="AZ175" s="93"/>
      <c r="BA175" s="93"/>
      <c r="BB175" s="93"/>
      <c r="BC175" s="93"/>
    </row>
    <row r="176" spans="1:55" x14ac:dyDescent="0.45">
      <c r="A176" s="97" t="s">
        <v>318</v>
      </c>
      <c r="B176" s="60" t="s">
        <v>227</v>
      </c>
      <c r="C176" s="76" t="s">
        <v>185</v>
      </c>
      <c r="D176" s="60">
        <v>3752352</v>
      </c>
      <c r="E176" s="113"/>
      <c r="F176" s="113"/>
      <c r="G176" s="113"/>
      <c r="H176" s="91"/>
      <c r="I176" s="113"/>
      <c r="J176" s="113"/>
      <c r="K176" s="113"/>
      <c r="L176" s="91"/>
      <c r="M176" s="113"/>
      <c r="N176" s="113"/>
      <c r="O176" s="113"/>
      <c r="P176" s="91"/>
      <c r="Q176" s="113"/>
      <c r="R176" s="113"/>
      <c r="S176" s="113"/>
      <c r="T176" s="91"/>
      <c r="U176" s="110">
        <v>0.33</v>
      </c>
      <c r="V176" s="110">
        <v>0.33</v>
      </c>
      <c r="W176" s="110">
        <v>0.33</v>
      </c>
      <c r="X176" s="91"/>
      <c r="Y176" s="110">
        <v>0.34</v>
      </c>
      <c r="Z176" s="110">
        <v>0.33</v>
      </c>
      <c r="AA176" s="110">
        <v>0.32</v>
      </c>
      <c r="AB176" s="91"/>
      <c r="AC176" s="110">
        <v>0.33</v>
      </c>
      <c r="AD176" s="110">
        <v>0.32</v>
      </c>
      <c r="AE176" s="110">
        <v>0.31</v>
      </c>
      <c r="AF176" s="91"/>
      <c r="AG176" s="110">
        <v>0.31</v>
      </c>
      <c r="AH176" s="110">
        <v>0.3</v>
      </c>
      <c r="AI176" s="110">
        <v>0.3</v>
      </c>
      <c r="AJ176" s="91"/>
      <c r="AK176" s="110">
        <v>0.31</v>
      </c>
      <c r="AL176" s="110">
        <v>0.31</v>
      </c>
      <c r="AM176" s="110">
        <v>0.3</v>
      </c>
      <c r="AN176" s="91"/>
      <c r="AO176" s="110">
        <v>0.3</v>
      </c>
      <c r="AP176" s="110">
        <v>0.28999999999999998</v>
      </c>
      <c r="AQ176" s="110">
        <v>0.28000000000000003</v>
      </c>
      <c r="AR176" s="91"/>
      <c r="AT176" s="93"/>
      <c r="AU176" s="93"/>
      <c r="AV176" s="93"/>
      <c r="AW176" s="93"/>
      <c r="AX176" s="112">
        <v>0.33</v>
      </c>
      <c r="AY176" s="112">
        <v>0.33</v>
      </c>
      <c r="AZ176" s="112">
        <v>0.31</v>
      </c>
      <c r="BA176" s="112">
        <v>0.3</v>
      </c>
      <c r="BB176" s="112">
        <v>0.31</v>
      </c>
      <c r="BC176" s="112">
        <v>0.28999999999999998</v>
      </c>
    </row>
    <row r="177" spans="1:55" x14ac:dyDescent="0.45">
      <c r="A177" s="97" t="s">
        <v>311</v>
      </c>
      <c r="B177" s="60" t="s">
        <v>227</v>
      </c>
      <c r="C177" s="76" t="s">
        <v>185</v>
      </c>
      <c r="D177" s="60">
        <v>3752353</v>
      </c>
      <c r="E177" s="113"/>
      <c r="F177" s="113"/>
      <c r="G177" s="113"/>
      <c r="H177" s="91"/>
      <c r="I177" s="113"/>
      <c r="J177" s="113"/>
      <c r="K177" s="113"/>
      <c r="L177" s="91"/>
      <c r="M177" s="113"/>
      <c r="N177" s="113"/>
      <c r="O177" s="113"/>
      <c r="P177" s="91"/>
      <c r="Q177" s="113"/>
      <c r="R177" s="113"/>
      <c r="S177" s="113"/>
      <c r="T177" s="91"/>
      <c r="U177" s="110">
        <v>0.14000000000000001</v>
      </c>
      <c r="V177" s="110">
        <v>0.14000000000000001</v>
      </c>
      <c r="W177" s="110">
        <v>0.15</v>
      </c>
      <c r="X177" s="91"/>
      <c r="Y177" s="110">
        <v>0.15</v>
      </c>
      <c r="Z177" s="110">
        <v>0.15</v>
      </c>
      <c r="AA177" s="110">
        <v>0.16</v>
      </c>
      <c r="AB177" s="91"/>
      <c r="AC177" s="110">
        <v>0.17</v>
      </c>
      <c r="AD177" s="110">
        <v>0.17</v>
      </c>
      <c r="AE177" s="110">
        <v>0.17</v>
      </c>
      <c r="AF177" s="91"/>
      <c r="AG177" s="110">
        <v>0.18</v>
      </c>
      <c r="AH177" s="110">
        <v>0.18</v>
      </c>
      <c r="AI177" s="110">
        <v>0.18</v>
      </c>
      <c r="AJ177" s="91"/>
      <c r="AK177" s="110">
        <v>0.19</v>
      </c>
      <c r="AL177" s="110">
        <v>0.18</v>
      </c>
      <c r="AM177" s="110">
        <v>0.18</v>
      </c>
      <c r="AN177" s="91"/>
      <c r="AO177" s="110">
        <v>0.17</v>
      </c>
      <c r="AP177" s="110">
        <v>0.17</v>
      </c>
      <c r="AQ177" s="110">
        <v>0.17</v>
      </c>
      <c r="AR177" s="91"/>
      <c r="AT177" s="93"/>
      <c r="AU177" s="93"/>
      <c r="AV177" s="93"/>
      <c r="AW177" s="93"/>
      <c r="AX177" s="112">
        <v>0.15</v>
      </c>
      <c r="AY177" s="112">
        <v>0.15</v>
      </c>
      <c r="AZ177" s="112">
        <v>0.17</v>
      </c>
      <c r="BA177" s="112">
        <v>0.18</v>
      </c>
      <c r="BB177" s="112">
        <v>0.18</v>
      </c>
      <c r="BC177" s="112">
        <v>0.16</v>
      </c>
    </row>
    <row r="178" spans="1:55" x14ac:dyDescent="0.45">
      <c r="A178" s="97" t="s">
        <v>319</v>
      </c>
      <c r="B178" s="60" t="s">
        <v>227</v>
      </c>
      <c r="C178" s="76" t="s">
        <v>185</v>
      </c>
      <c r="D178" s="60">
        <v>3752354</v>
      </c>
      <c r="E178" s="113"/>
      <c r="F178" s="113"/>
      <c r="G178" s="113"/>
      <c r="H178" s="91"/>
      <c r="I178" s="113"/>
      <c r="J178" s="113"/>
      <c r="K178" s="113"/>
      <c r="L178" s="91"/>
      <c r="M178" s="113"/>
      <c r="N178" s="113"/>
      <c r="O178" s="113"/>
      <c r="P178" s="91"/>
      <c r="Q178" s="113"/>
      <c r="R178" s="113"/>
      <c r="S178" s="113"/>
      <c r="T178" s="91"/>
      <c r="U178" s="110">
        <v>0.05</v>
      </c>
      <c r="V178" s="110">
        <v>0.06</v>
      </c>
      <c r="W178" s="110">
        <v>0.05</v>
      </c>
      <c r="X178" s="91"/>
      <c r="Y178" s="110">
        <v>0.06</v>
      </c>
      <c r="Z178" s="110">
        <v>0.06</v>
      </c>
      <c r="AA178" s="110">
        <v>0.06</v>
      </c>
      <c r="AB178" s="91"/>
      <c r="AC178" s="110">
        <v>0.05</v>
      </c>
      <c r="AD178" s="110">
        <v>0.05</v>
      </c>
      <c r="AE178" s="110">
        <v>0.06</v>
      </c>
      <c r="AF178" s="91"/>
      <c r="AG178" s="110">
        <v>0.05</v>
      </c>
      <c r="AH178" s="110">
        <v>0.05</v>
      </c>
      <c r="AI178" s="110">
        <v>0.05</v>
      </c>
      <c r="AJ178" s="91"/>
      <c r="AK178" s="110">
        <v>0.05</v>
      </c>
      <c r="AL178" s="110">
        <v>0.05</v>
      </c>
      <c r="AM178" s="110">
        <v>0.06</v>
      </c>
      <c r="AN178" s="91"/>
      <c r="AO178" s="110">
        <v>0.06</v>
      </c>
      <c r="AP178" s="110">
        <v>0.06</v>
      </c>
      <c r="AQ178" s="110">
        <v>0.06</v>
      </c>
      <c r="AR178" s="91"/>
      <c r="AT178" s="93"/>
      <c r="AU178" s="93"/>
      <c r="AV178" s="93"/>
      <c r="AW178" s="93"/>
      <c r="AX178" s="112">
        <v>0.05</v>
      </c>
      <c r="AY178" s="112">
        <v>0.06</v>
      </c>
      <c r="AZ178" s="112">
        <v>0.06</v>
      </c>
      <c r="BA178" s="112">
        <v>0.05</v>
      </c>
      <c r="BB178" s="112">
        <v>0.05</v>
      </c>
      <c r="BC178" s="112">
        <v>0.06</v>
      </c>
    </row>
    <row r="179" spans="1:55" x14ac:dyDescent="0.45">
      <c r="A179" s="97" t="s">
        <v>273</v>
      </c>
      <c r="B179" s="60" t="s">
        <v>227</v>
      </c>
      <c r="C179" s="76" t="s">
        <v>185</v>
      </c>
      <c r="D179" s="60">
        <v>3752355</v>
      </c>
      <c r="E179" s="113"/>
      <c r="F179" s="113"/>
      <c r="G179" s="113"/>
      <c r="H179" s="91"/>
      <c r="I179" s="113"/>
      <c r="J179" s="113"/>
      <c r="K179" s="113"/>
      <c r="L179" s="91"/>
      <c r="M179" s="113"/>
      <c r="N179" s="113"/>
      <c r="O179" s="113"/>
      <c r="P179" s="91"/>
      <c r="Q179" s="113"/>
      <c r="R179" s="113"/>
      <c r="S179" s="113"/>
      <c r="T179" s="91"/>
      <c r="U179" s="113"/>
      <c r="V179" s="113"/>
      <c r="W179" s="113"/>
      <c r="X179" s="91"/>
      <c r="Y179" s="113"/>
      <c r="Z179" s="113"/>
      <c r="AA179" s="113"/>
      <c r="AB179" s="91"/>
      <c r="AC179" s="113"/>
      <c r="AD179" s="113"/>
      <c r="AE179" s="113"/>
      <c r="AF179" s="91"/>
      <c r="AG179" s="113"/>
      <c r="AH179" s="113"/>
      <c r="AI179" s="113"/>
      <c r="AJ179" s="91"/>
      <c r="AK179" s="113"/>
      <c r="AL179" s="113"/>
      <c r="AM179" s="113"/>
      <c r="AN179" s="91"/>
      <c r="AO179" s="113"/>
      <c r="AP179" s="110">
        <v>0.01</v>
      </c>
      <c r="AQ179" s="110">
        <v>0.01</v>
      </c>
      <c r="AR179" s="91"/>
      <c r="AT179" s="93"/>
      <c r="AU179" s="93"/>
      <c r="AV179" s="93"/>
      <c r="AW179" s="93"/>
      <c r="AX179" s="93"/>
      <c r="AY179" s="93"/>
      <c r="AZ179" s="93"/>
      <c r="BA179" s="93"/>
      <c r="BB179" s="93"/>
      <c r="BC179" s="112">
        <v>0.01</v>
      </c>
    </row>
    <row r="180" spans="1:55" x14ac:dyDescent="0.45">
      <c r="A180" s="59"/>
      <c r="B180" s="60"/>
      <c r="C180" s="60"/>
      <c r="D180" s="60"/>
      <c r="E180" s="113"/>
      <c r="F180" s="113"/>
      <c r="G180" s="113"/>
      <c r="H180" s="91"/>
      <c r="I180" s="113"/>
      <c r="J180" s="113"/>
      <c r="K180" s="113"/>
      <c r="L180" s="91"/>
      <c r="M180" s="113"/>
      <c r="N180" s="113"/>
      <c r="O180" s="113"/>
      <c r="P180" s="91"/>
      <c r="Q180" s="113"/>
      <c r="R180" s="113"/>
      <c r="S180" s="113"/>
      <c r="T180" s="91"/>
      <c r="U180" s="113"/>
      <c r="V180" s="113"/>
      <c r="W180" s="113"/>
      <c r="X180" s="91"/>
      <c r="Y180" s="113"/>
      <c r="Z180" s="113"/>
      <c r="AA180" s="113"/>
      <c r="AB180" s="91"/>
      <c r="AC180" s="113"/>
      <c r="AD180" s="113"/>
      <c r="AE180" s="113"/>
      <c r="AF180" s="91"/>
      <c r="AG180" s="113"/>
      <c r="AH180" s="113"/>
      <c r="AI180" s="113"/>
      <c r="AJ180" s="91"/>
      <c r="AK180" s="113"/>
      <c r="AL180" s="113"/>
      <c r="AM180" s="113"/>
      <c r="AN180" s="91"/>
      <c r="AO180" s="113"/>
      <c r="AP180" s="113"/>
      <c r="AQ180" s="113"/>
      <c r="AR180" s="91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</row>
    <row r="181" spans="1:55" x14ac:dyDescent="0.45">
      <c r="A181" s="95" t="s">
        <v>320</v>
      </c>
      <c r="B181" s="96"/>
      <c r="C181" s="96"/>
      <c r="D181" s="96"/>
      <c r="E181" s="66"/>
      <c r="F181" s="66"/>
      <c r="G181" s="66"/>
      <c r="H181" s="67"/>
      <c r="I181" s="66"/>
      <c r="J181" s="66"/>
      <c r="K181" s="66"/>
      <c r="L181" s="67"/>
      <c r="M181" s="66"/>
      <c r="N181" s="66"/>
      <c r="O181" s="66"/>
      <c r="P181" s="67"/>
      <c r="Q181" s="66"/>
      <c r="R181" s="66"/>
      <c r="S181" s="66"/>
      <c r="T181" s="67"/>
      <c r="U181" s="66"/>
      <c r="V181" s="66"/>
      <c r="W181" s="66"/>
      <c r="X181" s="67"/>
      <c r="Y181" s="66"/>
      <c r="Z181" s="66"/>
      <c r="AA181" s="66"/>
      <c r="AB181" s="67"/>
      <c r="AC181" s="66"/>
      <c r="AD181" s="66"/>
      <c r="AE181" s="66"/>
      <c r="AF181" s="67"/>
      <c r="AG181" s="66"/>
      <c r="AH181" s="66"/>
      <c r="AI181" s="66"/>
      <c r="AJ181" s="67"/>
      <c r="AK181" s="66"/>
      <c r="AL181" s="66"/>
      <c r="AM181" s="66"/>
      <c r="AN181" s="67"/>
      <c r="AO181" s="66"/>
      <c r="AP181" s="66"/>
      <c r="AQ181" s="66"/>
      <c r="AR181" s="67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</row>
    <row r="182" spans="1:55" x14ac:dyDescent="0.45">
      <c r="A182" s="97" t="s">
        <v>307</v>
      </c>
      <c r="B182" s="60" t="s">
        <v>223</v>
      </c>
      <c r="C182" s="76" t="s">
        <v>185</v>
      </c>
      <c r="D182" s="60">
        <v>14095</v>
      </c>
      <c r="E182" s="86">
        <v>21645</v>
      </c>
      <c r="F182" s="86">
        <v>20980</v>
      </c>
      <c r="G182" s="86">
        <v>22579</v>
      </c>
      <c r="H182" s="77">
        <v>24004</v>
      </c>
      <c r="I182" s="86">
        <v>27159</v>
      </c>
      <c r="J182" s="86">
        <v>29435</v>
      </c>
      <c r="K182" s="86">
        <v>32776</v>
      </c>
      <c r="L182" s="77">
        <v>37355</v>
      </c>
      <c r="M182" s="86">
        <v>40136</v>
      </c>
      <c r="N182" s="86">
        <v>41379</v>
      </c>
      <c r="O182" s="86">
        <v>42761</v>
      </c>
      <c r="P182" s="77">
        <v>43686</v>
      </c>
      <c r="Q182" s="86">
        <v>44913</v>
      </c>
      <c r="R182" s="86">
        <v>46142</v>
      </c>
      <c r="S182" s="86">
        <v>46985</v>
      </c>
      <c r="T182" s="77">
        <v>47383</v>
      </c>
      <c r="U182" s="86">
        <v>48468</v>
      </c>
      <c r="V182" s="86">
        <v>49908</v>
      </c>
      <c r="W182" s="86">
        <v>53051</v>
      </c>
      <c r="X182" s="77">
        <v>55113</v>
      </c>
      <c r="Y182" s="86">
        <v>62347</v>
      </c>
      <c r="Z182" s="86">
        <v>66460</v>
      </c>
      <c r="AA182" s="86">
        <v>69939</v>
      </c>
      <c r="AB182" s="77">
        <v>74882</v>
      </c>
      <c r="AC182" s="86">
        <v>81160</v>
      </c>
      <c r="AD182" s="86">
        <v>82904</v>
      </c>
      <c r="AE182" s="86">
        <v>87599</v>
      </c>
      <c r="AF182" s="77">
        <v>94907</v>
      </c>
      <c r="AG182" s="86">
        <v>96216</v>
      </c>
      <c r="AH182" s="86">
        <v>98209</v>
      </c>
      <c r="AI182" s="86">
        <v>101405</v>
      </c>
      <c r="AJ182" s="77">
        <v>69315</v>
      </c>
      <c r="AK182" s="86">
        <v>71972</v>
      </c>
      <c r="AL182" s="86">
        <v>74993</v>
      </c>
      <c r="AM182" s="86">
        <v>77281</v>
      </c>
      <c r="AN182" s="77">
        <v>80207</v>
      </c>
      <c r="AO182" s="86">
        <v>85341</v>
      </c>
      <c r="AP182" s="86">
        <v>88044</v>
      </c>
      <c r="AQ182" s="86">
        <v>91632</v>
      </c>
      <c r="AR182" s="77">
        <v>93565</v>
      </c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</row>
    <row r="183" spans="1:55" x14ac:dyDescent="0.45">
      <c r="A183" s="97" t="s">
        <v>321</v>
      </c>
      <c r="B183" s="60" t="s">
        <v>223</v>
      </c>
      <c r="C183" s="76" t="s">
        <v>185</v>
      </c>
      <c r="D183" s="60">
        <v>14097</v>
      </c>
      <c r="E183" s="86">
        <v>12239</v>
      </c>
      <c r="F183" s="86">
        <v>13341</v>
      </c>
      <c r="G183" s="86">
        <v>13631</v>
      </c>
      <c r="H183" s="77">
        <v>14030</v>
      </c>
      <c r="I183" s="86">
        <v>14053</v>
      </c>
      <c r="J183" s="86">
        <v>14268</v>
      </c>
      <c r="K183" s="86">
        <v>12890</v>
      </c>
      <c r="L183" s="77">
        <v>13093</v>
      </c>
      <c r="M183" s="86">
        <v>12951</v>
      </c>
      <c r="N183" s="86">
        <v>13264</v>
      </c>
      <c r="O183" s="86">
        <v>13417</v>
      </c>
      <c r="P183" s="77">
        <v>13661</v>
      </c>
      <c r="Q183" s="86">
        <v>13879</v>
      </c>
      <c r="R183" s="86">
        <v>13912</v>
      </c>
      <c r="S183" s="86">
        <v>14417</v>
      </c>
      <c r="T183" s="77">
        <v>14706</v>
      </c>
      <c r="U183" s="86">
        <v>15494</v>
      </c>
      <c r="V183" s="86">
        <v>16327</v>
      </c>
      <c r="W183" s="86">
        <v>17140</v>
      </c>
      <c r="X183" s="77">
        <v>17874</v>
      </c>
      <c r="Y183" s="86">
        <v>20827</v>
      </c>
      <c r="Z183" s="86">
        <v>20993</v>
      </c>
      <c r="AA183" s="86">
        <v>21897</v>
      </c>
      <c r="AB183" s="77">
        <v>22234</v>
      </c>
      <c r="AC183" s="86">
        <v>25982</v>
      </c>
      <c r="AD183" s="86">
        <v>26760</v>
      </c>
      <c r="AE183" s="86">
        <v>27087</v>
      </c>
      <c r="AF183" s="77">
        <v>28424</v>
      </c>
      <c r="AG183" s="86">
        <v>30169</v>
      </c>
      <c r="AH183" s="86">
        <v>31214</v>
      </c>
      <c r="AI183" s="86">
        <v>33469</v>
      </c>
      <c r="AJ183" s="77">
        <v>27645</v>
      </c>
      <c r="AK183" s="86">
        <v>28232</v>
      </c>
      <c r="AL183" s="86">
        <v>29682</v>
      </c>
      <c r="AM183" s="86">
        <v>30268</v>
      </c>
      <c r="AN183" s="77">
        <v>30351</v>
      </c>
      <c r="AO183" s="86">
        <v>31869</v>
      </c>
      <c r="AP183" s="86">
        <v>31577</v>
      </c>
      <c r="AQ183" s="86">
        <v>30408</v>
      </c>
      <c r="AR183" s="77">
        <v>33484</v>
      </c>
      <c r="AT183" s="99"/>
      <c r="AU183" s="99"/>
      <c r="AV183" s="99"/>
      <c r="AW183" s="99"/>
      <c r="AX183" s="99"/>
      <c r="AY183" s="99"/>
      <c r="AZ183" s="99"/>
      <c r="BA183" s="99"/>
      <c r="BB183" s="99"/>
      <c r="BC183" s="99"/>
    </row>
    <row r="184" spans="1:55" x14ac:dyDescent="0.45">
      <c r="A184" s="123" t="s">
        <v>322</v>
      </c>
      <c r="B184" s="101" t="s">
        <v>223</v>
      </c>
      <c r="C184" s="102" t="s">
        <v>185</v>
      </c>
      <c r="D184" s="101">
        <v>14099</v>
      </c>
      <c r="E184" s="105">
        <f t="shared" ref="E184:AR184" si="25">SUM(E182:E183)</f>
        <v>33884</v>
      </c>
      <c r="F184" s="105">
        <f t="shared" si="25"/>
        <v>34321</v>
      </c>
      <c r="G184" s="105">
        <f t="shared" si="25"/>
        <v>36210</v>
      </c>
      <c r="H184" s="106">
        <f t="shared" si="25"/>
        <v>38034</v>
      </c>
      <c r="I184" s="105">
        <f t="shared" si="25"/>
        <v>41212</v>
      </c>
      <c r="J184" s="105">
        <f t="shared" si="25"/>
        <v>43703</v>
      </c>
      <c r="K184" s="105">
        <f t="shared" si="25"/>
        <v>45666</v>
      </c>
      <c r="L184" s="106">
        <f t="shared" si="25"/>
        <v>50448</v>
      </c>
      <c r="M184" s="105">
        <f t="shared" si="25"/>
        <v>53087</v>
      </c>
      <c r="N184" s="105">
        <f t="shared" si="25"/>
        <v>54643</v>
      </c>
      <c r="O184" s="105">
        <f t="shared" si="25"/>
        <v>56178</v>
      </c>
      <c r="P184" s="106">
        <f t="shared" si="25"/>
        <v>57347</v>
      </c>
      <c r="Q184" s="105">
        <f t="shared" si="25"/>
        <v>58792</v>
      </c>
      <c r="R184" s="105">
        <f t="shared" si="25"/>
        <v>60054</v>
      </c>
      <c r="S184" s="105">
        <f t="shared" si="25"/>
        <v>61402</v>
      </c>
      <c r="T184" s="106">
        <f t="shared" si="25"/>
        <v>62089</v>
      </c>
      <c r="U184" s="105">
        <f t="shared" si="25"/>
        <v>63962</v>
      </c>
      <c r="V184" s="105">
        <f t="shared" si="25"/>
        <v>66235</v>
      </c>
      <c r="W184" s="105">
        <f t="shared" si="25"/>
        <v>70191</v>
      </c>
      <c r="X184" s="106">
        <f t="shared" si="25"/>
        <v>72987</v>
      </c>
      <c r="Y184" s="105">
        <f t="shared" si="25"/>
        <v>83174</v>
      </c>
      <c r="Z184" s="105">
        <f t="shared" si="25"/>
        <v>87453</v>
      </c>
      <c r="AA184" s="105">
        <f t="shared" si="25"/>
        <v>91836</v>
      </c>
      <c r="AB184" s="106">
        <f t="shared" si="25"/>
        <v>97116</v>
      </c>
      <c r="AC184" s="105">
        <f t="shared" si="25"/>
        <v>107142</v>
      </c>
      <c r="AD184" s="105">
        <f t="shared" si="25"/>
        <v>109664</v>
      </c>
      <c r="AE184" s="105">
        <f t="shared" si="25"/>
        <v>114686</v>
      </c>
      <c r="AF184" s="106">
        <f t="shared" si="25"/>
        <v>123331</v>
      </c>
      <c r="AG184" s="105">
        <f t="shared" si="25"/>
        <v>126385</v>
      </c>
      <c r="AH184" s="105">
        <f t="shared" si="25"/>
        <v>129423</v>
      </c>
      <c r="AI184" s="105">
        <f t="shared" si="25"/>
        <v>134874</v>
      </c>
      <c r="AJ184" s="106">
        <f t="shared" si="25"/>
        <v>96960</v>
      </c>
      <c r="AK184" s="105">
        <f t="shared" si="25"/>
        <v>100204</v>
      </c>
      <c r="AL184" s="105">
        <f t="shared" si="25"/>
        <v>104675</v>
      </c>
      <c r="AM184" s="105">
        <f t="shared" si="25"/>
        <v>107549</v>
      </c>
      <c r="AN184" s="106">
        <f t="shared" si="25"/>
        <v>110558</v>
      </c>
      <c r="AO184" s="105">
        <f t="shared" si="25"/>
        <v>117210</v>
      </c>
      <c r="AP184" s="105">
        <f t="shared" si="25"/>
        <v>119621</v>
      </c>
      <c r="AQ184" s="105">
        <f t="shared" si="25"/>
        <v>122040</v>
      </c>
      <c r="AR184" s="106">
        <f t="shared" si="25"/>
        <v>127049</v>
      </c>
      <c r="AT184" s="109"/>
      <c r="AU184" s="109"/>
      <c r="AV184" s="109"/>
      <c r="AW184" s="109"/>
      <c r="AX184" s="109"/>
      <c r="AY184" s="109"/>
      <c r="AZ184" s="109"/>
      <c r="BA184" s="109"/>
      <c r="BB184" s="109"/>
      <c r="BC184" s="109"/>
    </row>
    <row r="185" spans="1:55" x14ac:dyDescent="0.45">
      <c r="A185" s="59"/>
      <c r="B185" s="60"/>
      <c r="C185" s="60"/>
      <c r="D185" s="60"/>
      <c r="E185" s="125"/>
      <c r="F185" s="125"/>
      <c r="G185" s="125"/>
      <c r="H185" s="124"/>
      <c r="I185" s="125"/>
      <c r="J185" s="125"/>
      <c r="K185" s="125"/>
      <c r="L185" s="124"/>
      <c r="M185" s="125"/>
      <c r="N185" s="125"/>
      <c r="O185" s="125"/>
      <c r="P185" s="124"/>
      <c r="Q185" s="125"/>
      <c r="R185" s="125"/>
      <c r="S185" s="125"/>
      <c r="T185" s="124"/>
      <c r="U185" s="125"/>
      <c r="V185" s="125"/>
      <c r="W185" s="125"/>
      <c r="X185" s="124"/>
      <c r="Y185" s="125"/>
      <c r="Z185" s="125"/>
      <c r="AA185" s="125"/>
      <c r="AB185" s="124"/>
      <c r="AC185" s="125"/>
      <c r="AD185" s="125"/>
      <c r="AE185" s="125"/>
      <c r="AF185" s="124"/>
      <c r="AG185" s="125"/>
      <c r="AH185" s="125"/>
      <c r="AI185" s="125"/>
      <c r="AJ185" s="124"/>
      <c r="AK185" s="125"/>
      <c r="AL185" s="125"/>
      <c r="AM185" s="125"/>
      <c r="AN185" s="124"/>
      <c r="AO185" s="125"/>
      <c r="AP185" s="125"/>
      <c r="AQ185" s="125"/>
      <c r="AR185" s="124"/>
      <c r="AT185" s="68"/>
      <c r="AU185" s="68"/>
      <c r="AV185" s="68"/>
      <c r="AW185" s="68"/>
      <c r="AX185" s="68"/>
      <c r="AY185" s="68"/>
      <c r="AZ185" s="68"/>
      <c r="BA185" s="68"/>
      <c r="BB185" s="126"/>
      <c r="BC185" s="126"/>
    </row>
    <row r="186" spans="1:55" x14ac:dyDescent="0.45">
      <c r="A186" s="95" t="s">
        <v>323</v>
      </c>
      <c r="B186" s="96"/>
      <c r="C186" s="96"/>
      <c r="D186" s="96"/>
      <c r="E186" s="115"/>
      <c r="F186" s="115"/>
      <c r="G186" s="115"/>
      <c r="H186" s="116"/>
      <c r="I186" s="115"/>
      <c r="J186" s="115"/>
      <c r="K186" s="115"/>
      <c r="L186" s="116"/>
      <c r="M186" s="115"/>
      <c r="N186" s="115"/>
      <c r="O186" s="115"/>
      <c r="P186" s="116"/>
      <c r="Q186" s="115"/>
      <c r="R186" s="115"/>
      <c r="S186" s="115"/>
      <c r="T186" s="116"/>
      <c r="U186" s="115"/>
      <c r="V186" s="115"/>
      <c r="W186" s="115"/>
      <c r="X186" s="116"/>
      <c r="Y186" s="115"/>
      <c r="Z186" s="115"/>
      <c r="AA186" s="115"/>
      <c r="AB186" s="116"/>
      <c r="AC186" s="115"/>
      <c r="AD186" s="115"/>
      <c r="AE186" s="115"/>
      <c r="AF186" s="116"/>
      <c r="AG186" s="115"/>
      <c r="AH186" s="115"/>
      <c r="AI186" s="115"/>
      <c r="AJ186" s="116"/>
      <c r="AK186" s="115"/>
      <c r="AL186" s="115"/>
      <c r="AM186" s="115"/>
      <c r="AN186" s="116"/>
      <c r="AO186" s="115"/>
      <c r="AP186" s="115"/>
      <c r="AQ186" s="115"/>
      <c r="AR186" s="116"/>
      <c r="AT186" s="117"/>
      <c r="AU186" s="117"/>
      <c r="AV186" s="117"/>
      <c r="AW186" s="117"/>
      <c r="AX186" s="117"/>
      <c r="AY186" s="117"/>
      <c r="AZ186" s="117"/>
      <c r="BA186" s="117"/>
      <c r="BB186" s="117"/>
      <c r="BC186" s="117"/>
    </row>
    <row r="187" spans="1:55" x14ac:dyDescent="0.45">
      <c r="A187" s="141" t="s">
        <v>318</v>
      </c>
      <c r="B187" s="142"/>
      <c r="C187" s="142"/>
      <c r="D187" s="142"/>
      <c r="E187" s="115"/>
      <c r="F187" s="115"/>
      <c r="G187" s="115"/>
      <c r="H187" s="116"/>
      <c r="I187" s="115"/>
      <c r="J187" s="115"/>
      <c r="K187" s="115"/>
      <c r="L187" s="116"/>
      <c r="M187" s="115"/>
      <c r="N187" s="115"/>
      <c r="O187" s="115"/>
      <c r="P187" s="116"/>
      <c r="Q187" s="115"/>
      <c r="R187" s="115"/>
      <c r="S187" s="115"/>
      <c r="T187" s="116"/>
      <c r="U187" s="115"/>
      <c r="V187" s="115"/>
      <c r="W187" s="115"/>
      <c r="X187" s="116"/>
      <c r="Y187" s="115"/>
      <c r="Z187" s="115"/>
      <c r="AA187" s="115"/>
      <c r="AB187" s="116"/>
      <c r="AC187" s="115"/>
      <c r="AD187" s="115"/>
      <c r="AE187" s="115"/>
      <c r="AF187" s="116"/>
      <c r="AG187" s="115"/>
      <c r="AH187" s="115"/>
      <c r="AI187" s="115"/>
      <c r="AJ187" s="116"/>
      <c r="AK187" s="115"/>
      <c r="AL187" s="115"/>
      <c r="AM187" s="115"/>
      <c r="AN187" s="116"/>
      <c r="AO187" s="115"/>
      <c r="AP187" s="115"/>
      <c r="AQ187" s="115"/>
      <c r="AR187" s="116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</row>
    <row r="188" spans="1:55" x14ac:dyDescent="0.45">
      <c r="A188" s="135" t="s">
        <v>324</v>
      </c>
      <c r="B188" s="60" t="s">
        <v>223</v>
      </c>
      <c r="C188" s="76" t="s">
        <v>185</v>
      </c>
      <c r="D188" s="60">
        <v>3752356</v>
      </c>
      <c r="E188" s="66"/>
      <c r="F188" s="66"/>
      <c r="G188" s="66"/>
      <c r="H188" s="67"/>
      <c r="I188" s="66"/>
      <c r="J188" s="66"/>
      <c r="K188" s="66"/>
      <c r="L188" s="67"/>
      <c r="M188" s="66"/>
      <c r="N188" s="66"/>
      <c r="O188" s="66"/>
      <c r="P188" s="67"/>
      <c r="Q188" s="98"/>
      <c r="R188" s="98"/>
      <c r="S188" s="98"/>
      <c r="T188" s="67"/>
      <c r="U188" s="86">
        <v>8091</v>
      </c>
      <c r="V188" s="86">
        <v>8545</v>
      </c>
      <c r="W188" s="86">
        <v>9097</v>
      </c>
      <c r="X188" s="79">
        <f>AX188-SUM(U188,V188,W188)</f>
        <v>10313</v>
      </c>
      <c r="Y188" s="86">
        <v>10474</v>
      </c>
      <c r="Z188" s="86">
        <v>10785</v>
      </c>
      <c r="AA188" s="86">
        <v>10958</v>
      </c>
      <c r="AB188" s="79">
        <f>AY188-SUM(Y188,Z188,AA188)</f>
        <v>12350</v>
      </c>
      <c r="AC188" s="86">
        <v>11791</v>
      </c>
      <c r="AD188" s="86">
        <v>12401</v>
      </c>
      <c r="AE188" s="86">
        <v>12667</v>
      </c>
      <c r="AF188" s="79">
        <f>AZ188-SUM(AC188,AD188,AE188)</f>
        <v>13786</v>
      </c>
      <c r="AG188" s="86">
        <v>12845</v>
      </c>
      <c r="AH188" s="86">
        <v>11363</v>
      </c>
      <c r="AI188" s="86">
        <v>13924</v>
      </c>
      <c r="AJ188" s="79">
        <f>BA188-SUM(AG188,AH188,AI188)</f>
        <v>17238</v>
      </c>
      <c r="AK188" s="86">
        <v>17031</v>
      </c>
      <c r="AL188" s="86">
        <v>19084</v>
      </c>
      <c r="AM188" s="86">
        <v>19839</v>
      </c>
      <c r="AN188" s="79">
        <f>BB188-SUM(AK188,AL188,AM188)</f>
        <v>23153</v>
      </c>
      <c r="AO188" s="86">
        <v>20317</v>
      </c>
      <c r="AP188" s="86">
        <v>20533</v>
      </c>
      <c r="AQ188" s="86">
        <v>19450</v>
      </c>
      <c r="AR188" s="79">
        <f>BC188-SUM(AO188,AP188,AQ188)</f>
        <v>21762</v>
      </c>
      <c r="AT188" s="68"/>
      <c r="AU188" s="68"/>
      <c r="AV188" s="99"/>
      <c r="AW188" s="99"/>
      <c r="AX188" s="88">
        <v>36046</v>
      </c>
      <c r="AY188" s="88">
        <v>44567</v>
      </c>
      <c r="AZ188" s="88">
        <v>50645</v>
      </c>
      <c r="BA188" s="88">
        <v>55370</v>
      </c>
      <c r="BB188" s="88">
        <v>79107</v>
      </c>
      <c r="BC188" s="88">
        <v>82062</v>
      </c>
    </row>
    <row r="189" spans="1:55" x14ac:dyDescent="0.45">
      <c r="A189" s="135" t="s">
        <v>325</v>
      </c>
      <c r="B189" s="60" t="s">
        <v>223</v>
      </c>
      <c r="C189" s="76" t="s">
        <v>184</v>
      </c>
      <c r="D189" s="60">
        <v>3752357</v>
      </c>
      <c r="E189" s="66"/>
      <c r="F189" s="66"/>
      <c r="G189" s="66"/>
      <c r="H189" s="67"/>
      <c r="I189" s="66"/>
      <c r="J189" s="66"/>
      <c r="K189" s="66"/>
      <c r="L189" s="67"/>
      <c r="M189" s="66"/>
      <c r="N189" s="66"/>
      <c r="O189" s="66"/>
      <c r="P189" s="67"/>
      <c r="Q189" s="98"/>
      <c r="R189" s="98"/>
      <c r="S189" s="98"/>
      <c r="T189" s="67"/>
      <c r="U189" s="86">
        <v>444</v>
      </c>
      <c r="V189" s="86">
        <v>396</v>
      </c>
      <c r="W189" s="86">
        <v>-283</v>
      </c>
      <c r="X189" s="79">
        <f>AX189-SUM(U189,V189,W189)</f>
        <v>-562</v>
      </c>
      <c r="Y189" s="86">
        <v>-1094</v>
      </c>
      <c r="Z189" s="86">
        <v>-721</v>
      </c>
      <c r="AA189" s="86">
        <v>123</v>
      </c>
      <c r="AB189" s="79">
        <f>AY189-SUM(Y189,Z189,AA189)</f>
        <v>367</v>
      </c>
      <c r="AC189" s="86">
        <v>762</v>
      </c>
      <c r="AD189" s="86">
        <v>816</v>
      </c>
      <c r="AE189" s="86">
        <v>456</v>
      </c>
      <c r="AF189" s="79">
        <f>AZ189-SUM(AC189,AD189,AE189)</f>
        <v>363</v>
      </c>
      <c r="AG189" s="86">
        <v>235</v>
      </c>
      <c r="AH189" s="86">
        <v>361</v>
      </c>
      <c r="AI189" s="86">
        <v>-250</v>
      </c>
      <c r="AJ189" s="79">
        <f>BA189-SUM(AG189,AH189,AI189)</f>
        <v>-457</v>
      </c>
      <c r="AK189" s="86">
        <v>-929</v>
      </c>
      <c r="AL189" s="86">
        <v>-1425</v>
      </c>
      <c r="AM189" s="86">
        <v>-490</v>
      </c>
      <c r="AN189" s="67"/>
      <c r="AO189" s="98"/>
      <c r="AP189" s="98"/>
      <c r="AQ189" s="98"/>
      <c r="AR189" s="67"/>
      <c r="AT189" s="68"/>
      <c r="AU189" s="68"/>
      <c r="AV189" s="99"/>
      <c r="AW189" s="99"/>
      <c r="AX189" s="88">
        <v>-5</v>
      </c>
      <c r="AY189" s="88">
        <v>-1325</v>
      </c>
      <c r="AZ189" s="88">
        <v>2397</v>
      </c>
      <c r="BA189" s="88">
        <v>-111</v>
      </c>
      <c r="BB189" s="99"/>
      <c r="BC189" s="99"/>
    </row>
    <row r="190" spans="1:55" x14ac:dyDescent="0.45">
      <c r="A190" s="135" t="s">
        <v>326</v>
      </c>
      <c r="B190" s="60" t="s">
        <v>223</v>
      </c>
      <c r="C190" s="76" t="s">
        <v>185</v>
      </c>
      <c r="D190" s="60">
        <v>3859358</v>
      </c>
      <c r="E190" s="66"/>
      <c r="F190" s="66"/>
      <c r="G190" s="66"/>
      <c r="H190" s="67"/>
      <c r="I190" s="66"/>
      <c r="J190" s="66"/>
      <c r="K190" s="66"/>
      <c r="L190" s="67"/>
      <c r="M190" s="66"/>
      <c r="N190" s="66"/>
      <c r="O190" s="66"/>
      <c r="P190" s="67"/>
      <c r="Q190" s="98"/>
      <c r="R190" s="98"/>
      <c r="S190" s="98"/>
      <c r="T190" s="67"/>
      <c r="U190" s="98"/>
      <c r="V190" s="98"/>
      <c r="W190" s="98"/>
      <c r="X190" s="67"/>
      <c r="Y190" s="98"/>
      <c r="Z190" s="98"/>
      <c r="AA190" s="98"/>
      <c r="AB190" s="67"/>
      <c r="AC190" s="98"/>
      <c r="AD190" s="98"/>
      <c r="AE190" s="98"/>
      <c r="AF190" s="67"/>
      <c r="AG190" s="98"/>
      <c r="AH190" s="98"/>
      <c r="AI190" s="98"/>
      <c r="AJ190" s="67"/>
      <c r="AK190" s="98"/>
      <c r="AL190" s="98"/>
      <c r="AM190" s="98"/>
      <c r="AN190" s="67"/>
      <c r="AO190" s="98"/>
      <c r="AP190" s="98"/>
      <c r="AQ190" s="98"/>
      <c r="AR190" s="67"/>
      <c r="AT190" s="68"/>
      <c r="AU190" s="68"/>
      <c r="AV190" s="99"/>
      <c r="AW190" s="99"/>
      <c r="AX190" s="99"/>
      <c r="AY190" s="99"/>
      <c r="AZ190" s="99"/>
      <c r="BA190" s="99"/>
      <c r="BB190" s="99"/>
      <c r="BC190" s="88">
        <v>8979</v>
      </c>
    </row>
    <row r="191" spans="1:55" x14ac:dyDescent="0.45">
      <c r="A191" s="135" t="s">
        <v>327</v>
      </c>
      <c r="B191" s="60" t="s">
        <v>223</v>
      </c>
      <c r="C191" s="76" t="s">
        <v>184</v>
      </c>
      <c r="D191" s="60">
        <v>3752358</v>
      </c>
      <c r="E191" s="66"/>
      <c r="F191" s="66"/>
      <c r="G191" s="66"/>
      <c r="H191" s="67"/>
      <c r="I191" s="66"/>
      <c r="J191" s="66"/>
      <c r="K191" s="66"/>
      <c r="L191" s="67"/>
      <c r="M191" s="66"/>
      <c r="N191" s="66"/>
      <c r="O191" s="66"/>
      <c r="P191" s="67"/>
      <c r="Q191" s="98"/>
      <c r="R191" s="98"/>
      <c r="S191" s="98"/>
      <c r="T191" s="67"/>
      <c r="U191" s="86">
        <v>-158</v>
      </c>
      <c r="V191" s="86">
        <v>12</v>
      </c>
      <c r="W191" s="86">
        <v>161</v>
      </c>
      <c r="X191" s="79">
        <f>AX191-SUM(U191,V191,W191)</f>
        <v>175</v>
      </c>
      <c r="Y191" s="86">
        <v>217</v>
      </c>
      <c r="Z191" s="86">
        <v>103</v>
      </c>
      <c r="AA191" s="86">
        <v>-49</v>
      </c>
      <c r="AB191" s="79">
        <f>AY191-SUM(Y191,Z191,AA191)</f>
        <v>-99</v>
      </c>
      <c r="AC191" s="86">
        <v>-123</v>
      </c>
      <c r="AD191" s="86">
        <v>-88</v>
      </c>
      <c r="AE191" s="86">
        <v>-102</v>
      </c>
      <c r="AF191" s="130">
        <f>AZ191-SUM(AC191,AD191,AE191)</f>
        <v>313</v>
      </c>
      <c r="AG191" s="66"/>
      <c r="AH191" s="66"/>
      <c r="AI191" s="66"/>
      <c r="AJ191" s="67"/>
      <c r="AK191" s="66"/>
      <c r="AL191" s="66"/>
      <c r="AM191" s="66"/>
      <c r="AN191" s="67"/>
      <c r="AO191" s="66"/>
      <c r="AP191" s="66"/>
      <c r="AQ191" s="66"/>
      <c r="AR191" s="67"/>
      <c r="AT191" s="68"/>
      <c r="AU191" s="68"/>
      <c r="AV191" s="99"/>
      <c r="AW191" s="99"/>
      <c r="AX191" s="88">
        <v>190</v>
      </c>
      <c r="AY191" s="88">
        <v>172</v>
      </c>
      <c r="AZ191" s="88">
        <v>0</v>
      </c>
      <c r="BA191" s="68"/>
      <c r="BB191" s="68"/>
      <c r="BC191" s="99"/>
    </row>
    <row r="192" spans="1:55" x14ac:dyDescent="0.45">
      <c r="A192" s="136" t="s">
        <v>328</v>
      </c>
      <c r="B192" s="101" t="s">
        <v>223</v>
      </c>
      <c r="C192" s="102" t="s">
        <v>185</v>
      </c>
      <c r="D192" s="101">
        <v>3752359</v>
      </c>
      <c r="E192" s="128"/>
      <c r="F192" s="128"/>
      <c r="G192" s="128"/>
      <c r="H192" s="129"/>
      <c r="I192" s="128"/>
      <c r="J192" s="128"/>
      <c r="K192" s="128"/>
      <c r="L192" s="129"/>
      <c r="M192" s="128"/>
      <c r="N192" s="128"/>
      <c r="O192" s="128"/>
      <c r="P192" s="129"/>
      <c r="Q192" s="121"/>
      <c r="R192" s="121"/>
      <c r="S192" s="121"/>
      <c r="T192" s="129"/>
      <c r="U192" s="105">
        <f>SUM(U188:U191)</f>
        <v>8377</v>
      </c>
      <c r="V192" s="105">
        <f>SUM(V188:V191)</f>
        <v>8953</v>
      </c>
      <c r="W192" s="105">
        <f>SUM(W188:W191)</f>
        <v>8975</v>
      </c>
      <c r="X192" s="120">
        <f>AX192-SUM(U192,V192,W192)</f>
        <v>9926</v>
      </c>
      <c r="Y192" s="105">
        <f>SUM(Y188:Y191)</f>
        <v>9597</v>
      </c>
      <c r="Z192" s="105">
        <f>SUM(Z188:Z191)</f>
        <v>10167</v>
      </c>
      <c r="AA192" s="105">
        <f>SUM(AA188:AA191)</f>
        <v>11032</v>
      </c>
      <c r="AB192" s="120">
        <f>AY192-SUM(Y192,Z192,AA192)</f>
        <v>12618</v>
      </c>
      <c r="AC192" s="105">
        <f>SUM(AC188:AC191)</f>
        <v>12430</v>
      </c>
      <c r="AD192" s="105">
        <f>SUM(AD188:AD191)</f>
        <v>13129</v>
      </c>
      <c r="AE192" s="105">
        <f>SUM(AE188:AE191)</f>
        <v>13021</v>
      </c>
      <c r="AF192" s="120">
        <f>AZ192-SUM(AC192,AD192,AE192)</f>
        <v>14462</v>
      </c>
      <c r="AG192" s="105">
        <f>SUM(AG188:AG191)</f>
        <v>13080</v>
      </c>
      <c r="AH192" s="105">
        <f>SUM(AH188:AH191)</f>
        <v>11724</v>
      </c>
      <c r="AI192" s="105">
        <f>SUM(AI188:AI191)</f>
        <v>13674</v>
      </c>
      <c r="AJ192" s="120">
        <f>BA192-SUM(AG192,AH192,AI192)</f>
        <v>16781</v>
      </c>
      <c r="AK192" s="105">
        <f>SUM(AK188:AK191)</f>
        <v>16102</v>
      </c>
      <c r="AL192" s="105">
        <f>SUM(AL188:AL191)</f>
        <v>17659</v>
      </c>
      <c r="AM192" s="105">
        <f>SUM(AM188:AM191)</f>
        <v>19349</v>
      </c>
      <c r="AN192" s="120">
        <f>BB192-SUM(AK192,AL192,AM192)</f>
        <v>23211</v>
      </c>
      <c r="AO192" s="103">
        <v>21628</v>
      </c>
      <c r="AP192" s="103">
        <v>22489</v>
      </c>
      <c r="AQ192" s="103">
        <v>22093</v>
      </c>
      <c r="AR192" s="120">
        <f>BC192-SUM(AO192,AP192,AQ192)</f>
        <v>24831</v>
      </c>
      <c r="AT192" s="134"/>
      <c r="AU192" s="134"/>
      <c r="AV192" s="109"/>
      <c r="AW192" s="109"/>
      <c r="AX192" s="107">
        <f>SUM(AX188:AX191)</f>
        <v>36231</v>
      </c>
      <c r="AY192" s="107">
        <f>SUM(AY188:AY191)</f>
        <v>43414</v>
      </c>
      <c r="AZ192" s="107">
        <f>SUM(AZ188:AZ191)</f>
        <v>53042</v>
      </c>
      <c r="BA192" s="107">
        <f>SUM(BA188:BA191)</f>
        <v>55259</v>
      </c>
      <c r="BB192" s="108">
        <v>76321</v>
      </c>
      <c r="BC192" s="107">
        <f>SUM(BC188:BC191)</f>
        <v>91041</v>
      </c>
    </row>
    <row r="193" spans="1:55" x14ac:dyDescent="0.45">
      <c r="A193" s="97"/>
      <c r="B193" s="114"/>
      <c r="C193" s="114"/>
      <c r="D193" s="114"/>
      <c r="E193" s="66"/>
      <c r="F193" s="66"/>
      <c r="G193" s="66"/>
      <c r="H193" s="67"/>
      <c r="I193" s="66"/>
      <c r="J193" s="66"/>
      <c r="K193" s="66"/>
      <c r="L193" s="67"/>
      <c r="M193" s="66"/>
      <c r="N193" s="66"/>
      <c r="O193" s="66"/>
      <c r="P193" s="67"/>
      <c r="Q193" s="66"/>
      <c r="R193" s="66"/>
      <c r="S193" s="66"/>
      <c r="T193" s="67"/>
      <c r="U193" s="131"/>
      <c r="V193" s="131"/>
      <c r="W193" s="131"/>
      <c r="X193" s="67"/>
      <c r="Y193" s="131"/>
      <c r="Z193" s="131"/>
      <c r="AA193" s="131"/>
      <c r="AB193" s="67"/>
      <c r="AC193" s="131"/>
      <c r="AD193" s="131"/>
      <c r="AE193" s="131"/>
      <c r="AF193" s="67"/>
      <c r="AG193" s="131"/>
      <c r="AH193" s="131"/>
      <c r="AI193" s="131"/>
      <c r="AJ193" s="67"/>
      <c r="AK193" s="131"/>
      <c r="AL193" s="131"/>
      <c r="AM193" s="131"/>
      <c r="AN193" s="67"/>
      <c r="AO193" s="131"/>
      <c r="AP193" s="131"/>
      <c r="AQ193" s="131"/>
      <c r="AR193" s="67"/>
      <c r="AT193" s="68"/>
      <c r="AU193" s="68"/>
      <c r="AV193" s="68"/>
      <c r="AW193" s="68"/>
      <c r="AX193" s="68"/>
      <c r="AY193" s="68"/>
      <c r="AZ193" s="68"/>
      <c r="BA193" s="68"/>
      <c r="BB193" s="132"/>
      <c r="BC193" s="93"/>
    </row>
    <row r="194" spans="1:55" x14ac:dyDescent="0.45">
      <c r="A194" s="97" t="s">
        <v>329</v>
      </c>
      <c r="B194" s="60" t="s">
        <v>223</v>
      </c>
      <c r="C194" s="76" t="s">
        <v>184</v>
      </c>
      <c r="D194" s="60">
        <v>3752360</v>
      </c>
      <c r="E194" s="66"/>
      <c r="F194" s="66"/>
      <c r="G194" s="66"/>
      <c r="H194" s="67"/>
      <c r="I194" s="66"/>
      <c r="J194" s="66"/>
      <c r="K194" s="66"/>
      <c r="L194" s="67"/>
      <c r="M194" s="66"/>
      <c r="N194" s="66"/>
      <c r="O194" s="66"/>
      <c r="P194" s="67"/>
      <c r="Q194" s="98"/>
      <c r="R194" s="98"/>
      <c r="S194" s="98"/>
      <c r="T194" s="67"/>
      <c r="U194" s="86">
        <v>7011</v>
      </c>
      <c r="V194" s="86">
        <v>7415</v>
      </c>
      <c r="W194" s="86">
        <v>7288</v>
      </c>
      <c r="X194" s="79">
        <f>AX194-SUM(U194,V194,W194)</f>
        <v>8111</v>
      </c>
      <c r="Y194" s="86">
        <v>7933</v>
      </c>
      <c r="Z194" s="86">
        <v>8557</v>
      </c>
      <c r="AA194" s="86">
        <v>9258</v>
      </c>
      <c r="AB194" s="79">
        <f>AY194-SUM(Y194,Z194,AA194)</f>
        <v>10488</v>
      </c>
      <c r="AC194" s="86">
        <v>10691</v>
      </c>
      <c r="AD194" s="86">
        <v>10888</v>
      </c>
      <c r="AE194" s="86">
        <v>10909</v>
      </c>
      <c r="AF194" s="79">
        <f>AZ194-SUM(AC194,AD194,AE194)</f>
        <v>12251</v>
      </c>
      <c r="AG194" s="86">
        <v>11668</v>
      </c>
      <c r="AH194" s="86">
        <v>12313</v>
      </c>
      <c r="AI194" s="86">
        <v>12565</v>
      </c>
      <c r="AJ194" s="79">
        <f>BA194-SUM(AG194,AH194,AI194)</f>
        <v>14099</v>
      </c>
      <c r="AK194" s="86">
        <v>12845</v>
      </c>
      <c r="AL194" s="86">
        <v>11363</v>
      </c>
      <c r="AM194" s="86">
        <v>13924</v>
      </c>
      <c r="AN194" s="67"/>
      <c r="AO194" s="98"/>
      <c r="AP194" s="98"/>
      <c r="AQ194" s="98"/>
      <c r="AR194" s="67"/>
      <c r="AT194" s="68"/>
      <c r="AU194" s="68"/>
      <c r="AV194" s="99"/>
      <c r="AW194" s="99"/>
      <c r="AX194" s="88">
        <v>29825</v>
      </c>
      <c r="AY194" s="88">
        <v>36236</v>
      </c>
      <c r="AZ194" s="88">
        <v>44739</v>
      </c>
      <c r="BA194" s="88">
        <v>50645</v>
      </c>
      <c r="BB194" s="99"/>
      <c r="BC194" s="99"/>
    </row>
    <row r="195" spans="1:55" x14ac:dyDescent="0.45">
      <c r="A195" s="97" t="s">
        <v>330</v>
      </c>
      <c r="B195" s="60" t="s">
        <v>227</v>
      </c>
      <c r="C195" s="76" t="s">
        <v>185</v>
      </c>
      <c r="D195" s="60">
        <v>3752361</v>
      </c>
      <c r="E195" s="66"/>
      <c r="F195" s="66"/>
      <c r="G195" s="66"/>
      <c r="H195" s="67"/>
      <c r="I195" s="66"/>
      <c r="J195" s="66"/>
      <c r="K195" s="66"/>
      <c r="L195" s="67"/>
      <c r="M195" s="66"/>
      <c r="N195" s="66"/>
      <c r="O195" s="66"/>
      <c r="P195" s="67"/>
      <c r="Q195" s="98"/>
      <c r="R195" s="98"/>
      <c r="S195" s="98"/>
      <c r="T195" s="67"/>
      <c r="U195" s="110">
        <v>0.13</v>
      </c>
      <c r="V195" s="110">
        <v>0.14000000000000001</v>
      </c>
      <c r="W195" s="110">
        <v>0.23</v>
      </c>
      <c r="X195" s="67"/>
      <c r="Y195" s="110">
        <v>0.28999999999999998</v>
      </c>
      <c r="Z195" s="110">
        <v>0.26</v>
      </c>
      <c r="AA195" s="110">
        <v>0.2</v>
      </c>
      <c r="AB195" s="67"/>
      <c r="AC195" s="110">
        <v>0.13</v>
      </c>
      <c r="AD195" s="110">
        <v>0.15</v>
      </c>
      <c r="AE195" s="110">
        <v>0.16</v>
      </c>
      <c r="AF195" s="67"/>
      <c r="AG195" s="110">
        <v>0.1</v>
      </c>
      <c r="AH195" s="110">
        <v>-0.08</v>
      </c>
      <c r="AI195" s="110">
        <v>0.11</v>
      </c>
      <c r="AJ195" s="67"/>
      <c r="AK195" s="110">
        <v>0.33</v>
      </c>
      <c r="AL195" s="110">
        <v>0.68</v>
      </c>
      <c r="AM195" s="110">
        <v>0.42</v>
      </c>
      <c r="AN195" s="67"/>
      <c r="AO195" s="110">
        <v>0.19</v>
      </c>
      <c r="AP195" s="110">
        <v>0.08</v>
      </c>
      <c r="AQ195" s="110">
        <v>-0.02</v>
      </c>
      <c r="AR195" s="67"/>
      <c r="AT195" s="68"/>
      <c r="AU195" s="68"/>
      <c r="AV195" s="99"/>
      <c r="AW195" s="99"/>
      <c r="AX195" s="112">
        <v>0.19</v>
      </c>
      <c r="AY195" s="112">
        <v>0.24</v>
      </c>
      <c r="AZ195" s="112">
        <v>0.13</v>
      </c>
      <c r="BA195" s="112">
        <v>0.09</v>
      </c>
      <c r="BB195" s="112">
        <v>0.43</v>
      </c>
      <c r="BC195" s="112">
        <v>0.04</v>
      </c>
    </row>
    <row r="196" spans="1:55" x14ac:dyDescent="0.45">
      <c r="A196" s="135" t="s">
        <v>331</v>
      </c>
      <c r="B196" s="60" t="s">
        <v>227</v>
      </c>
      <c r="C196" s="76" t="s">
        <v>185</v>
      </c>
      <c r="D196" s="60">
        <v>3859359</v>
      </c>
      <c r="E196" s="66"/>
      <c r="F196" s="66"/>
      <c r="G196" s="66"/>
      <c r="H196" s="67"/>
      <c r="I196" s="66"/>
      <c r="J196" s="66"/>
      <c r="K196" s="66"/>
      <c r="L196" s="67"/>
      <c r="M196" s="66"/>
      <c r="N196" s="66"/>
      <c r="O196" s="66"/>
      <c r="P196" s="67"/>
      <c r="Q196" s="98"/>
      <c r="R196" s="98"/>
      <c r="S196" s="98"/>
      <c r="T196" s="67"/>
      <c r="U196" s="98"/>
      <c r="V196" s="98"/>
      <c r="W196" s="98"/>
      <c r="X196" s="67"/>
      <c r="Y196" s="98"/>
      <c r="Z196" s="98"/>
      <c r="AA196" s="98"/>
      <c r="AB196" s="67"/>
      <c r="AC196" s="98"/>
      <c r="AD196" s="98"/>
      <c r="AE196" s="98"/>
      <c r="AF196" s="67"/>
      <c r="AG196" s="98"/>
      <c r="AH196" s="98"/>
      <c r="AI196" s="98"/>
      <c r="AJ196" s="67"/>
      <c r="AK196" s="98"/>
      <c r="AL196" s="98"/>
      <c r="AM196" s="98"/>
      <c r="AN196" s="67"/>
      <c r="AO196" s="98"/>
      <c r="AP196" s="98"/>
      <c r="AQ196" s="98"/>
      <c r="AR196" s="67"/>
      <c r="AT196" s="68"/>
      <c r="AU196" s="68"/>
      <c r="AV196" s="99"/>
      <c r="AW196" s="99"/>
      <c r="AX196" s="99"/>
      <c r="AY196" s="99"/>
      <c r="AZ196" s="99"/>
      <c r="BA196" s="99"/>
      <c r="BB196" s="99"/>
      <c r="BC196" s="112">
        <v>-0.11</v>
      </c>
    </row>
    <row r="197" spans="1:55" x14ac:dyDescent="0.45">
      <c r="A197" s="136" t="s">
        <v>332</v>
      </c>
      <c r="B197" s="101" t="s">
        <v>227</v>
      </c>
      <c r="C197" s="102" t="s">
        <v>185</v>
      </c>
      <c r="D197" s="101">
        <v>3752362</v>
      </c>
      <c r="E197" s="128"/>
      <c r="F197" s="128"/>
      <c r="G197" s="128"/>
      <c r="H197" s="129"/>
      <c r="I197" s="128"/>
      <c r="J197" s="128"/>
      <c r="K197" s="128"/>
      <c r="L197" s="129"/>
      <c r="M197" s="128"/>
      <c r="N197" s="128"/>
      <c r="O197" s="128"/>
      <c r="P197" s="129"/>
      <c r="Q197" s="121"/>
      <c r="R197" s="121"/>
      <c r="S197" s="121"/>
      <c r="T197" s="129"/>
      <c r="U197" s="143">
        <v>0.19</v>
      </c>
      <c r="V197" s="143">
        <v>0.21</v>
      </c>
      <c r="W197" s="143">
        <v>0.23</v>
      </c>
      <c r="X197" s="129"/>
      <c r="Y197" s="143">
        <v>0.21</v>
      </c>
      <c r="Z197" s="143">
        <v>0.19</v>
      </c>
      <c r="AA197" s="143">
        <v>0.19</v>
      </c>
      <c r="AB197" s="129"/>
      <c r="AC197" s="143">
        <v>0.16</v>
      </c>
      <c r="AD197" s="143">
        <v>0.21</v>
      </c>
      <c r="AE197" s="143">
        <v>0.19</v>
      </c>
      <c r="AF197" s="129"/>
      <c r="AG197" s="143">
        <v>0.12</v>
      </c>
      <c r="AH197" s="143">
        <v>-0.05</v>
      </c>
      <c r="AI197" s="143">
        <v>0.09</v>
      </c>
      <c r="AJ197" s="129"/>
      <c r="AK197" s="143">
        <v>0.25</v>
      </c>
      <c r="AL197" s="143">
        <v>0.55000000000000004</v>
      </c>
      <c r="AM197" s="143">
        <v>0.39</v>
      </c>
      <c r="AN197" s="129"/>
      <c r="AO197" s="143">
        <v>0.27</v>
      </c>
      <c r="AP197" s="143">
        <v>0.18</v>
      </c>
      <c r="AQ197" s="143">
        <v>0.11</v>
      </c>
      <c r="AR197" s="129"/>
      <c r="AT197" s="134"/>
      <c r="AU197" s="134"/>
      <c r="AV197" s="109"/>
      <c r="AW197" s="109"/>
      <c r="AX197" s="144">
        <v>0.21</v>
      </c>
      <c r="AY197" s="144">
        <v>0.2</v>
      </c>
      <c r="AZ197" s="144">
        <v>0.19</v>
      </c>
      <c r="BA197" s="144">
        <v>0.09</v>
      </c>
      <c r="BB197" s="144">
        <v>0.38</v>
      </c>
      <c r="BC197" s="145">
        <f>BC195-BC196</f>
        <v>0.15</v>
      </c>
    </row>
    <row r="198" spans="1:55" x14ac:dyDescent="0.45">
      <c r="A198" s="59"/>
      <c r="B198" s="60"/>
      <c r="C198" s="60"/>
      <c r="D198" s="60"/>
      <c r="E198" s="66"/>
      <c r="F198" s="66"/>
      <c r="G198" s="66"/>
      <c r="H198" s="67"/>
      <c r="I198" s="66"/>
      <c r="J198" s="66"/>
      <c r="K198" s="66"/>
      <c r="L198" s="67"/>
      <c r="M198" s="66"/>
      <c r="N198" s="66"/>
      <c r="O198" s="66"/>
      <c r="P198" s="67"/>
      <c r="Q198" s="66"/>
      <c r="R198" s="66"/>
      <c r="S198" s="66"/>
      <c r="T198" s="67"/>
      <c r="U198" s="66"/>
      <c r="V198" s="66"/>
      <c r="W198" s="66"/>
      <c r="X198" s="67"/>
      <c r="Y198" s="66"/>
      <c r="Z198" s="66"/>
      <c r="AA198" s="66"/>
      <c r="AB198" s="67"/>
      <c r="AC198" s="66"/>
      <c r="AD198" s="66"/>
      <c r="AE198" s="66"/>
      <c r="AF198" s="67"/>
      <c r="AG198" s="66"/>
      <c r="AH198" s="66"/>
      <c r="AI198" s="66"/>
      <c r="AJ198" s="67"/>
      <c r="AK198" s="66"/>
      <c r="AL198" s="66"/>
      <c r="AM198" s="66"/>
      <c r="AN198" s="67"/>
      <c r="AO198" s="66"/>
      <c r="AP198" s="66"/>
      <c r="AQ198" s="66"/>
      <c r="AR198" s="67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</row>
    <row r="199" spans="1:55" x14ac:dyDescent="0.45">
      <c r="A199" s="141" t="s">
        <v>311</v>
      </c>
      <c r="B199" s="142"/>
      <c r="C199" s="142"/>
      <c r="D199" s="142"/>
      <c r="E199" s="115"/>
      <c r="F199" s="115"/>
      <c r="G199" s="115"/>
      <c r="H199" s="116"/>
      <c r="I199" s="115"/>
      <c r="J199" s="115"/>
      <c r="K199" s="115"/>
      <c r="L199" s="116"/>
      <c r="M199" s="115"/>
      <c r="N199" s="115"/>
      <c r="O199" s="115"/>
      <c r="P199" s="116"/>
      <c r="Q199" s="115"/>
      <c r="R199" s="115"/>
      <c r="S199" s="115"/>
      <c r="T199" s="116"/>
      <c r="U199" s="115"/>
      <c r="V199" s="115"/>
      <c r="W199" s="115"/>
      <c r="X199" s="116"/>
      <c r="Y199" s="115"/>
      <c r="Z199" s="115"/>
      <c r="AA199" s="115"/>
      <c r="AB199" s="116"/>
      <c r="AC199" s="115"/>
      <c r="AD199" s="115"/>
      <c r="AE199" s="115"/>
      <c r="AF199" s="116"/>
      <c r="AG199" s="115"/>
      <c r="AH199" s="115"/>
      <c r="AI199" s="115"/>
      <c r="AJ199" s="116"/>
      <c r="AK199" s="115"/>
      <c r="AL199" s="115"/>
      <c r="AM199" s="115"/>
      <c r="AN199" s="116"/>
      <c r="AO199" s="115"/>
      <c r="AP199" s="115"/>
      <c r="AQ199" s="115"/>
      <c r="AR199" s="116"/>
      <c r="AT199" s="117"/>
      <c r="AU199" s="117"/>
      <c r="AV199" s="117"/>
      <c r="AW199" s="117"/>
      <c r="AX199" s="117"/>
      <c r="AY199" s="117"/>
      <c r="AZ199" s="117"/>
      <c r="BA199" s="117"/>
      <c r="BB199" s="117"/>
      <c r="BC199" s="117"/>
    </row>
    <row r="200" spans="1:55" x14ac:dyDescent="0.45">
      <c r="A200" s="135" t="s">
        <v>333</v>
      </c>
      <c r="B200" s="60" t="s">
        <v>223</v>
      </c>
      <c r="C200" s="76" t="s">
        <v>185</v>
      </c>
      <c r="D200" s="60">
        <v>3752363</v>
      </c>
      <c r="E200" s="66"/>
      <c r="F200" s="66"/>
      <c r="G200" s="66"/>
      <c r="H200" s="67"/>
      <c r="I200" s="66"/>
      <c r="J200" s="66"/>
      <c r="K200" s="66"/>
      <c r="L200" s="67"/>
      <c r="M200" s="66"/>
      <c r="N200" s="66"/>
      <c r="O200" s="66"/>
      <c r="P200" s="67"/>
      <c r="Q200" s="98"/>
      <c r="R200" s="98"/>
      <c r="S200" s="98"/>
      <c r="T200" s="67"/>
      <c r="U200" s="86">
        <v>3619</v>
      </c>
      <c r="V200" s="86">
        <v>3730</v>
      </c>
      <c r="W200" s="86">
        <v>4199</v>
      </c>
      <c r="X200" s="79">
        <f>AX200-SUM(U200,V200,W200)</f>
        <v>4687</v>
      </c>
      <c r="Y200" s="86">
        <v>4804</v>
      </c>
      <c r="Z200" s="86">
        <v>5090</v>
      </c>
      <c r="AA200" s="86">
        <v>5424</v>
      </c>
      <c r="AB200" s="79">
        <f>AY200-SUM(Y200,Z200,AA200)</f>
        <v>6056</v>
      </c>
      <c r="AC200" s="86">
        <v>6112</v>
      </c>
      <c r="AD200" s="86">
        <v>6551</v>
      </c>
      <c r="AE200" s="86">
        <v>6828</v>
      </c>
      <c r="AF200" s="79">
        <f>AZ200-SUM(AC200,AD200,AE200)</f>
        <v>7437</v>
      </c>
      <c r="AG200" s="86">
        <v>7238</v>
      </c>
      <c r="AH200" s="86">
        <v>6945</v>
      </c>
      <c r="AI200" s="86">
        <v>8458</v>
      </c>
      <c r="AJ200" s="79">
        <f>BA200-SUM(AG200,AH200,AI200)</f>
        <v>9909</v>
      </c>
      <c r="AK200" s="86">
        <v>10455</v>
      </c>
      <c r="AL200" s="86">
        <v>11231</v>
      </c>
      <c r="AM200" s="86">
        <v>11705</v>
      </c>
      <c r="AN200" s="79">
        <f>BB200-SUM(AK200,AL200,AM200)</f>
        <v>12732</v>
      </c>
      <c r="AO200" s="86">
        <v>11841</v>
      </c>
      <c r="AP200" s="86">
        <v>11710</v>
      </c>
      <c r="AQ200" s="86">
        <v>11494</v>
      </c>
      <c r="AR200" s="79">
        <f>BC200-SUM(AO200,AP200,AQ200)</f>
        <v>11979</v>
      </c>
      <c r="AT200" s="68"/>
      <c r="AU200" s="68"/>
      <c r="AV200" s="99"/>
      <c r="AW200" s="99"/>
      <c r="AX200" s="88">
        <v>16235</v>
      </c>
      <c r="AY200" s="88">
        <v>21374</v>
      </c>
      <c r="AZ200" s="88">
        <v>26928</v>
      </c>
      <c r="BA200" s="88">
        <v>32550</v>
      </c>
      <c r="BB200" s="88">
        <v>46123</v>
      </c>
      <c r="BC200" s="88">
        <v>47024</v>
      </c>
    </row>
    <row r="201" spans="1:55" x14ac:dyDescent="0.45">
      <c r="A201" s="135" t="s">
        <v>325</v>
      </c>
      <c r="B201" s="60" t="s">
        <v>223</v>
      </c>
      <c r="C201" s="76" t="s">
        <v>184</v>
      </c>
      <c r="D201" s="60">
        <v>3752364</v>
      </c>
      <c r="E201" s="66"/>
      <c r="F201" s="66"/>
      <c r="G201" s="66"/>
      <c r="H201" s="67"/>
      <c r="I201" s="66"/>
      <c r="J201" s="66"/>
      <c r="K201" s="66"/>
      <c r="L201" s="67"/>
      <c r="M201" s="66"/>
      <c r="N201" s="66"/>
      <c r="O201" s="66"/>
      <c r="P201" s="67"/>
      <c r="Q201" s="98"/>
      <c r="R201" s="98"/>
      <c r="S201" s="98"/>
      <c r="T201" s="67"/>
      <c r="U201" s="86">
        <v>-63</v>
      </c>
      <c r="V201" s="86">
        <v>-24</v>
      </c>
      <c r="W201" s="86">
        <v>54</v>
      </c>
      <c r="X201" s="79">
        <f>AX201-SUM(U201,V201,W201)</f>
        <v>59</v>
      </c>
      <c r="Y201" s="86">
        <v>-198</v>
      </c>
      <c r="Z201" s="86">
        <v>-91</v>
      </c>
      <c r="AA201" s="86">
        <v>94</v>
      </c>
      <c r="AB201" s="79">
        <f>AY201-SUM(Y201,Z201,AA201)</f>
        <v>146</v>
      </c>
      <c r="AC201" s="86">
        <v>199</v>
      </c>
      <c r="AD201" s="86">
        <v>217</v>
      </c>
      <c r="AE201" s="86">
        <v>17</v>
      </c>
      <c r="AF201" s="79">
        <f>AZ201-SUM(AC201,AD201,AE201)</f>
        <v>-45</v>
      </c>
      <c r="AG201" s="86">
        <v>61</v>
      </c>
      <c r="AH201" s="86">
        <v>105</v>
      </c>
      <c r="AI201" s="86">
        <v>1</v>
      </c>
      <c r="AJ201" s="79">
        <f>BA201-SUM(AG201,AH201,AI201)</f>
        <v>-156</v>
      </c>
      <c r="AK201" s="86">
        <v>-363</v>
      </c>
      <c r="AL201" s="86">
        <v>-350</v>
      </c>
      <c r="AM201" s="86">
        <v>-8</v>
      </c>
      <c r="AN201" s="67"/>
      <c r="AO201" s="98"/>
      <c r="AP201" s="98"/>
      <c r="AQ201" s="98"/>
      <c r="AR201" s="67"/>
      <c r="AT201" s="68"/>
      <c r="AU201" s="68"/>
      <c r="AV201" s="99"/>
      <c r="AW201" s="99"/>
      <c r="AX201" s="88">
        <v>26</v>
      </c>
      <c r="AY201" s="88">
        <v>-49</v>
      </c>
      <c r="AZ201" s="88">
        <v>388</v>
      </c>
      <c r="BA201" s="88">
        <v>11</v>
      </c>
      <c r="BB201" s="99"/>
      <c r="BC201" s="99"/>
    </row>
    <row r="202" spans="1:55" x14ac:dyDescent="0.45">
      <c r="A202" s="135" t="s">
        <v>326</v>
      </c>
      <c r="B202" s="60" t="s">
        <v>223</v>
      </c>
      <c r="C202" s="76" t="s">
        <v>185</v>
      </c>
      <c r="D202" s="60">
        <v>3859360</v>
      </c>
      <c r="E202" s="66"/>
      <c r="F202" s="66"/>
      <c r="G202" s="66"/>
      <c r="H202" s="67"/>
      <c r="I202" s="66"/>
      <c r="J202" s="66"/>
      <c r="K202" s="66"/>
      <c r="L202" s="67"/>
      <c r="M202" s="66"/>
      <c r="N202" s="66"/>
      <c r="O202" s="66"/>
      <c r="P202" s="67"/>
      <c r="Q202" s="98"/>
      <c r="R202" s="98"/>
      <c r="S202" s="98"/>
      <c r="T202" s="67"/>
      <c r="U202" s="98"/>
      <c r="V202" s="98"/>
      <c r="W202" s="98"/>
      <c r="X202" s="67"/>
      <c r="Y202" s="98"/>
      <c r="Z202" s="98"/>
      <c r="AA202" s="98"/>
      <c r="AB202" s="67"/>
      <c r="AC202" s="98"/>
      <c r="AD202" s="98"/>
      <c r="AE202" s="98"/>
      <c r="AF202" s="67"/>
      <c r="AG202" s="98"/>
      <c r="AH202" s="98"/>
      <c r="AI202" s="98"/>
      <c r="AJ202" s="67"/>
      <c r="AK202" s="98"/>
      <c r="AL202" s="98"/>
      <c r="AM202" s="98"/>
      <c r="AN202" s="67"/>
      <c r="AO202" s="98"/>
      <c r="AP202" s="98"/>
      <c r="AQ202" s="98"/>
      <c r="AR202" s="67"/>
      <c r="AT202" s="68"/>
      <c r="AU202" s="68"/>
      <c r="AV202" s="99"/>
      <c r="AW202" s="99"/>
      <c r="AX202" s="99"/>
      <c r="AY202" s="99"/>
      <c r="AZ202" s="99"/>
      <c r="BA202" s="99"/>
      <c r="BB202" s="99"/>
      <c r="BC202" s="88">
        <v>3915</v>
      </c>
    </row>
    <row r="203" spans="1:55" x14ac:dyDescent="0.45">
      <c r="A203" s="135" t="s">
        <v>327</v>
      </c>
      <c r="B203" s="60" t="s">
        <v>223</v>
      </c>
      <c r="C203" s="76" t="s">
        <v>184</v>
      </c>
      <c r="D203" s="60">
        <v>3752365</v>
      </c>
      <c r="E203" s="66"/>
      <c r="F203" s="66"/>
      <c r="G203" s="66"/>
      <c r="H203" s="67"/>
      <c r="I203" s="66"/>
      <c r="J203" s="66"/>
      <c r="K203" s="66"/>
      <c r="L203" s="67"/>
      <c r="M203" s="66"/>
      <c r="N203" s="66"/>
      <c r="O203" s="66"/>
      <c r="P203" s="67"/>
      <c r="Q203" s="98"/>
      <c r="R203" s="98"/>
      <c r="S203" s="98"/>
      <c r="T203" s="67"/>
      <c r="U203" s="86">
        <v>-59</v>
      </c>
      <c r="V203" s="86">
        <v>-11</v>
      </c>
      <c r="W203" s="86">
        <v>18</v>
      </c>
      <c r="X203" s="79">
        <f>AX203-SUM(U203,V203,W203)</f>
        <v>9</v>
      </c>
      <c r="Y203" s="86">
        <v>15</v>
      </c>
      <c r="Z203" s="86">
        <v>0</v>
      </c>
      <c r="AA203" s="86">
        <v>-23</v>
      </c>
      <c r="AB203" s="79">
        <f>AY203-SUM(Y203,Z203,AA203)</f>
        <v>-25</v>
      </c>
      <c r="AC203" s="86">
        <v>-16</v>
      </c>
      <c r="AD203" s="86">
        <v>-15</v>
      </c>
      <c r="AE203" s="86">
        <v>-14</v>
      </c>
      <c r="AF203" s="130">
        <f>AZ203-SUM(AC203,AD203,AE203)</f>
        <v>45</v>
      </c>
      <c r="AG203" s="66"/>
      <c r="AH203" s="66"/>
      <c r="AI203" s="66"/>
      <c r="AJ203" s="67"/>
      <c r="AK203" s="66"/>
      <c r="AL203" s="66"/>
      <c r="AM203" s="66"/>
      <c r="AN203" s="67"/>
      <c r="AO203" s="66"/>
      <c r="AP203" s="66"/>
      <c r="AQ203" s="66"/>
      <c r="AR203" s="67"/>
      <c r="AT203" s="68"/>
      <c r="AU203" s="68"/>
      <c r="AV203" s="99"/>
      <c r="AW203" s="99"/>
      <c r="AX203" s="88">
        <v>-43</v>
      </c>
      <c r="AY203" s="88">
        <v>-33</v>
      </c>
      <c r="AZ203" s="88">
        <v>0</v>
      </c>
      <c r="BA203" s="68"/>
      <c r="BB203" s="68"/>
      <c r="BC203" s="99"/>
    </row>
    <row r="204" spans="1:55" x14ac:dyDescent="0.45">
      <c r="A204" s="136" t="s">
        <v>334</v>
      </c>
      <c r="B204" s="101" t="s">
        <v>223</v>
      </c>
      <c r="C204" s="102" t="s">
        <v>185</v>
      </c>
      <c r="D204" s="101">
        <v>3752366</v>
      </c>
      <c r="E204" s="128"/>
      <c r="F204" s="128"/>
      <c r="G204" s="128"/>
      <c r="H204" s="129"/>
      <c r="I204" s="128"/>
      <c r="J204" s="128"/>
      <c r="K204" s="128"/>
      <c r="L204" s="129"/>
      <c r="M204" s="128"/>
      <c r="N204" s="128"/>
      <c r="O204" s="128"/>
      <c r="P204" s="129"/>
      <c r="Q204" s="121"/>
      <c r="R204" s="121"/>
      <c r="S204" s="121"/>
      <c r="T204" s="129"/>
      <c r="U204" s="105">
        <f>SUM(U200:U203)</f>
        <v>3497</v>
      </c>
      <c r="V204" s="105">
        <f>SUM(V200:V203)</f>
        <v>3695</v>
      </c>
      <c r="W204" s="105">
        <f>SUM(W200:W203)</f>
        <v>4271</v>
      </c>
      <c r="X204" s="120">
        <f>AX204-SUM(U204,V204,W204)</f>
        <v>4755</v>
      </c>
      <c r="Y204" s="105">
        <f>SUM(Y200:Y203)</f>
        <v>4621</v>
      </c>
      <c r="Z204" s="105">
        <f>SUM(Z200:Z203)</f>
        <v>4999</v>
      </c>
      <c r="AA204" s="105">
        <f>SUM(AA200:AA203)</f>
        <v>5495</v>
      </c>
      <c r="AB204" s="120">
        <f>AY204-SUM(Y204,Z204,AA204)</f>
        <v>6177</v>
      </c>
      <c r="AC204" s="105">
        <f>SUM(AC200:AC203)</f>
        <v>6295</v>
      </c>
      <c r="AD204" s="105">
        <f>SUM(AD200:AD203)</f>
        <v>6753</v>
      </c>
      <c r="AE204" s="105">
        <f>SUM(AE200:AE203)</f>
        <v>6831</v>
      </c>
      <c r="AF204" s="120">
        <f>AZ204-SUM(AC204,AD204,AE204)</f>
        <v>7437</v>
      </c>
      <c r="AG204" s="105">
        <f>SUM(AG200:AG203)</f>
        <v>7299</v>
      </c>
      <c r="AH204" s="105">
        <f>SUM(AH200:AH203)</f>
        <v>7050</v>
      </c>
      <c r="AI204" s="105">
        <f>SUM(AI200:AI203)</f>
        <v>8459</v>
      </c>
      <c r="AJ204" s="120">
        <f>BA204-SUM(AG204,AH204,AI204)</f>
        <v>9753</v>
      </c>
      <c r="AK204" s="105">
        <f>SUM(AK200:AK203)</f>
        <v>10092</v>
      </c>
      <c r="AL204" s="105">
        <f>SUM(AL200:AL203)</f>
        <v>10881</v>
      </c>
      <c r="AM204" s="105">
        <f>SUM(AM200:AM203)</f>
        <v>11697</v>
      </c>
      <c r="AN204" s="120">
        <f>BB204-SUM(AK204,AL204,AM204)</f>
        <v>12996</v>
      </c>
      <c r="AO204" s="103">
        <v>12440</v>
      </c>
      <c r="AP204" s="103">
        <v>12466</v>
      </c>
      <c r="AQ204" s="103">
        <v>12604</v>
      </c>
      <c r="AR204" s="120">
        <f>BC204-SUM(AO204,AP204,AQ204)</f>
        <v>13429</v>
      </c>
      <c r="AT204" s="134"/>
      <c r="AU204" s="134"/>
      <c r="AV204" s="109"/>
      <c r="AW204" s="109"/>
      <c r="AX204" s="107">
        <f>SUM(AX200:AX203)</f>
        <v>16218</v>
      </c>
      <c r="AY204" s="107">
        <f>SUM(AY200:AY203)</f>
        <v>21292</v>
      </c>
      <c r="AZ204" s="107">
        <f>SUM(AZ200:AZ203)</f>
        <v>27316</v>
      </c>
      <c r="BA204" s="107">
        <f>SUM(BA200:BA203)</f>
        <v>32561</v>
      </c>
      <c r="BB204" s="108">
        <v>45666</v>
      </c>
      <c r="BC204" s="107">
        <f>SUM(BC200:BC203)</f>
        <v>50939</v>
      </c>
    </row>
    <row r="205" spans="1:55" x14ac:dyDescent="0.45">
      <c r="A205" s="97"/>
      <c r="B205" s="114"/>
      <c r="C205" s="114"/>
      <c r="D205" s="114"/>
      <c r="E205" s="66"/>
      <c r="F205" s="66"/>
      <c r="G205" s="66"/>
      <c r="H205" s="67"/>
      <c r="I205" s="66"/>
      <c r="J205" s="66"/>
      <c r="K205" s="66"/>
      <c r="L205" s="67"/>
      <c r="M205" s="66"/>
      <c r="N205" s="66"/>
      <c r="O205" s="66"/>
      <c r="P205" s="67"/>
      <c r="Q205" s="66"/>
      <c r="R205" s="66"/>
      <c r="S205" s="66"/>
      <c r="T205" s="67"/>
      <c r="U205" s="131"/>
      <c r="V205" s="131"/>
      <c r="W205" s="131"/>
      <c r="X205" s="67"/>
      <c r="Y205" s="131"/>
      <c r="Z205" s="131"/>
      <c r="AA205" s="131"/>
      <c r="AB205" s="67"/>
      <c r="AC205" s="131"/>
      <c r="AD205" s="131"/>
      <c r="AE205" s="131"/>
      <c r="AF205" s="67"/>
      <c r="AG205" s="131"/>
      <c r="AH205" s="131"/>
      <c r="AI205" s="131"/>
      <c r="AJ205" s="67"/>
      <c r="AK205" s="131"/>
      <c r="AL205" s="131"/>
      <c r="AM205" s="131"/>
      <c r="AN205" s="67"/>
      <c r="AO205" s="131"/>
      <c r="AP205" s="131"/>
      <c r="AQ205" s="131"/>
      <c r="AR205" s="67"/>
      <c r="AT205" s="68"/>
      <c r="AU205" s="68"/>
      <c r="AV205" s="68"/>
      <c r="AW205" s="68"/>
      <c r="AX205" s="68"/>
      <c r="AY205" s="68"/>
      <c r="AZ205" s="68"/>
      <c r="BA205" s="68"/>
      <c r="BB205" s="132"/>
      <c r="BC205" s="68"/>
    </row>
    <row r="206" spans="1:55" x14ac:dyDescent="0.45">
      <c r="A206" s="97" t="s">
        <v>335</v>
      </c>
      <c r="B206" s="60" t="s">
        <v>223</v>
      </c>
      <c r="C206" s="76" t="s">
        <v>184</v>
      </c>
      <c r="D206" s="60">
        <v>3752367</v>
      </c>
      <c r="E206" s="66"/>
      <c r="F206" s="66"/>
      <c r="G206" s="66"/>
      <c r="H206" s="67"/>
      <c r="I206" s="66"/>
      <c r="J206" s="66"/>
      <c r="K206" s="66"/>
      <c r="L206" s="67"/>
      <c r="M206" s="66"/>
      <c r="N206" s="66"/>
      <c r="O206" s="66"/>
      <c r="P206" s="67"/>
      <c r="Q206" s="98"/>
      <c r="R206" s="98"/>
      <c r="S206" s="98"/>
      <c r="T206" s="67"/>
      <c r="U206" s="86">
        <v>2772</v>
      </c>
      <c r="V206" s="86">
        <v>2900</v>
      </c>
      <c r="W206" s="86">
        <v>3248</v>
      </c>
      <c r="X206" s="79">
        <f>AX206-SUM(U206,V206,W206)</f>
        <v>3608</v>
      </c>
      <c r="Y206" s="86">
        <v>3560</v>
      </c>
      <c r="Z206" s="86">
        <v>3719</v>
      </c>
      <c r="AA206" s="86">
        <v>4217</v>
      </c>
      <c r="AB206" s="79">
        <f>AY206-SUM(Y206,Z206,AA206)</f>
        <v>4696</v>
      </c>
      <c r="AC206" s="86">
        <v>4819</v>
      </c>
      <c r="AD206" s="86">
        <v>5090</v>
      </c>
      <c r="AE206" s="86">
        <v>5401</v>
      </c>
      <c r="AF206" s="79">
        <f>AZ206-SUM(AC206,AD206,AE206)</f>
        <v>6031</v>
      </c>
      <c r="AG206" s="86">
        <v>6096</v>
      </c>
      <c r="AH206" s="86">
        <v>6536</v>
      </c>
      <c r="AI206" s="86">
        <v>6814</v>
      </c>
      <c r="AJ206" s="79">
        <f>BA206-SUM(AG206,AH206,AI206)</f>
        <v>7482</v>
      </c>
      <c r="AK206" s="86">
        <v>7238</v>
      </c>
      <c r="AL206" s="86">
        <v>6945</v>
      </c>
      <c r="AM206" s="86">
        <v>8458</v>
      </c>
      <c r="AN206" s="67"/>
      <c r="AO206" s="98"/>
      <c r="AP206" s="98"/>
      <c r="AQ206" s="98"/>
      <c r="AR206" s="67"/>
      <c r="AT206" s="68"/>
      <c r="AU206" s="68"/>
      <c r="AV206" s="99"/>
      <c r="AW206" s="99"/>
      <c r="AX206" s="88">
        <v>12528</v>
      </c>
      <c r="AY206" s="88">
        <v>16192</v>
      </c>
      <c r="AZ206" s="88">
        <v>21341</v>
      </c>
      <c r="BA206" s="88">
        <v>26928</v>
      </c>
      <c r="BB206" s="99"/>
      <c r="BC206" s="99"/>
    </row>
    <row r="207" spans="1:55" x14ac:dyDescent="0.45">
      <c r="A207" s="97" t="s">
        <v>336</v>
      </c>
      <c r="B207" s="60" t="s">
        <v>227</v>
      </c>
      <c r="C207" s="76" t="s">
        <v>185</v>
      </c>
      <c r="D207" s="60">
        <v>3752368</v>
      </c>
      <c r="E207" s="66"/>
      <c r="F207" s="66"/>
      <c r="G207" s="66"/>
      <c r="H207" s="67"/>
      <c r="I207" s="66"/>
      <c r="J207" s="66"/>
      <c r="K207" s="66"/>
      <c r="L207" s="67"/>
      <c r="M207" s="66"/>
      <c r="N207" s="66"/>
      <c r="O207" s="66"/>
      <c r="P207" s="67"/>
      <c r="Q207" s="98"/>
      <c r="R207" s="98"/>
      <c r="S207" s="98"/>
      <c r="T207" s="67"/>
      <c r="U207" s="110">
        <v>0.28999999999999998</v>
      </c>
      <c r="V207" s="110">
        <v>0.28000000000000003</v>
      </c>
      <c r="W207" s="110">
        <v>0.28999999999999998</v>
      </c>
      <c r="X207" s="67"/>
      <c r="Y207" s="110">
        <v>0.33</v>
      </c>
      <c r="Z207" s="110">
        <v>0.36</v>
      </c>
      <c r="AA207" s="110">
        <v>0.28999999999999998</v>
      </c>
      <c r="AB207" s="67"/>
      <c r="AC207" s="110">
        <v>0.27</v>
      </c>
      <c r="AD207" s="110">
        <v>0.28999999999999998</v>
      </c>
      <c r="AE207" s="110">
        <v>0.26</v>
      </c>
      <c r="AF207" s="67"/>
      <c r="AG207" s="110">
        <v>0.19</v>
      </c>
      <c r="AH207" s="110">
        <v>0.06</v>
      </c>
      <c r="AI207" s="110">
        <v>0.24</v>
      </c>
      <c r="AJ207" s="67"/>
      <c r="AK207" s="110">
        <v>0.44</v>
      </c>
      <c r="AL207" s="110">
        <v>0.62</v>
      </c>
      <c r="AM207" s="110">
        <v>0.38</v>
      </c>
      <c r="AN207" s="67"/>
      <c r="AO207" s="110">
        <v>0.13</v>
      </c>
      <c r="AP207" s="110">
        <v>0.04</v>
      </c>
      <c r="AQ207" s="110">
        <v>-0.02</v>
      </c>
      <c r="AR207" s="67"/>
      <c r="AT207" s="68"/>
      <c r="AU207" s="68"/>
      <c r="AV207" s="99"/>
      <c r="AW207" s="99"/>
      <c r="AX207" s="112">
        <v>0.28999999999999998</v>
      </c>
      <c r="AY207" s="112">
        <v>0.32</v>
      </c>
      <c r="AZ207" s="112">
        <v>0.26</v>
      </c>
      <c r="BA207" s="112">
        <v>0.21</v>
      </c>
      <c r="BB207" s="112">
        <v>0.42</v>
      </c>
      <c r="BC207" s="112">
        <v>0.02</v>
      </c>
    </row>
    <row r="208" spans="1:55" x14ac:dyDescent="0.45">
      <c r="A208" s="135" t="s">
        <v>331</v>
      </c>
      <c r="B208" s="60" t="s">
        <v>227</v>
      </c>
      <c r="C208" s="76" t="s">
        <v>185</v>
      </c>
      <c r="D208" s="60">
        <v>3859361</v>
      </c>
      <c r="E208" s="66"/>
      <c r="F208" s="66"/>
      <c r="G208" s="66"/>
      <c r="H208" s="67"/>
      <c r="I208" s="66"/>
      <c r="J208" s="66"/>
      <c r="K208" s="66"/>
      <c r="L208" s="67"/>
      <c r="M208" s="66"/>
      <c r="N208" s="66"/>
      <c r="O208" s="66"/>
      <c r="P208" s="67"/>
      <c r="Q208" s="98"/>
      <c r="R208" s="98"/>
      <c r="S208" s="98"/>
      <c r="T208" s="67"/>
      <c r="U208" s="98"/>
      <c r="V208" s="98"/>
      <c r="W208" s="98"/>
      <c r="X208" s="67"/>
      <c r="Y208" s="98"/>
      <c r="Z208" s="98"/>
      <c r="AA208" s="98"/>
      <c r="AB208" s="67"/>
      <c r="AC208" s="98"/>
      <c r="AD208" s="98"/>
      <c r="AE208" s="98"/>
      <c r="AF208" s="67"/>
      <c r="AG208" s="98"/>
      <c r="AH208" s="98"/>
      <c r="AI208" s="98"/>
      <c r="AJ208" s="67"/>
      <c r="AK208" s="98"/>
      <c r="AL208" s="98"/>
      <c r="AM208" s="98"/>
      <c r="AN208" s="67"/>
      <c r="AO208" s="98"/>
      <c r="AP208" s="98"/>
      <c r="AQ208" s="98"/>
      <c r="AR208" s="67"/>
      <c r="AT208" s="68"/>
      <c r="AU208" s="68"/>
      <c r="AV208" s="99"/>
      <c r="AW208" s="99"/>
      <c r="AX208" s="99"/>
      <c r="AY208" s="99"/>
      <c r="AZ208" s="99"/>
      <c r="BA208" s="99"/>
      <c r="BB208" s="99"/>
      <c r="BC208" s="112">
        <v>-0.08</v>
      </c>
    </row>
    <row r="209" spans="1:55" x14ac:dyDescent="0.45">
      <c r="A209" s="136" t="s">
        <v>337</v>
      </c>
      <c r="B209" s="146" t="s">
        <v>227</v>
      </c>
      <c r="C209" s="147" t="s">
        <v>185</v>
      </c>
      <c r="D209" s="146">
        <v>3752369</v>
      </c>
      <c r="E209" s="128"/>
      <c r="F209" s="128"/>
      <c r="G209" s="128"/>
      <c r="H209" s="129"/>
      <c r="I209" s="128"/>
      <c r="J209" s="128"/>
      <c r="K209" s="128"/>
      <c r="L209" s="129"/>
      <c r="M209" s="128"/>
      <c r="N209" s="128"/>
      <c r="O209" s="128"/>
      <c r="P209" s="129"/>
      <c r="Q209" s="121"/>
      <c r="R209" s="121"/>
      <c r="S209" s="121"/>
      <c r="T209" s="129"/>
      <c r="U209" s="143">
        <v>0.26</v>
      </c>
      <c r="V209" s="143">
        <v>0.27</v>
      </c>
      <c r="W209" s="143">
        <v>0.31</v>
      </c>
      <c r="X209" s="129"/>
      <c r="Y209" s="143">
        <v>0.3</v>
      </c>
      <c r="Z209" s="143">
        <v>0.34</v>
      </c>
      <c r="AA209" s="143">
        <v>0.3</v>
      </c>
      <c r="AB209" s="129"/>
      <c r="AC209" s="143">
        <v>0.31</v>
      </c>
      <c r="AD209" s="143">
        <v>0.33</v>
      </c>
      <c r="AE209" s="143">
        <v>0.26</v>
      </c>
      <c r="AF209" s="129"/>
      <c r="AG209" s="143">
        <v>0.2</v>
      </c>
      <c r="AH209" s="143">
        <v>0.08</v>
      </c>
      <c r="AI209" s="143">
        <v>0.24</v>
      </c>
      <c r="AJ209" s="129"/>
      <c r="AK209" s="143">
        <v>0.39</v>
      </c>
      <c r="AL209" s="143">
        <v>0.56999999999999995</v>
      </c>
      <c r="AM209" s="143">
        <v>0.38</v>
      </c>
      <c r="AN209" s="129"/>
      <c r="AO209" s="143">
        <v>0.19</v>
      </c>
      <c r="AP209" s="143">
        <v>0.11</v>
      </c>
      <c r="AQ209" s="143">
        <v>0.08</v>
      </c>
      <c r="AR209" s="129"/>
      <c r="AT209" s="134"/>
      <c r="AU209" s="134"/>
      <c r="AV209" s="109"/>
      <c r="AW209" s="109"/>
      <c r="AX209" s="144">
        <v>0.28999999999999998</v>
      </c>
      <c r="AY209" s="144">
        <v>0.31</v>
      </c>
      <c r="AZ209" s="144">
        <v>0.28000000000000003</v>
      </c>
      <c r="BA209" s="144">
        <v>0.21</v>
      </c>
      <c r="BB209" s="144">
        <v>0.4</v>
      </c>
      <c r="BC209" s="145">
        <f>BC207-BC208</f>
        <v>0.1</v>
      </c>
    </row>
    <row r="210" spans="1:55" x14ac:dyDescent="0.45">
      <c r="A210" s="59"/>
      <c r="B210" s="60"/>
      <c r="C210" s="60"/>
      <c r="D210" s="60"/>
      <c r="E210" s="66"/>
      <c r="F210" s="66"/>
      <c r="G210" s="66"/>
      <c r="H210" s="67"/>
      <c r="I210" s="66"/>
      <c r="J210" s="66"/>
      <c r="K210" s="66"/>
      <c r="L210" s="67"/>
      <c r="M210" s="66"/>
      <c r="N210" s="66"/>
      <c r="O210" s="66"/>
      <c r="P210" s="67"/>
      <c r="Q210" s="66"/>
      <c r="R210" s="66"/>
      <c r="S210" s="66"/>
      <c r="T210" s="67"/>
      <c r="U210" s="66"/>
      <c r="V210" s="66"/>
      <c r="W210" s="66"/>
      <c r="X210" s="67"/>
      <c r="Y210" s="66"/>
      <c r="Z210" s="66"/>
      <c r="AA210" s="66"/>
      <c r="AB210" s="67"/>
      <c r="AC210" s="66"/>
      <c r="AD210" s="66"/>
      <c r="AE210" s="66"/>
      <c r="AF210" s="67"/>
      <c r="AG210" s="66"/>
      <c r="AH210" s="66"/>
      <c r="AI210" s="66"/>
      <c r="AJ210" s="67"/>
      <c r="AK210" s="66"/>
      <c r="AL210" s="66"/>
      <c r="AM210" s="66"/>
      <c r="AN210" s="67"/>
      <c r="AO210" s="66"/>
      <c r="AP210" s="66"/>
      <c r="AQ210" s="66"/>
      <c r="AR210" s="67"/>
      <c r="AT210" s="68"/>
      <c r="AU210" s="68"/>
      <c r="AV210" s="68"/>
      <c r="AW210" s="68"/>
      <c r="AX210" s="68"/>
      <c r="AY210" s="68"/>
      <c r="AZ210" s="68"/>
      <c r="BA210" s="68"/>
      <c r="BB210" s="68"/>
      <c r="BC210" s="93"/>
    </row>
    <row r="211" spans="1:55" x14ac:dyDescent="0.45">
      <c r="A211" s="141" t="s">
        <v>319</v>
      </c>
      <c r="B211" s="142"/>
      <c r="C211" s="142"/>
      <c r="D211" s="142"/>
      <c r="E211" s="115"/>
      <c r="F211" s="115"/>
      <c r="G211" s="115"/>
      <c r="H211" s="116"/>
      <c r="I211" s="115"/>
      <c r="J211" s="115"/>
      <c r="K211" s="115"/>
      <c r="L211" s="116"/>
      <c r="M211" s="115"/>
      <c r="N211" s="115"/>
      <c r="O211" s="115"/>
      <c r="P211" s="116"/>
      <c r="Q211" s="115"/>
      <c r="R211" s="115"/>
      <c r="S211" s="115"/>
      <c r="T211" s="116"/>
      <c r="U211" s="115"/>
      <c r="V211" s="115"/>
      <c r="W211" s="115"/>
      <c r="X211" s="116"/>
      <c r="Y211" s="115"/>
      <c r="Z211" s="115"/>
      <c r="AA211" s="115"/>
      <c r="AB211" s="116"/>
      <c r="AC211" s="115"/>
      <c r="AD211" s="115"/>
      <c r="AE211" s="115"/>
      <c r="AF211" s="116"/>
      <c r="AG211" s="115"/>
      <c r="AH211" s="115"/>
      <c r="AI211" s="115"/>
      <c r="AJ211" s="116"/>
      <c r="AK211" s="115"/>
      <c r="AL211" s="115"/>
      <c r="AM211" s="115"/>
      <c r="AN211" s="116"/>
      <c r="AO211" s="115"/>
      <c r="AP211" s="115"/>
      <c r="AQ211" s="115"/>
      <c r="AR211" s="116"/>
      <c r="AT211" s="117"/>
      <c r="AU211" s="117"/>
      <c r="AV211" s="117"/>
      <c r="AW211" s="117"/>
      <c r="AX211" s="117"/>
      <c r="AY211" s="117"/>
      <c r="AZ211" s="117"/>
      <c r="BA211" s="117"/>
      <c r="BB211" s="117"/>
      <c r="BC211" s="93"/>
    </row>
    <row r="212" spans="1:55" x14ac:dyDescent="0.45">
      <c r="A212" s="135" t="s">
        <v>338</v>
      </c>
      <c r="B212" s="60" t="s">
        <v>223</v>
      </c>
      <c r="C212" s="76" t="s">
        <v>185</v>
      </c>
      <c r="D212" s="60">
        <v>3752370</v>
      </c>
      <c r="E212" s="66"/>
      <c r="F212" s="66"/>
      <c r="G212" s="66"/>
      <c r="H212" s="67"/>
      <c r="I212" s="66"/>
      <c r="J212" s="66"/>
      <c r="K212" s="66"/>
      <c r="L212" s="67"/>
      <c r="M212" s="66"/>
      <c r="N212" s="66"/>
      <c r="O212" s="66"/>
      <c r="P212" s="67"/>
      <c r="Q212" s="98"/>
      <c r="R212" s="98"/>
      <c r="S212" s="98"/>
      <c r="T212" s="67"/>
      <c r="U212" s="86">
        <v>1271</v>
      </c>
      <c r="V212" s="86">
        <v>1413</v>
      </c>
      <c r="W212" s="86">
        <v>1546</v>
      </c>
      <c r="X212" s="79">
        <f>AX212-SUM(U212,V212,W212)</f>
        <v>1895</v>
      </c>
      <c r="Y212" s="86">
        <v>1724</v>
      </c>
      <c r="Z212" s="86">
        <v>1849</v>
      </c>
      <c r="AA212" s="86">
        <v>1835</v>
      </c>
      <c r="AB212" s="79">
        <f>AY212-SUM(Y212,Z212,AA212)</f>
        <v>2201</v>
      </c>
      <c r="AC212" s="86">
        <v>1904</v>
      </c>
      <c r="AD212" s="86">
        <v>2129</v>
      </c>
      <c r="AE212" s="86">
        <v>2293</v>
      </c>
      <c r="AF212" s="79">
        <f>AZ212-SUM(AC212,AD212,AE212)</f>
        <v>2660</v>
      </c>
      <c r="AG212" s="86">
        <v>2157</v>
      </c>
      <c r="AH212" s="86">
        <v>1839</v>
      </c>
      <c r="AI212" s="86">
        <v>2371</v>
      </c>
      <c r="AJ212" s="79">
        <f>BA212-SUM(AG212,AH212,AI212)</f>
        <v>3050</v>
      </c>
      <c r="AK212" s="86">
        <v>2905</v>
      </c>
      <c r="AL212" s="86">
        <v>3364</v>
      </c>
      <c r="AM212" s="86">
        <v>3688</v>
      </c>
      <c r="AN212" s="79">
        <f>BB212-SUM(AK212,AL212,AM212)</f>
        <v>4447</v>
      </c>
      <c r="AO212" s="86">
        <v>3842</v>
      </c>
      <c r="AP212" s="86">
        <v>4340</v>
      </c>
      <c r="AQ212" s="86">
        <v>4138</v>
      </c>
      <c r="AR212" s="79">
        <f>BC212-SUM(AO212,AP212,AQ212)</f>
        <v>4656</v>
      </c>
      <c r="AT212" s="68"/>
      <c r="AU212" s="68"/>
      <c r="AV212" s="99"/>
      <c r="AW212" s="99"/>
      <c r="AX212" s="88">
        <v>6125</v>
      </c>
      <c r="AY212" s="88">
        <v>7609</v>
      </c>
      <c r="AZ212" s="88">
        <v>8986</v>
      </c>
      <c r="BA212" s="88">
        <v>9417</v>
      </c>
      <c r="BB212" s="88">
        <v>14404</v>
      </c>
      <c r="BC212" s="88">
        <v>16976</v>
      </c>
    </row>
    <row r="213" spans="1:55" x14ac:dyDescent="0.45">
      <c r="A213" s="135" t="s">
        <v>339</v>
      </c>
      <c r="B213" s="60" t="s">
        <v>223</v>
      </c>
      <c r="C213" s="76" t="s">
        <v>184</v>
      </c>
      <c r="D213" s="60">
        <v>3752371</v>
      </c>
      <c r="E213" s="66"/>
      <c r="F213" s="66"/>
      <c r="G213" s="66"/>
      <c r="H213" s="67"/>
      <c r="I213" s="66"/>
      <c r="J213" s="66"/>
      <c r="K213" s="66"/>
      <c r="L213" s="67"/>
      <c r="M213" s="66"/>
      <c r="N213" s="66"/>
      <c r="O213" s="66"/>
      <c r="P213" s="67"/>
      <c r="Q213" s="98"/>
      <c r="R213" s="98"/>
      <c r="S213" s="98"/>
      <c r="T213" s="67"/>
      <c r="U213" s="86">
        <v>-77</v>
      </c>
      <c r="V213" s="86">
        <v>-8</v>
      </c>
      <c r="W213" s="86">
        <v>-26</v>
      </c>
      <c r="X213" s="79">
        <f>AX213-SUM(U213,V213,W213)</f>
        <v>-37</v>
      </c>
      <c r="Y213" s="86">
        <v>-19</v>
      </c>
      <c r="Z213" s="86">
        <v>44</v>
      </c>
      <c r="AA213" s="86">
        <v>168</v>
      </c>
      <c r="AB213" s="79">
        <f>AY213-SUM(Y213,Z213,AA213)</f>
        <v>211</v>
      </c>
      <c r="AC213" s="86">
        <v>192</v>
      </c>
      <c r="AD213" s="86">
        <v>184</v>
      </c>
      <c r="AE213" s="86">
        <v>66</v>
      </c>
      <c r="AF213" s="79">
        <f>AZ213-SUM(AC213,AD213,AE213)</f>
        <v>99</v>
      </c>
      <c r="AG213" s="86">
        <v>96</v>
      </c>
      <c r="AH213" s="86">
        <v>240</v>
      </c>
      <c r="AI213" s="86">
        <v>304</v>
      </c>
      <c r="AJ213" s="79">
        <f>BA213-SUM(AG213,AH213,AI213)</f>
        <v>324</v>
      </c>
      <c r="AK213" s="86">
        <v>191</v>
      </c>
      <c r="AL213" s="86">
        <v>-112</v>
      </c>
      <c r="AM213" s="86">
        <v>-117</v>
      </c>
      <c r="AN213" s="67"/>
      <c r="AO213" s="98"/>
      <c r="AP213" s="98"/>
      <c r="AQ213" s="98"/>
      <c r="AR213" s="67"/>
      <c r="AT213" s="68"/>
      <c r="AU213" s="68"/>
      <c r="AV213" s="99"/>
      <c r="AW213" s="99"/>
      <c r="AX213" s="88">
        <v>-148</v>
      </c>
      <c r="AY213" s="88">
        <v>404</v>
      </c>
      <c r="AZ213" s="88">
        <v>541</v>
      </c>
      <c r="BA213" s="88">
        <v>964</v>
      </c>
      <c r="BB213" s="99"/>
      <c r="BC213" s="99"/>
    </row>
    <row r="214" spans="1:55" x14ac:dyDescent="0.45">
      <c r="A214" s="135" t="s">
        <v>326</v>
      </c>
      <c r="B214" s="60" t="s">
        <v>223</v>
      </c>
      <c r="C214" s="76" t="s">
        <v>185</v>
      </c>
      <c r="D214" s="60">
        <v>3859362</v>
      </c>
      <c r="E214" s="66"/>
      <c r="F214" s="66"/>
      <c r="G214" s="66"/>
      <c r="H214" s="67"/>
      <c r="I214" s="66"/>
      <c r="J214" s="66"/>
      <c r="K214" s="66"/>
      <c r="L214" s="67"/>
      <c r="M214" s="66"/>
      <c r="N214" s="66"/>
      <c r="O214" s="66"/>
      <c r="P214" s="67"/>
      <c r="Q214" s="98"/>
      <c r="R214" s="98"/>
      <c r="S214" s="98"/>
      <c r="T214" s="67"/>
      <c r="U214" s="98"/>
      <c r="V214" s="98"/>
      <c r="W214" s="98"/>
      <c r="X214" s="67"/>
      <c r="Y214" s="98"/>
      <c r="Z214" s="98"/>
      <c r="AA214" s="98"/>
      <c r="AB214" s="67"/>
      <c r="AC214" s="98"/>
      <c r="AD214" s="98"/>
      <c r="AE214" s="98"/>
      <c r="AF214" s="67"/>
      <c r="AG214" s="98"/>
      <c r="AH214" s="98"/>
      <c r="AI214" s="98"/>
      <c r="AJ214" s="67"/>
      <c r="AK214" s="98"/>
      <c r="AL214" s="98"/>
      <c r="AM214" s="98"/>
      <c r="AN214" s="67"/>
      <c r="AO214" s="98"/>
      <c r="AP214" s="98"/>
      <c r="AQ214" s="98"/>
      <c r="AR214" s="67"/>
      <c r="AT214" s="68"/>
      <c r="AU214" s="68"/>
      <c r="AV214" s="99"/>
      <c r="AW214" s="99"/>
      <c r="AX214" s="99"/>
      <c r="AY214" s="99"/>
      <c r="AZ214" s="99"/>
      <c r="BA214" s="99"/>
      <c r="BB214" s="99"/>
      <c r="BC214" s="88">
        <v>430</v>
      </c>
    </row>
    <row r="215" spans="1:55" x14ac:dyDescent="0.45">
      <c r="A215" s="135" t="s">
        <v>340</v>
      </c>
      <c r="B215" s="60" t="s">
        <v>223</v>
      </c>
      <c r="C215" s="76" t="s">
        <v>184</v>
      </c>
      <c r="D215" s="60">
        <v>3752372</v>
      </c>
      <c r="E215" s="66"/>
      <c r="F215" s="66"/>
      <c r="G215" s="66"/>
      <c r="H215" s="67"/>
      <c r="I215" s="66"/>
      <c r="J215" s="66"/>
      <c r="K215" s="66"/>
      <c r="L215" s="67"/>
      <c r="M215" s="66"/>
      <c r="N215" s="66"/>
      <c r="O215" s="66"/>
      <c r="P215" s="67"/>
      <c r="Q215" s="98"/>
      <c r="R215" s="98"/>
      <c r="S215" s="98"/>
      <c r="T215" s="67"/>
      <c r="U215" s="86">
        <v>0</v>
      </c>
      <c r="V215" s="86">
        <v>-4</v>
      </c>
      <c r="W215" s="86">
        <v>12</v>
      </c>
      <c r="X215" s="79">
        <f>AX215-SUM(U215,V215,W215)</f>
        <v>14</v>
      </c>
      <c r="Y215" s="86">
        <v>7</v>
      </c>
      <c r="Z215" s="86">
        <v>0</v>
      </c>
      <c r="AA215" s="86">
        <v>-8</v>
      </c>
      <c r="AB215" s="79">
        <f>AY215-SUM(Y215,Z215,AA215)</f>
        <v>0</v>
      </c>
      <c r="AC215" s="86">
        <v>2</v>
      </c>
      <c r="AD215" s="86">
        <v>-5</v>
      </c>
      <c r="AE215" s="86">
        <v>-3</v>
      </c>
      <c r="AF215" s="130">
        <f>AZ215-SUM(AC215,AD215,AE215)</f>
        <v>6</v>
      </c>
      <c r="AG215" s="66"/>
      <c r="AH215" s="66"/>
      <c r="AI215" s="66"/>
      <c r="AJ215" s="67"/>
      <c r="AK215" s="66"/>
      <c r="AL215" s="66"/>
      <c r="AM215" s="66"/>
      <c r="AN215" s="67"/>
      <c r="AO215" s="66"/>
      <c r="AP215" s="66"/>
      <c r="AQ215" s="66"/>
      <c r="AR215" s="67"/>
      <c r="AT215" s="68"/>
      <c r="AU215" s="68"/>
      <c r="AV215" s="99"/>
      <c r="AW215" s="99"/>
      <c r="AX215" s="88">
        <v>22</v>
      </c>
      <c r="AY215" s="88">
        <v>-1</v>
      </c>
      <c r="AZ215" s="88">
        <v>0</v>
      </c>
      <c r="BA215" s="68"/>
      <c r="BB215" s="68"/>
      <c r="BC215" s="99"/>
    </row>
    <row r="216" spans="1:55" x14ac:dyDescent="0.45">
      <c r="A216" s="136" t="s">
        <v>341</v>
      </c>
      <c r="B216" s="101" t="s">
        <v>223</v>
      </c>
      <c r="C216" s="102" t="s">
        <v>185</v>
      </c>
      <c r="D216" s="101">
        <v>3752373</v>
      </c>
      <c r="E216" s="128"/>
      <c r="F216" s="128"/>
      <c r="G216" s="128"/>
      <c r="H216" s="129"/>
      <c r="I216" s="128"/>
      <c r="J216" s="128"/>
      <c r="K216" s="128"/>
      <c r="L216" s="129"/>
      <c r="M216" s="128"/>
      <c r="N216" s="128"/>
      <c r="O216" s="128"/>
      <c r="P216" s="129"/>
      <c r="Q216" s="121"/>
      <c r="R216" s="121"/>
      <c r="S216" s="121"/>
      <c r="T216" s="129"/>
      <c r="U216" s="105">
        <f>SUM(U212:U215)</f>
        <v>1194</v>
      </c>
      <c r="V216" s="105">
        <f>SUM(V212:V215)</f>
        <v>1401</v>
      </c>
      <c r="W216" s="105">
        <f>SUM(W212:W215)</f>
        <v>1532</v>
      </c>
      <c r="X216" s="120">
        <f>AX216-SUM(U216,V216,W216)</f>
        <v>1872</v>
      </c>
      <c r="Y216" s="105">
        <f>SUM(Y212:Y215)</f>
        <v>1712</v>
      </c>
      <c r="Z216" s="105">
        <f>SUM(Z212:Z215)</f>
        <v>1893</v>
      </c>
      <c r="AA216" s="105">
        <f>SUM(AA212:AA215)</f>
        <v>1995</v>
      </c>
      <c r="AB216" s="120">
        <f>AY216-SUM(Y216,Z216,AA216)</f>
        <v>2412</v>
      </c>
      <c r="AC216" s="105">
        <f>SUM(AC212:AC215)</f>
        <v>2098</v>
      </c>
      <c r="AD216" s="105">
        <f>SUM(AD212:AD215)</f>
        <v>2308</v>
      </c>
      <c r="AE216" s="105">
        <f>SUM(AE212:AE215)</f>
        <v>2356</v>
      </c>
      <c r="AF216" s="120">
        <f>AZ216-SUM(AC216,AD216,AE216)</f>
        <v>2765</v>
      </c>
      <c r="AG216" s="105">
        <f>SUM(AG212:AG215)</f>
        <v>2253</v>
      </c>
      <c r="AH216" s="105">
        <f>SUM(AH212:AH215)</f>
        <v>2079</v>
      </c>
      <c r="AI216" s="105">
        <f>SUM(AI212:AI215)</f>
        <v>2675</v>
      </c>
      <c r="AJ216" s="120">
        <f>BA216-SUM(AG216,AH216,AI216)</f>
        <v>3374</v>
      </c>
      <c r="AK216" s="105">
        <f>SUM(AK212:AK215)</f>
        <v>3096</v>
      </c>
      <c r="AL216" s="105">
        <f>SUM(AL212:AL215)</f>
        <v>3252</v>
      </c>
      <c r="AM216" s="105">
        <f>SUM(AM212:AM215)</f>
        <v>3571</v>
      </c>
      <c r="AN216" s="120">
        <f>BB216-SUM(AK216,AL216,AM216)</f>
        <v>4398</v>
      </c>
      <c r="AO216" s="103">
        <v>3923</v>
      </c>
      <c r="AP216" s="103">
        <v>4310</v>
      </c>
      <c r="AQ216" s="103">
        <v>4303</v>
      </c>
      <c r="AR216" s="120">
        <f>BC216-SUM(AO216,AP216,AQ216)</f>
        <v>4870</v>
      </c>
      <c r="AT216" s="134"/>
      <c r="AU216" s="134"/>
      <c r="AV216" s="109"/>
      <c r="AW216" s="109"/>
      <c r="AX216" s="107">
        <f>SUM(AX212:AX215)</f>
        <v>5999</v>
      </c>
      <c r="AY216" s="107">
        <f>SUM(AY212:AY215)</f>
        <v>8012</v>
      </c>
      <c r="AZ216" s="107">
        <f>SUM(AZ212:AZ215)</f>
        <v>9527</v>
      </c>
      <c r="BA216" s="107">
        <f>SUM(BA212:BA215)</f>
        <v>10381</v>
      </c>
      <c r="BB216" s="108">
        <v>14317</v>
      </c>
      <c r="BC216" s="107">
        <f>SUM(BC212:BC215)</f>
        <v>17406</v>
      </c>
    </row>
    <row r="217" spans="1:55" x14ac:dyDescent="0.45">
      <c r="A217" s="141"/>
      <c r="B217" s="142"/>
      <c r="C217" s="142"/>
      <c r="D217" s="142"/>
      <c r="E217" s="115"/>
      <c r="F217" s="115"/>
      <c r="G217" s="115"/>
      <c r="H217" s="116"/>
      <c r="I217" s="115"/>
      <c r="J217" s="115"/>
      <c r="K217" s="115"/>
      <c r="L217" s="116"/>
      <c r="M217" s="115"/>
      <c r="N217" s="115"/>
      <c r="O217" s="115"/>
      <c r="P217" s="116"/>
      <c r="Q217" s="115"/>
      <c r="R217" s="115"/>
      <c r="S217" s="115"/>
      <c r="T217" s="116"/>
      <c r="U217" s="148"/>
      <c r="V217" s="148"/>
      <c r="W217" s="148"/>
      <c r="X217" s="116"/>
      <c r="Y217" s="148"/>
      <c r="Z217" s="148"/>
      <c r="AA217" s="148"/>
      <c r="AB217" s="116"/>
      <c r="AC217" s="148"/>
      <c r="AD217" s="148"/>
      <c r="AE217" s="148"/>
      <c r="AF217" s="116"/>
      <c r="AG217" s="148"/>
      <c r="AH217" s="148"/>
      <c r="AI217" s="148"/>
      <c r="AJ217" s="116"/>
      <c r="AK217" s="148"/>
      <c r="AL217" s="148"/>
      <c r="AM217" s="148"/>
      <c r="AN217" s="116"/>
      <c r="AO217" s="148"/>
      <c r="AP217" s="148"/>
      <c r="AQ217" s="148"/>
      <c r="AR217" s="116"/>
      <c r="AT217" s="117"/>
      <c r="AU217" s="117"/>
      <c r="AV217" s="117"/>
      <c r="AW217" s="117"/>
      <c r="AX217" s="117"/>
      <c r="AY217" s="117"/>
      <c r="AZ217" s="117"/>
      <c r="BA217" s="117"/>
      <c r="BB217" s="149"/>
      <c r="BC217" s="68"/>
    </row>
    <row r="218" spans="1:55" x14ac:dyDescent="0.45">
      <c r="A218" s="97" t="s">
        <v>342</v>
      </c>
      <c r="B218" s="60" t="s">
        <v>223</v>
      </c>
      <c r="C218" s="76" t="s">
        <v>184</v>
      </c>
      <c r="D218" s="60">
        <v>3752374</v>
      </c>
      <c r="E218" s="66"/>
      <c r="F218" s="66"/>
      <c r="G218" s="66"/>
      <c r="H218" s="67"/>
      <c r="I218" s="66"/>
      <c r="J218" s="66"/>
      <c r="K218" s="66"/>
      <c r="L218" s="67"/>
      <c r="M218" s="66"/>
      <c r="N218" s="66"/>
      <c r="O218" s="66"/>
      <c r="P218" s="67"/>
      <c r="Q218" s="98"/>
      <c r="R218" s="98"/>
      <c r="S218" s="98"/>
      <c r="T218" s="91"/>
      <c r="U218" s="86">
        <v>924</v>
      </c>
      <c r="V218" s="86">
        <v>1072</v>
      </c>
      <c r="W218" s="86">
        <v>1161</v>
      </c>
      <c r="X218" s="79">
        <f>AX218-SUM(U218,V218,W218)</f>
        <v>1442</v>
      </c>
      <c r="Y218" s="86">
        <v>1271</v>
      </c>
      <c r="Z218" s="86">
        <v>1409</v>
      </c>
      <c r="AA218" s="86">
        <v>1558</v>
      </c>
      <c r="AB218" s="79">
        <f>AY218-SUM(Y218,Z218,AA218)</f>
        <v>1909</v>
      </c>
      <c r="AC218" s="86">
        <v>1731</v>
      </c>
      <c r="AD218" s="86">
        <v>1849</v>
      </c>
      <c r="AE218" s="86">
        <v>1827</v>
      </c>
      <c r="AF218" s="79">
        <f>AZ218-SUM(AC218,AD218,AE218)</f>
        <v>2201</v>
      </c>
      <c r="AG218" s="86">
        <v>1906</v>
      </c>
      <c r="AH218" s="86">
        <v>2124</v>
      </c>
      <c r="AI218" s="86">
        <v>2290</v>
      </c>
      <c r="AJ218" s="79">
        <f>BA218-SUM(AG218,AH218,AI218)</f>
        <v>2666</v>
      </c>
      <c r="AK218" s="86">
        <v>2157</v>
      </c>
      <c r="AL218" s="86">
        <v>1839</v>
      </c>
      <c r="AM218" s="86">
        <v>2371</v>
      </c>
      <c r="AN218" s="67"/>
      <c r="AO218" s="98"/>
      <c r="AP218" s="98"/>
      <c r="AQ218" s="98"/>
      <c r="AR218" s="67"/>
      <c r="AT218" s="68"/>
      <c r="AU218" s="68"/>
      <c r="AV218" s="99"/>
      <c r="AW218" s="99"/>
      <c r="AX218" s="88">
        <v>4599</v>
      </c>
      <c r="AY218" s="88">
        <v>6147</v>
      </c>
      <c r="AZ218" s="88">
        <v>7608</v>
      </c>
      <c r="BA218" s="88">
        <v>8986</v>
      </c>
      <c r="BB218" s="99"/>
      <c r="BC218" s="99"/>
    </row>
    <row r="219" spans="1:55" x14ac:dyDescent="0.45">
      <c r="A219" s="97" t="s">
        <v>343</v>
      </c>
      <c r="B219" s="60" t="s">
        <v>227</v>
      </c>
      <c r="C219" s="76" t="s">
        <v>185</v>
      </c>
      <c r="D219" s="60">
        <v>3752375</v>
      </c>
      <c r="E219" s="66"/>
      <c r="F219" s="66"/>
      <c r="G219" s="66"/>
      <c r="H219" s="67"/>
      <c r="I219" s="66"/>
      <c r="J219" s="66"/>
      <c r="K219" s="66"/>
      <c r="L219" s="67"/>
      <c r="M219" s="66"/>
      <c r="N219" s="66"/>
      <c r="O219" s="66"/>
      <c r="P219" s="67"/>
      <c r="Q219" s="98"/>
      <c r="R219" s="98"/>
      <c r="S219" s="98"/>
      <c r="T219" s="91"/>
      <c r="U219" s="110">
        <v>0.34</v>
      </c>
      <c r="V219" s="110">
        <v>0.31</v>
      </c>
      <c r="W219" s="110">
        <v>0.33</v>
      </c>
      <c r="X219" s="67"/>
      <c r="Y219" s="110">
        <v>0.36</v>
      </c>
      <c r="Z219" s="110">
        <v>0.31</v>
      </c>
      <c r="AA219" s="110">
        <v>0.19</v>
      </c>
      <c r="AB219" s="67"/>
      <c r="AC219" s="110">
        <v>0.1</v>
      </c>
      <c r="AD219" s="110">
        <v>0.15</v>
      </c>
      <c r="AE219" s="110">
        <v>0.25</v>
      </c>
      <c r="AF219" s="67"/>
      <c r="AG219" s="110">
        <v>0.13</v>
      </c>
      <c r="AH219" s="110">
        <v>-0.13</v>
      </c>
      <c r="AI219" s="110">
        <v>0.04</v>
      </c>
      <c r="AJ219" s="67"/>
      <c r="AK219" s="110">
        <v>0.35</v>
      </c>
      <c r="AL219" s="110">
        <v>0.83</v>
      </c>
      <c r="AM219" s="110">
        <v>0.56000000000000005</v>
      </c>
      <c r="AN219" s="67"/>
      <c r="AO219" s="110">
        <v>0.32</v>
      </c>
      <c r="AP219" s="110">
        <v>0.28999999999999998</v>
      </c>
      <c r="AQ219" s="110">
        <v>0.12</v>
      </c>
      <c r="AR219" s="67"/>
      <c r="AT219" s="68"/>
      <c r="AU219" s="68"/>
      <c r="AV219" s="99"/>
      <c r="AW219" s="99"/>
      <c r="AX219" s="112">
        <v>0.32</v>
      </c>
      <c r="AY219" s="112">
        <v>0.24</v>
      </c>
      <c r="AZ219" s="112">
        <v>0.18</v>
      </c>
      <c r="BA219" s="112">
        <v>0.05</v>
      </c>
      <c r="BB219" s="112">
        <v>0.53</v>
      </c>
      <c r="BC219" s="112">
        <v>0.18</v>
      </c>
    </row>
    <row r="220" spans="1:55" x14ac:dyDescent="0.45">
      <c r="A220" s="135" t="s">
        <v>331</v>
      </c>
      <c r="B220" s="114" t="s">
        <v>227</v>
      </c>
      <c r="C220" s="150" t="s">
        <v>185</v>
      </c>
      <c r="D220" s="114">
        <v>3859363</v>
      </c>
      <c r="E220" s="151"/>
      <c r="F220" s="151"/>
      <c r="G220" s="151"/>
      <c r="H220" s="152"/>
      <c r="I220" s="151"/>
      <c r="J220" s="151"/>
      <c r="K220" s="151"/>
      <c r="L220" s="152"/>
      <c r="M220" s="151"/>
      <c r="N220" s="151"/>
      <c r="O220" s="151"/>
      <c r="P220" s="152"/>
      <c r="Q220" s="153"/>
      <c r="R220" s="153"/>
      <c r="S220" s="153"/>
      <c r="T220" s="154"/>
      <c r="U220" s="153"/>
      <c r="V220" s="153"/>
      <c r="W220" s="153"/>
      <c r="X220" s="152"/>
      <c r="Y220" s="153"/>
      <c r="Z220" s="153"/>
      <c r="AA220" s="153"/>
      <c r="AB220" s="152"/>
      <c r="AC220" s="153"/>
      <c r="AD220" s="153"/>
      <c r="AE220" s="153"/>
      <c r="AF220" s="152"/>
      <c r="AG220" s="153"/>
      <c r="AH220" s="153"/>
      <c r="AI220" s="153"/>
      <c r="AJ220" s="152"/>
      <c r="AK220" s="153"/>
      <c r="AL220" s="153"/>
      <c r="AM220" s="153"/>
      <c r="AN220" s="152"/>
      <c r="AO220" s="153"/>
      <c r="AP220" s="153"/>
      <c r="AQ220" s="153"/>
      <c r="AR220" s="152"/>
      <c r="AT220" s="155"/>
      <c r="AU220" s="155"/>
      <c r="AV220" s="156"/>
      <c r="AW220" s="156"/>
      <c r="AX220" s="156"/>
      <c r="AY220" s="156"/>
      <c r="AZ220" s="156"/>
      <c r="BA220" s="156"/>
      <c r="BB220" s="156"/>
      <c r="BC220" s="112">
        <v>-0.03</v>
      </c>
    </row>
    <row r="221" spans="1:55" x14ac:dyDescent="0.45">
      <c r="A221" s="136" t="s">
        <v>344</v>
      </c>
      <c r="B221" s="101" t="s">
        <v>227</v>
      </c>
      <c r="C221" s="102" t="s">
        <v>185</v>
      </c>
      <c r="D221" s="101">
        <v>3752376</v>
      </c>
      <c r="E221" s="128"/>
      <c r="F221" s="128"/>
      <c r="G221" s="128"/>
      <c r="H221" s="129"/>
      <c r="I221" s="128"/>
      <c r="J221" s="128"/>
      <c r="K221" s="128"/>
      <c r="L221" s="129"/>
      <c r="M221" s="128"/>
      <c r="N221" s="128"/>
      <c r="O221" s="128"/>
      <c r="P221" s="129"/>
      <c r="Q221" s="121"/>
      <c r="R221" s="121"/>
      <c r="S221" s="121"/>
      <c r="T221" s="157"/>
      <c r="U221" s="143">
        <v>0.28999999999999998</v>
      </c>
      <c r="V221" s="143">
        <v>0.31</v>
      </c>
      <c r="W221" s="143">
        <v>0.32</v>
      </c>
      <c r="X221" s="129"/>
      <c r="Y221" s="143">
        <v>0.35</v>
      </c>
      <c r="Z221" s="143">
        <v>0.34</v>
      </c>
      <c r="AA221" s="143">
        <v>0.28000000000000003</v>
      </c>
      <c r="AB221" s="129"/>
      <c r="AC221" s="143">
        <v>0.21</v>
      </c>
      <c r="AD221" s="143">
        <v>0.25</v>
      </c>
      <c r="AE221" s="143">
        <v>0.28999999999999998</v>
      </c>
      <c r="AF221" s="129"/>
      <c r="AG221" s="143">
        <v>0.18</v>
      </c>
      <c r="AH221" s="143">
        <v>-0.02</v>
      </c>
      <c r="AI221" s="143">
        <v>0.17</v>
      </c>
      <c r="AJ221" s="129"/>
      <c r="AK221" s="143">
        <v>0.44</v>
      </c>
      <c r="AL221" s="143">
        <v>0.77</v>
      </c>
      <c r="AM221" s="143">
        <v>0.51</v>
      </c>
      <c r="AN221" s="129"/>
      <c r="AO221" s="143">
        <v>0.35</v>
      </c>
      <c r="AP221" s="143">
        <v>0.28000000000000003</v>
      </c>
      <c r="AQ221" s="143">
        <v>0.17</v>
      </c>
      <c r="AR221" s="129"/>
      <c r="AT221" s="134"/>
      <c r="AU221" s="134"/>
      <c r="AV221" s="109"/>
      <c r="AW221" s="109"/>
      <c r="AX221" s="144">
        <v>0.3</v>
      </c>
      <c r="AY221" s="144">
        <v>0.3</v>
      </c>
      <c r="AZ221" s="144">
        <v>0.25</v>
      </c>
      <c r="BA221" s="144">
        <v>0.16</v>
      </c>
      <c r="BB221" s="144">
        <v>0.52</v>
      </c>
      <c r="BC221" s="145">
        <f>BC219-BC220</f>
        <v>0.21</v>
      </c>
    </row>
    <row r="222" spans="1:55" x14ac:dyDescent="0.45">
      <c r="A222" s="59"/>
      <c r="B222" s="60"/>
      <c r="C222" s="60"/>
      <c r="D222" s="60"/>
      <c r="E222" s="66"/>
      <c r="F222" s="66"/>
      <c r="G222" s="66"/>
      <c r="H222" s="67"/>
      <c r="I222" s="66"/>
      <c r="J222" s="66"/>
      <c r="K222" s="66"/>
      <c r="L222" s="67"/>
      <c r="M222" s="66"/>
      <c r="N222" s="66"/>
      <c r="O222" s="66"/>
      <c r="P222" s="67"/>
      <c r="Q222" s="66"/>
      <c r="R222" s="66"/>
      <c r="S222" s="66"/>
      <c r="T222" s="67"/>
      <c r="U222" s="66"/>
      <c r="V222" s="66"/>
      <c r="W222" s="66"/>
      <c r="X222" s="67"/>
      <c r="Y222" s="66"/>
      <c r="Z222" s="66"/>
      <c r="AA222" s="66"/>
      <c r="AB222" s="67"/>
      <c r="AC222" s="66"/>
      <c r="AD222" s="66"/>
      <c r="AE222" s="66"/>
      <c r="AF222" s="67"/>
      <c r="AG222" s="66"/>
      <c r="AH222" s="66"/>
      <c r="AI222" s="66"/>
      <c r="AJ222" s="67"/>
      <c r="AK222" s="66"/>
      <c r="AL222" s="66"/>
      <c r="AM222" s="66"/>
      <c r="AN222" s="67"/>
      <c r="AO222" s="66"/>
      <c r="AP222" s="66"/>
      <c r="AQ222" s="66"/>
      <c r="AR222" s="67"/>
      <c r="AT222" s="68"/>
      <c r="AU222" s="68"/>
      <c r="AV222" s="68"/>
      <c r="AW222" s="68"/>
      <c r="AX222" s="68"/>
      <c r="AY222" s="68"/>
      <c r="AZ222" s="68"/>
      <c r="BA222" s="68"/>
      <c r="BB222" s="68"/>
      <c r="BC222" s="93"/>
    </row>
    <row r="223" spans="1:55" x14ac:dyDescent="0.45">
      <c r="A223" s="141" t="s">
        <v>315</v>
      </c>
      <c r="B223" s="142"/>
      <c r="C223" s="142"/>
      <c r="D223" s="142"/>
      <c r="E223" s="115"/>
      <c r="F223" s="115"/>
      <c r="G223" s="115"/>
      <c r="H223" s="116"/>
      <c r="I223" s="115"/>
      <c r="J223" s="115"/>
      <c r="K223" s="115"/>
      <c r="L223" s="116"/>
      <c r="M223" s="115"/>
      <c r="N223" s="115"/>
      <c r="O223" s="115"/>
      <c r="P223" s="116"/>
      <c r="Q223" s="115"/>
      <c r="R223" s="115"/>
      <c r="S223" s="115"/>
      <c r="T223" s="116"/>
      <c r="U223" s="115"/>
      <c r="V223" s="115"/>
      <c r="W223" s="115"/>
      <c r="X223" s="116"/>
      <c r="Y223" s="115"/>
      <c r="Z223" s="115"/>
      <c r="AA223" s="115"/>
      <c r="AB223" s="116"/>
      <c r="AC223" s="115"/>
      <c r="AD223" s="115"/>
      <c r="AE223" s="115"/>
      <c r="AF223" s="116"/>
      <c r="AG223" s="115"/>
      <c r="AH223" s="115"/>
      <c r="AI223" s="115"/>
      <c r="AJ223" s="116"/>
      <c r="AK223" s="115"/>
      <c r="AL223" s="115"/>
      <c r="AM223" s="115"/>
      <c r="AN223" s="116"/>
      <c r="AO223" s="115"/>
      <c r="AP223" s="115"/>
      <c r="AQ223" s="115"/>
      <c r="AR223" s="116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93"/>
    </row>
    <row r="224" spans="1:55" x14ac:dyDescent="0.45">
      <c r="A224" s="135" t="s">
        <v>345</v>
      </c>
      <c r="B224" s="60" t="s">
        <v>223</v>
      </c>
      <c r="C224" s="76" t="s">
        <v>185</v>
      </c>
      <c r="D224" s="60">
        <v>1277893</v>
      </c>
      <c r="E224" s="66"/>
      <c r="F224" s="66"/>
      <c r="G224" s="66"/>
      <c r="H224" s="67"/>
      <c r="I224" s="66"/>
      <c r="J224" s="86">
        <v>6958</v>
      </c>
      <c r="K224" s="86">
        <v>7324</v>
      </c>
      <c r="L224" s="67"/>
      <c r="M224" s="86">
        <v>7721</v>
      </c>
      <c r="N224" s="86">
        <v>8048</v>
      </c>
      <c r="O224" s="86">
        <v>8748</v>
      </c>
      <c r="P224" s="79">
        <f>AV224-SUM(M224,N224,O224)</f>
        <v>10293</v>
      </c>
      <c r="Q224" s="86">
        <v>9381</v>
      </c>
      <c r="R224" s="86">
        <v>10035</v>
      </c>
      <c r="S224" s="86">
        <v>10649</v>
      </c>
      <c r="T224" s="79">
        <f>AW224-SUM(Q224,R224,S224)</f>
        <v>12716</v>
      </c>
      <c r="U224" s="86">
        <v>11769</v>
      </c>
      <c r="V224" s="86">
        <v>12322</v>
      </c>
      <c r="W224" s="86">
        <v>12930</v>
      </c>
      <c r="X224" s="79">
        <f>AX224-SUM(U224,V224,W224)</f>
        <v>15428</v>
      </c>
      <c r="Y224" s="86">
        <v>14144</v>
      </c>
      <c r="Z224" s="86">
        <v>14933</v>
      </c>
      <c r="AA224" s="86">
        <v>15523</v>
      </c>
      <c r="AB224" s="79">
        <f>AY224-SUM(Y224,Z224,AA224)</f>
        <v>18669</v>
      </c>
      <c r="AC224" s="86">
        <v>16532</v>
      </c>
      <c r="AD224" s="86">
        <v>17863</v>
      </c>
      <c r="AE224" s="86">
        <v>18711</v>
      </c>
      <c r="AF224" s="79">
        <f>AZ224-SUM(AC224,AD224,AE224)</f>
        <v>21737</v>
      </c>
      <c r="AG224" s="86">
        <v>18870</v>
      </c>
      <c r="AH224" s="86">
        <v>17999</v>
      </c>
      <c r="AI224" s="86">
        <v>21442</v>
      </c>
      <c r="AJ224" s="79">
        <f>BA224-SUM(AG224,AH224,AI224)</f>
        <v>26703</v>
      </c>
      <c r="AK224" s="86">
        <v>25032</v>
      </c>
      <c r="AL224" s="86">
        <v>28208</v>
      </c>
      <c r="AM224" s="86">
        <v>29824</v>
      </c>
      <c r="AN224" s="79">
        <f>BB224-SUM(AK224,AL224,AM224)</f>
        <v>34790</v>
      </c>
      <c r="AO224" s="86">
        <v>31733</v>
      </c>
      <c r="AP224" s="86">
        <v>32727</v>
      </c>
      <c r="AQ224" s="86">
        <v>33372</v>
      </c>
      <c r="AR224" s="79">
        <f>BC224-SUM(AO224,AP224,AQ224)</f>
        <v>36982</v>
      </c>
      <c r="AT224" s="88">
        <v>25587</v>
      </c>
      <c r="AU224" s="88">
        <v>29482</v>
      </c>
      <c r="AV224" s="88">
        <v>34810</v>
      </c>
      <c r="AW224" s="88">
        <v>42781</v>
      </c>
      <c r="AX224" s="88">
        <v>52449</v>
      </c>
      <c r="AY224" s="88">
        <v>63269</v>
      </c>
      <c r="AZ224" s="88">
        <v>74843</v>
      </c>
      <c r="BA224" s="88">
        <v>85014</v>
      </c>
      <c r="BB224" s="88">
        <v>117854</v>
      </c>
      <c r="BC224" s="88">
        <v>134814</v>
      </c>
    </row>
    <row r="225" spans="1:55" x14ac:dyDescent="0.45">
      <c r="A225" s="135" t="s">
        <v>326</v>
      </c>
      <c r="B225" s="60" t="s">
        <v>223</v>
      </c>
      <c r="C225" s="76" t="s">
        <v>185</v>
      </c>
      <c r="D225" s="60">
        <v>3859364</v>
      </c>
      <c r="E225" s="66"/>
      <c r="F225" s="66"/>
      <c r="G225" s="66"/>
      <c r="H225" s="67"/>
      <c r="I225" s="66"/>
      <c r="J225" s="90"/>
      <c r="K225" s="90"/>
      <c r="L225" s="67"/>
      <c r="M225" s="98"/>
      <c r="N225" s="98"/>
      <c r="O225" s="98"/>
      <c r="P225" s="67"/>
      <c r="Q225" s="98"/>
      <c r="R225" s="98"/>
      <c r="S225" s="98"/>
      <c r="T225" s="67"/>
      <c r="U225" s="98"/>
      <c r="V225" s="98"/>
      <c r="W225" s="98"/>
      <c r="X225" s="67"/>
      <c r="Y225" s="98"/>
      <c r="Z225" s="98"/>
      <c r="AA225" s="98"/>
      <c r="AB225" s="67"/>
      <c r="AC225" s="98"/>
      <c r="AD225" s="98"/>
      <c r="AE225" s="98"/>
      <c r="AF225" s="67"/>
      <c r="AG225" s="98"/>
      <c r="AH225" s="98"/>
      <c r="AI225" s="98"/>
      <c r="AJ225" s="67"/>
      <c r="AK225" s="98"/>
      <c r="AL225" s="98"/>
      <c r="AM225" s="98"/>
      <c r="AN225" s="67"/>
      <c r="AO225" s="98"/>
      <c r="AP225" s="98"/>
      <c r="AQ225" s="98"/>
      <c r="AR225" s="67"/>
      <c r="AT225" s="99"/>
      <c r="AU225" s="99"/>
      <c r="AV225" s="99"/>
      <c r="AW225" s="99"/>
      <c r="AX225" s="99"/>
      <c r="AY225" s="99"/>
      <c r="AZ225" s="99"/>
      <c r="BA225" s="99"/>
      <c r="BB225" s="99"/>
      <c r="BC225" s="88">
        <v>0</v>
      </c>
    </row>
    <row r="226" spans="1:55" x14ac:dyDescent="0.45">
      <c r="A226" s="135" t="s">
        <v>346</v>
      </c>
      <c r="B226" s="158"/>
      <c r="C226" s="158"/>
      <c r="D226" s="158"/>
      <c r="E226" s="66"/>
      <c r="F226" s="66"/>
      <c r="G226" s="66"/>
      <c r="H226" s="67"/>
      <c r="I226" s="66"/>
      <c r="J226" s="90"/>
      <c r="K226" s="90"/>
      <c r="L226" s="67"/>
      <c r="M226" s="98"/>
      <c r="N226" s="98"/>
      <c r="O226" s="98"/>
      <c r="P226" s="67"/>
      <c r="Q226" s="98"/>
      <c r="R226" s="98"/>
      <c r="S226" s="98"/>
      <c r="T226" s="67"/>
      <c r="U226" s="98"/>
      <c r="V226" s="98"/>
      <c r="W226" s="98"/>
      <c r="X226" s="67"/>
      <c r="Y226" s="98"/>
      <c r="Z226" s="98"/>
      <c r="AA226" s="98"/>
      <c r="AB226" s="67"/>
      <c r="AC226" s="98"/>
      <c r="AD226" s="98"/>
      <c r="AE226" s="98"/>
      <c r="AF226" s="67"/>
      <c r="AG226" s="98"/>
      <c r="AH226" s="98"/>
      <c r="AI226" s="98"/>
      <c r="AJ226" s="67"/>
      <c r="AK226" s="98"/>
      <c r="AL226" s="98"/>
      <c r="AM226" s="98"/>
      <c r="AN226" s="67"/>
      <c r="AO226" s="98"/>
      <c r="AP226" s="98"/>
      <c r="AQ226" s="98"/>
      <c r="AR226" s="67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</row>
    <row r="227" spans="1:55" x14ac:dyDescent="0.45">
      <c r="A227" s="136" t="s">
        <v>347</v>
      </c>
      <c r="B227" s="101" t="s">
        <v>223</v>
      </c>
      <c r="C227" s="102" t="s">
        <v>185</v>
      </c>
      <c r="D227" s="101">
        <v>3859365</v>
      </c>
      <c r="E227" s="128"/>
      <c r="F227" s="128"/>
      <c r="G227" s="128"/>
      <c r="H227" s="129"/>
      <c r="I227" s="128"/>
      <c r="J227" s="159"/>
      <c r="K227" s="159"/>
      <c r="L227" s="129"/>
      <c r="M227" s="121"/>
      <c r="N227" s="121"/>
      <c r="O227" s="121"/>
      <c r="P227" s="129"/>
      <c r="Q227" s="121"/>
      <c r="R227" s="121"/>
      <c r="S227" s="121"/>
      <c r="T227" s="129"/>
      <c r="U227" s="121"/>
      <c r="V227" s="121"/>
      <c r="W227" s="121"/>
      <c r="X227" s="129"/>
      <c r="Y227" s="121"/>
      <c r="Z227" s="121"/>
      <c r="AA227" s="121"/>
      <c r="AB227" s="129"/>
      <c r="AC227" s="121"/>
      <c r="AD227" s="121"/>
      <c r="AE227" s="121"/>
      <c r="AF227" s="129"/>
      <c r="AG227" s="121"/>
      <c r="AH227" s="121"/>
      <c r="AI227" s="121"/>
      <c r="AJ227" s="129"/>
      <c r="AK227" s="121"/>
      <c r="AL227" s="121"/>
      <c r="AM227" s="121"/>
      <c r="AN227" s="129"/>
      <c r="AO227" s="121"/>
      <c r="AP227" s="121"/>
      <c r="AQ227" s="121"/>
      <c r="AR227" s="129"/>
      <c r="AT227" s="109"/>
      <c r="AU227" s="109"/>
      <c r="AV227" s="109"/>
      <c r="AW227" s="109"/>
      <c r="AX227" s="109"/>
      <c r="AY227" s="109"/>
      <c r="AZ227" s="109"/>
      <c r="BA227" s="109"/>
      <c r="BB227" s="109"/>
      <c r="BC227" s="107">
        <f>SUM(BC225,BC224)</f>
        <v>134814</v>
      </c>
    </row>
    <row r="228" spans="1:55" x14ac:dyDescent="0.45">
      <c r="A228" s="135"/>
      <c r="B228" s="158"/>
      <c r="C228" s="158"/>
      <c r="D228" s="158"/>
      <c r="E228" s="66"/>
      <c r="F228" s="66"/>
      <c r="G228" s="66"/>
      <c r="H228" s="67"/>
      <c r="I228" s="66"/>
      <c r="J228" s="90"/>
      <c r="K228" s="90"/>
      <c r="L228" s="67"/>
      <c r="M228" s="98"/>
      <c r="N228" s="98"/>
      <c r="O228" s="98"/>
      <c r="P228" s="67"/>
      <c r="Q228" s="98"/>
      <c r="R228" s="98"/>
      <c r="S228" s="98"/>
      <c r="T228" s="67"/>
      <c r="U228" s="98"/>
      <c r="V228" s="98"/>
      <c r="W228" s="98"/>
      <c r="X228" s="67"/>
      <c r="Y228" s="98"/>
      <c r="Z228" s="98"/>
      <c r="AA228" s="98"/>
      <c r="AB228" s="67"/>
      <c r="AC228" s="98"/>
      <c r="AD228" s="98"/>
      <c r="AE228" s="98"/>
      <c r="AF228" s="67"/>
      <c r="AG228" s="98"/>
      <c r="AH228" s="98"/>
      <c r="AI228" s="98"/>
      <c r="AJ228" s="67"/>
      <c r="AK228" s="98"/>
      <c r="AL228" s="98"/>
      <c r="AM228" s="98"/>
      <c r="AN228" s="67"/>
      <c r="AO228" s="98"/>
      <c r="AP228" s="98"/>
      <c r="AQ228" s="98"/>
      <c r="AR228" s="67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</row>
    <row r="229" spans="1:55" x14ac:dyDescent="0.45">
      <c r="A229" s="135" t="s">
        <v>348</v>
      </c>
      <c r="B229" s="60" t="s">
        <v>227</v>
      </c>
      <c r="C229" s="76" t="s">
        <v>185</v>
      </c>
      <c r="D229" s="60">
        <v>1277894</v>
      </c>
      <c r="E229" s="66"/>
      <c r="F229" s="66"/>
      <c r="G229" s="66"/>
      <c r="H229" s="67"/>
      <c r="I229" s="66"/>
      <c r="J229" s="66"/>
      <c r="K229" s="66"/>
      <c r="L229" s="67"/>
      <c r="M229" s="98"/>
      <c r="N229" s="110">
        <v>0.16</v>
      </c>
      <c r="O229" s="110">
        <v>0.19</v>
      </c>
      <c r="P229" s="67"/>
      <c r="Q229" s="110">
        <v>0.21</v>
      </c>
      <c r="R229" s="110">
        <v>0.25</v>
      </c>
      <c r="S229" s="110">
        <v>0.22</v>
      </c>
      <c r="T229" s="67"/>
      <c r="U229" s="110">
        <v>0.25</v>
      </c>
      <c r="V229" s="110">
        <v>0.23</v>
      </c>
      <c r="W229" s="110">
        <v>0.21</v>
      </c>
      <c r="X229" s="67"/>
      <c r="Y229" s="110">
        <v>0.2</v>
      </c>
      <c r="Z229" s="110">
        <v>0.21</v>
      </c>
      <c r="AA229" s="110">
        <v>0.2</v>
      </c>
      <c r="AB229" s="67"/>
      <c r="AC229" s="110">
        <v>0.17</v>
      </c>
      <c r="AD229" s="110">
        <v>0.2</v>
      </c>
      <c r="AE229" s="110">
        <v>0.21</v>
      </c>
      <c r="AF229" s="67"/>
      <c r="AG229" s="110">
        <v>0.14000000000000001</v>
      </c>
      <c r="AH229" s="110">
        <v>0.01</v>
      </c>
      <c r="AI229" s="110">
        <v>0.15</v>
      </c>
      <c r="AJ229" s="67"/>
      <c r="AK229" s="110">
        <v>0.33</v>
      </c>
      <c r="AL229" s="110">
        <v>0.56999999999999995</v>
      </c>
      <c r="AM229" s="110">
        <v>0.39</v>
      </c>
      <c r="AN229" s="67"/>
      <c r="AO229" s="110">
        <v>0.27</v>
      </c>
      <c r="AP229" s="110">
        <v>0.16</v>
      </c>
      <c r="AQ229" s="110">
        <v>0.12</v>
      </c>
      <c r="AR229" s="67"/>
      <c r="AT229" s="99"/>
      <c r="AU229" s="112">
        <v>0.15</v>
      </c>
      <c r="AV229" s="112">
        <v>0.18</v>
      </c>
      <c r="AW229" s="112">
        <v>0.23</v>
      </c>
      <c r="AX229" s="112">
        <v>0.23</v>
      </c>
      <c r="AY229" s="112">
        <v>0.21</v>
      </c>
      <c r="AZ229" s="112">
        <v>0.18</v>
      </c>
      <c r="BA229" s="112">
        <v>0.14000000000000001</v>
      </c>
      <c r="BB229" s="112">
        <v>0.39</v>
      </c>
      <c r="BC229" s="112">
        <v>0.14000000000000001</v>
      </c>
    </row>
    <row r="230" spans="1:55" x14ac:dyDescent="0.45">
      <c r="A230" s="160" t="s">
        <v>346</v>
      </c>
      <c r="B230" s="60" t="s">
        <v>227</v>
      </c>
      <c r="C230" s="76" t="s">
        <v>185</v>
      </c>
      <c r="D230" s="60">
        <v>3859366</v>
      </c>
      <c r="E230" s="66"/>
      <c r="F230" s="66"/>
      <c r="G230" s="66"/>
      <c r="H230" s="67"/>
      <c r="I230" s="66"/>
      <c r="J230" s="66"/>
      <c r="K230" s="66"/>
      <c r="L230" s="67"/>
      <c r="M230" s="98"/>
      <c r="N230" s="98"/>
      <c r="O230" s="98"/>
      <c r="P230" s="67"/>
      <c r="Q230" s="98"/>
      <c r="R230" s="98"/>
      <c r="S230" s="98"/>
      <c r="T230" s="67"/>
      <c r="U230" s="98"/>
      <c r="V230" s="98"/>
      <c r="W230" s="98"/>
      <c r="X230" s="67"/>
      <c r="Y230" s="98"/>
      <c r="Z230" s="98"/>
      <c r="AA230" s="98"/>
      <c r="AB230" s="67"/>
      <c r="AC230" s="98"/>
      <c r="AD230" s="98"/>
      <c r="AE230" s="98"/>
      <c r="AF230" s="67"/>
      <c r="AG230" s="98"/>
      <c r="AH230" s="98"/>
      <c r="AI230" s="98"/>
      <c r="AJ230" s="67"/>
      <c r="AK230" s="98"/>
      <c r="AL230" s="98"/>
      <c r="AM230" s="98"/>
      <c r="AN230" s="67"/>
      <c r="AO230" s="98"/>
      <c r="AP230" s="98"/>
      <c r="AQ230" s="98"/>
      <c r="AR230" s="67"/>
      <c r="AT230" s="99"/>
      <c r="AU230" s="99"/>
      <c r="AV230" s="99"/>
      <c r="AW230" s="99"/>
      <c r="AX230" s="99"/>
      <c r="AY230" s="99"/>
      <c r="AZ230" s="99"/>
      <c r="BA230" s="99"/>
      <c r="BB230" s="99"/>
      <c r="BC230" s="92">
        <v>0</v>
      </c>
    </row>
    <row r="231" spans="1:55" x14ac:dyDescent="0.45">
      <c r="A231" s="161" t="s">
        <v>349</v>
      </c>
      <c r="B231" s="101" t="s">
        <v>227</v>
      </c>
      <c r="C231" s="102" t="s">
        <v>185</v>
      </c>
      <c r="D231" s="101">
        <v>3859367</v>
      </c>
      <c r="E231" s="128"/>
      <c r="F231" s="128"/>
      <c r="G231" s="128"/>
      <c r="H231" s="129"/>
      <c r="I231" s="128"/>
      <c r="J231" s="128"/>
      <c r="K231" s="128"/>
      <c r="L231" s="129"/>
      <c r="M231" s="121"/>
      <c r="N231" s="121"/>
      <c r="O231" s="121"/>
      <c r="P231" s="129"/>
      <c r="Q231" s="121"/>
      <c r="R231" s="121"/>
      <c r="S231" s="121"/>
      <c r="T231" s="129"/>
      <c r="U231" s="121"/>
      <c r="V231" s="121"/>
      <c r="W231" s="121"/>
      <c r="X231" s="129"/>
      <c r="Y231" s="121"/>
      <c r="Z231" s="121"/>
      <c r="AA231" s="121"/>
      <c r="AB231" s="129"/>
      <c r="AC231" s="121"/>
      <c r="AD231" s="121"/>
      <c r="AE231" s="121"/>
      <c r="AF231" s="129"/>
      <c r="AG231" s="121"/>
      <c r="AH231" s="121"/>
      <c r="AI231" s="121"/>
      <c r="AJ231" s="129"/>
      <c r="AK231" s="121"/>
      <c r="AL231" s="121"/>
      <c r="AM231" s="121"/>
      <c r="AN231" s="129"/>
      <c r="AO231" s="121"/>
      <c r="AP231" s="121"/>
      <c r="AQ231" s="121"/>
      <c r="AR231" s="129"/>
      <c r="AT231" s="109"/>
      <c r="AU231" s="109"/>
      <c r="AV231" s="109"/>
      <c r="AW231" s="109"/>
      <c r="AX231" s="109"/>
      <c r="AY231" s="109"/>
      <c r="AZ231" s="109"/>
      <c r="BA231" s="109"/>
      <c r="BB231" s="109"/>
      <c r="BC231" s="144">
        <v>0.14000000000000001</v>
      </c>
    </row>
    <row r="232" spans="1:55" x14ac:dyDescent="0.45">
      <c r="A232" s="59"/>
      <c r="B232" s="60"/>
      <c r="C232" s="60"/>
      <c r="D232" s="60"/>
      <c r="E232" s="66"/>
      <c r="F232" s="66"/>
      <c r="G232" s="66"/>
      <c r="H232" s="67"/>
      <c r="I232" s="66"/>
      <c r="J232" s="66"/>
      <c r="K232" s="66"/>
      <c r="L232" s="67"/>
      <c r="M232" s="66"/>
      <c r="N232" s="66"/>
      <c r="O232" s="66"/>
      <c r="P232" s="67"/>
      <c r="Q232" s="66"/>
      <c r="R232" s="66"/>
      <c r="S232" s="66"/>
      <c r="T232" s="67"/>
      <c r="U232" s="66"/>
      <c r="V232" s="66"/>
      <c r="W232" s="66"/>
      <c r="X232" s="67"/>
      <c r="Y232" s="66"/>
      <c r="Z232" s="66"/>
      <c r="AA232" s="66"/>
      <c r="AB232" s="67"/>
      <c r="AC232" s="66"/>
      <c r="AD232" s="66"/>
      <c r="AE232" s="66"/>
      <c r="AF232" s="67"/>
      <c r="AG232" s="66"/>
      <c r="AH232" s="66"/>
      <c r="AI232" s="66"/>
      <c r="AJ232" s="67"/>
      <c r="AK232" s="66"/>
      <c r="AL232" s="66"/>
      <c r="AM232" s="66"/>
      <c r="AN232" s="67"/>
      <c r="AO232" s="66"/>
      <c r="AP232" s="66"/>
      <c r="AQ232" s="66"/>
      <c r="AR232" s="67"/>
      <c r="AT232" s="68"/>
      <c r="AU232" s="68"/>
      <c r="AV232" s="68"/>
      <c r="AW232" s="68"/>
      <c r="AX232" s="68"/>
      <c r="AY232" s="68"/>
      <c r="AZ232" s="68"/>
      <c r="BA232" s="68"/>
      <c r="BB232" s="68"/>
      <c r="BC232" s="99"/>
    </row>
    <row r="233" spans="1:55" x14ac:dyDescent="0.45">
      <c r="A233" s="141" t="s">
        <v>316</v>
      </c>
      <c r="B233" s="142"/>
      <c r="C233" s="142"/>
      <c r="D233" s="142"/>
      <c r="E233" s="115"/>
      <c r="F233" s="115"/>
      <c r="G233" s="115"/>
      <c r="H233" s="116"/>
      <c r="I233" s="115"/>
      <c r="J233" s="115"/>
      <c r="K233" s="115"/>
      <c r="L233" s="116"/>
      <c r="M233" s="115"/>
      <c r="N233" s="115"/>
      <c r="O233" s="115"/>
      <c r="P233" s="116"/>
      <c r="Q233" s="115"/>
      <c r="R233" s="115"/>
      <c r="S233" s="115"/>
      <c r="T233" s="116"/>
      <c r="U233" s="115"/>
      <c r="V233" s="115"/>
      <c r="W233" s="115"/>
      <c r="X233" s="116"/>
      <c r="Y233" s="115"/>
      <c r="Z233" s="115"/>
      <c r="AA233" s="115"/>
      <c r="AB233" s="116"/>
      <c r="AC233" s="115"/>
      <c r="AD233" s="115"/>
      <c r="AE233" s="115"/>
      <c r="AF233" s="116"/>
      <c r="AG233" s="115"/>
      <c r="AH233" s="115"/>
      <c r="AI233" s="115"/>
      <c r="AJ233" s="116"/>
      <c r="AK233" s="115"/>
      <c r="AL233" s="115"/>
      <c r="AM233" s="115"/>
      <c r="AN233" s="116"/>
      <c r="AO233" s="115"/>
      <c r="AP233" s="115"/>
      <c r="AQ233" s="115"/>
      <c r="AR233" s="116"/>
      <c r="AT233" s="117"/>
      <c r="AU233" s="117"/>
      <c r="AV233" s="117"/>
      <c r="AW233" s="117"/>
      <c r="AX233" s="117"/>
      <c r="AY233" s="117"/>
      <c r="AZ233" s="117"/>
      <c r="BA233" s="117"/>
      <c r="BB233" s="117"/>
      <c r="BC233" s="117"/>
    </row>
    <row r="234" spans="1:55" x14ac:dyDescent="0.45">
      <c r="A234" s="135" t="s">
        <v>350</v>
      </c>
      <c r="B234" s="60" t="s">
        <v>223</v>
      </c>
      <c r="C234" s="76" t="s">
        <v>185</v>
      </c>
      <c r="D234" s="60">
        <v>1277895</v>
      </c>
      <c r="E234" s="66"/>
      <c r="F234" s="66"/>
      <c r="G234" s="66"/>
      <c r="H234" s="67"/>
      <c r="I234" s="86">
        <v>1583</v>
      </c>
      <c r="J234" s="86">
        <v>1616</v>
      </c>
      <c r="K234" s="86">
        <v>1627</v>
      </c>
      <c r="L234" s="94">
        <f>AU234-SUM(I234,J234,K234)</f>
        <v>1657</v>
      </c>
      <c r="M234" s="86">
        <v>1675</v>
      </c>
      <c r="N234" s="86">
        <v>1678</v>
      </c>
      <c r="O234" s="86">
        <v>1792</v>
      </c>
      <c r="P234" s="79">
        <f>AV234-SUM(M234,N234,O234)</f>
        <v>1922</v>
      </c>
      <c r="Q234" s="86">
        <v>1921</v>
      </c>
      <c r="R234" s="86">
        <v>1914</v>
      </c>
      <c r="S234" s="86">
        <v>1890</v>
      </c>
      <c r="T234" s="79">
        <f>AW234-SUM(Q234,R234,S234)</f>
        <v>2062</v>
      </c>
      <c r="U234" s="66"/>
      <c r="V234" s="66"/>
      <c r="W234" s="66"/>
      <c r="X234" s="67"/>
      <c r="Y234" s="66"/>
      <c r="Z234" s="66"/>
      <c r="AA234" s="66"/>
      <c r="AB234" s="67"/>
      <c r="AC234" s="66"/>
      <c r="AD234" s="66"/>
      <c r="AE234" s="66"/>
      <c r="AF234" s="67"/>
      <c r="AG234" s="66"/>
      <c r="AH234" s="66"/>
      <c r="AI234" s="66"/>
      <c r="AJ234" s="67"/>
      <c r="AK234" s="66"/>
      <c r="AL234" s="66"/>
      <c r="AM234" s="66"/>
      <c r="AN234" s="67"/>
      <c r="AO234" s="66"/>
      <c r="AP234" s="66"/>
      <c r="AQ234" s="66"/>
      <c r="AR234" s="67"/>
      <c r="AT234" s="88">
        <v>5600</v>
      </c>
      <c r="AU234" s="88">
        <v>6483</v>
      </c>
      <c r="AV234" s="88">
        <v>7067</v>
      </c>
      <c r="AW234" s="88">
        <v>7787</v>
      </c>
      <c r="AX234" s="99"/>
      <c r="AY234" s="99"/>
      <c r="AZ234" s="99"/>
      <c r="BA234" s="99"/>
      <c r="BB234" s="68"/>
      <c r="BC234" s="68"/>
    </row>
    <row r="235" spans="1:55" x14ac:dyDescent="0.45">
      <c r="A235" s="135" t="s">
        <v>346</v>
      </c>
      <c r="B235" s="60" t="s">
        <v>223</v>
      </c>
      <c r="C235" s="76" t="s">
        <v>185</v>
      </c>
      <c r="D235" s="60">
        <v>1277896</v>
      </c>
      <c r="E235" s="66"/>
      <c r="F235" s="66"/>
      <c r="G235" s="66"/>
      <c r="H235" s="67"/>
      <c r="I235" s="86">
        <v>71</v>
      </c>
      <c r="J235" s="86">
        <v>0</v>
      </c>
      <c r="K235" s="86">
        <v>0</v>
      </c>
      <c r="L235" s="94">
        <f>AU235-SUM(I235,J235,K235)</f>
        <v>-374</v>
      </c>
      <c r="M235" s="86">
        <v>-116</v>
      </c>
      <c r="N235" s="86">
        <v>167</v>
      </c>
      <c r="O235" s="86">
        <v>145</v>
      </c>
      <c r="P235" s="79">
        <f>AV235-SUM(M235,N235,O235)</f>
        <v>342</v>
      </c>
      <c r="Q235" s="86">
        <v>129</v>
      </c>
      <c r="R235" s="86">
        <v>71</v>
      </c>
      <c r="S235" s="86">
        <v>277</v>
      </c>
      <c r="T235" s="79">
        <f>AW235-SUM(Q235,R235,S235)</f>
        <v>349</v>
      </c>
      <c r="U235" s="66"/>
      <c r="V235" s="66"/>
      <c r="W235" s="66"/>
      <c r="X235" s="67"/>
      <c r="Y235" s="66"/>
      <c r="Z235" s="66"/>
      <c r="AA235" s="66"/>
      <c r="AB235" s="67"/>
      <c r="AC235" s="66"/>
      <c r="AD235" s="66"/>
      <c r="AE235" s="66"/>
      <c r="AF235" s="67"/>
      <c r="AG235" s="66"/>
      <c r="AH235" s="66"/>
      <c r="AI235" s="66"/>
      <c r="AJ235" s="67"/>
      <c r="AK235" s="66"/>
      <c r="AL235" s="66"/>
      <c r="AM235" s="66"/>
      <c r="AN235" s="67"/>
      <c r="AO235" s="66"/>
      <c r="AP235" s="66"/>
      <c r="AQ235" s="66"/>
      <c r="AR235" s="67"/>
      <c r="AT235" s="88">
        <v>67</v>
      </c>
      <c r="AU235" s="88">
        <v>-303</v>
      </c>
      <c r="AV235" s="88">
        <v>538</v>
      </c>
      <c r="AW235" s="88">
        <v>826</v>
      </c>
      <c r="AX235" s="99"/>
      <c r="AY235" s="99"/>
      <c r="AZ235" s="99"/>
      <c r="BA235" s="99"/>
      <c r="BB235" s="68"/>
      <c r="BC235" s="68"/>
    </row>
    <row r="236" spans="1:55" x14ac:dyDescent="0.45">
      <c r="A236" s="135" t="s">
        <v>351</v>
      </c>
      <c r="B236" s="60" t="s">
        <v>223</v>
      </c>
      <c r="C236" s="76" t="s">
        <v>185</v>
      </c>
      <c r="D236" s="60">
        <v>1277897</v>
      </c>
      <c r="E236" s="66"/>
      <c r="F236" s="66"/>
      <c r="G236" s="66"/>
      <c r="H236" s="67"/>
      <c r="I236" s="86">
        <v>0</v>
      </c>
      <c r="J236" s="86">
        <v>0</v>
      </c>
      <c r="K236" s="86">
        <v>0</v>
      </c>
      <c r="L236" s="94">
        <f>AU236-SUM(I236,J236,K236)</f>
        <v>-3</v>
      </c>
      <c r="M236" s="86">
        <v>20</v>
      </c>
      <c r="N236" s="86">
        <v>-54</v>
      </c>
      <c r="O236" s="86">
        <v>-20</v>
      </c>
      <c r="P236" s="79">
        <f>AV236-SUM(M236,N236,O236)</f>
        <v>-79</v>
      </c>
      <c r="Q236" s="86">
        <v>-42</v>
      </c>
      <c r="R236" s="86">
        <v>-37</v>
      </c>
      <c r="S236" s="86">
        <v>-84</v>
      </c>
      <c r="T236" s="79">
        <f>AW236-SUM(Q236,R236,S236)</f>
        <v>-134</v>
      </c>
      <c r="U236" s="66"/>
      <c r="V236" s="66"/>
      <c r="W236" s="66"/>
      <c r="X236" s="67"/>
      <c r="Y236" s="66"/>
      <c r="Z236" s="66"/>
      <c r="AA236" s="66"/>
      <c r="AB236" s="67"/>
      <c r="AC236" s="66"/>
      <c r="AD236" s="66"/>
      <c r="AE236" s="66"/>
      <c r="AF236" s="67"/>
      <c r="AG236" s="66"/>
      <c r="AH236" s="66"/>
      <c r="AI236" s="66"/>
      <c r="AJ236" s="67"/>
      <c r="AK236" s="66"/>
      <c r="AL236" s="66"/>
      <c r="AM236" s="66"/>
      <c r="AN236" s="67"/>
      <c r="AO236" s="66"/>
      <c r="AP236" s="66"/>
      <c r="AQ236" s="66"/>
      <c r="AR236" s="67"/>
      <c r="AT236" s="88">
        <v>-63</v>
      </c>
      <c r="AU236" s="88">
        <v>-3</v>
      </c>
      <c r="AV236" s="88">
        <v>-133</v>
      </c>
      <c r="AW236" s="88">
        <v>-297</v>
      </c>
      <c r="AX236" s="99"/>
      <c r="AY236" s="99"/>
      <c r="AZ236" s="99"/>
      <c r="BA236" s="99"/>
      <c r="BB236" s="68"/>
      <c r="BC236" s="68"/>
    </row>
    <row r="237" spans="1:55" x14ac:dyDescent="0.45">
      <c r="A237" s="136" t="s">
        <v>352</v>
      </c>
      <c r="B237" s="101" t="s">
        <v>223</v>
      </c>
      <c r="C237" s="102" t="s">
        <v>185</v>
      </c>
      <c r="D237" s="101">
        <v>1277898</v>
      </c>
      <c r="E237" s="128"/>
      <c r="F237" s="128"/>
      <c r="G237" s="128"/>
      <c r="H237" s="129"/>
      <c r="I237" s="128"/>
      <c r="J237" s="105">
        <f>SUM(J234:J236)</f>
        <v>1616</v>
      </c>
      <c r="K237" s="105">
        <f>SUM(K234:K236)</f>
        <v>1627</v>
      </c>
      <c r="L237" s="129"/>
      <c r="M237" s="128"/>
      <c r="N237" s="105">
        <f>SUM(N234:N236)</f>
        <v>1791</v>
      </c>
      <c r="O237" s="105">
        <f>SUM(O234:O236)</f>
        <v>1917</v>
      </c>
      <c r="P237" s="129"/>
      <c r="Q237" s="105">
        <f>SUM(Q234:Q236)</f>
        <v>2008</v>
      </c>
      <c r="R237" s="105">
        <f>SUM(R234:R236)</f>
        <v>1948</v>
      </c>
      <c r="S237" s="105">
        <f>SUM(S234:S236)</f>
        <v>2083</v>
      </c>
      <c r="T237" s="120">
        <f>AW237-SUM(Q237,R237,S237)</f>
        <v>2277</v>
      </c>
      <c r="U237" s="128"/>
      <c r="V237" s="128"/>
      <c r="W237" s="128"/>
      <c r="X237" s="129"/>
      <c r="Y237" s="128"/>
      <c r="Z237" s="128"/>
      <c r="AA237" s="128"/>
      <c r="AB237" s="129"/>
      <c r="AC237" s="128"/>
      <c r="AD237" s="128"/>
      <c r="AE237" s="128"/>
      <c r="AF237" s="129"/>
      <c r="AG237" s="128"/>
      <c r="AH237" s="128"/>
      <c r="AI237" s="128"/>
      <c r="AJ237" s="129"/>
      <c r="AK237" s="128"/>
      <c r="AL237" s="128"/>
      <c r="AM237" s="128"/>
      <c r="AN237" s="129"/>
      <c r="AO237" s="128"/>
      <c r="AP237" s="128"/>
      <c r="AQ237" s="128"/>
      <c r="AR237" s="129"/>
      <c r="AT237" s="107">
        <f>SUM(AT234:AT236)</f>
        <v>5604</v>
      </c>
      <c r="AU237" s="108">
        <v>6176</v>
      </c>
      <c r="AV237" s="107">
        <f>SUM(AV234:AV236)</f>
        <v>7472</v>
      </c>
      <c r="AW237" s="107">
        <f>SUM(AW234:AW236)</f>
        <v>8316</v>
      </c>
      <c r="AX237" s="109"/>
      <c r="AY237" s="109"/>
      <c r="AZ237" s="109"/>
      <c r="BA237" s="109"/>
      <c r="BB237" s="134"/>
      <c r="BC237" s="134"/>
    </row>
    <row r="238" spans="1:55" x14ac:dyDescent="0.45">
      <c r="A238" s="141"/>
      <c r="B238" s="142"/>
      <c r="C238" s="142"/>
      <c r="D238" s="142"/>
      <c r="E238" s="115"/>
      <c r="F238" s="115"/>
      <c r="G238" s="115"/>
      <c r="H238" s="116"/>
      <c r="I238" s="115"/>
      <c r="J238" s="115"/>
      <c r="K238" s="115"/>
      <c r="L238" s="116"/>
      <c r="M238" s="115"/>
      <c r="N238" s="148"/>
      <c r="O238" s="148"/>
      <c r="P238" s="116"/>
      <c r="Q238" s="148"/>
      <c r="R238" s="148"/>
      <c r="S238" s="148"/>
      <c r="T238" s="116"/>
      <c r="U238" s="115"/>
      <c r="V238" s="115"/>
      <c r="W238" s="115"/>
      <c r="X238" s="116"/>
      <c r="Y238" s="115"/>
      <c r="Z238" s="115"/>
      <c r="AA238" s="115"/>
      <c r="AB238" s="116"/>
      <c r="AC238" s="115"/>
      <c r="AD238" s="115"/>
      <c r="AE238" s="115"/>
      <c r="AF238" s="116"/>
      <c r="AG238" s="115"/>
      <c r="AH238" s="115"/>
      <c r="AI238" s="115"/>
      <c r="AJ238" s="116"/>
      <c r="AK238" s="115"/>
      <c r="AL238" s="115"/>
      <c r="AM238" s="115"/>
      <c r="AN238" s="116"/>
      <c r="AO238" s="115"/>
      <c r="AP238" s="115"/>
      <c r="AQ238" s="115"/>
      <c r="AR238" s="116"/>
      <c r="AT238" s="117"/>
      <c r="AU238" s="117"/>
      <c r="AV238" s="149"/>
      <c r="AW238" s="149"/>
      <c r="AX238" s="149"/>
      <c r="AY238" s="149"/>
      <c r="AZ238" s="149"/>
      <c r="BA238" s="149"/>
      <c r="BB238" s="117"/>
      <c r="BC238" s="117"/>
    </row>
    <row r="239" spans="1:55" x14ac:dyDescent="0.45">
      <c r="A239" s="97" t="s">
        <v>353</v>
      </c>
      <c r="B239" s="60" t="s">
        <v>227</v>
      </c>
      <c r="C239" s="76" t="s">
        <v>185</v>
      </c>
      <c r="D239" s="60">
        <v>1277899</v>
      </c>
      <c r="E239" s="66"/>
      <c r="F239" s="66"/>
      <c r="G239" s="66"/>
      <c r="H239" s="67"/>
      <c r="I239" s="66"/>
      <c r="J239" s="66"/>
      <c r="K239" s="66"/>
      <c r="L239" s="67"/>
      <c r="M239" s="66"/>
      <c r="N239" s="110">
        <v>0.04</v>
      </c>
      <c r="O239" s="110">
        <v>0.1</v>
      </c>
      <c r="P239" s="67"/>
      <c r="Q239" s="110">
        <v>0.15</v>
      </c>
      <c r="R239" s="110">
        <v>0.14000000000000001</v>
      </c>
      <c r="S239" s="110">
        <v>0.05</v>
      </c>
      <c r="T239" s="67"/>
      <c r="U239" s="66"/>
      <c r="V239" s="66"/>
      <c r="W239" s="66"/>
      <c r="X239" s="67"/>
      <c r="Y239" s="66"/>
      <c r="Z239" s="66"/>
      <c r="AA239" s="66"/>
      <c r="AB239" s="67"/>
      <c r="AC239" s="66"/>
      <c r="AD239" s="66"/>
      <c r="AE239" s="66"/>
      <c r="AF239" s="67"/>
      <c r="AG239" s="66"/>
      <c r="AH239" s="66"/>
      <c r="AI239" s="66"/>
      <c r="AJ239" s="67"/>
      <c r="AK239" s="66"/>
      <c r="AL239" s="66"/>
      <c r="AM239" s="66"/>
      <c r="AN239" s="67"/>
      <c r="AO239" s="66"/>
      <c r="AP239" s="66"/>
      <c r="AQ239" s="66"/>
      <c r="AR239" s="67"/>
      <c r="AT239" s="68"/>
      <c r="AU239" s="112">
        <v>0.16</v>
      </c>
      <c r="AV239" s="112">
        <v>0.09</v>
      </c>
      <c r="AW239" s="112">
        <v>0.1</v>
      </c>
      <c r="AX239" s="99"/>
      <c r="AY239" s="99"/>
      <c r="AZ239" s="99"/>
      <c r="BA239" s="99"/>
      <c r="BB239" s="68"/>
      <c r="BC239" s="68"/>
    </row>
    <row r="240" spans="1:55" x14ac:dyDescent="0.45">
      <c r="A240" s="97" t="s">
        <v>349</v>
      </c>
      <c r="B240" s="60" t="s">
        <v>227</v>
      </c>
      <c r="C240" s="76" t="s">
        <v>185</v>
      </c>
      <c r="D240" s="60">
        <v>1277900</v>
      </c>
      <c r="E240" s="66"/>
      <c r="F240" s="66"/>
      <c r="G240" s="66"/>
      <c r="H240" s="67"/>
      <c r="I240" s="66"/>
      <c r="J240" s="66"/>
      <c r="K240" s="66"/>
      <c r="L240" s="67"/>
      <c r="M240" s="66"/>
      <c r="N240" s="110">
        <v>0.11</v>
      </c>
      <c r="O240" s="110">
        <v>0.18</v>
      </c>
      <c r="P240" s="67"/>
      <c r="Q240" s="110">
        <v>0.21</v>
      </c>
      <c r="R240" s="110">
        <v>0.2</v>
      </c>
      <c r="S240" s="110">
        <v>0.18</v>
      </c>
      <c r="T240" s="67"/>
      <c r="U240" s="66"/>
      <c r="V240" s="66"/>
      <c r="W240" s="66"/>
      <c r="X240" s="67"/>
      <c r="Y240" s="66"/>
      <c r="Z240" s="66"/>
      <c r="AA240" s="66"/>
      <c r="AB240" s="67"/>
      <c r="AC240" s="66"/>
      <c r="AD240" s="66"/>
      <c r="AE240" s="66"/>
      <c r="AF240" s="67"/>
      <c r="AG240" s="66"/>
      <c r="AH240" s="66"/>
      <c r="AI240" s="66"/>
      <c r="AJ240" s="67"/>
      <c r="AK240" s="66"/>
      <c r="AL240" s="66"/>
      <c r="AM240" s="66"/>
      <c r="AN240" s="67"/>
      <c r="AO240" s="66"/>
      <c r="AP240" s="66"/>
      <c r="AQ240" s="66"/>
      <c r="AR240" s="67"/>
      <c r="AT240" s="68"/>
      <c r="AU240" s="112">
        <v>0.12</v>
      </c>
      <c r="AV240" s="112">
        <v>0.15</v>
      </c>
      <c r="AW240" s="112">
        <v>0.2</v>
      </c>
      <c r="AX240" s="99"/>
      <c r="AY240" s="99"/>
      <c r="AZ240" s="99"/>
      <c r="BA240" s="99"/>
      <c r="BB240" s="68"/>
      <c r="BC240" s="68"/>
    </row>
    <row r="241" spans="1:55" x14ac:dyDescent="0.45">
      <c r="A241" s="97" t="s">
        <v>346</v>
      </c>
      <c r="B241" s="114"/>
      <c r="C241" s="114"/>
      <c r="D241" s="114"/>
      <c r="E241" s="66"/>
      <c r="F241" s="66"/>
      <c r="G241" s="66"/>
      <c r="H241" s="67"/>
      <c r="I241" s="66"/>
      <c r="J241" s="66"/>
      <c r="K241" s="66"/>
      <c r="L241" s="67"/>
      <c r="M241" s="66"/>
      <c r="N241" s="98"/>
      <c r="O241" s="98"/>
      <c r="P241" s="67"/>
      <c r="Q241" s="98"/>
      <c r="R241" s="98"/>
      <c r="S241" s="98"/>
      <c r="T241" s="67"/>
      <c r="U241" s="66"/>
      <c r="V241" s="66"/>
      <c r="W241" s="66"/>
      <c r="X241" s="67"/>
      <c r="Y241" s="66"/>
      <c r="Z241" s="66"/>
      <c r="AA241" s="66"/>
      <c r="AB241" s="67"/>
      <c r="AC241" s="66"/>
      <c r="AD241" s="66"/>
      <c r="AE241" s="66"/>
      <c r="AF241" s="67"/>
      <c r="AG241" s="66"/>
      <c r="AH241" s="66"/>
      <c r="AI241" s="66"/>
      <c r="AJ241" s="67"/>
      <c r="AK241" s="66"/>
      <c r="AL241" s="66"/>
      <c r="AM241" s="66"/>
      <c r="AN241" s="67"/>
      <c r="AO241" s="66"/>
      <c r="AP241" s="66"/>
      <c r="AQ241" s="66"/>
      <c r="AR241" s="67"/>
      <c r="AT241" s="68"/>
      <c r="AU241" s="99"/>
      <c r="AV241" s="99"/>
      <c r="AW241" s="99"/>
      <c r="AX241" s="99"/>
      <c r="AY241" s="99"/>
      <c r="AZ241" s="99"/>
      <c r="BA241" s="99"/>
      <c r="BB241" s="68"/>
      <c r="BC241" s="68"/>
    </row>
    <row r="242" spans="1:55" x14ac:dyDescent="0.45">
      <c r="A242" s="59"/>
      <c r="B242" s="60"/>
      <c r="C242" s="60"/>
      <c r="D242" s="60"/>
      <c r="E242" s="66"/>
      <c r="F242" s="66"/>
      <c r="G242" s="66"/>
      <c r="H242" s="67"/>
      <c r="I242" s="66"/>
      <c r="J242" s="66"/>
      <c r="K242" s="66"/>
      <c r="L242" s="67"/>
      <c r="M242" s="66"/>
      <c r="N242" s="66"/>
      <c r="O242" s="66"/>
      <c r="P242" s="67"/>
      <c r="Q242" s="66"/>
      <c r="R242" s="66"/>
      <c r="S242" s="66"/>
      <c r="T242" s="67"/>
      <c r="U242" s="66"/>
      <c r="V242" s="66"/>
      <c r="W242" s="66"/>
      <c r="X242" s="67"/>
      <c r="Y242" s="66"/>
      <c r="Z242" s="66"/>
      <c r="AA242" s="66"/>
      <c r="AB242" s="67"/>
      <c r="AC242" s="66"/>
      <c r="AD242" s="66"/>
      <c r="AE242" s="66"/>
      <c r="AF242" s="67"/>
      <c r="AG242" s="66"/>
      <c r="AH242" s="66"/>
      <c r="AI242" s="66"/>
      <c r="AJ242" s="67"/>
      <c r="AK242" s="66"/>
      <c r="AL242" s="66"/>
      <c r="AM242" s="66"/>
      <c r="AN242" s="67"/>
      <c r="AO242" s="66"/>
      <c r="AP242" s="66"/>
      <c r="AQ242" s="66"/>
      <c r="AR242" s="67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</row>
    <row r="243" spans="1:55" x14ac:dyDescent="0.45">
      <c r="A243" s="141" t="s">
        <v>354</v>
      </c>
      <c r="B243" s="142"/>
      <c r="C243" s="142"/>
      <c r="D243" s="142"/>
      <c r="E243" s="115"/>
      <c r="F243" s="115"/>
      <c r="G243" s="115"/>
      <c r="H243" s="116"/>
      <c r="I243" s="66"/>
      <c r="J243" s="115"/>
      <c r="K243" s="115"/>
      <c r="L243" s="116"/>
      <c r="M243" s="115"/>
      <c r="N243" s="115"/>
      <c r="O243" s="115"/>
      <c r="P243" s="116"/>
      <c r="Q243" s="115"/>
      <c r="R243" s="115"/>
      <c r="S243" s="115"/>
      <c r="T243" s="116"/>
      <c r="U243" s="115"/>
      <c r="V243" s="115"/>
      <c r="W243" s="115"/>
      <c r="X243" s="116"/>
      <c r="Y243" s="115"/>
      <c r="Z243" s="115"/>
      <c r="AA243" s="115"/>
      <c r="AB243" s="116"/>
      <c r="AC243" s="115"/>
      <c r="AD243" s="115"/>
      <c r="AE243" s="115"/>
      <c r="AF243" s="116"/>
      <c r="AG243" s="115"/>
      <c r="AH243" s="115"/>
      <c r="AI243" s="115"/>
      <c r="AJ243" s="116"/>
      <c r="AK243" s="115"/>
      <c r="AL243" s="115"/>
      <c r="AM243" s="115"/>
      <c r="AN243" s="116"/>
      <c r="AO243" s="115"/>
      <c r="AP243" s="115"/>
      <c r="AQ243" s="115"/>
      <c r="AR243" s="116"/>
      <c r="AT243" s="117"/>
      <c r="AU243" s="117"/>
      <c r="AV243" s="117"/>
      <c r="AW243" s="117"/>
      <c r="AX243" s="117"/>
      <c r="AY243" s="117"/>
      <c r="AZ243" s="117"/>
      <c r="BA243" s="117"/>
      <c r="BB243" s="117"/>
      <c r="BC243" s="117"/>
    </row>
    <row r="244" spans="1:55" x14ac:dyDescent="0.45">
      <c r="A244" s="135" t="s">
        <v>355</v>
      </c>
      <c r="B244" s="60" t="s">
        <v>223</v>
      </c>
      <c r="C244" s="76" t="s">
        <v>185</v>
      </c>
      <c r="D244" s="60">
        <v>2621643</v>
      </c>
      <c r="E244" s="66"/>
      <c r="F244" s="66"/>
      <c r="G244" s="66"/>
      <c r="H244" s="67"/>
      <c r="I244" s="86">
        <v>7181</v>
      </c>
      <c r="J244" s="86">
        <v>7381</v>
      </c>
      <c r="K244" s="86">
        <v>7572</v>
      </c>
      <c r="L244" s="94">
        <f>AU244-SUM(I244,J244,K244)</f>
        <v>7902</v>
      </c>
      <c r="M244" s="86">
        <v>8195</v>
      </c>
      <c r="N244" s="86">
        <v>8001</v>
      </c>
      <c r="O244" s="86">
        <v>8135</v>
      </c>
      <c r="P244" s="79">
        <f>AV244-SUM(M244,N244,O244)</f>
        <v>8781</v>
      </c>
      <c r="Q244" s="86">
        <v>8955</v>
      </c>
      <c r="R244" s="86">
        <v>9551</v>
      </c>
      <c r="S244" s="86">
        <v>9912</v>
      </c>
      <c r="T244" s="79">
        <f>AW244-SUM(Q244,R244,S244)</f>
        <v>11286</v>
      </c>
      <c r="U244" s="66"/>
      <c r="V244" s="66"/>
      <c r="W244" s="66"/>
      <c r="X244" s="67"/>
      <c r="Y244" s="66"/>
      <c r="Z244" s="66"/>
      <c r="AA244" s="66"/>
      <c r="AB244" s="67"/>
      <c r="AC244" s="66"/>
      <c r="AD244" s="66"/>
      <c r="AE244" s="66"/>
      <c r="AF244" s="67"/>
      <c r="AG244" s="66"/>
      <c r="AH244" s="66"/>
      <c r="AI244" s="66"/>
      <c r="AJ244" s="67"/>
      <c r="AK244" s="66"/>
      <c r="AL244" s="66"/>
      <c r="AM244" s="66"/>
      <c r="AN244" s="67"/>
      <c r="AO244" s="66"/>
      <c r="AP244" s="66"/>
      <c r="AQ244" s="66"/>
      <c r="AR244" s="67"/>
      <c r="AT244" s="88">
        <v>24332</v>
      </c>
      <c r="AU244" s="88">
        <v>30036</v>
      </c>
      <c r="AV244" s="88">
        <v>33112</v>
      </c>
      <c r="AW244" s="88">
        <v>39704</v>
      </c>
      <c r="AX244" s="99"/>
      <c r="AY244" s="99"/>
      <c r="AZ244" s="99"/>
      <c r="BA244" s="99"/>
      <c r="BB244" s="68"/>
      <c r="BC244" s="68"/>
    </row>
    <row r="245" spans="1:55" x14ac:dyDescent="0.45">
      <c r="A245" s="135" t="s">
        <v>346</v>
      </c>
      <c r="B245" s="60" t="s">
        <v>223</v>
      </c>
      <c r="C245" s="76" t="s">
        <v>185</v>
      </c>
      <c r="D245" s="60">
        <v>2621644</v>
      </c>
      <c r="E245" s="66"/>
      <c r="F245" s="66"/>
      <c r="G245" s="66"/>
      <c r="H245" s="67"/>
      <c r="I245" s="86">
        <v>-234</v>
      </c>
      <c r="J245" s="66"/>
      <c r="K245" s="66"/>
      <c r="L245" s="67"/>
      <c r="M245" s="86">
        <v>-990</v>
      </c>
      <c r="N245" s="86">
        <v>1407</v>
      </c>
      <c r="O245" s="86">
        <v>1432</v>
      </c>
      <c r="P245" s="79">
        <f>AV245-SUM(M245,N245,O245)</f>
        <v>3203</v>
      </c>
      <c r="Q245" s="86">
        <v>633</v>
      </c>
      <c r="R245" s="86">
        <v>42</v>
      </c>
      <c r="S245" s="86">
        <v>-81</v>
      </c>
      <c r="T245" s="79">
        <f>AW245-SUM(Q245,R245,S245)</f>
        <v>-147</v>
      </c>
      <c r="U245" s="66"/>
      <c r="V245" s="66"/>
      <c r="W245" s="66"/>
      <c r="X245" s="67"/>
      <c r="Y245" s="66"/>
      <c r="Z245" s="66"/>
      <c r="AA245" s="66"/>
      <c r="AB245" s="67"/>
      <c r="AC245" s="66"/>
      <c r="AD245" s="66"/>
      <c r="AE245" s="66"/>
      <c r="AF245" s="67"/>
      <c r="AG245" s="66"/>
      <c r="AH245" s="66"/>
      <c r="AI245" s="66"/>
      <c r="AJ245" s="67"/>
      <c r="AK245" s="66"/>
      <c r="AL245" s="66"/>
      <c r="AM245" s="66"/>
      <c r="AN245" s="67"/>
      <c r="AO245" s="66"/>
      <c r="AP245" s="66"/>
      <c r="AQ245" s="66"/>
      <c r="AR245" s="67"/>
      <c r="AT245" s="88">
        <v>535</v>
      </c>
      <c r="AU245" s="88">
        <v>857</v>
      </c>
      <c r="AV245" s="88">
        <v>5052</v>
      </c>
      <c r="AW245" s="88">
        <v>447</v>
      </c>
      <c r="AX245" s="99"/>
      <c r="AY245" s="99"/>
      <c r="AZ245" s="99"/>
      <c r="BA245" s="99"/>
      <c r="BB245" s="68"/>
      <c r="BC245" s="68"/>
    </row>
    <row r="246" spans="1:55" x14ac:dyDescent="0.45">
      <c r="A246" s="135" t="s">
        <v>351</v>
      </c>
      <c r="B246" s="60" t="s">
        <v>223</v>
      </c>
      <c r="C246" s="76" t="s">
        <v>185</v>
      </c>
      <c r="D246" s="60">
        <v>2621645</v>
      </c>
      <c r="E246" s="66"/>
      <c r="F246" s="66"/>
      <c r="G246" s="66"/>
      <c r="H246" s="67"/>
      <c r="I246" s="86">
        <v>8</v>
      </c>
      <c r="J246" s="86">
        <v>-6</v>
      </c>
      <c r="K246" s="86">
        <v>-10</v>
      </c>
      <c r="L246" s="94">
        <f>AU246-SUM(I246,J246,K246)</f>
        <v>-161</v>
      </c>
      <c r="M246" s="86">
        <v>291</v>
      </c>
      <c r="N246" s="86">
        <v>-417</v>
      </c>
      <c r="O246" s="86">
        <v>-266</v>
      </c>
      <c r="P246" s="79">
        <f>AV246-SUM(M246,N246,O246)</f>
        <v>-875</v>
      </c>
      <c r="Q246" s="86">
        <v>-127</v>
      </c>
      <c r="R246" s="86">
        <v>-41</v>
      </c>
      <c r="S246" s="86">
        <v>-21</v>
      </c>
      <c r="T246" s="79">
        <f>AW246-SUM(Q246,R246,S246)</f>
        <v>-53</v>
      </c>
      <c r="U246" s="66"/>
      <c r="V246" s="66"/>
      <c r="W246" s="66"/>
      <c r="X246" s="67"/>
      <c r="Y246" s="66"/>
      <c r="Z246" s="66"/>
      <c r="AA246" s="66"/>
      <c r="AB246" s="67"/>
      <c r="AC246" s="66"/>
      <c r="AD246" s="66"/>
      <c r="AE246" s="66"/>
      <c r="AF246" s="67"/>
      <c r="AG246" s="66"/>
      <c r="AH246" s="66"/>
      <c r="AI246" s="66"/>
      <c r="AJ246" s="67"/>
      <c r="AK246" s="66"/>
      <c r="AL246" s="66"/>
      <c r="AM246" s="66"/>
      <c r="AN246" s="67"/>
      <c r="AO246" s="66"/>
      <c r="AP246" s="66"/>
      <c r="AQ246" s="66"/>
      <c r="AR246" s="67"/>
      <c r="AT246" s="88">
        <v>-32</v>
      </c>
      <c r="AU246" s="88">
        <v>-169</v>
      </c>
      <c r="AV246" s="88">
        <v>-1267</v>
      </c>
      <c r="AW246" s="88">
        <v>-242</v>
      </c>
      <c r="AX246" s="99"/>
      <c r="AY246" s="99"/>
      <c r="AZ246" s="99"/>
      <c r="BA246" s="99"/>
      <c r="BB246" s="68"/>
      <c r="BC246" s="68"/>
    </row>
    <row r="247" spans="1:55" x14ac:dyDescent="0.45">
      <c r="A247" s="136" t="s">
        <v>356</v>
      </c>
      <c r="B247" s="101" t="s">
        <v>223</v>
      </c>
      <c r="C247" s="102" t="s">
        <v>185</v>
      </c>
      <c r="D247" s="101">
        <v>1277904</v>
      </c>
      <c r="E247" s="128"/>
      <c r="F247" s="128"/>
      <c r="G247" s="128"/>
      <c r="H247" s="129"/>
      <c r="I247" s="128"/>
      <c r="J247" s="162">
        <f>SUM(J244:J246)</f>
        <v>7375</v>
      </c>
      <c r="K247" s="162">
        <f>SUM(K244:K246)</f>
        <v>7562</v>
      </c>
      <c r="L247" s="129"/>
      <c r="M247" s="128"/>
      <c r="N247" s="105">
        <f>SUM(N244:N246)</f>
        <v>8991</v>
      </c>
      <c r="O247" s="105">
        <f>SUM(O244:O246)</f>
        <v>9301</v>
      </c>
      <c r="P247" s="129"/>
      <c r="Q247" s="105">
        <f>SUM(Q244:Q246)</f>
        <v>9461</v>
      </c>
      <c r="R247" s="105">
        <f>SUM(R244:R246)</f>
        <v>9552</v>
      </c>
      <c r="S247" s="105">
        <f>SUM(S244:S246)</f>
        <v>9810</v>
      </c>
      <c r="T247" s="120">
        <f>AW247-SUM(Q247,R247,S247)</f>
        <v>11086</v>
      </c>
      <c r="U247" s="128"/>
      <c r="V247" s="128"/>
      <c r="W247" s="128"/>
      <c r="X247" s="129"/>
      <c r="Y247" s="128"/>
      <c r="Z247" s="128"/>
      <c r="AA247" s="128"/>
      <c r="AB247" s="129"/>
      <c r="AC247" s="128"/>
      <c r="AD247" s="128"/>
      <c r="AE247" s="128"/>
      <c r="AF247" s="129"/>
      <c r="AG247" s="128"/>
      <c r="AH247" s="128"/>
      <c r="AI247" s="128"/>
      <c r="AJ247" s="129"/>
      <c r="AK247" s="128"/>
      <c r="AL247" s="128"/>
      <c r="AM247" s="128"/>
      <c r="AN247" s="129"/>
      <c r="AO247" s="128"/>
      <c r="AP247" s="128"/>
      <c r="AQ247" s="128"/>
      <c r="AR247" s="129"/>
      <c r="AT247" s="107">
        <f>SUM(AT244:AT246)</f>
        <v>24835</v>
      </c>
      <c r="AU247" s="107">
        <f>SUM(AU244:AU246)</f>
        <v>30724</v>
      </c>
      <c r="AV247" s="107">
        <f>SUM(AV244:AV246)</f>
        <v>36897</v>
      </c>
      <c r="AW247" s="107">
        <f>SUM(AW244:AW246)</f>
        <v>39909</v>
      </c>
      <c r="AX247" s="109"/>
      <c r="AY247" s="109"/>
      <c r="AZ247" s="109"/>
      <c r="BA247" s="109"/>
      <c r="BB247" s="134"/>
      <c r="BC247" s="134"/>
    </row>
    <row r="248" spans="1:55" x14ac:dyDescent="0.45">
      <c r="A248" s="141"/>
      <c r="B248" s="142"/>
      <c r="C248" s="142"/>
      <c r="D248" s="142"/>
      <c r="E248" s="115"/>
      <c r="F248" s="115"/>
      <c r="G248" s="115"/>
      <c r="H248" s="116"/>
      <c r="I248" s="115"/>
      <c r="J248" s="115"/>
      <c r="K248" s="115"/>
      <c r="L248" s="116"/>
      <c r="M248" s="115"/>
      <c r="N248" s="148"/>
      <c r="O248" s="148"/>
      <c r="P248" s="116"/>
      <c r="Q248" s="148"/>
      <c r="R248" s="148"/>
      <c r="S248" s="148"/>
      <c r="T248" s="116"/>
      <c r="U248" s="115"/>
      <c r="V248" s="115"/>
      <c r="W248" s="115"/>
      <c r="X248" s="116"/>
      <c r="Y248" s="115"/>
      <c r="Z248" s="115"/>
      <c r="AA248" s="115"/>
      <c r="AB248" s="116"/>
      <c r="AC248" s="115"/>
      <c r="AD248" s="115"/>
      <c r="AE248" s="115"/>
      <c r="AF248" s="116"/>
      <c r="AG248" s="115"/>
      <c r="AH248" s="115"/>
      <c r="AI248" s="115"/>
      <c r="AJ248" s="116"/>
      <c r="AK248" s="115"/>
      <c r="AL248" s="115"/>
      <c r="AM248" s="115"/>
      <c r="AN248" s="116"/>
      <c r="AO248" s="115"/>
      <c r="AP248" s="115"/>
      <c r="AQ248" s="115"/>
      <c r="AR248" s="116"/>
      <c r="AT248" s="117"/>
      <c r="AU248" s="117"/>
      <c r="AV248" s="149"/>
      <c r="AW248" s="149"/>
      <c r="AX248" s="149"/>
      <c r="AY248" s="149"/>
      <c r="AZ248" s="149"/>
      <c r="BA248" s="149"/>
      <c r="BB248" s="117"/>
      <c r="BC248" s="117"/>
    </row>
    <row r="249" spans="1:55" x14ac:dyDescent="0.45">
      <c r="A249" s="97" t="s">
        <v>357</v>
      </c>
      <c r="B249" s="60" t="s">
        <v>227</v>
      </c>
      <c r="C249" s="76" t="s">
        <v>185</v>
      </c>
      <c r="D249" s="60">
        <v>1277905</v>
      </c>
      <c r="E249" s="66"/>
      <c r="F249" s="66"/>
      <c r="G249" s="66"/>
      <c r="H249" s="67"/>
      <c r="I249" s="66"/>
      <c r="J249" s="66"/>
      <c r="K249" s="66"/>
      <c r="L249" s="67"/>
      <c r="M249" s="66"/>
      <c r="N249" s="110">
        <v>0.08</v>
      </c>
      <c r="O249" s="110">
        <v>7.0000000000000007E-2</v>
      </c>
      <c r="P249" s="67"/>
      <c r="Q249" s="110">
        <v>0.14000000000000001</v>
      </c>
      <c r="R249" s="110">
        <v>0.19</v>
      </c>
      <c r="S249" s="110">
        <v>0.22</v>
      </c>
      <c r="T249" s="67"/>
      <c r="U249" s="66"/>
      <c r="V249" s="66"/>
      <c r="W249" s="66"/>
      <c r="X249" s="67"/>
      <c r="Y249" s="66"/>
      <c r="Z249" s="66"/>
      <c r="AA249" s="66"/>
      <c r="AB249" s="67"/>
      <c r="AC249" s="66"/>
      <c r="AD249" s="66"/>
      <c r="AE249" s="66"/>
      <c r="AF249" s="67"/>
      <c r="AG249" s="66"/>
      <c r="AH249" s="66"/>
      <c r="AI249" s="66"/>
      <c r="AJ249" s="67"/>
      <c r="AK249" s="66"/>
      <c r="AL249" s="66"/>
      <c r="AM249" s="66"/>
      <c r="AN249" s="67"/>
      <c r="AO249" s="66"/>
      <c r="AP249" s="66"/>
      <c r="AQ249" s="66"/>
      <c r="AR249" s="67"/>
      <c r="AT249" s="68"/>
      <c r="AU249" s="68"/>
      <c r="AV249" s="112">
        <v>0.1</v>
      </c>
      <c r="AW249" s="112">
        <v>0.2</v>
      </c>
      <c r="AX249" s="99"/>
      <c r="AY249" s="99"/>
      <c r="AZ249" s="99"/>
      <c r="BA249" s="99"/>
      <c r="BB249" s="68"/>
      <c r="BC249" s="68"/>
    </row>
    <row r="250" spans="1:55" x14ac:dyDescent="0.45">
      <c r="A250" s="97" t="s">
        <v>358</v>
      </c>
      <c r="B250" s="60" t="s">
        <v>227</v>
      </c>
      <c r="C250" s="76" t="s">
        <v>185</v>
      </c>
      <c r="D250" s="60">
        <v>1277906</v>
      </c>
      <c r="E250" s="66"/>
      <c r="F250" s="66"/>
      <c r="G250" s="66"/>
      <c r="H250" s="67"/>
      <c r="I250" s="66"/>
      <c r="J250" s="66"/>
      <c r="K250" s="66"/>
      <c r="L250" s="67"/>
      <c r="M250" s="66"/>
      <c r="N250" s="110">
        <v>0.22</v>
      </c>
      <c r="O250" s="110">
        <v>0.23</v>
      </c>
      <c r="P250" s="67"/>
      <c r="Q250" s="110">
        <v>0.25</v>
      </c>
      <c r="R250" s="110">
        <v>0.26</v>
      </c>
      <c r="S250" s="110">
        <v>0.25</v>
      </c>
      <c r="T250" s="67"/>
      <c r="U250" s="66"/>
      <c r="V250" s="66"/>
      <c r="W250" s="66"/>
      <c r="X250" s="67"/>
      <c r="Y250" s="66"/>
      <c r="Z250" s="66"/>
      <c r="AA250" s="66"/>
      <c r="AB250" s="67"/>
      <c r="AC250" s="66"/>
      <c r="AD250" s="66"/>
      <c r="AE250" s="66"/>
      <c r="AF250" s="67"/>
      <c r="AG250" s="66"/>
      <c r="AH250" s="66"/>
      <c r="AI250" s="66"/>
      <c r="AJ250" s="67"/>
      <c r="AK250" s="66"/>
      <c r="AL250" s="66"/>
      <c r="AM250" s="66"/>
      <c r="AN250" s="67"/>
      <c r="AO250" s="66"/>
      <c r="AP250" s="66"/>
      <c r="AQ250" s="66"/>
      <c r="AR250" s="67"/>
      <c r="AT250" s="68"/>
      <c r="AU250" s="68"/>
      <c r="AV250" s="112">
        <v>0.24</v>
      </c>
      <c r="AW250" s="112">
        <v>0.25</v>
      </c>
      <c r="AX250" s="99"/>
      <c r="AY250" s="99"/>
      <c r="AZ250" s="99"/>
      <c r="BA250" s="99"/>
      <c r="BB250" s="68"/>
      <c r="BC250" s="68"/>
    </row>
    <row r="251" spans="1:55" x14ac:dyDescent="0.45">
      <c r="A251" s="59"/>
      <c r="B251" s="60"/>
      <c r="C251" s="60"/>
      <c r="D251" s="60"/>
      <c r="E251" s="66"/>
      <c r="F251" s="66"/>
      <c r="G251" s="66"/>
      <c r="H251" s="67"/>
      <c r="I251" s="66"/>
      <c r="J251" s="66"/>
      <c r="K251" s="66"/>
      <c r="L251" s="67"/>
      <c r="M251" s="66"/>
      <c r="N251" s="66"/>
      <c r="O251" s="66"/>
      <c r="P251" s="67"/>
      <c r="Q251" s="66"/>
      <c r="R251" s="66"/>
      <c r="S251" s="66"/>
      <c r="T251" s="67"/>
      <c r="U251" s="66"/>
      <c r="V251" s="66"/>
      <c r="W251" s="66"/>
      <c r="X251" s="67"/>
      <c r="Y251" s="66"/>
      <c r="Z251" s="66"/>
      <c r="AA251" s="66"/>
      <c r="AB251" s="67"/>
      <c r="AC251" s="66"/>
      <c r="AD251" s="66"/>
      <c r="AE251" s="66"/>
      <c r="AF251" s="67"/>
      <c r="AG251" s="66"/>
      <c r="AH251" s="66"/>
      <c r="AI251" s="66"/>
      <c r="AJ251" s="67"/>
      <c r="AK251" s="66"/>
      <c r="AL251" s="66"/>
      <c r="AM251" s="66"/>
      <c r="AN251" s="67"/>
      <c r="AO251" s="66"/>
      <c r="AP251" s="66"/>
      <c r="AQ251" s="66"/>
      <c r="AR251" s="67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</row>
    <row r="252" spans="1:55" x14ac:dyDescent="0.45">
      <c r="A252" s="97" t="s">
        <v>359</v>
      </c>
      <c r="B252" s="60" t="s">
        <v>223</v>
      </c>
      <c r="C252" s="76" t="s">
        <v>185</v>
      </c>
      <c r="D252" s="60">
        <v>1277907</v>
      </c>
      <c r="E252" s="66"/>
      <c r="F252" s="66"/>
      <c r="G252" s="66"/>
      <c r="H252" s="67"/>
      <c r="I252" s="66"/>
      <c r="J252" s="66"/>
      <c r="K252" s="66"/>
      <c r="L252" s="67"/>
      <c r="M252" s="66"/>
      <c r="N252" s="66"/>
      <c r="O252" s="66"/>
      <c r="P252" s="67"/>
      <c r="Q252" s="66"/>
      <c r="R252" s="66"/>
      <c r="S252" s="66"/>
      <c r="T252" s="67"/>
      <c r="U252" s="66"/>
      <c r="V252" s="66"/>
      <c r="W252" s="66"/>
      <c r="X252" s="67"/>
      <c r="Y252" s="66"/>
      <c r="Z252" s="66"/>
      <c r="AA252" s="66"/>
      <c r="AB252" s="67"/>
      <c r="AC252" s="86">
        <v>0</v>
      </c>
      <c r="AD252" s="86">
        <v>0</v>
      </c>
      <c r="AE252" s="86">
        <v>0</v>
      </c>
      <c r="AF252" s="130">
        <f>AZ252-SUM(AC252,AD252,AE252)</f>
        <v>455</v>
      </c>
      <c r="AG252" s="86">
        <v>49</v>
      </c>
      <c r="AH252" s="86">
        <v>151</v>
      </c>
      <c r="AI252" s="86">
        <v>-22</v>
      </c>
      <c r="AJ252" s="79">
        <f>BA252-SUM(AG252,AH252,AI252)</f>
        <v>-2</v>
      </c>
      <c r="AK252" s="86">
        <v>-109</v>
      </c>
      <c r="AL252" s="86">
        <v>-7</v>
      </c>
      <c r="AM252" s="86">
        <v>62</v>
      </c>
      <c r="AN252" s="79">
        <f>BB252-SUM(AK252,AL252,AM252)</f>
        <v>203</v>
      </c>
      <c r="AO252" s="86">
        <v>278</v>
      </c>
      <c r="AP252" s="86">
        <v>375</v>
      </c>
      <c r="AQ252" s="86">
        <v>638</v>
      </c>
      <c r="AR252" s="79">
        <f>BC252-SUM(AO252,AP252,AQ252)</f>
        <v>669</v>
      </c>
      <c r="AT252" s="68"/>
      <c r="AU252" s="68"/>
      <c r="AV252" s="68"/>
      <c r="AW252" s="68"/>
      <c r="AX252" s="68"/>
      <c r="AY252" s="68"/>
      <c r="AZ252" s="88">
        <v>455</v>
      </c>
      <c r="BA252" s="88">
        <v>176</v>
      </c>
      <c r="BB252" s="88">
        <v>149</v>
      </c>
      <c r="BC252" s="88">
        <v>1960</v>
      </c>
    </row>
    <row r="253" spans="1:55" x14ac:dyDescent="0.45">
      <c r="A253" s="123" t="s">
        <v>360</v>
      </c>
      <c r="B253" s="101" t="s">
        <v>223</v>
      </c>
      <c r="C253" s="102" t="s">
        <v>185</v>
      </c>
      <c r="D253" s="101">
        <v>1277908</v>
      </c>
      <c r="E253" s="128"/>
      <c r="F253" s="128"/>
      <c r="G253" s="128"/>
      <c r="H253" s="129"/>
      <c r="I253" s="128"/>
      <c r="J253" s="162">
        <f>SUM(J188,J200,J212,J234,J244,J224,J252)</f>
        <v>15955</v>
      </c>
      <c r="K253" s="162">
        <f>SUM(K188,K200,K212,K234,K244,K224,K252)</f>
        <v>16523</v>
      </c>
      <c r="L253" s="129"/>
      <c r="M253" s="103">
        <v>17258</v>
      </c>
      <c r="N253" s="105">
        <f>SUM(N188,N200,N212,N234,N244,N224,N252)</f>
        <v>17727</v>
      </c>
      <c r="O253" s="105">
        <f>SUM(O188,O200,O212,O234,O244,O224,O252)</f>
        <v>18675</v>
      </c>
      <c r="P253" s="120">
        <f>AV253-SUM(M253,N253,O253)</f>
        <v>21329</v>
      </c>
      <c r="Q253" s="105">
        <f>SUM(Q188,Q200,Q212,Q234,Q244,Q224,Q252)</f>
        <v>20257</v>
      </c>
      <c r="R253" s="105">
        <f>SUM(R188,R200,R212,R234,R244,R224,R252)</f>
        <v>21500</v>
      </c>
      <c r="S253" s="105">
        <f>SUM(S188,S200,S212,S234,S244,S224,S252)</f>
        <v>22451</v>
      </c>
      <c r="T253" s="120">
        <f>AW253-SUM(Q253,R253,S253)</f>
        <v>26064</v>
      </c>
      <c r="U253" s="105">
        <f>SUM(U188,U200,U212,U234,U244,U224,U252)</f>
        <v>24750</v>
      </c>
      <c r="V253" s="105">
        <f>SUM(V188,V200,V212,V234,V244,V224,V252)</f>
        <v>26010</v>
      </c>
      <c r="W253" s="105">
        <f>SUM(W188,W200,W212,W234,W244,W224,W252)</f>
        <v>27772</v>
      </c>
      <c r="X253" s="120">
        <f>AX253-SUM(U253,V253,W253)</f>
        <v>32323</v>
      </c>
      <c r="Y253" s="105">
        <f>SUM(Y188,Y200,Y212,Y234,Y244,Y224,Y252)</f>
        <v>31146</v>
      </c>
      <c r="Z253" s="105">
        <f>SUM(Z188,Z200,Z212,Z234,Z244,Z224,Z252)</f>
        <v>32657</v>
      </c>
      <c r="AA253" s="105">
        <f>SUM(AA188,AA200,AA212,AA234,AA244,AA224,AA252)</f>
        <v>33740</v>
      </c>
      <c r="AB253" s="120">
        <f>AY253-SUM(Y253,Z253,AA253)</f>
        <v>39276</v>
      </c>
      <c r="AC253" s="105">
        <f>SUM(AC188,AC200,AC212,AC234,AC244,AC224,AC252)</f>
        <v>36339</v>
      </c>
      <c r="AD253" s="105">
        <f>SUM(AD188,AD200,AD212,AD234,AD244,AD224,AD252)</f>
        <v>38944</v>
      </c>
      <c r="AE253" s="105">
        <f>SUM(AE188,AE200,AE212,AE234,AE244,AE224,AE252)</f>
        <v>40499</v>
      </c>
      <c r="AF253" s="120">
        <f>AZ253-SUM(AC253,AD253,AE253)</f>
        <v>46075</v>
      </c>
      <c r="AG253" s="105">
        <f>SUM(AG188,AG200,AG212,AG234,AG244,AG224,AG252)</f>
        <v>41159</v>
      </c>
      <c r="AH253" s="105">
        <f>SUM(AH188,AH200,AH212,AH234,AH244,AH224,AH252)</f>
        <v>38297</v>
      </c>
      <c r="AI253" s="105">
        <f>SUM(AI188,AI200,AI212,AI234,AI244,AI224,AI252)</f>
        <v>46173</v>
      </c>
      <c r="AJ253" s="120">
        <f>BA253-SUM(AG253,AH253,AI253)</f>
        <v>56898</v>
      </c>
      <c r="AK253" s="105">
        <f>SUM(AK188,AK200,AK212,AK234,AK244,AK224,AK252)</f>
        <v>55314</v>
      </c>
      <c r="AL253" s="105">
        <f>SUM(AL188,AL200,AL212,AL234,AL244,AL224,AL252)</f>
        <v>61880</v>
      </c>
      <c r="AM253" s="105">
        <f>SUM(AM188,AM200,AM212,AM234,AM244,AM224,AM252)</f>
        <v>65118</v>
      </c>
      <c r="AN253" s="120">
        <f>BB253-SUM(AK253,AL253,AM253)</f>
        <v>75325</v>
      </c>
      <c r="AO253" s="105">
        <f>SUM(AO188,AO200,AO212,AO234,AO244,AO224,AO252)</f>
        <v>68011</v>
      </c>
      <c r="AP253" s="105">
        <f>SUM(AP188,AP200,AP212,AP234,AP244,AP224,AP252)</f>
        <v>69685</v>
      </c>
      <c r="AQ253" s="105">
        <f>SUM(AQ188,AQ200,AQ212,AQ234,AQ244,AQ224,AQ252)</f>
        <v>69092</v>
      </c>
      <c r="AR253" s="120">
        <f>BC253-SUM(AO253,AP253,AQ253)</f>
        <v>76048</v>
      </c>
      <c r="AT253" s="107">
        <f t="shared" ref="AT253:BC253" si="26">SUM(AT188,AT200,AT212,AT234,AT244,AT224,AT252)</f>
        <v>55519</v>
      </c>
      <c r="AU253" s="107">
        <f t="shared" si="26"/>
        <v>66001</v>
      </c>
      <c r="AV253" s="107">
        <f t="shared" si="26"/>
        <v>74989</v>
      </c>
      <c r="AW253" s="107">
        <f t="shared" si="26"/>
        <v>90272</v>
      </c>
      <c r="AX253" s="107">
        <f t="shared" si="26"/>
        <v>110855</v>
      </c>
      <c r="AY253" s="107">
        <f t="shared" si="26"/>
        <v>136819</v>
      </c>
      <c r="AZ253" s="107">
        <f t="shared" si="26"/>
        <v>161857</v>
      </c>
      <c r="BA253" s="107">
        <f t="shared" si="26"/>
        <v>182527</v>
      </c>
      <c r="BB253" s="107">
        <f t="shared" si="26"/>
        <v>257637</v>
      </c>
      <c r="BC253" s="107">
        <f t="shared" si="26"/>
        <v>282836</v>
      </c>
    </row>
    <row r="254" spans="1:55" x14ac:dyDescent="0.45">
      <c r="A254" s="95"/>
      <c r="B254" s="96"/>
      <c r="C254" s="96"/>
      <c r="D254" s="96"/>
      <c r="E254" s="115"/>
      <c r="F254" s="115"/>
      <c r="G254" s="115"/>
      <c r="H254" s="116"/>
      <c r="I254" s="115"/>
      <c r="J254" s="115"/>
      <c r="K254" s="115"/>
      <c r="L254" s="116"/>
      <c r="M254" s="115"/>
      <c r="N254" s="148"/>
      <c r="O254" s="148"/>
      <c r="P254" s="116"/>
      <c r="Q254" s="148"/>
      <c r="R254" s="148"/>
      <c r="S254" s="148"/>
      <c r="T254" s="116"/>
      <c r="U254" s="148"/>
      <c r="V254" s="148"/>
      <c r="W254" s="148"/>
      <c r="X254" s="116"/>
      <c r="Y254" s="148"/>
      <c r="Z254" s="148"/>
      <c r="AA254" s="148"/>
      <c r="AB254" s="116"/>
      <c r="AC254" s="148"/>
      <c r="AD254" s="148"/>
      <c r="AE254" s="148"/>
      <c r="AF254" s="116"/>
      <c r="AG254" s="148"/>
      <c r="AH254" s="148"/>
      <c r="AI254" s="148"/>
      <c r="AJ254" s="116"/>
      <c r="AK254" s="148"/>
      <c r="AL254" s="148"/>
      <c r="AM254" s="148"/>
      <c r="AN254" s="116"/>
      <c r="AO254" s="148"/>
      <c r="AP254" s="148"/>
      <c r="AQ254" s="148"/>
      <c r="AR254" s="116"/>
      <c r="AT254" s="117"/>
      <c r="AU254" s="117"/>
      <c r="AV254" s="149"/>
      <c r="AW254" s="149"/>
      <c r="AX254" s="149"/>
      <c r="AY254" s="149"/>
      <c r="AZ254" s="149"/>
      <c r="BA254" s="149"/>
      <c r="BB254" s="149"/>
      <c r="BC254" s="149"/>
    </row>
    <row r="255" spans="1:55" x14ac:dyDescent="0.45">
      <c r="A255" s="97" t="s">
        <v>361</v>
      </c>
      <c r="B255" s="60" t="s">
        <v>227</v>
      </c>
      <c r="C255" s="76" t="s">
        <v>185</v>
      </c>
      <c r="D255" s="60">
        <v>3859368</v>
      </c>
      <c r="E255" s="66"/>
      <c r="F255" s="66"/>
      <c r="G255" s="66"/>
      <c r="H255" s="67"/>
      <c r="I255" s="66"/>
      <c r="J255" s="66"/>
      <c r="K255" s="66"/>
      <c r="L255" s="67"/>
      <c r="M255" s="66"/>
      <c r="N255" s="66"/>
      <c r="O255" s="66"/>
      <c r="P255" s="67"/>
      <c r="Q255" s="66"/>
      <c r="R255" s="66"/>
      <c r="S255" s="125"/>
      <c r="T255" s="124"/>
      <c r="U255" s="125"/>
      <c r="V255" s="125"/>
      <c r="W255" s="125"/>
      <c r="X255" s="124"/>
      <c r="Y255" s="125"/>
      <c r="Z255" s="125"/>
      <c r="AA255" s="125"/>
      <c r="AB255" s="124"/>
      <c r="AC255" s="125"/>
      <c r="AD255" s="125"/>
      <c r="AE255" s="125"/>
      <c r="AF255" s="124"/>
      <c r="AG255" s="125"/>
      <c r="AH255" s="125"/>
      <c r="AI255" s="125"/>
      <c r="AJ255" s="124"/>
      <c r="AK255" s="125"/>
      <c r="AL255" s="125"/>
      <c r="AM255" s="125"/>
      <c r="AN255" s="124"/>
      <c r="AO255" s="125"/>
      <c r="AP255" s="125"/>
      <c r="AQ255" s="125"/>
      <c r="AR255" s="79"/>
      <c r="AT255" s="68"/>
      <c r="AU255" s="68"/>
      <c r="AV255" s="68"/>
      <c r="AW255" s="68"/>
      <c r="AX255" s="68"/>
      <c r="AY255" s="68"/>
      <c r="AZ255" s="68"/>
      <c r="BA255" s="68"/>
      <c r="BB255" s="68"/>
      <c r="BC255" s="112">
        <v>0.1</v>
      </c>
    </row>
    <row r="256" spans="1:55" x14ac:dyDescent="0.45">
      <c r="A256" s="135" t="s">
        <v>331</v>
      </c>
      <c r="B256" s="60" t="s">
        <v>227</v>
      </c>
      <c r="C256" s="76" t="s">
        <v>185</v>
      </c>
      <c r="D256" s="60">
        <v>3859369</v>
      </c>
      <c r="E256" s="66"/>
      <c r="F256" s="66"/>
      <c r="G256" s="66"/>
      <c r="H256" s="67"/>
      <c r="I256" s="66"/>
      <c r="J256" s="66"/>
      <c r="K256" s="66"/>
      <c r="L256" s="67"/>
      <c r="M256" s="66"/>
      <c r="N256" s="66"/>
      <c r="O256" s="66"/>
      <c r="P256" s="67"/>
      <c r="Q256" s="66"/>
      <c r="R256" s="66"/>
      <c r="S256" s="125"/>
      <c r="T256" s="124"/>
      <c r="U256" s="125"/>
      <c r="V256" s="125"/>
      <c r="W256" s="125"/>
      <c r="X256" s="124"/>
      <c r="Y256" s="125"/>
      <c r="Z256" s="125"/>
      <c r="AA256" s="125"/>
      <c r="AB256" s="124"/>
      <c r="AC256" s="125"/>
      <c r="AD256" s="125"/>
      <c r="AE256" s="125"/>
      <c r="AF256" s="124"/>
      <c r="AG256" s="125"/>
      <c r="AH256" s="125"/>
      <c r="AI256" s="125"/>
      <c r="AJ256" s="124"/>
      <c r="AK256" s="125"/>
      <c r="AL256" s="125"/>
      <c r="AM256" s="125"/>
      <c r="AN256" s="124"/>
      <c r="AO256" s="125"/>
      <c r="AP256" s="125"/>
      <c r="AQ256" s="125"/>
      <c r="AR256" s="79"/>
      <c r="AT256" s="68"/>
      <c r="AU256" s="68"/>
      <c r="AV256" s="68"/>
      <c r="AW256" s="68"/>
      <c r="AX256" s="68"/>
      <c r="AY256" s="68"/>
      <c r="AZ256" s="68"/>
      <c r="BA256" s="68"/>
      <c r="BB256" s="68"/>
      <c r="BC256" s="112">
        <v>-0.05</v>
      </c>
    </row>
    <row r="257" spans="1:55" x14ac:dyDescent="0.45">
      <c r="A257" s="135" t="s">
        <v>362</v>
      </c>
      <c r="B257" s="60" t="s">
        <v>227</v>
      </c>
      <c r="C257" s="76" t="s">
        <v>185</v>
      </c>
      <c r="D257" s="60">
        <v>3819597</v>
      </c>
      <c r="E257" s="66"/>
      <c r="F257" s="66"/>
      <c r="G257" s="66"/>
      <c r="H257" s="67"/>
      <c r="I257" s="66"/>
      <c r="J257" s="66"/>
      <c r="K257" s="66"/>
      <c r="L257" s="67"/>
      <c r="M257" s="66"/>
      <c r="N257" s="66"/>
      <c r="O257" s="66"/>
      <c r="P257" s="67"/>
      <c r="Q257" s="66"/>
      <c r="R257" s="66"/>
      <c r="S257" s="125"/>
      <c r="T257" s="124"/>
      <c r="U257" s="125"/>
      <c r="V257" s="125"/>
      <c r="W257" s="125"/>
      <c r="X257" s="124"/>
      <c r="Y257" s="125"/>
      <c r="Z257" s="125"/>
      <c r="AA257" s="125"/>
      <c r="AB257" s="124"/>
      <c r="AC257" s="125"/>
      <c r="AD257" s="125"/>
      <c r="AE257" s="125"/>
      <c r="AF257" s="124"/>
      <c r="AG257" s="125"/>
      <c r="AH257" s="125"/>
      <c r="AI257" s="125"/>
      <c r="AJ257" s="124"/>
      <c r="AK257" s="125"/>
      <c r="AL257" s="125"/>
      <c r="AM257" s="125"/>
      <c r="AN257" s="124"/>
      <c r="AO257" s="125"/>
      <c r="AP257" s="125"/>
      <c r="AQ257" s="125"/>
      <c r="AR257" s="124"/>
      <c r="AT257" s="68"/>
      <c r="AU257" s="68"/>
      <c r="AV257" s="68"/>
      <c r="AW257" s="68"/>
      <c r="AX257" s="68"/>
      <c r="AY257" s="68"/>
      <c r="AZ257" s="68"/>
      <c r="BA257" s="68"/>
      <c r="BB257" s="68"/>
      <c r="BC257" s="112">
        <v>0.01</v>
      </c>
    </row>
    <row r="258" spans="1:55" x14ac:dyDescent="0.45">
      <c r="A258" s="136" t="s">
        <v>363</v>
      </c>
      <c r="B258" s="101" t="s">
        <v>227</v>
      </c>
      <c r="C258" s="102" t="s">
        <v>185</v>
      </c>
      <c r="D258" s="101">
        <v>3859370</v>
      </c>
      <c r="E258" s="128"/>
      <c r="F258" s="128"/>
      <c r="G258" s="128"/>
      <c r="H258" s="129"/>
      <c r="I258" s="128"/>
      <c r="J258" s="128"/>
      <c r="K258" s="128"/>
      <c r="L258" s="129"/>
      <c r="M258" s="128"/>
      <c r="N258" s="128"/>
      <c r="O258" s="128"/>
      <c r="P258" s="129"/>
      <c r="Q258" s="128"/>
      <c r="R258" s="128"/>
      <c r="S258" s="163"/>
      <c r="T258" s="164"/>
      <c r="U258" s="163"/>
      <c r="V258" s="163"/>
      <c r="W258" s="163"/>
      <c r="X258" s="164"/>
      <c r="Y258" s="163"/>
      <c r="Z258" s="163"/>
      <c r="AA258" s="163"/>
      <c r="AB258" s="164"/>
      <c r="AC258" s="163"/>
      <c r="AD258" s="163"/>
      <c r="AE258" s="163"/>
      <c r="AF258" s="164"/>
      <c r="AG258" s="163"/>
      <c r="AH258" s="163"/>
      <c r="AI258" s="163"/>
      <c r="AJ258" s="164"/>
      <c r="AK258" s="163"/>
      <c r="AL258" s="163"/>
      <c r="AM258" s="163"/>
      <c r="AN258" s="164"/>
      <c r="AO258" s="163"/>
      <c r="AP258" s="163"/>
      <c r="AQ258" s="163"/>
      <c r="AR258" s="120"/>
      <c r="AT258" s="134"/>
      <c r="AU258" s="134"/>
      <c r="AV258" s="134"/>
      <c r="AW258" s="134"/>
      <c r="AX258" s="134"/>
      <c r="AY258" s="134"/>
      <c r="AZ258" s="134"/>
      <c r="BA258" s="134"/>
      <c r="BB258" s="134"/>
      <c r="BC258" s="145">
        <f>BC255-BC256-BC257</f>
        <v>0.14000000000000001</v>
      </c>
    </row>
    <row r="259" spans="1:55" x14ac:dyDescent="0.45">
      <c r="A259" s="97"/>
      <c r="B259" s="114"/>
      <c r="C259" s="114"/>
      <c r="D259" s="114"/>
      <c r="E259" s="66"/>
      <c r="F259" s="66"/>
      <c r="G259" s="66"/>
      <c r="H259" s="67"/>
      <c r="I259" s="66"/>
      <c r="J259" s="66"/>
      <c r="K259" s="66"/>
      <c r="L259" s="67"/>
      <c r="M259" s="66"/>
      <c r="N259" s="66"/>
      <c r="O259" s="66"/>
      <c r="P259" s="67"/>
      <c r="Q259" s="66"/>
      <c r="R259" s="66"/>
      <c r="S259" s="125"/>
      <c r="T259" s="124"/>
      <c r="U259" s="125"/>
      <c r="V259" s="125"/>
      <c r="W259" s="125"/>
      <c r="X259" s="124"/>
      <c r="Y259" s="125"/>
      <c r="Z259" s="125"/>
      <c r="AA259" s="125"/>
      <c r="AB259" s="124"/>
      <c r="AC259" s="125"/>
      <c r="AD259" s="125"/>
      <c r="AE259" s="125"/>
      <c r="AF259" s="124"/>
      <c r="AG259" s="125"/>
      <c r="AH259" s="125"/>
      <c r="AI259" s="125"/>
      <c r="AJ259" s="124"/>
      <c r="AK259" s="125"/>
      <c r="AL259" s="125"/>
      <c r="AM259" s="125"/>
      <c r="AN259" s="124"/>
      <c r="AO259" s="125"/>
      <c r="AP259" s="125"/>
      <c r="AQ259" s="125"/>
      <c r="AR259" s="124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</row>
    <row r="260" spans="1:55" x14ac:dyDescent="0.45">
      <c r="A260" s="141" t="s">
        <v>364</v>
      </c>
      <c r="B260" s="142"/>
      <c r="C260" s="142"/>
      <c r="D260" s="142"/>
      <c r="E260" s="115"/>
      <c r="F260" s="115"/>
      <c r="G260" s="115"/>
      <c r="H260" s="116"/>
      <c r="I260" s="115"/>
      <c r="J260" s="115"/>
      <c r="K260" s="115"/>
      <c r="L260" s="116"/>
      <c r="M260" s="115"/>
      <c r="N260" s="148"/>
      <c r="O260" s="148"/>
      <c r="P260" s="116"/>
      <c r="Q260" s="148"/>
      <c r="R260" s="148"/>
      <c r="S260" s="148"/>
      <c r="T260" s="116"/>
      <c r="U260" s="148"/>
      <c r="V260" s="148"/>
      <c r="W260" s="148"/>
      <c r="X260" s="116"/>
      <c r="Y260" s="148"/>
      <c r="Z260" s="148"/>
      <c r="AA260" s="148"/>
      <c r="AB260" s="116"/>
      <c r="AC260" s="148"/>
      <c r="AD260" s="148"/>
      <c r="AE260" s="148"/>
      <c r="AF260" s="116"/>
      <c r="AG260" s="148"/>
      <c r="AH260" s="148"/>
      <c r="AI260" s="148"/>
      <c r="AJ260" s="116"/>
      <c r="AK260" s="148"/>
      <c r="AL260" s="148"/>
      <c r="AM260" s="148"/>
      <c r="AN260" s="116"/>
      <c r="AO260" s="148"/>
      <c r="AP260" s="148"/>
      <c r="AQ260" s="148"/>
      <c r="AR260" s="116"/>
      <c r="AT260" s="117"/>
      <c r="AU260" s="117"/>
      <c r="AV260" s="149"/>
      <c r="AW260" s="149"/>
      <c r="AX260" s="149"/>
      <c r="AY260" s="149"/>
      <c r="AZ260" s="149"/>
      <c r="BA260" s="149"/>
      <c r="BB260" s="149"/>
      <c r="BC260" s="149"/>
    </row>
    <row r="261" spans="1:55" x14ac:dyDescent="0.45">
      <c r="A261" s="135" t="s">
        <v>365</v>
      </c>
      <c r="B261" s="60" t="s">
        <v>223</v>
      </c>
      <c r="C261" s="76" t="s">
        <v>185</v>
      </c>
      <c r="D261" s="60">
        <v>1277910</v>
      </c>
      <c r="E261" s="66"/>
      <c r="F261" s="66"/>
      <c r="G261" s="66"/>
      <c r="H261" s="67"/>
      <c r="I261" s="66"/>
      <c r="J261" s="66"/>
      <c r="K261" s="66"/>
      <c r="L261" s="67"/>
      <c r="M261" s="66"/>
      <c r="N261" s="66"/>
      <c r="O261" s="66"/>
      <c r="P261" s="67"/>
      <c r="Q261" s="66"/>
      <c r="R261" s="66"/>
      <c r="S261" s="66"/>
      <c r="T261" s="67"/>
      <c r="U261" s="66"/>
      <c r="V261" s="66"/>
      <c r="W261" s="66"/>
      <c r="X261" s="67"/>
      <c r="Y261" s="66"/>
      <c r="Z261" s="66"/>
      <c r="AA261" s="66"/>
      <c r="AB261" s="67"/>
      <c r="AC261" s="66"/>
      <c r="AD261" s="86">
        <v>32760</v>
      </c>
      <c r="AE261" s="86">
        <v>33660</v>
      </c>
      <c r="AF261" s="67"/>
      <c r="AG261" s="86">
        <v>36202</v>
      </c>
      <c r="AH261" s="86">
        <v>38836</v>
      </c>
      <c r="AI261" s="86">
        <v>40380</v>
      </c>
      <c r="AJ261" s="79">
        <f>BA261-SUM(AG261,AH261,AI261)</f>
        <v>45984</v>
      </c>
      <c r="AK261" s="86">
        <v>41110</v>
      </c>
      <c r="AL261" s="86">
        <v>38146</v>
      </c>
      <c r="AM261" s="86">
        <v>46195</v>
      </c>
      <c r="AN261" s="79">
        <f>BB261-SUM(AK261,AL261,AM261)</f>
        <v>132037</v>
      </c>
      <c r="AO261" s="86">
        <v>67733</v>
      </c>
      <c r="AP261" s="86">
        <v>69310</v>
      </c>
      <c r="AQ261" s="86">
        <v>68454</v>
      </c>
      <c r="AR261" s="79">
        <f>BC261-SUM(AO261,AP261,AQ261)</f>
        <v>75379</v>
      </c>
      <c r="AT261" s="68"/>
      <c r="AU261" s="68"/>
      <c r="AV261" s="68"/>
      <c r="AW261" s="68"/>
      <c r="AX261" s="68"/>
      <c r="AY261" s="68"/>
      <c r="AZ261" s="88">
        <v>136957</v>
      </c>
      <c r="BA261" s="88">
        <v>161402</v>
      </c>
      <c r="BB261" s="88">
        <v>257488</v>
      </c>
      <c r="BC261" s="88">
        <v>280876</v>
      </c>
    </row>
    <row r="262" spans="1:55" x14ac:dyDescent="0.45">
      <c r="A262" s="135" t="s">
        <v>366</v>
      </c>
      <c r="B262" s="60" t="s">
        <v>223</v>
      </c>
      <c r="C262" s="76" t="s">
        <v>185</v>
      </c>
      <c r="D262" s="60">
        <v>2481599</v>
      </c>
      <c r="E262" s="66"/>
      <c r="F262" s="66"/>
      <c r="G262" s="66"/>
      <c r="H262" s="67"/>
      <c r="I262" s="66"/>
      <c r="J262" s="66"/>
      <c r="K262" s="66"/>
      <c r="L262" s="67"/>
      <c r="M262" s="66"/>
      <c r="N262" s="66"/>
      <c r="O262" s="66"/>
      <c r="P262" s="67"/>
      <c r="Q262" s="66"/>
      <c r="R262" s="66"/>
      <c r="S262" s="66"/>
      <c r="T262" s="67"/>
      <c r="U262" s="66"/>
      <c r="V262" s="66"/>
      <c r="W262" s="66"/>
      <c r="X262" s="67"/>
      <c r="Y262" s="66"/>
      <c r="Z262" s="66"/>
      <c r="AA262" s="66"/>
      <c r="AB262" s="67"/>
      <c r="AC262" s="66"/>
      <c r="AD262" s="98"/>
      <c r="AE262" s="98"/>
      <c r="AF262" s="67"/>
      <c r="AG262" s="98"/>
      <c r="AH262" s="98"/>
      <c r="AI262" s="98"/>
      <c r="AJ262" s="67"/>
      <c r="AK262" s="98"/>
      <c r="AL262" s="98"/>
      <c r="AM262" s="98"/>
      <c r="AN262" s="67"/>
      <c r="AO262" s="86">
        <v>1991</v>
      </c>
      <c r="AP262" s="86">
        <v>2682</v>
      </c>
      <c r="AQ262" s="86">
        <v>3918</v>
      </c>
      <c r="AR262" s="79">
        <f>BC262-SUM(AO262,AP262,AQ262)</f>
        <v>4733</v>
      </c>
      <c r="AT262" s="68"/>
      <c r="AU262" s="68"/>
      <c r="AV262" s="68"/>
      <c r="AW262" s="68"/>
      <c r="AX262" s="68"/>
      <c r="AY262" s="68"/>
      <c r="AZ262" s="68"/>
      <c r="BA262" s="68"/>
      <c r="BB262" s="88">
        <v>-3330</v>
      </c>
      <c r="BC262" s="88">
        <v>13324</v>
      </c>
    </row>
    <row r="263" spans="1:55" x14ac:dyDescent="0.45">
      <c r="A263" s="136" t="s">
        <v>367</v>
      </c>
      <c r="B263" s="101" t="s">
        <v>223</v>
      </c>
      <c r="C263" s="102" t="s">
        <v>185</v>
      </c>
      <c r="D263" s="101">
        <v>1277909</v>
      </c>
      <c r="E263" s="128"/>
      <c r="F263" s="128"/>
      <c r="G263" s="128"/>
      <c r="H263" s="129"/>
      <c r="I263" s="128"/>
      <c r="J263" s="162">
        <f>SUM(J224,J234:J236,J244:J246,J216,J204,J192)</f>
        <v>15949</v>
      </c>
      <c r="K263" s="162">
        <f>SUM(K224,K234:K236,K244:K246,K216,K204,K192)</f>
        <v>16513</v>
      </c>
      <c r="L263" s="129"/>
      <c r="M263" s="103">
        <v>16947</v>
      </c>
      <c r="N263" s="105">
        <f>SUM(N224,N234:N236,N244:N246,N216,N204,N192)</f>
        <v>18830</v>
      </c>
      <c r="O263" s="105">
        <f>SUM(O224,O234:O236,O244:O246,O216,O204,O192)</f>
        <v>19966</v>
      </c>
      <c r="P263" s="120">
        <f>AV263-SUM(M263,N263,O263)</f>
        <v>23436</v>
      </c>
      <c r="Q263" s="105">
        <f>SUM(Q224,Q234:Q236,Q244:Q246,Q216,Q204,Q192)</f>
        <v>20850</v>
      </c>
      <c r="R263" s="105">
        <f>SUM(R224,R234:R236,R244:R246,R216,R204,R192)</f>
        <v>21535</v>
      </c>
      <c r="S263" s="105">
        <f>SUM(S224,S234:S236,S244:S246,S216,S204,S192)</f>
        <v>22542</v>
      </c>
      <c r="T263" s="120">
        <f>AW263-SUM(Q263,R263,S263)</f>
        <v>26079</v>
      </c>
      <c r="U263" s="105">
        <f>SUM(U224,U234:U236,U244:U246,U216,U204,U192)</f>
        <v>24837</v>
      </c>
      <c r="V263" s="105">
        <f>SUM(V224,V234:V236,V244:V246,V216,V204,V192)</f>
        <v>26371</v>
      </c>
      <c r="W263" s="105">
        <f>SUM(W224,W234:W236,W244:W246,W216,W204,W192)</f>
        <v>27708</v>
      </c>
      <c r="X263" s="120">
        <f>AX263-SUM(U263,V263,W263)</f>
        <v>31981</v>
      </c>
      <c r="Y263" s="105">
        <f>SUM(Y224,Y234:Y236,Y244:Y246,Y216,Y204,Y192)</f>
        <v>30074</v>
      </c>
      <c r="Z263" s="105">
        <f>SUM(Z224,Z234:Z236,Z244:Z246,Z216,Z204,Z192)</f>
        <v>31992</v>
      </c>
      <c r="AA263" s="105">
        <f>SUM(AA224,AA234:AA236,AA244:AA246,AA216,AA204,AA192)</f>
        <v>34045</v>
      </c>
      <c r="AB263" s="120">
        <f>AY263-SUM(Y263,Z263,AA263)</f>
        <v>39876</v>
      </c>
      <c r="AC263" s="105">
        <f>SUM(AC224,AC234:AC236,AC244:AC246,AC216,AC204,AC192)</f>
        <v>37355</v>
      </c>
      <c r="AD263" s="105">
        <f>SUM(AD224,AD234:AD236,AD244:AD246,AD216,AD204,AD192)</f>
        <v>40053</v>
      </c>
      <c r="AE263" s="105">
        <f>SUM(AE224,AE234:AE236,AE244:AE246,AE216,AE204,AE192)</f>
        <v>40919</v>
      </c>
      <c r="AF263" s="120">
        <f>AZ263-SUM(AC263,AD263,AE263)</f>
        <v>46401</v>
      </c>
      <c r="AG263" s="105">
        <f>SUM(AG224,AG234:AG236,AG244:AG246,AG216,AG204,AG192)</f>
        <v>41502</v>
      </c>
      <c r="AH263" s="105">
        <f>SUM(AH224,AH234:AH236,AH244:AH246,AH216,AH204,AH192)</f>
        <v>38852</v>
      </c>
      <c r="AI263" s="105">
        <f>SUM(AI224,AI234:AI236,AI244:AI246,AI216,AI204,AI192)</f>
        <v>46250</v>
      </c>
      <c r="AJ263" s="120">
        <f>BA263-SUM(AG263,AH263,AI263)</f>
        <v>56611</v>
      </c>
      <c r="AK263" s="105">
        <f>SUM(AK224,AK234:AK236,AK244:AK246,AK216,AK204,AK192)</f>
        <v>54322</v>
      </c>
      <c r="AL263" s="105">
        <f>SUM(AL224,AL234:AL236,AL244:AL246,AL216,AL204,AL192)</f>
        <v>60000</v>
      </c>
      <c r="AM263" s="105">
        <f>SUM(AM224,AM234:AM236,AM244:AM246,AM216,AM204,AM192)</f>
        <v>64441</v>
      </c>
      <c r="AN263" s="120">
        <f>BB263-SUM(AK263,AL263,AM263)</f>
        <v>75395</v>
      </c>
      <c r="AO263" s="105">
        <f>SUM(AO224,AO234:AO236,AO244:AO246,AO216,AO204,AO192)</f>
        <v>69724</v>
      </c>
      <c r="AP263" s="105">
        <f>SUM(AP224,AP234:AP236,AP244:AP246,AP216,AP204,AP192)</f>
        <v>71992</v>
      </c>
      <c r="AQ263" s="105">
        <f>SUM(AQ224,AQ234:AQ236,AQ244:AQ246,AQ216,AQ204,AQ192)</f>
        <v>72372</v>
      </c>
      <c r="AR263" s="120">
        <f>BC263-SUM(AO263,AP263,AQ263)</f>
        <v>80112</v>
      </c>
      <c r="AT263" s="107">
        <f>SUM(AT224,AT234:AT236,AT244:AT246,AT216,AT204,AT192)</f>
        <v>56026</v>
      </c>
      <c r="AU263" s="108">
        <v>66382</v>
      </c>
      <c r="AV263" s="107">
        <f t="shared" ref="AV263:BC263" si="27">SUM(AV224,AV234:AV236,AV244:AV246,AV216,AV204,AV192)</f>
        <v>79179</v>
      </c>
      <c r="AW263" s="107">
        <f t="shared" si="27"/>
        <v>91006</v>
      </c>
      <c r="AX263" s="107">
        <f t="shared" si="27"/>
        <v>110897</v>
      </c>
      <c r="AY263" s="107">
        <f t="shared" si="27"/>
        <v>135987</v>
      </c>
      <c r="AZ263" s="107">
        <f t="shared" si="27"/>
        <v>164728</v>
      </c>
      <c r="BA263" s="107">
        <f t="shared" si="27"/>
        <v>183215</v>
      </c>
      <c r="BB263" s="107">
        <f t="shared" si="27"/>
        <v>254158</v>
      </c>
      <c r="BC263" s="107">
        <f t="shared" si="27"/>
        <v>294200</v>
      </c>
    </row>
    <row r="264" spans="1:55" x14ac:dyDescent="0.45">
      <c r="A264" s="97"/>
      <c r="B264" s="114"/>
      <c r="C264" s="114"/>
      <c r="D264" s="114"/>
      <c r="E264" s="66"/>
      <c r="F264" s="66"/>
      <c r="G264" s="66"/>
      <c r="H264" s="67"/>
      <c r="I264" s="66"/>
      <c r="J264" s="66"/>
      <c r="K264" s="66"/>
      <c r="L264" s="67"/>
      <c r="M264" s="66"/>
      <c r="N264" s="66"/>
      <c r="O264" s="66"/>
      <c r="P264" s="67"/>
      <c r="Q264" s="66"/>
      <c r="R264" s="66"/>
      <c r="S264" s="66"/>
      <c r="T264" s="67"/>
      <c r="U264" s="66"/>
      <c r="V264" s="66"/>
      <c r="W264" s="66"/>
      <c r="X264" s="67"/>
      <c r="Y264" s="66"/>
      <c r="Z264" s="66"/>
      <c r="AA264" s="66"/>
      <c r="AB264" s="67"/>
      <c r="AC264" s="66"/>
      <c r="AD264" s="98"/>
      <c r="AE264" s="98"/>
      <c r="AF264" s="67"/>
      <c r="AG264" s="98"/>
      <c r="AH264" s="98"/>
      <c r="AI264" s="98"/>
      <c r="AJ264" s="67"/>
      <c r="AK264" s="98"/>
      <c r="AL264" s="98"/>
      <c r="AM264" s="98"/>
      <c r="AN264" s="67"/>
      <c r="AO264" s="98"/>
      <c r="AP264" s="98"/>
      <c r="AQ264" s="98"/>
      <c r="AR264" s="67"/>
      <c r="AT264" s="68"/>
      <c r="AU264" s="68"/>
      <c r="AV264" s="68"/>
      <c r="AW264" s="68"/>
      <c r="AX264" s="68"/>
      <c r="AY264" s="68"/>
      <c r="AZ264" s="99"/>
      <c r="BA264" s="99"/>
      <c r="BB264" s="99"/>
      <c r="BC264" s="99"/>
    </row>
    <row r="265" spans="1:55" x14ac:dyDescent="0.45">
      <c r="A265" s="136" t="s">
        <v>368</v>
      </c>
      <c r="B265" s="101" t="s">
        <v>223</v>
      </c>
      <c r="C265" s="102" t="s">
        <v>185</v>
      </c>
      <c r="D265" s="101">
        <v>3859371</v>
      </c>
      <c r="E265" s="165"/>
      <c r="F265" s="165"/>
      <c r="G265" s="165"/>
      <c r="H265" s="166"/>
      <c r="I265" s="165"/>
      <c r="J265" s="165"/>
      <c r="K265" s="165"/>
      <c r="L265" s="166"/>
      <c r="M265" s="165"/>
      <c r="N265" s="165"/>
      <c r="O265" s="165"/>
      <c r="P265" s="166"/>
      <c r="Q265" s="165"/>
      <c r="R265" s="165"/>
      <c r="S265" s="165"/>
      <c r="T265" s="166"/>
      <c r="U265" s="165"/>
      <c r="V265" s="165"/>
      <c r="W265" s="165"/>
      <c r="X265" s="166"/>
      <c r="Y265" s="165"/>
      <c r="Z265" s="165"/>
      <c r="AA265" s="165"/>
      <c r="AB265" s="166"/>
      <c r="AC265" s="165"/>
      <c r="AD265" s="167"/>
      <c r="AE265" s="167"/>
      <c r="AF265" s="166"/>
      <c r="AG265" s="167"/>
      <c r="AH265" s="167"/>
      <c r="AI265" s="167"/>
      <c r="AJ265" s="166"/>
      <c r="AK265" s="167"/>
      <c r="AL265" s="167"/>
      <c r="AM265" s="167"/>
      <c r="AN265" s="166"/>
      <c r="AO265" s="167"/>
      <c r="AP265" s="167"/>
      <c r="AQ265" s="167"/>
      <c r="AR265" s="166"/>
      <c r="AT265" s="137"/>
      <c r="AU265" s="137"/>
      <c r="AV265" s="137"/>
      <c r="AW265" s="137"/>
      <c r="AX265" s="137"/>
      <c r="AY265" s="137"/>
      <c r="AZ265" s="168"/>
      <c r="BA265" s="168"/>
      <c r="BB265" s="168"/>
      <c r="BC265" s="108">
        <v>294200</v>
      </c>
    </row>
    <row r="266" spans="1:55" x14ac:dyDescent="0.45">
      <c r="A266" s="97"/>
      <c r="B266" s="114"/>
      <c r="C266" s="114"/>
      <c r="D266" s="114"/>
      <c r="E266" s="66"/>
      <c r="F266" s="66"/>
      <c r="G266" s="66"/>
      <c r="H266" s="67"/>
      <c r="I266" s="66"/>
      <c r="J266" s="66"/>
      <c r="K266" s="66"/>
      <c r="L266" s="67"/>
      <c r="M266" s="66"/>
      <c r="N266" s="66"/>
      <c r="O266" s="66"/>
      <c r="P266" s="67"/>
      <c r="Q266" s="66"/>
      <c r="R266" s="66"/>
      <c r="S266" s="66"/>
      <c r="T266" s="67"/>
      <c r="U266" s="66"/>
      <c r="V266" s="66"/>
      <c r="W266" s="66"/>
      <c r="X266" s="67"/>
      <c r="Y266" s="66"/>
      <c r="Z266" s="66"/>
      <c r="AA266" s="66"/>
      <c r="AB266" s="67"/>
      <c r="AC266" s="66"/>
      <c r="AD266" s="98"/>
      <c r="AE266" s="98"/>
      <c r="AF266" s="67"/>
      <c r="AG266" s="98"/>
      <c r="AH266" s="98"/>
      <c r="AI266" s="98"/>
      <c r="AJ266" s="67"/>
      <c r="AK266" s="98"/>
      <c r="AL266" s="98"/>
      <c r="AM266" s="98"/>
      <c r="AN266" s="67"/>
      <c r="AO266" s="98"/>
      <c r="AP266" s="98"/>
      <c r="AQ266" s="98"/>
      <c r="AR266" s="67"/>
      <c r="AT266" s="68"/>
      <c r="AU266" s="68"/>
      <c r="AV266" s="68"/>
      <c r="AW266" s="68"/>
      <c r="AX266" s="68"/>
      <c r="AY266" s="68"/>
      <c r="AZ266" s="99"/>
      <c r="BA266" s="99"/>
      <c r="BB266" s="99"/>
      <c r="BC266" s="99"/>
    </row>
    <row r="267" spans="1:55" x14ac:dyDescent="0.45">
      <c r="A267" s="97" t="s">
        <v>369</v>
      </c>
      <c r="B267" s="60" t="s">
        <v>227</v>
      </c>
      <c r="C267" s="76" t="s">
        <v>185</v>
      </c>
      <c r="D267" s="60">
        <v>1277911</v>
      </c>
      <c r="E267" s="66"/>
      <c r="F267" s="66"/>
      <c r="G267" s="66"/>
      <c r="H267" s="67"/>
      <c r="I267" s="66"/>
      <c r="J267" s="66"/>
      <c r="K267" s="66"/>
      <c r="L267" s="67"/>
      <c r="M267" s="66"/>
      <c r="N267" s="110">
        <v>0.11</v>
      </c>
      <c r="O267" s="110">
        <v>0.13</v>
      </c>
      <c r="P267" s="67"/>
      <c r="Q267" s="110">
        <v>0.17</v>
      </c>
      <c r="R267" s="110">
        <v>0.21</v>
      </c>
      <c r="S267" s="110">
        <v>0.2</v>
      </c>
      <c r="T267" s="67"/>
      <c r="U267" s="110">
        <v>0.22</v>
      </c>
      <c r="V267" s="110">
        <v>0.21</v>
      </c>
      <c r="W267" s="110">
        <v>0.24</v>
      </c>
      <c r="X267" s="67"/>
      <c r="Y267" s="110">
        <v>0.26</v>
      </c>
      <c r="Z267" s="110">
        <v>0.26</v>
      </c>
      <c r="AA267" s="110">
        <v>0.21</v>
      </c>
      <c r="AB267" s="67"/>
      <c r="AC267" s="110">
        <v>0.17</v>
      </c>
      <c r="AD267" s="110">
        <v>0.19</v>
      </c>
      <c r="AE267" s="110">
        <v>0.2</v>
      </c>
      <c r="AF267" s="67"/>
      <c r="AG267" s="110">
        <v>0.13</v>
      </c>
      <c r="AH267" s="110">
        <v>-0.02</v>
      </c>
      <c r="AI267" s="110">
        <v>0.14000000000000001</v>
      </c>
      <c r="AJ267" s="67"/>
      <c r="AK267" s="110">
        <v>0.34</v>
      </c>
      <c r="AL267" s="110">
        <v>0.62</v>
      </c>
      <c r="AM267" s="110">
        <v>0.41</v>
      </c>
      <c r="AN267" s="67"/>
      <c r="AO267" s="110">
        <v>0.23</v>
      </c>
      <c r="AP267" s="110">
        <v>0.13</v>
      </c>
      <c r="AQ267" s="110">
        <v>0.06</v>
      </c>
      <c r="AR267" s="67"/>
      <c r="AT267" s="68"/>
      <c r="AU267" s="112">
        <v>0.19</v>
      </c>
      <c r="AV267" s="112">
        <v>0.14000000000000001</v>
      </c>
      <c r="AW267" s="112">
        <v>0.2</v>
      </c>
      <c r="AX267" s="112">
        <v>0.23</v>
      </c>
      <c r="AY267" s="112">
        <v>0.23</v>
      </c>
      <c r="AZ267" s="112">
        <v>0.18</v>
      </c>
      <c r="BA267" s="112">
        <v>0.13</v>
      </c>
      <c r="BB267" s="112">
        <v>0.41</v>
      </c>
      <c r="BC267" s="112">
        <v>0.09</v>
      </c>
    </row>
    <row r="268" spans="1:55" x14ac:dyDescent="0.45">
      <c r="A268" s="135" t="s">
        <v>331</v>
      </c>
      <c r="B268" s="60" t="s">
        <v>227</v>
      </c>
      <c r="C268" s="76" t="s">
        <v>185</v>
      </c>
      <c r="D268" s="60">
        <v>3859372</v>
      </c>
      <c r="E268" s="66"/>
      <c r="F268" s="66"/>
      <c r="G268" s="66"/>
      <c r="H268" s="67"/>
      <c r="I268" s="66"/>
      <c r="J268" s="66"/>
      <c r="K268" s="66"/>
      <c r="L268" s="67"/>
      <c r="M268" s="66"/>
      <c r="N268" s="98"/>
      <c r="O268" s="98"/>
      <c r="P268" s="67"/>
      <c r="Q268" s="98"/>
      <c r="R268" s="98"/>
      <c r="S268" s="98"/>
      <c r="T268" s="67"/>
      <c r="U268" s="98"/>
      <c r="V268" s="98"/>
      <c r="W268" s="98"/>
      <c r="X268" s="67"/>
      <c r="Y268" s="98"/>
      <c r="Z268" s="98"/>
      <c r="AA268" s="98"/>
      <c r="AB268" s="67"/>
      <c r="AC268" s="98"/>
      <c r="AD268" s="98"/>
      <c r="AE268" s="98"/>
      <c r="AF268" s="67"/>
      <c r="AG268" s="98"/>
      <c r="AH268" s="98"/>
      <c r="AI268" s="98"/>
      <c r="AJ268" s="67"/>
      <c r="AK268" s="98"/>
      <c r="AL268" s="98"/>
      <c r="AM268" s="98"/>
      <c r="AN268" s="67"/>
      <c r="AO268" s="98"/>
      <c r="AP268" s="98"/>
      <c r="AQ268" s="98"/>
      <c r="AR268" s="67"/>
      <c r="AT268" s="68"/>
      <c r="AU268" s="99"/>
      <c r="AV268" s="99"/>
      <c r="AW268" s="99"/>
      <c r="AX268" s="99"/>
      <c r="AY268" s="99"/>
      <c r="AZ268" s="99"/>
      <c r="BA268" s="99"/>
      <c r="BB268" s="99"/>
      <c r="BC268" s="112">
        <v>-0.05</v>
      </c>
    </row>
    <row r="269" spans="1:55" x14ac:dyDescent="0.45">
      <c r="A269" s="136" t="s">
        <v>370</v>
      </c>
      <c r="B269" s="101" t="s">
        <v>227</v>
      </c>
      <c r="C269" s="102" t="s">
        <v>185</v>
      </c>
      <c r="D269" s="101">
        <v>1277912</v>
      </c>
      <c r="E269" s="128"/>
      <c r="F269" s="128"/>
      <c r="G269" s="128"/>
      <c r="H269" s="129"/>
      <c r="I269" s="128"/>
      <c r="J269" s="128"/>
      <c r="K269" s="128"/>
      <c r="L269" s="129"/>
      <c r="M269" s="128"/>
      <c r="N269" s="143">
        <v>0.18</v>
      </c>
      <c r="O269" s="143">
        <v>0.21</v>
      </c>
      <c r="P269" s="129"/>
      <c r="Q269" s="143">
        <v>0.23</v>
      </c>
      <c r="R269" s="143">
        <v>0.25</v>
      </c>
      <c r="S269" s="143">
        <v>0.23</v>
      </c>
      <c r="T269" s="129"/>
      <c r="U269" s="143">
        <v>0.24</v>
      </c>
      <c r="V269" s="143">
        <v>0.23</v>
      </c>
      <c r="W269" s="143">
        <v>0.24</v>
      </c>
      <c r="X269" s="129"/>
      <c r="Y269" s="143">
        <v>0.23</v>
      </c>
      <c r="Z269" s="143">
        <v>0.23</v>
      </c>
      <c r="AA269" s="143">
        <v>0.22</v>
      </c>
      <c r="AB269" s="129"/>
      <c r="AC269" s="143">
        <v>0.19</v>
      </c>
      <c r="AD269" s="143">
        <v>0.22</v>
      </c>
      <c r="AE269" s="143">
        <v>0.22</v>
      </c>
      <c r="AF269" s="129"/>
      <c r="AG269" s="143">
        <v>0.15</v>
      </c>
      <c r="AH269" s="128"/>
      <c r="AI269" s="143">
        <v>0.15</v>
      </c>
      <c r="AJ269" s="129"/>
      <c r="AK269" s="143">
        <v>0.32</v>
      </c>
      <c r="AL269" s="143">
        <v>0.56999999999999995</v>
      </c>
      <c r="AM269" s="143">
        <v>0.39</v>
      </c>
      <c r="AN269" s="129"/>
      <c r="AO269" s="143">
        <v>0.26</v>
      </c>
      <c r="AP269" s="143">
        <v>0.16</v>
      </c>
      <c r="AQ269" s="143">
        <v>0.11</v>
      </c>
      <c r="AR269" s="129"/>
      <c r="AT269" s="134"/>
      <c r="AU269" s="144">
        <v>0.2</v>
      </c>
      <c r="AV269" s="144">
        <v>0.2</v>
      </c>
      <c r="AW269" s="144">
        <v>0.24</v>
      </c>
      <c r="AX269" s="144">
        <v>0.24</v>
      </c>
      <c r="AY269" s="144">
        <v>0.22</v>
      </c>
      <c r="AZ269" s="144">
        <v>0.2</v>
      </c>
      <c r="BA269" s="144">
        <v>0.14000000000000001</v>
      </c>
      <c r="BB269" s="144">
        <v>0.39</v>
      </c>
      <c r="BC269" s="145">
        <f>BC267-BC268</f>
        <v>0.14000000000000001</v>
      </c>
    </row>
    <row r="270" spans="1:55" x14ac:dyDescent="0.45">
      <c r="A270" s="59"/>
      <c r="B270" s="60"/>
      <c r="C270" s="60"/>
      <c r="D270" s="60"/>
      <c r="E270" s="66"/>
      <c r="F270" s="66"/>
      <c r="G270" s="66"/>
      <c r="H270" s="67"/>
      <c r="I270" s="66"/>
      <c r="J270" s="66"/>
      <c r="K270" s="66"/>
      <c r="L270" s="67"/>
      <c r="M270" s="66"/>
      <c r="N270" s="66"/>
      <c r="O270" s="66"/>
      <c r="P270" s="67"/>
      <c r="Q270" s="66"/>
      <c r="R270" s="66"/>
      <c r="S270" s="66"/>
      <c r="T270" s="67"/>
      <c r="U270" s="66"/>
      <c r="V270" s="66"/>
      <c r="W270" s="66"/>
      <c r="X270" s="67"/>
      <c r="Y270" s="66"/>
      <c r="Z270" s="66"/>
      <c r="AA270" s="66"/>
      <c r="AB270" s="67"/>
      <c r="AC270" s="66"/>
      <c r="AD270" s="66"/>
      <c r="AE270" s="66"/>
      <c r="AF270" s="67"/>
      <c r="AG270" s="66"/>
      <c r="AH270" s="66"/>
      <c r="AI270" s="66"/>
      <c r="AJ270" s="67"/>
      <c r="AK270" s="66"/>
      <c r="AL270" s="66"/>
      <c r="AM270" s="66"/>
      <c r="AN270" s="67"/>
      <c r="AO270" s="66"/>
      <c r="AP270" s="66"/>
      <c r="AQ270" s="66"/>
      <c r="AR270" s="67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</row>
    <row r="271" spans="1:55" x14ac:dyDescent="0.45">
      <c r="A271" s="54" t="s">
        <v>371</v>
      </c>
      <c r="B271" s="55"/>
      <c r="C271" s="55"/>
      <c r="D271" s="55"/>
      <c r="E271" s="56"/>
      <c r="F271" s="56"/>
      <c r="G271" s="56"/>
      <c r="H271" s="57"/>
      <c r="I271" s="56"/>
      <c r="J271" s="56"/>
      <c r="K271" s="56"/>
      <c r="L271" s="57"/>
      <c r="M271" s="56"/>
      <c r="N271" s="56"/>
      <c r="O271" s="56"/>
      <c r="P271" s="57"/>
      <c r="Q271" s="56"/>
      <c r="R271" s="56"/>
      <c r="S271" s="56"/>
      <c r="T271" s="57"/>
      <c r="U271" s="56"/>
      <c r="V271" s="56"/>
      <c r="W271" s="56"/>
      <c r="X271" s="57"/>
      <c r="Y271" s="56"/>
      <c r="Z271" s="56"/>
      <c r="AA271" s="56"/>
      <c r="AB271" s="57"/>
      <c r="AC271" s="56"/>
      <c r="AD271" s="56"/>
      <c r="AE271" s="56"/>
      <c r="AF271" s="57"/>
      <c r="AG271" s="56"/>
      <c r="AH271" s="56"/>
      <c r="AI271" s="56"/>
      <c r="AJ271" s="57"/>
      <c r="AK271" s="56"/>
      <c r="AL271" s="56"/>
      <c r="AM271" s="56"/>
      <c r="AN271" s="57"/>
      <c r="AO271" s="56"/>
      <c r="AP271" s="56"/>
      <c r="AQ271" s="56"/>
      <c r="AR271" s="57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</row>
    <row r="272" spans="1:55" x14ac:dyDescent="0.45">
      <c r="A272" s="95" t="s">
        <v>372</v>
      </c>
      <c r="B272" s="96"/>
      <c r="C272" s="96"/>
      <c r="D272" s="96"/>
      <c r="E272" s="66"/>
      <c r="F272" s="66"/>
      <c r="G272" s="66"/>
      <c r="H272" s="67"/>
      <c r="I272" s="66"/>
      <c r="J272" s="66"/>
      <c r="K272" s="66"/>
      <c r="L272" s="67"/>
      <c r="M272" s="66"/>
      <c r="N272" s="66"/>
      <c r="O272" s="66"/>
      <c r="P272" s="67"/>
      <c r="Q272" s="66"/>
      <c r="R272" s="66"/>
      <c r="S272" s="66"/>
      <c r="T272" s="67"/>
      <c r="U272" s="66"/>
      <c r="V272" s="66"/>
      <c r="W272" s="66"/>
      <c r="X272" s="67"/>
      <c r="Y272" s="66"/>
      <c r="Z272" s="66"/>
      <c r="AA272" s="66"/>
      <c r="AB272" s="67"/>
      <c r="AC272" s="66"/>
      <c r="AD272" s="66"/>
      <c r="AE272" s="66"/>
      <c r="AF272" s="67"/>
      <c r="AG272" s="66"/>
      <c r="AH272" s="66"/>
      <c r="AI272" s="66"/>
      <c r="AJ272" s="67"/>
      <c r="AK272" s="66"/>
      <c r="AL272" s="66"/>
      <c r="AM272" s="66"/>
      <c r="AN272" s="67"/>
      <c r="AO272" s="66"/>
      <c r="AP272" s="66"/>
      <c r="AQ272" s="66"/>
      <c r="AR272" s="67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</row>
    <row r="273" spans="1:55" x14ac:dyDescent="0.45">
      <c r="A273" s="97" t="s">
        <v>373</v>
      </c>
      <c r="B273" s="60" t="s">
        <v>223</v>
      </c>
      <c r="C273" s="76" t="s">
        <v>209</v>
      </c>
      <c r="D273" s="60">
        <v>2621646</v>
      </c>
      <c r="E273" s="86">
        <v>12951</v>
      </c>
      <c r="F273" s="86">
        <v>13107</v>
      </c>
      <c r="G273" s="86">
        <v>13754</v>
      </c>
      <c r="H273" s="77">
        <v>15707</v>
      </c>
      <c r="I273" s="66"/>
      <c r="J273" s="66"/>
      <c r="K273" s="66"/>
      <c r="L273" s="67"/>
      <c r="M273" s="66"/>
      <c r="N273" s="66"/>
      <c r="O273" s="66"/>
      <c r="P273" s="67"/>
      <c r="Q273" s="66"/>
      <c r="R273" s="66"/>
      <c r="S273" s="66"/>
      <c r="T273" s="67"/>
      <c r="U273" s="66"/>
      <c r="V273" s="66"/>
      <c r="W273" s="66"/>
      <c r="X273" s="67"/>
      <c r="Y273" s="66"/>
      <c r="Z273" s="66"/>
      <c r="AA273" s="66"/>
      <c r="AB273" s="67"/>
      <c r="AC273" s="66"/>
      <c r="AD273" s="66"/>
      <c r="AE273" s="66"/>
      <c r="AF273" s="67"/>
      <c r="AG273" s="66"/>
      <c r="AH273" s="66"/>
      <c r="AI273" s="66"/>
      <c r="AJ273" s="67"/>
      <c r="AK273" s="66"/>
      <c r="AL273" s="66"/>
      <c r="AM273" s="66"/>
      <c r="AN273" s="67"/>
      <c r="AO273" s="66"/>
      <c r="AP273" s="66"/>
      <c r="AQ273" s="66"/>
      <c r="AR273" s="67"/>
      <c r="AT273" s="88">
        <v>55519</v>
      </c>
      <c r="AU273" s="99"/>
      <c r="AV273" s="99"/>
      <c r="AW273" s="99"/>
      <c r="AX273" s="99"/>
      <c r="AY273" s="99"/>
      <c r="AZ273" s="99"/>
      <c r="BA273" s="99"/>
      <c r="BB273" s="68"/>
      <c r="BC273" s="68"/>
    </row>
    <row r="274" spans="1:55" x14ac:dyDescent="0.45">
      <c r="A274" s="97" t="s">
        <v>374</v>
      </c>
      <c r="B274" s="60" t="s">
        <v>223</v>
      </c>
      <c r="C274" s="76" t="s">
        <v>209</v>
      </c>
      <c r="D274" s="60">
        <v>2621647</v>
      </c>
      <c r="E274" s="86">
        <v>1018</v>
      </c>
      <c r="F274" s="86">
        <v>998</v>
      </c>
      <c r="G274" s="86">
        <v>1139</v>
      </c>
      <c r="H274" s="77">
        <v>1151</v>
      </c>
      <c r="I274" s="66"/>
      <c r="J274" s="66"/>
      <c r="K274" s="66"/>
      <c r="L274" s="67"/>
      <c r="M274" s="66"/>
      <c r="N274" s="66"/>
      <c r="O274" s="66"/>
      <c r="P274" s="67"/>
      <c r="Q274" s="66"/>
      <c r="R274" s="66"/>
      <c r="S274" s="66"/>
      <c r="T274" s="67"/>
      <c r="U274" s="66"/>
      <c r="V274" s="66"/>
      <c r="W274" s="66"/>
      <c r="X274" s="67"/>
      <c r="Y274" s="66"/>
      <c r="Z274" s="66"/>
      <c r="AA274" s="66"/>
      <c r="AB274" s="67"/>
      <c r="AC274" s="66"/>
      <c r="AD274" s="66"/>
      <c r="AE274" s="66"/>
      <c r="AF274" s="67"/>
      <c r="AG274" s="66"/>
      <c r="AH274" s="66"/>
      <c r="AI274" s="66"/>
      <c r="AJ274" s="67"/>
      <c r="AK274" s="66"/>
      <c r="AL274" s="66"/>
      <c r="AM274" s="66"/>
      <c r="AN274" s="67"/>
      <c r="AO274" s="66"/>
      <c r="AP274" s="66"/>
      <c r="AQ274" s="66"/>
      <c r="AR274" s="67"/>
      <c r="AT274" s="88">
        <v>4306</v>
      </c>
      <c r="AU274" s="99"/>
      <c r="AV274" s="99"/>
      <c r="AW274" s="99"/>
      <c r="AX274" s="99"/>
      <c r="AY274" s="99"/>
      <c r="AZ274" s="99"/>
      <c r="BA274" s="99"/>
      <c r="BB274" s="68"/>
      <c r="BC274" s="68"/>
    </row>
    <row r="275" spans="1:55" x14ac:dyDescent="0.45">
      <c r="A275" s="123" t="s">
        <v>268</v>
      </c>
      <c r="B275" s="101" t="s">
        <v>223</v>
      </c>
      <c r="C275" s="102" t="s">
        <v>209</v>
      </c>
      <c r="D275" s="101">
        <v>2621648</v>
      </c>
      <c r="E275" s="105">
        <f>SUM(E273:E274)</f>
        <v>13969</v>
      </c>
      <c r="F275" s="105">
        <f>SUM(F273:F274)</f>
        <v>14105</v>
      </c>
      <c r="G275" s="105">
        <f>SUM(G273:G274)</f>
        <v>14893</v>
      </c>
      <c r="H275" s="106">
        <f>SUM(H273:H274)</f>
        <v>16858</v>
      </c>
      <c r="I275" s="103">
        <v>15420</v>
      </c>
      <c r="J275" s="103">
        <v>15955</v>
      </c>
      <c r="K275" s="103">
        <v>16523</v>
      </c>
      <c r="L275" s="104">
        <v>18103</v>
      </c>
      <c r="M275" s="103">
        <v>17258</v>
      </c>
      <c r="N275" s="103">
        <v>17727</v>
      </c>
      <c r="O275" s="103">
        <v>18675</v>
      </c>
      <c r="P275" s="104">
        <v>21329</v>
      </c>
      <c r="Q275" s="103">
        <v>20257</v>
      </c>
      <c r="R275" s="103">
        <v>21500</v>
      </c>
      <c r="S275" s="103">
        <v>22451</v>
      </c>
      <c r="T275" s="104">
        <v>26064</v>
      </c>
      <c r="U275" s="103">
        <v>24750</v>
      </c>
      <c r="V275" s="103">
        <v>26010</v>
      </c>
      <c r="W275" s="103">
        <v>27772</v>
      </c>
      <c r="X275" s="104">
        <v>32323</v>
      </c>
      <c r="Y275" s="103">
        <v>31146</v>
      </c>
      <c r="Z275" s="103">
        <v>32657</v>
      </c>
      <c r="AA275" s="103">
        <v>33740</v>
      </c>
      <c r="AB275" s="104">
        <v>39276</v>
      </c>
      <c r="AC275" s="103">
        <v>36339</v>
      </c>
      <c r="AD275" s="103">
        <v>38944</v>
      </c>
      <c r="AE275" s="103">
        <v>40499</v>
      </c>
      <c r="AF275" s="104">
        <v>46075</v>
      </c>
      <c r="AG275" s="103">
        <v>41159</v>
      </c>
      <c r="AH275" s="103">
        <v>38297</v>
      </c>
      <c r="AI275" s="103">
        <v>46173</v>
      </c>
      <c r="AJ275" s="104">
        <v>56898</v>
      </c>
      <c r="AK275" s="103">
        <v>55314</v>
      </c>
      <c r="AL275" s="103">
        <v>61880</v>
      </c>
      <c r="AM275" s="103">
        <v>65118</v>
      </c>
      <c r="AN275" s="104">
        <v>75325</v>
      </c>
      <c r="AO275" s="103">
        <v>68011</v>
      </c>
      <c r="AP275" s="103">
        <v>69685</v>
      </c>
      <c r="AQ275" s="103">
        <v>69092</v>
      </c>
      <c r="AR275" s="104">
        <v>76048</v>
      </c>
      <c r="AT275" s="107">
        <f>SUM(AT273:AT274)</f>
        <v>59825</v>
      </c>
      <c r="AU275" s="108">
        <v>66001</v>
      </c>
      <c r="AV275" s="108">
        <v>74989</v>
      </c>
      <c r="AW275" s="108">
        <v>90272</v>
      </c>
      <c r="AX275" s="108">
        <v>110855</v>
      </c>
      <c r="AY275" s="108">
        <v>136819</v>
      </c>
      <c r="AZ275" s="108">
        <v>161857</v>
      </c>
      <c r="BA275" s="108">
        <v>182527</v>
      </c>
      <c r="BB275" s="108">
        <v>257637</v>
      </c>
      <c r="BC275" s="108">
        <v>282836</v>
      </c>
    </row>
    <row r="276" spans="1:55" x14ac:dyDescent="0.45">
      <c r="A276" s="59" t="s">
        <v>0</v>
      </c>
      <c r="B276" s="60"/>
      <c r="C276" s="60"/>
      <c r="D276" s="60"/>
      <c r="E276" s="131"/>
      <c r="F276" s="131"/>
      <c r="G276" s="131"/>
      <c r="H276" s="130"/>
      <c r="I276" s="131"/>
      <c r="J276" s="131"/>
      <c r="K276" s="131"/>
      <c r="L276" s="130"/>
      <c r="M276" s="131"/>
      <c r="N276" s="131"/>
      <c r="O276" s="131"/>
      <c r="P276" s="130"/>
      <c r="Q276" s="131"/>
      <c r="R276" s="131"/>
      <c r="S276" s="131"/>
      <c r="T276" s="130"/>
      <c r="U276" s="131"/>
      <c r="V276" s="131"/>
      <c r="W276" s="131"/>
      <c r="X276" s="130"/>
      <c r="Y276" s="131"/>
      <c r="Z276" s="131"/>
      <c r="AA276" s="131"/>
      <c r="AB276" s="130"/>
      <c r="AC276" s="131"/>
      <c r="AD276" s="131"/>
      <c r="AE276" s="131"/>
      <c r="AF276" s="130"/>
      <c r="AG276" s="131"/>
      <c r="AH276" s="131"/>
      <c r="AI276" s="131"/>
      <c r="AJ276" s="130"/>
      <c r="AK276" s="131"/>
      <c r="AL276" s="131"/>
      <c r="AM276" s="131"/>
      <c r="AN276" s="130"/>
      <c r="AO276" s="131"/>
      <c r="AP276" s="113"/>
      <c r="AQ276" s="113"/>
      <c r="AR276" s="130"/>
      <c r="AT276" s="132"/>
      <c r="AU276" s="132"/>
      <c r="AV276" s="132"/>
      <c r="AW276" s="132"/>
      <c r="AX276" s="132"/>
      <c r="AY276" s="132"/>
      <c r="AZ276" s="132"/>
      <c r="BA276" s="132"/>
      <c r="BB276" s="132"/>
      <c r="BC276" s="132"/>
    </row>
    <row r="277" spans="1:55" x14ac:dyDescent="0.45">
      <c r="A277" s="95" t="s">
        <v>375</v>
      </c>
      <c r="B277" s="96"/>
      <c r="C277" s="96"/>
      <c r="D277" s="96"/>
      <c r="E277" s="131"/>
      <c r="F277" s="131"/>
      <c r="G277" s="131"/>
      <c r="H277" s="130"/>
      <c r="I277" s="131"/>
      <c r="J277" s="131"/>
      <c r="K277" s="131"/>
      <c r="L277" s="130"/>
      <c r="M277" s="131"/>
      <c r="N277" s="131"/>
      <c r="O277" s="131"/>
      <c r="P277" s="130"/>
      <c r="Q277" s="131"/>
      <c r="R277" s="131"/>
      <c r="S277" s="131"/>
      <c r="T277" s="130"/>
      <c r="U277" s="131"/>
      <c r="V277" s="131"/>
      <c r="W277" s="131"/>
      <c r="X277" s="130"/>
      <c r="Y277" s="131"/>
      <c r="Z277" s="131"/>
      <c r="AA277" s="131"/>
      <c r="AB277" s="130"/>
      <c r="AC277" s="131"/>
      <c r="AD277" s="131"/>
      <c r="AE277" s="131"/>
      <c r="AF277" s="130"/>
      <c r="AG277" s="131"/>
      <c r="AH277" s="131"/>
      <c r="AI277" s="131"/>
      <c r="AJ277" s="130"/>
      <c r="AK277" s="131"/>
      <c r="AL277" s="131"/>
      <c r="AM277" s="131"/>
      <c r="AN277" s="130"/>
      <c r="AO277" s="131"/>
      <c r="AP277" s="131"/>
      <c r="AQ277" s="131"/>
      <c r="AR277" s="130"/>
      <c r="AT277" s="132"/>
      <c r="AU277" s="132"/>
      <c r="AV277" s="132"/>
      <c r="AW277" s="132"/>
      <c r="AX277" s="132"/>
      <c r="AY277" s="132"/>
      <c r="AZ277" s="132"/>
      <c r="BA277" s="132"/>
      <c r="BB277" s="132"/>
      <c r="BC277" s="132"/>
    </row>
    <row r="278" spans="1:55" x14ac:dyDescent="0.45">
      <c r="A278" s="97" t="s">
        <v>376</v>
      </c>
      <c r="B278" s="60" t="s">
        <v>223</v>
      </c>
      <c r="C278" s="76" t="s">
        <v>209</v>
      </c>
      <c r="D278" s="60">
        <v>2621649</v>
      </c>
      <c r="E278" s="86">
        <v>808</v>
      </c>
      <c r="F278" s="86">
        <v>868</v>
      </c>
      <c r="G278" s="86">
        <v>1004</v>
      </c>
      <c r="H278" s="77">
        <v>1185</v>
      </c>
      <c r="I278" s="66"/>
      <c r="J278" s="66"/>
      <c r="K278" s="66"/>
      <c r="L278" s="67"/>
      <c r="M278" s="66"/>
      <c r="N278" s="66"/>
      <c r="O278" s="66"/>
      <c r="P278" s="67"/>
      <c r="Q278" s="66"/>
      <c r="R278" s="66"/>
      <c r="S278" s="66"/>
      <c r="T278" s="67"/>
      <c r="U278" s="66"/>
      <c r="V278" s="66"/>
      <c r="W278" s="66"/>
      <c r="X278" s="67"/>
      <c r="Y278" s="66"/>
      <c r="Z278" s="66"/>
      <c r="AA278" s="66"/>
      <c r="AB278" s="67"/>
      <c r="AC278" s="66"/>
      <c r="AD278" s="66"/>
      <c r="AE278" s="66"/>
      <c r="AF278" s="67"/>
      <c r="AG278" s="66"/>
      <c r="AH278" s="66"/>
      <c r="AI278" s="66"/>
      <c r="AJ278" s="67"/>
      <c r="AK278" s="66"/>
      <c r="AL278" s="66"/>
      <c r="AM278" s="66"/>
      <c r="AN278" s="67"/>
      <c r="AO278" s="66"/>
      <c r="AP278" s="66"/>
      <c r="AQ278" s="66"/>
      <c r="AR278" s="67"/>
      <c r="AT278" s="88">
        <v>3865</v>
      </c>
      <c r="AU278" s="99"/>
      <c r="AV278" s="99"/>
      <c r="AW278" s="99"/>
      <c r="AX278" s="99"/>
      <c r="AY278" s="99"/>
      <c r="AZ278" s="99"/>
      <c r="BA278" s="99"/>
      <c r="BB278" s="68"/>
      <c r="BC278" s="68"/>
    </row>
    <row r="279" spans="1:55" x14ac:dyDescent="0.45">
      <c r="A279" s="97" t="s">
        <v>377</v>
      </c>
      <c r="B279" s="60" t="s">
        <v>223</v>
      </c>
      <c r="C279" s="76" t="s">
        <v>209</v>
      </c>
      <c r="D279" s="60">
        <v>2621650</v>
      </c>
      <c r="E279" s="86">
        <v>5136</v>
      </c>
      <c r="F279" s="86">
        <v>5195</v>
      </c>
      <c r="G279" s="86">
        <v>5409</v>
      </c>
      <c r="H279" s="77">
        <v>6253</v>
      </c>
      <c r="I279" s="86">
        <v>5961</v>
      </c>
      <c r="J279" s="86">
        <v>6114</v>
      </c>
      <c r="K279" s="86">
        <v>6695</v>
      </c>
      <c r="L279" s="77">
        <v>6921</v>
      </c>
      <c r="M279" s="86">
        <v>6356</v>
      </c>
      <c r="N279" s="86">
        <v>6583</v>
      </c>
      <c r="O279" s="86">
        <v>7037</v>
      </c>
      <c r="P279" s="77">
        <v>8188</v>
      </c>
      <c r="Q279" s="86">
        <v>7648</v>
      </c>
      <c r="R279" s="86">
        <v>8130</v>
      </c>
      <c r="S279" s="86">
        <v>8699</v>
      </c>
      <c r="T279" s="77">
        <v>10661</v>
      </c>
      <c r="U279" s="86">
        <v>9795</v>
      </c>
      <c r="V279" s="86">
        <v>10373</v>
      </c>
      <c r="W279" s="86">
        <v>11148</v>
      </c>
      <c r="X279" s="77">
        <v>14267</v>
      </c>
      <c r="Y279" s="86">
        <v>13467</v>
      </c>
      <c r="Z279" s="86">
        <v>13883</v>
      </c>
      <c r="AA279" s="86">
        <v>14281</v>
      </c>
      <c r="AB279" s="77">
        <v>17918</v>
      </c>
      <c r="AC279" s="86">
        <v>16012</v>
      </c>
      <c r="AD279" s="86">
        <v>17296</v>
      </c>
      <c r="AE279" s="86">
        <v>17568</v>
      </c>
      <c r="AF279" s="77">
        <v>21020</v>
      </c>
      <c r="AG279" s="86">
        <v>18982</v>
      </c>
      <c r="AH279" s="86">
        <v>18553</v>
      </c>
      <c r="AI279" s="86">
        <v>21117</v>
      </c>
      <c r="AJ279" s="77">
        <v>26080</v>
      </c>
      <c r="AK279" s="86">
        <v>24103</v>
      </c>
      <c r="AL279" s="86">
        <v>26227</v>
      </c>
      <c r="AM279" s="86">
        <v>27621</v>
      </c>
      <c r="AN279" s="77">
        <v>32988</v>
      </c>
      <c r="AO279" s="86">
        <v>29599</v>
      </c>
      <c r="AP279" s="86">
        <v>30104</v>
      </c>
      <c r="AQ279" s="86">
        <v>31158</v>
      </c>
      <c r="AR279" s="77">
        <v>35342</v>
      </c>
      <c r="AT279" s="88">
        <v>21993</v>
      </c>
      <c r="AU279" s="88">
        <v>25691</v>
      </c>
      <c r="AV279" s="88">
        <v>28164</v>
      </c>
      <c r="AW279" s="88">
        <v>35138</v>
      </c>
      <c r="AX279" s="88">
        <v>45583</v>
      </c>
      <c r="AY279" s="88">
        <v>59549</v>
      </c>
      <c r="AZ279" s="88">
        <v>71896</v>
      </c>
      <c r="BA279" s="88">
        <v>84732</v>
      </c>
      <c r="BB279" s="88">
        <v>110939</v>
      </c>
      <c r="BC279" s="88">
        <v>126203</v>
      </c>
    </row>
    <row r="280" spans="1:55" x14ac:dyDescent="0.45">
      <c r="A280" s="97" t="s">
        <v>378</v>
      </c>
      <c r="B280" s="60" t="s">
        <v>223</v>
      </c>
      <c r="C280" s="76" t="s">
        <v>209</v>
      </c>
      <c r="D280" s="60">
        <v>2621651</v>
      </c>
      <c r="E280" s="86">
        <v>1837</v>
      </c>
      <c r="F280" s="86">
        <v>1987</v>
      </c>
      <c r="G280" s="86">
        <v>2017</v>
      </c>
      <c r="H280" s="77">
        <v>2111</v>
      </c>
      <c r="I280" s="86">
        <v>2126</v>
      </c>
      <c r="J280" s="86">
        <v>2238</v>
      </c>
      <c r="K280" s="86">
        <v>2655</v>
      </c>
      <c r="L280" s="77">
        <v>2813</v>
      </c>
      <c r="M280" s="86">
        <v>2753</v>
      </c>
      <c r="N280" s="86">
        <v>2789</v>
      </c>
      <c r="O280" s="86">
        <v>3230</v>
      </c>
      <c r="P280" s="77">
        <v>3510</v>
      </c>
      <c r="Q280" s="86">
        <v>3367</v>
      </c>
      <c r="R280" s="86">
        <v>3363</v>
      </c>
      <c r="S280" s="86">
        <v>3596</v>
      </c>
      <c r="T280" s="77">
        <v>3622</v>
      </c>
      <c r="U280" s="86">
        <v>3942</v>
      </c>
      <c r="V280" s="86">
        <v>4172</v>
      </c>
      <c r="W280" s="86">
        <v>4205</v>
      </c>
      <c r="X280" s="77">
        <v>4306</v>
      </c>
      <c r="Y280" s="86">
        <v>5039</v>
      </c>
      <c r="Z280" s="86">
        <v>5114</v>
      </c>
      <c r="AA280" s="86">
        <v>5232</v>
      </c>
      <c r="AB280" s="77">
        <v>6034</v>
      </c>
      <c r="AC280" s="86">
        <v>6029</v>
      </c>
      <c r="AD280" s="86">
        <v>6213</v>
      </c>
      <c r="AE280" s="86">
        <v>6554</v>
      </c>
      <c r="AF280" s="77">
        <v>7222</v>
      </c>
      <c r="AG280" s="86">
        <v>6820</v>
      </c>
      <c r="AH280" s="86">
        <v>6875</v>
      </c>
      <c r="AI280" s="86">
        <v>6856</v>
      </c>
      <c r="AJ280" s="77">
        <v>7022</v>
      </c>
      <c r="AK280" s="86">
        <v>7485</v>
      </c>
      <c r="AL280" s="86">
        <v>7675</v>
      </c>
      <c r="AM280" s="86">
        <v>7694</v>
      </c>
      <c r="AN280" s="77">
        <v>8708</v>
      </c>
      <c r="AO280" s="86">
        <v>9119</v>
      </c>
      <c r="AP280" s="86">
        <v>9841</v>
      </c>
      <c r="AQ280" s="86">
        <v>10273</v>
      </c>
      <c r="AR280" s="77">
        <v>10267</v>
      </c>
      <c r="AT280" s="88">
        <v>7952</v>
      </c>
      <c r="AU280" s="88">
        <v>9832</v>
      </c>
      <c r="AV280" s="88">
        <v>12282</v>
      </c>
      <c r="AW280" s="88">
        <v>13948</v>
      </c>
      <c r="AX280" s="88">
        <v>16625</v>
      </c>
      <c r="AY280" s="88">
        <v>21419</v>
      </c>
      <c r="AZ280" s="88">
        <v>26018</v>
      </c>
      <c r="BA280" s="88">
        <v>27573</v>
      </c>
      <c r="BB280" s="88">
        <v>31562</v>
      </c>
      <c r="BC280" s="88">
        <v>39500</v>
      </c>
    </row>
    <row r="281" spans="1:55" x14ac:dyDescent="0.45">
      <c r="A281" s="97" t="s">
        <v>379</v>
      </c>
      <c r="B281" s="60" t="s">
        <v>223</v>
      </c>
      <c r="C281" s="76" t="s">
        <v>209</v>
      </c>
      <c r="D281" s="60">
        <v>2621652</v>
      </c>
      <c r="E281" s="86">
        <v>1586</v>
      </c>
      <c r="F281" s="86">
        <v>1735</v>
      </c>
      <c r="G281" s="86">
        <v>1806</v>
      </c>
      <c r="H281" s="77">
        <v>2126</v>
      </c>
      <c r="I281" s="86">
        <v>1729</v>
      </c>
      <c r="J281" s="86">
        <v>1941</v>
      </c>
      <c r="K281" s="86">
        <v>2084</v>
      </c>
      <c r="L281" s="77">
        <v>2377</v>
      </c>
      <c r="M281" s="86">
        <v>2065</v>
      </c>
      <c r="N281" s="86">
        <v>2080</v>
      </c>
      <c r="O281" s="86">
        <v>2223</v>
      </c>
      <c r="P281" s="77">
        <v>2679</v>
      </c>
      <c r="Q281" s="86">
        <v>2387</v>
      </c>
      <c r="R281" s="86">
        <v>2415</v>
      </c>
      <c r="S281" s="86">
        <v>2565</v>
      </c>
      <c r="T281" s="77">
        <v>3118</v>
      </c>
      <c r="U281" s="86">
        <v>2644</v>
      </c>
      <c r="V281" s="86">
        <v>2897</v>
      </c>
      <c r="W281" s="86">
        <v>3042</v>
      </c>
      <c r="X281" s="77">
        <v>4310</v>
      </c>
      <c r="Y281" s="86">
        <v>3604</v>
      </c>
      <c r="Z281" s="86">
        <v>3780</v>
      </c>
      <c r="AA281" s="86">
        <v>3849</v>
      </c>
      <c r="AB281" s="77">
        <v>5100</v>
      </c>
      <c r="AC281" s="86">
        <v>3905</v>
      </c>
      <c r="AD281" s="86">
        <v>4212</v>
      </c>
      <c r="AE281" s="86">
        <v>4609</v>
      </c>
      <c r="AF281" s="77">
        <v>5738</v>
      </c>
      <c r="AG281" s="86">
        <v>4500</v>
      </c>
      <c r="AH281" s="86">
        <v>3901</v>
      </c>
      <c r="AI281" s="86">
        <v>4231</v>
      </c>
      <c r="AJ281" s="77">
        <v>5314</v>
      </c>
      <c r="AK281" s="86">
        <v>4516</v>
      </c>
      <c r="AL281" s="86">
        <v>5276</v>
      </c>
      <c r="AM281" s="86">
        <v>5516</v>
      </c>
      <c r="AN281" s="77">
        <v>7604</v>
      </c>
      <c r="AO281" s="86">
        <v>5825</v>
      </c>
      <c r="AP281" s="86">
        <v>6630</v>
      </c>
      <c r="AQ281" s="86">
        <v>6929</v>
      </c>
      <c r="AR281" s="77">
        <v>7183</v>
      </c>
      <c r="AT281" s="88">
        <v>7253</v>
      </c>
      <c r="AU281" s="88">
        <v>8131</v>
      </c>
      <c r="AV281" s="88">
        <v>9047</v>
      </c>
      <c r="AW281" s="88">
        <v>10485</v>
      </c>
      <c r="AX281" s="88">
        <v>12893</v>
      </c>
      <c r="AY281" s="88">
        <v>16333</v>
      </c>
      <c r="AZ281" s="88">
        <v>18464</v>
      </c>
      <c r="BA281" s="88">
        <v>17946</v>
      </c>
      <c r="BB281" s="88">
        <v>22912</v>
      </c>
      <c r="BC281" s="88">
        <v>26567</v>
      </c>
    </row>
    <row r="282" spans="1:55" x14ac:dyDescent="0.45">
      <c r="A282" s="97" t="s">
        <v>380</v>
      </c>
      <c r="B282" s="60" t="s">
        <v>223</v>
      </c>
      <c r="C282" s="76" t="s">
        <v>209</v>
      </c>
      <c r="D282" s="60">
        <v>2621653</v>
      </c>
      <c r="E282" s="86">
        <v>1125</v>
      </c>
      <c r="F282" s="86">
        <v>1197</v>
      </c>
      <c r="G282" s="86">
        <v>1213</v>
      </c>
      <c r="H282" s="77">
        <v>1261</v>
      </c>
      <c r="I282" s="86">
        <v>1489</v>
      </c>
      <c r="J282" s="86">
        <v>1404</v>
      </c>
      <c r="K282" s="86">
        <v>1365</v>
      </c>
      <c r="L282" s="77">
        <v>1593</v>
      </c>
      <c r="M282" s="86">
        <v>1637</v>
      </c>
      <c r="N282" s="86">
        <v>1450</v>
      </c>
      <c r="O282" s="86">
        <v>1477</v>
      </c>
      <c r="P282" s="77">
        <v>1572</v>
      </c>
      <c r="Q282" s="86">
        <v>1513</v>
      </c>
      <c r="R282" s="86">
        <v>1624</v>
      </c>
      <c r="S282" s="86">
        <v>1824</v>
      </c>
      <c r="T282" s="77">
        <v>2024</v>
      </c>
      <c r="U282" s="86">
        <v>1801</v>
      </c>
      <c r="V282" s="86">
        <v>1700</v>
      </c>
      <c r="W282" s="86">
        <v>1595</v>
      </c>
      <c r="X282" s="77">
        <v>1776</v>
      </c>
      <c r="Y282" s="86">
        <v>2035</v>
      </c>
      <c r="Z282" s="86">
        <v>2002</v>
      </c>
      <c r="AA282" s="86">
        <v>2068</v>
      </c>
      <c r="AB282" s="77">
        <v>2021</v>
      </c>
      <c r="AC282" s="86">
        <v>2088</v>
      </c>
      <c r="AD282" s="86">
        <v>2043</v>
      </c>
      <c r="AE282" s="86">
        <v>2591</v>
      </c>
      <c r="AF282" s="77">
        <v>2829</v>
      </c>
      <c r="AG282" s="86">
        <v>2880</v>
      </c>
      <c r="AH282" s="86">
        <v>2585</v>
      </c>
      <c r="AI282" s="86">
        <v>2756</v>
      </c>
      <c r="AJ282" s="77">
        <v>2831</v>
      </c>
      <c r="AK282" s="86">
        <v>2773</v>
      </c>
      <c r="AL282" s="86">
        <v>3341</v>
      </c>
      <c r="AM282" s="86">
        <v>3256</v>
      </c>
      <c r="AN282" s="77">
        <v>4140</v>
      </c>
      <c r="AO282" s="86">
        <v>3374</v>
      </c>
      <c r="AP282" s="86">
        <v>3657</v>
      </c>
      <c r="AQ282" s="86">
        <v>3597</v>
      </c>
      <c r="AR282" s="77">
        <v>5096</v>
      </c>
      <c r="AT282" s="88">
        <v>4796</v>
      </c>
      <c r="AU282" s="88">
        <v>5851</v>
      </c>
      <c r="AV282" s="88">
        <v>6136</v>
      </c>
      <c r="AW282" s="88">
        <v>6985</v>
      </c>
      <c r="AX282" s="88">
        <v>6872</v>
      </c>
      <c r="AY282" s="88">
        <v>8126</v>
      </c>
      <c r="AZ282" s="88">
        <v>9551</v>
      </c>
      <c r="BA282" s="88">
        <v>11052</v>
      </c>
      <c r="BB282" s="88">
        <v>13510</v>
      </c>
      <c r="BC282" s="88">
        <v>15724</v>
      </c>
    </row>
    <row r="283" spans="1:55" x14ac:dyDescent="0.45">
      <c r="A283" s="97" t="s">
        <v>381</v>
      </c>
      <c r="B283" s="60" t="s">
        <v>223</v>
      </c>
      <c r="C283" s="76" t="s">
        <v>209</v>
      </c>
      <c r="D283" s="60">
        <v>2621654</v>
      </c>
      <c r="E283" s="66"/>
      <c r="F283" s="66"/>
      <c r="G283" s="66"/>
      <c r="H283" s="67"/>
      <c r="I283" s="66"/>
      <c r="J283" s="66"/>
      <c r="K283" s="66"/>
      <c r="L283" s="67"/>
      <c r="M283" s="66"/>
      <c r="N283" s="66"/>
      <c r="O283" s="66"/>
      <c r="P283" s="67"/>
      <c r="Q283" s="66"/>
      <c r="R283" s="66"/>
      <c r="S283" s="66"/>
      <c r="T283" s="67"/>
      <c r="U283" s="86">
        <v>0</v>
      </c>
      <c r="V283" s="86">
        <v>2736</v>
      </c>
      <c r="W283" s="86">
        <v>0</v>
      </c>
      <c r="X283" s="77">
        <v>0</v>
      </c>
      <c r="Y283" s="86">
        <v>0</v>
      </c>
      <c r="Z283" s="86">
        <v>5071</v>
      </c>
      <c r="AA283" s="86">
        <v>0</v>
      </c>
      <c r="AB283" s="77">
        <v>0</v>
      </c>
      <c r="AC283" s="86">
        <v>1697</v>
      </c>
      <c r="AD283" s="86">
        <v>0</v>
      </c>
      <c r="AE283" s="86">
        <v>0</v>
      </c>
      <c r="AF283" s="77">
        <v>0</v>
      </c>
      <c r="AG283" s="86">
        <v>0</v>
      </c>
      <c r="AH283" s="86">
        <v>0</v>
      </c>
      <c r="AI283" s="86">
        <v>0</v>
      </c>
      <c r="AJ283" s="77">
        <v>0</v>
      </c>
      <c r="AK283" s="98"/>
      <c r="AL283" s="98"/>
      <c r="AM283" s="98"/>
      <c r="AN283" s="79"/>
      <c r="AO283" s="98"/>
      <c r="AP283" s="98"/>
      <c r="AQ283" s="98"/>
      <c r="AR283" s="79"/>
      <c r="AT283" s="68"/>
      <c r="AU283" s="68"/>
      <c r="AV283" s="68"/>
      <c r="AW283" s="68"/>
      <c r="AX283" s="88">
        <v>2736</v>
      </c>
      <c r="AY283" s="88">
        <v>5071</v>
      </c>
      <c r="AZ283" s="88">
        <v>1697</v>
      </c>
      <c r="BA283" s="68"/>
      <c r="BB283" s="99"/>
      <c r="BC283" s="99"/>
    </row>
    <row r="284" spans="1:55" x14ac:dyDescent="0.45">
      <c r="A284" s="123" t="s">
        <v>382</v>
      </c>
      <c r="B284" s="101" t="s">
        <v>223</v>
      </c>
      <c r="C284" s="102" t="s">
        <v>209</v>
      </c>
      <c r="D284" s="101">
        <v>2621655</v>
      </c>
      <c r="E284" s="105">
        <f t="shared" ref="E284:AR284" si="28">SUM(E278:E283)</f>
        <v>10492</v>
      </c>
      <c r="F284" s="105">
        <f t="shared" si="28"/>
        <v>10982</v>
      </c>
      <c r="G284" s="105">
        <f t="shared" si="28"/>
        <v>11449</v>
      </c>
      <c r="H284" s="106">
        <f t="shared" si="28"/>
        <v>12936</v>
      </c>
      <c r="I284" s="105">
        <f t="shared" si="28"/>
        <v>11305</v>
      </c>
      <c r="J284" s="105">
        <f t="shared" si="28"/>
        <v>11697</v>
      </c>
      <c r="K284" s="105">
        <f t="shared" si="28"/>
        <v>12799</v>
      </c>
      <c r="L284" s="106">
        <f t="shared" si="28"/>
        <v>13704</v>
      </c>
      <c r="M284" s="105">
        <f t="shared" si="28"/>
        <v>12811</v>
      </c>
      <c r="N284" s="105">
        <f t="shared" si="28"/>
        <v>12902</v>
      </c>
      <c r="O284" s="105">
        <f t="shared" si="28"/>
        <v>13967</v>
      </c>
      <c r="P284" s="106">
        <f t="shared" si="28"/>
        <v>15949</v>
      </c>
      <c r="Q284" s="105">
        <f t="shared" si="28"/>
        <v>14915</v>
      </c>
      <c r="R284" s="105">
        <f t="shared" si="28"/>
        <v>15532</v>
      </c>
      <c r="S284" s="105">
        <f t="shared" si="28"/>
        <v>16684</v>
      </c>
      <c r="T284" s="106">
        <f t="shared" si="28"/>
        <v>19425</v>
      </c>
      <c r="U284" s="105">
        <f t="shared" si="28"/>
        <v>18182</v>
      </c>
      <c r="V284" s="105">
        <f t="shared" si="28"/>
        <v>21878</v>
      </c>
      <c r="W284" s="105">
        <f t="shared" si="28"/>
        <v>19990</v>
      </c>
      <c r="X284" s="106">
        <f t="shared" si="28"/>
        <v>24659</v>
      </c>
      <c r="Y284" s="105">
        <f t="shared" si="28"/>
        <v>24145</v>
      </c>
      <c r="Z284" s="105">
        <f t="shared" si="28"/>
        <v>29850</v>
      </c>
      <c r="AA284" s="105">
        <f t="shared" si="28"/>
        <v>25430</v>
      </c>
      <c r="AB284" s="106">
        <f t="shared" si="28"/>
        <v>31073</v>
      </c>
      <c r="AC284" s="105">
        <f t="shared" si="28"/>
        <v>29731</v>
      </c>
      <c r="AD284" s="105">
        <f t="shared" si="28"/>
        <v>29764</v>
      </c>
      <c r="AE284" s="105">
        <f t="shared" si="28"/>
        <v>31322</v>
      </c>
      <c r="AF284" s="106">
        <f t="shared" si="28"/>
        <v>36809</v>
      </c>
      <c r="AG284" s="105">
        <f t="shared" si="28"/>
        <v>33182</v>
      </c>
      <c r="AH284" s="105">
        <f t="shared" si="28"/>
        <v>31914</v>
      </c>
      <c r="AI284" s="105">
        <f t="shared" si="28"/>
        <v>34960</v>
      </c>
      <c r="AJ284" s="106">
        <f t="shared" si="28"/>
        <v>41247</v>
      </c>
      <c r="AK284" s="105">
        <f t="shared" si="28"/>
        <v>38877</v>
      </c>
      <c r="AL284" s="105">
        <f t="shared" si="28"/>
        <v>42519</v>
      </c>
      <c r="AM284" s="105">
        <f t="shared" si="28"/>
        <v>44087</v>
      </c>
      <c r="AN284" s="106">
        <f t="shared" si="28"/>
        <v>53440</v>
      </c>
      <c r="AO284" s="105">
        <f t="shared" si="28"/>
        <v>47917</v>
      </c>
      <c r="AP284" s="105">
        <f t="shared" si="28"/>
        <v>50232</v>
      </c>
      <c r="AQ284" s="105">
        <f t="shared" si="28"/>
        <v>51957</v>
      </c>
      <c r="AR284" s="106">
        <f t="shared" si="28"/>
        <v>57888</v>
      </c>
      <c r="AT284" s="107">
        <f t="shared" ref="AT284:BC284" si="29">SUM(AT278:AT283)</f>
        <v>45859</v>
      </c>
      <c r="AU284" s="107">
        <f t="shared" si="29"/>
        <v>49505</v>
      </c>
      <c r="AV284" s="107">
        <f t="shared" si="29"/>
        <v>55629</v>
      </c>
      <c r="AW284" s="107">
        <f t="shared" si="29"/>
        <v>66556</v>
      </c>
      <c r="AX284" s="107">
        <f t="shared" si="29"/>
        <v>84709</v>
      </c>
      <c r="AY284" s="107">
        <f t="shared" si="29"/>
        <v>110498</v>
      </c>
      <c r="AZ284" s="107">
        <f t="shared" si="29"/>
        <v>127626</v>
      </c>
      <c r="BA284" s="107">
        <f t="shared" si="29"/>
        <v>141303</v>
      </c>
      <c r="BB284" s="107">
        <f t="shared" si="29"/>
        <v>178923</v>
      </c>
      <c r="BC284" s="107">
        <f t="shared" si="29"/>
        <v>207994</v>
      </c>
    </row>
    <row r="285" spans="1:55" x14ac:dyDescent="0.45">
      <c r="A285" s="59"/>
      <c r="B285" s="60"/>
      <c r="C285" s="60"/>
      <c r="D285" s="60"/>
      <c r="E285" s="131"/>
      <c r="F285" s="131"/>
      <c r="G285" s="131"/>
      <c r="H285" s="130"/>
      <c r="I285" s="131"/>
      <c r="J285" s="131"/>
      <c r="K285" s="131"/>
      <c r="L285" s="130"/>
      <c r="M285" s="131"/>
      <c r="N285" s="131"/>
      <c r="O285" s="131"/>
      <c r="P285" s="130"/>
      <c r="Q285" s="131"/>
      <c r="R285" s="131"/>
      <c r="S285" s="131"/>
      <c r="T285" s="130"/>
      <c r="U285" s="131"/>
      <c r="V285" s="131"/>
      <c r="W285" s="131"/>
      <c r="X285" s="130"/>
      <c r="Y285" s="131"/>
      <c r="Z285" s="131"/>
      <c r="AA285" s="131"/>
      <c r="AB285" s="130"/>
      <c r="AC285" s="131"/>
      <c r="AD285" s="131"/>
      <c r="AE285" s="131"/>
      <c r="AF285" s="130"/>
      <c r="AG285" s="131"/>
      <c r="AH285" s="131"/>
      <c r="AI285" s="131"/>
      <c r="AJ285" s="130"/>
      <c r="AK285" s="131"/>
      <c r="AL285" s="131"/>
      <c r="AM285" s="131"/>
      <c r="AN285" s="130"/>
      <c r="AO285" s="131"/>
      <c r="AP285" s="131"/>
      <c r="AQ285" s="131"/>
      <c r="AR285" s="130"/>
      <c r="AT285" s="132"/>
      <c r="AU285" s="132"/>
      <c r="AV285" s="132"/>
      <c r="AW285" s="132"/>
      <c r="AX285" s="132"/>
      <c r="AY285" s="132"/>
      <c r="AZ285" s="132"/>
      <c r="BA285" s="132"/>
      <c r="BB285" s="132"/>
      <c r="BC285" s="132"/>
    </row>
    <row r="286" spans="1:55" x14ac:dyDescent="0.45">
      <c r="A286" s="100" t="s">
        <v>383</v>
      </c>
      <c r="B286" s="101" t="s">
        <v>223</v>
      </c>
      <c r="C286" s="102" t="s">
        <v>209</v>
      </c>
      <c r="D286" s="101">
        <v>2621656</v>
      </c>
      <c r="E286" s="105">
        <f t="shared" ref="E286:AR286" si="30">E275-E284</f>
        <v>3477</v>
      </c>
      <c r="F286" s="105">
        <f t="shared" si="30"/>
        <v>3123</v>
      </c>
      <c r="G286" s="105">
        <f t="shared" si="30"/>
        <v>3444</v>
      </c>
      <c r="H286" s="106">
        <f t="shared" si="30"/>
        <v>3922</v>
      </c>
      <c r="I286" s="105">
        <f t="shared" si="30"/>
        <v>4115</v>
      </c>
      <c r="J286" s="105">
        <f t="shared" si="30"/>
        <v>4258</v>
      </c>
      <c r="K286" s="105">
        <f t="shared" si="30"/>
        <v>3724</v>
      </c>
      <c r="L286" s="106">
        <f t="shared" si="30"/>
        <v>4399</v>
      </c>
      <c r="M286" s="105">
        <f t="shared" si="30"/>
        <v>4447</v>
      </c>
      <c r="N286" s="105">
        <f t="shared" si="30"/>
        <v>4825</v>
      </c>
      <c r="O286" s="105">
        <f t="shared" si="30"/>
        <v>4708</v>
      </c>
      <c r="P286" s="106">
        <f t="shared" si="30"/>
        <v>5380</v>
      </c>
      <c r="Q286" s="105">
        <f t="shared" si="30"/>
        <v>5342</v>
      </c>
      <c r="R286" s="105">
        <f t="shared" si="30"/>
        <v>5968</v>
      </c>
      <c r="S286" s="105">
        <f t="shared" si="30"/>
        <v>5767</v>
      </c>
      <c r="T286" s="106">
        <f t="shared" si="30"/>
        <v>6639</v>
      </c>
      <c r="U286" s="105">
        <f t="shared" si="30"/>
        <v>6568</v>
      </c>
      <c r="V286" s="105">
        <f t="shared" si="30"/>
        <v>4132</v>
      </c>
      <c r="W286" s="105">
        <f t="shared" si="30"/>
        <v>7782</v>
      </c>
      <c r="X286" s="106">
        <f t="shared" si="30"/>
        <v>7664</v>
      </c>
      <c r="Y286" s="105">
        <f t="shared" si="30"/>
        <v>7001</v>
      </c>
      <c r="Z286" s="105">
        <f t="shared" si="30"/>
        <v>2807</v>
      </c>
      <c r="AA286" s="105">
        <f t="shared" si="30"/>
        <v>8310</v>
      </c>
      <c r="AB286" s="106">
        <f t="shared" si="30"/>
        <v>8203</v>
      </c>
      <c r="AC286" s="105">
        <f t="shared" si="30"/>
        <v>6608</v>
      </c>
      <c r="AD286" s="105">
        <f t="shared" si="30"/>
        <v>9180</v>
      </c>
      <c r="AE286" s="105">
        <f t="shared" si="30"/>
        <v>9177</v>
      </c>
      <c r="AF286" s="106">
        <f t="shared" si="30"/>
        <v>9266</v>
      </c>
      <c r="AG286" s="105">
        <f t="shared" si="30"/>
        <v>7977</v>
      </c>
      <c r="AH286" s="105">
        <f t="shared" si="30"/>
        <v>6383</v>
      </c>
      <c r="AI286" s="105">
        <f t="shared" si="30"/>
        <v>11213</v>
      </c>
      <c r="AJ286" s="106">
        <f t="shared" si="30"/>
        <v>15651</v>
      </c>
      <c r="AK286" s="105">
        <f t="shared" si="30"/>
        <v>16437</v>
      </c>
      <c r="AL286" s="105">
        <f t="shared" si="30"/>
        <v>19361</v>
      </c>
      <c r="AM286" s="105">
        <f t="shared" si="30"/>
        <v>21031</v>
      </c>
      <c r="AN286" s="106">
        <f t="shared" si="30"/>
        <v>21885</v>
      </c>
      <c r="AO286" s="105">
        <f t="shared" si="30"/>
        <v>20094</v>
      </c>
      <c r="AP286" s="105">
        <f t="shared" si="30"/>
        <v>19453</v>
      </c>
      <c r="AQ286" s="105">
        <f t="shared" si="30"/>
        <v>17135</v>
      </c>
      <c r="AR286" s="106">
        <f t="shared" si="30"/>
        <v>18160</v>
      </c>
      <c r="AT286" s="107">
        <f t="shared" ref="AT286:BC286" si="31">AT275-AT284</f>
        <v>13966</v>
      </c>
      <c r="AU286" s="107">
        <f t="shared" si="31"/>
        <v>16496</v>
      </c>
      <c r="AV286" s="107">
        <f t="shared" si="31"/>
        <v>19360</v>
      </c>
      <c r="AW286" s="107">
        <f t="shared" si="31"/>
        <v>23716</v>
      </c>
      <c r="AX286" s="107">
        <f t="shared" si="31"/>
        <v>26146</v>
      </c>
      <c r="AY286" s="107">
        <f t="shared" si="31"/>
        <v>26321</v>
      </c>
      <c r="AZ286" s="107">
        <f t="shared" si="31"/>
        <v>34231</v>
      </c>
      <c r="BA286" s="107">
        <f t="shared" si="31"/>
        <v>41224</v>
      </c>
      <c r="BB286" s="107">
        <f t="shared" si="31"/>
        <v>78714</v>
      </c>
      <c r="BC286" s="107">
        <f t="shared" si="31"/>
        <v>74842</v>
      </c>
    </row>
    <row r="287" spans="1:55" x14ac:dyDescent="0.45">
      <c r="A287" s="59"/>
      <c r="B287" s="60"/>
      <c r="C287" s="60"/>
      <c r="D287" s="60"/>
      <c r="E287" s="98"/>
      <c r="F287" s="98"/>
      <c r="G287" s="98"/>
      <c r="H287" s="79"/>
      <c r="I287" s="98"/>
      <c r="J287" s="98"/>
      <c r="K287" s="98"/>
      <c r="L287" s="79"/>
      <c r="M287" s="98"/>
      <c r="N287" s="98"/>
      <c r="O287" s="98"/>
      <c r="P287" s="79"/>
      <c r="Q287" s="98"/>
      <c r="R287" s="98"/>
      <c r="S287" s="98"/>
      <c r="T287" s="79"/>
      <c r="U287" s="98"/>
      <c r="V287" s="98"/>
      <c r="W287" s="98"/>
      <c r="X287" s="79"/>
      <c r="Y287" s="98"/>
      <c r="Z287" s="98"/>
      <c r="AA287" s="98"/>
      <c r="AB287" s="79"/>
      <c r="AC287" s="98"/>
      <c r="AD287" s="98"/>
      <c r="AE287" s="98"/>
      <c r="AF287" s="79"/>
      <c r="AG287" s="98"/>
      <c r="AH287" s="98"/>
      <c r="AI287" s="98"/>
      <c r="AJ287" s="79"/>
      <c r="AK287" s="98"/>
      <c r="AL287" s="98"/>
      <c r="AM287" s="98"/>
      <c r="AN287" s="79"/>
      <c r="AO287" s="98"/>
      <c r="AP287" s="98"/>
      <c r="AQ287" s="98"/>
      <c r="AR287" s="7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</row>
    <row r="288" spans="1:55" x14ac:dyDescent="0.45">
      <c r="A288" s="97" t="s">
        <v>384</v>
      </c>
      <c r="B288" s="60" t="s">
        <v>223</v>
      </c>
      <c r="C288" s="76" t="s">
        <v>209</v>
      </c>
      <c r="D288" s="60">
        <v>2621657</v>
      </c>
      <c r="E288" s="86">
        <v>134</v>
      </c>
      <c r="F288" s="86">
        <v>247</v>
      </c>
      <c r="G288" s="86">
        <v>24</v>
      </c>
      <c r="H288" s="77">
        <v>125</v>
      </c>
      <c r="I288" s="86">
        <v>357</v>
      </c>
      <c r="J288" s="86">
        <v>145</v>
      </c>
      <c r="K288" s="86">
        <v>133</v>
      </c>
      <c r="L288" s="77">
        <v>128</v>
      </c>
      <c r="M288" s="86">
        <v>157</v>
      </c>
      <c r="N288" s="86">
        <v>131</v>
      </c>
      <c r="O288" s="86">
        <v>183</v>
      </c>
      <c r="P288" s="77">
        <v>-180</v>
      </c>
      <c r="Q288" s="86">
        <v>-213</v>
      </c>
      <c r="R288" s="86">
        <v>151</v>
      </c>
      <c r="S288" s="86">
        <v>278</v>
      </c>
      <c r="T288" s="77">
        <v>218</v>
      </c>
      <c r="U288" s="86">
        <v>251</v>
      </c>
      <c r="V288" s="86">
        <v>245</v>
      </c>
      <c r="W288" s="86">
        <v>197</v>
      </c>
      <c r="X288" s="77">
        <v>354</v>
      </c>
      <c r="Y288" s="86">
        <v>3542</v>
      </c>
      <c r="Z288" s="86">
        <v>1408</v>
      </c>
      <c r="AA288" s="86">
        <v>1773</v>
      </c>
      <c r="AB288" s="77">
        <v>1869</v>
      </c>
      <c r="AC288" s="86">
        <v>1538</v>
      </c>
      <c r="AD288" s="86">
        <v>2967</v>
      </c>
      <c r="AE288" s="86">
        <v>-549</v>
      </c>
      <c r="AF288" s="77">
        <v>1438</v>
      </c>
      <c r="AG288" s="86">
        <v>-220</v>
      </c>
      <c r="AH288" s="86">
        <v>1894</v>
      </c>
      <c r="AI288" s="86">
        <v>2146</v>
      </c>
      <c r="AJ288" s="77">
        <v>3038</v>
      </c>
      <c r="AK288" s="86">
        <v>4846</v>
      </c>
      <c r="AL288" s="86">
        <v>2624</v>
      </c>
      <c r="AM288" s="86">
        <v>2033</v>
      </c>
      <c r="AN288" s="77">
        <v>2517</v>
      </c>
      <c r="AO288" s="86">
        <v>-1160</v>
      </c>
      <c r="AP288" s="86">
        <v>-439</v>
      </c>
      <c r="AQ288" s="86">
        <v>-902</v>
      </c>
      <c r="AR288" s="77">
        <v>-1013</v>
      </c>
      <c r="AT288" s="88">
        <v>530</v>
      </c>
      <c r="AU288" s="88">
        <v>763</v>
      </c>
      <c r="AV288" s="88">
        <v>291</v>
      </c>
      <c r="AW288" s="88">
        <v>434</v>
      </c>
      <c r="AX288" s="88">
        <v>1047</v>
      </c>
      <c r="AY288" s="88">
        <v>8592</v>
      </c>
      <c r="AZ288" s="88">
        <v>5394</v>
      </c>
      <c r="BA288" s="88">
        <v>6858</v>
      </c>
      <c r="BB288" s="88">
        <v>12020</v>
      </c>
      <c r="BC288" s="88">
        <v>-3514</v>
      </c>
    </row>
    <row r="289" spans="1:55" x14ac:dyDescent="0.45">
      <c r="A289" s="123" t="s">
        <v>385</v>
      </c>
      <c r="B289" s="101" t="s">
        <v>223</v>
      </c>
      <c r="C289" s="102" t="s">
        <v>209</v>
      </c>
      <c r="D289" s="101">
        <v>2621658</v>
      </c>
      <c r="E289" s="105">
        <f t="shared" ref="E289:AR289" si="32">E286+E288</f>
        <v>3611</v>
      </c>
      <c r="F289" s="105">
        <f t="shared" si="32"/>
        <v>3370</v>
      </c>
      <c r="G289" s="105">
        <f t="shared" si="32"/>
        <v>3468</v>
      </c>
      <c r="H289" s="106">
        <f t="shared" si="32"/>
        <v>4047</v>
      </c>
      <c r="I289" s="105">
        <f t="shared" si="32"/>
        <v>4472</v>
      </c>
      <c r="J289" s="105">
        <f t="shared" si="32"/>
        <v>4403</v>
      </c>
      <c r="K289" s="105">
        <f t="shared" si="32"/>
        <v>3857</v>
      </c>
      <c r="L289" s="106">
        <f t="shared" si="32"/>
        <v>4527</v>
      </c>
      <c r="M289" s="105">
        <f t="shared" si="32"/>
        <v>4604</v>
      </c>
      <c r="N289" s="105">
        <f t="shared" si="32"/>
        <v>4956</v>
      </c>
      <c r="O289" s="105">
        <f t="shared" si="32"/>
        <v>4891</v>
      </c>
      <c r="P289" s="106">
        <f t="shared" si="32"/>
        <v>5200</v>
      </c>
      <c r="Q289" s="105">
        <f t="shared" si="32"/>
        <v>5129</v>
      </c>
      <c r="R289" s="105">
        <f t="shared" si="32"/>
        <v>6119</v>
      </c>
      <c r="S289" s="105">
        <f t="shared" si="32"/>
        <v>6045</v>
      </c>
      <c r="T289" s="106">
        <f t="shared" si="32"/>
        <v>6857</v>
      </c>
      <c r="U289" s="105">
        <f t="shared" si="32"/>
        <v>6819</v>
      </c>
      <c r="V289" s="105">
        <f t="shared" si="32"/>
        <v>4377</v>
      </c>
      <c r="W289" s="105">
        <f t="shared" si="32"/>
        <v>7979</v>
      </c>
      <c r="X289" s="106">
        <f t="shared" si="32"/>
        <v>8018</v>
      </c>
      <c r="Y289" s="105">
        <f t="shared" si="32"/>
        <v>10543</v>
      </c>
      <c r="Z289" s="105">
        <f t="shared" si="32"/>
        <v>4215</v>
      </c>
      <c r="AA289" s="105">
        <f t="shared" si="32"/>
        <v>10083</v>
      </c>
      <c r="AB289" s="106">
        <f t="shared" si="32"/>
        <v>10072</v>
      </c>
      <c r="AC289" s="105">
        <f t="shared" si="32"/>
        <v>8146</v>
      </c>
      <c r="AD289" s="105">
        <f t="shared" si="32"/>
        <v>12147</v>
      </c>
      <c r="AE289" s="105">
        <f t="shared" si="32"/>
        <v>8628</v>
      </c>
      <c r="AF289" s="106">
        <f t="shared" si="32"/>
        <v>10704</v>
      </c>
      <c r="AG289" s="105">
        <f t="shared" si="32"/>
        <v>7757</v>
      </c>
      <c r="AH289" s="105">
        <f t="shared" si="32"/>
        <v>8277</v>
      </c>
      <c r="AI289" s="105">
        <f t="shared" si="32"/>
        <v>13359</v>
      </c>
      <c r="AJ289" s="106">
        <f t="shared" si="32"/>
        <v>18689</v>
      </c>
      <c r="AK289" s="105">
        <f t="shared" si="32"/>
        <v>21283</v>
      </c>
      <c r="AL289" s="105">
        <f t="shared" si="32"/>
        <v>21985</v>
      </c>
      <c r="AM289" s="105">
        <f t="shared" si="32"/>
        <v>23064</v>
      </c>
      <c r="AN289" s="106">
        <f t="shared" si="32"/>
        <v>24402</v>
      </c>
      <c r="AO289" s="105">
        <f t="shared" si="32"/>
        <v>18934</v>
      </c>
      <c r="AP289" s="105">
        <f t="shared" si="32"/>
        <v>19014</v>
      </c>
      <c r="AQ289" s="105">
        <f t="shared" si="32"/>
        <v>16233</v>
      </c>
      <c r="AR289" s="106">
        <f t="shared" si="32"/>
        <v>17147</v>
      </c>
      <c r="AT289" s="107">
        <f t="shared" ref="AT289:BC289" si="33">AT286+AT288</f>
        <v>14496</v>
      </c>
      <c r="AU289" s="107">
        <f t="shared" si="33"/>
        <v>17259</v>
      </c>
      <c r="AV289" s="107">
        <f t="shared" si="33"/>
        <v>19651</v>
      </c>
      <c r="AW289" s="107">
        <f t="shared" si="33"/>
        <v>24150</v>
      </c>
      <c r="AX289" s="107">
        <f t="shared" si="33"/>
        <v>27193</v>
      </c>
      <c r="AY289" s="107">
        <f t="shared" si="33"/>
        <v>34913</v>
      </c>
      <c r="AZ289" s="107">
        <f t="shared" si="33"/>
        <v>39625</v>
      </c>
      <c r="BA289" s="107">
        <f t="shared" si="33"/>
        <v>48082</v>
      </c>
      <c r="BB289" s="107">
        <f t="shared" si="33"/>
        <v>90734</v>
      </c>
      <c r="BC289" s="107">
        <f t="shared" si="33"/>
        <v>71328</v>
      </c>
    </row>
    <row r="290" spans="1:55" x14ac:dyDescent="0.45">
      <c r="A290" s="59"/>
      <c r="B290" s="60"/>
      <c r="C290" s="60"/>
      <c r="D290" s="60"/>
      <c r="E290" s="131"/>
      <c r="F290" s="131"/>
      <c r="G290" s="131"/>
      <c r="H290" s="130"/>
      <c r="I290" s="131"/>
      <c r="J290" s="131"/>
      <c r="K290" s="131"/>
      <c r="L290" s="130"/>
      <c r="M290" s="131"/>
      <c r="N290" s="131"/>
      <c r="O290" s="131"/>
      <c r="P290" s="130"/>
      <c r="Q290" s="131"/>
      <c r="R290" s="131"/>
      <c r="S290" s="131"/>
      <c r="T290" s="130"/>
      <c r="U290" s="131"/>
      <c r="V290" s="131"/>
      <c r="W290" s="131"/>
      <c r="X290" s="130"/>
      <c r="Y290" s="131"/>
      <c r="Z290" s="131"/>
      <c r="AA290" s="131"/>
      <c r="AB290" s="130"/>
      <c r="AC290" s="131"/>
      <c r="AD290" s="131"/>
      <c r="AE290" s="131"/>
      <c r="AF290" s="130"/>
      <c r="AG290" s="131"/>
      <c r="AH290" s="131"/>
      <c r="AI290" s="131"/>
      <c r="AJ290" s="130"/>
      <c r="AK290" s="131"/>
      <c r="AL290" s="131"/>
      <c r="AM290" s="131"/>
      <c r="AN290" s="130"/>
      <c r="AO290" s="131"/>
      <c r="AP290" s="131"/>
      <c r="AQ290" s="131"/>
      <c r="AR290" s="130"/>
      <c r="AT290" s="132"/>
      <c r="AU290" s="132"/>
      <c r="AV290" s="132"/>
      <c r="AW290" s="132"/>
      <c r="AX290" s="132"/>
      <c r="AY290" s="132"/>
      <c r="AZ290" s="132"/>
      <c r="BA290" s="132"/>
      <c r="BB290" s="132"/>
      <c r="BC290" s="132"/>
    </row>
    <row r="291" spans="1:55" x14ac:dyDescent="0.45">
      <c r="A291" s="97" t="s">
        <v>386</v>
      </c>
      <c r="B291" s="60" t="s">
        <v>223</v>
      </c>
      <c r="C291" s="76" t="s">
        <v>209</v>
      </c>
      <c r="D291" s="60">
        <v>2621659</v>
      </c>
      <c r="E291" s="86">
        <v>287</v>
      </c>
      <c r="F291" s="86">
        <v>816</v>
      </c>
      <c r="G291" s="86">
        <v>513</v>
      </c>
      <c r="H291" s="77">
        <v>666</v>
      </c>
      <c r="I291" s="86">
        <v>822</v>
      </c>
      <c r="J291" s="86">
        <v>913</v>
      </c>
      <c r="K291" s="86">
        <v>859</v>
      </c>
      <c r="L291" s="77">
        <v>737</v>
      </c>
      <c r="M291" s="86">
        <v>1018</v>
      </c>
      <c r="N291" s="86">
        <v>1025</v>
      </c>
      <c r="O291" s="86">
        <v>912</v>
      </c>
      <c r="P291" s="77">
        <v>277</v>
      </c>
      <c r="Q291" s="86">
        <v>922</v>
      </c>
      <c r="R291" s="86">
        <v>1242</v>
      </c>
      <c r="S291" s="86">
        <v>984</v>
      </c>
      <c r="T291" s="77">
        <v>1524</v>
      </c>
      <c r="U291" s="86">
        <v>1393</v>
      </c>
      <c r="V291" s="86">
        <v>853</v>
      </c>
      <c r="W291" s="86">
        <v>1247</v>
      </c>
      <c r="X291" s="77">
        <v>11038</v>
      </c>
      <c r="Y291" s="86">
        <v>1142</v>
      </c>
      <c r="Z291" s="86">
        <v>1020</v>
      </c>
      <c r="AA291" s="86">
        <v>891</v>
      </c>
      <c r="AB291" s="77">
        <v>1124</v>
      </c>
      <c r="AC291" s="86">
        <v>1489</v>
      </c>
      <c r="AD291" s="86">
        <v>2200</v>
      </c>
      <c r="AE291" s="86">
        <v>1560</v>
      </c>
      <c r="AF291" s="77">
        <v>33</v>
      </c>
      <c r="AG291" s="86">
        <v>921</v>
      </c>
      <c r="AH291" s="86">
        <v>1318</v>
      </c>
      <c r="AI291" s="86">
        <v>2112</v>
      </c>
      <c r="AJ291" s="77">
        <v>3462</v>
      </c>
      <c r="AK291" s="86">
        <v>3353</v>
      </c>
      <c r="AL291" s="86">
        <v>3460</v>
      </c>
      <c r="AM291" s="86">
        <v>4128</v>
      </c>
      <c r="AN291" s="77">
        <v>3760</v>
      </c>
      <c r="AO291" s="86">
        <v>2498</v>
      </c>
      <c r="AP291" s="86">
        <v>3012</v>
      </c>
      <c r="AQ291" s="86">
        <v>2323</v>
      </c>
      <c r="AR291" s="77">
        <v>3523</v>
      </c>
      <c r="AT291" s="88">
        <v>2282</v>
      </c>
      <c r="AU291" s="88">
        <v>3331</v>
      </c>
      <c r="AV291" s="88">
        <v>3303</v>
      </c>
      <c r="AW291" s="88">
        <v>4672</v>
      </c>
      <c r="AX291" s="88">
        <v>14531</v>
      </c>
      <c r="AY291" s="88">
        <v>4177</v>
      </c>
      <c r="AZ291" s="88">
        <v>5282</v>
      </c>
      <c r="BA291" s="88">
        <v>7813</v>
      </c>
      <c r="BB291" s="88">
        <v>14701</v>
      </c>
      <c r="BC291" s="88">
        <v>11356</v>
      </c>
    </row>
    <row r="292" spans="1:55" x14ac:dyDescent="0.45">
      <c r="A292" s="123" t="s">
        <v>387</v>
      </c>
      <c r="B292" s="101" t="s">
        <v>223</v>
      </c>
      <c r="C292" s="102" t="s">
        <v>209</v>
      </c>
      <c r="D292" s="101">
        <v>2621660</v>
      </c>
      <c r="E292" s="105">
        <f t="shared" ref="E292:P292" si="34">E289-E291</f>
        <v>3324</v>
      </c>
      <c r="F292" s="105">
        <f t="shared" si="34"/>
        <v>2554</v>
      </c>
      <c r="G292" s="105">
        <f t="shared" si="34"/>
        <v>2955</v>
      </c>
      <c r="H292" s="106">
        <f t="shared" si="34"/>
        <v>3381</v>
      </c>
      <c r="I292" s="105">
        <f t="shared" si="34"/>
        <v>3650</v>
      </c>
      <c r="J292" s="105">
        <f t="shared" si="34"/>
        <v>3490</v>
      </c>
      <c r="K292" s="105">
        <f t="shared" si="34"/>
        <v>2998</v>
      </c>
      <c r="L292" s="106">
        <f t="shared" si="34"/>
        <v>3790</v>
      </c>
      <c r="M292" s="105">
        <f t="shared" si="34"/>
        <v>3586</v>
      </c>
      <c r="N292" s="105">
        <f t="shared" si="34"/>
        <v>3931</v>
      </c>
      <c r="O292" s="105">
        <f t="shared" si="34"/>
        <v>3979</v>
      </c>
      <c r="P292" s="106">
        <f t="shared" si="34"/>
        <v>4923</v>
      </c>
      <c r="Q292" s="105"/>
      <c r="R292" s="105"/>
      <c r="S292" s="105"/>
      <c r="T292" s="106"/>
      <c r="U292" s="105"/>
      <c r="V292" s="105"/>
      <c r="W292" s="105"/>
      <c r="X292" s="106"/>
      <c r="Y292" s="105"/>
      <c r="Z292" s="105"/>
      <c r="AA292" s="105"/>
      <c r="AB292" s="106"/>
      <c r="AC292" s="105"/>
      <c r="AD292" s="105"/>
      <c r="AE292" s="105"/>
      <c r="AF292" s="106"/>
      <c r="AG292" s="105"/>
      <c r="AH292" s="105"/>
      <c r="AI292" s="105"/>
      <c r="AJ292" s="106"/>
      <c r="AK292" s="105"/>
      <c r="AL292" s="105"/>
      <c r="AM292" s="105"/>
      <c r="AN292" s="106"/>
      <c r="AO292" s="105"/>
      <c r="AP292" s="105"/>
      <c r="AQ292" s="105"/>
      <c r="AR292" s="106"/>
      <c r="AT292" s="107">
        <f>AT289-AT291</f>
        <v>12214</v>
      </c>
      <c r="AU292" s="107">
        <f>AU289-AU291</f>
        <v>13928</v>
      </c>
      <c r="AV292" s="107">
        <f>AV289-AV291</f>
        <v>16348</v>
      </c>
      <c r="AW292" s="109"/>
      <c r="AX292" s="109"/>
      <c r="AY292" s="109"/>
      <c r="AZ292" s="109"/>
      <c r="BA292" s="109"/>
      <c r="BB292" s="107"/>
      <c r="BC292" s="107"/>
    </row>
    <row r="293" spans="1:55" x14ac:dyDescent="0.45">
      <c r="A293" s="89"/>
      <c r="B293" s="60"/>
      <c r="C293" s="60"/>
      <c r="D293" s="60"/>
      <c r="E293" s="131"/>
      <c r="F293" s="131"/>
      <c r="G293" s="131"/>
      <c r="H293" s="130"/>
      <c r="I293" s="131"/>
      <c r="J293" s="131"/>
      <c r="K293" s="131"/>
      <c r="L293" s="130"/>
      <c r="M293" s="131"/>
      <c r="N293" s="131"/>
      <c r="O293" s="131"/>
      <c r="P293" s="130"/>
      <c r="Q293" s="66"/>
      <c r="R293" s="66"/>
      <c r="S293" s="66"/>
      <c r="T293" s="67"/>
      <c r="U293" s="66"/>
      <c r="V293" s="66"/>
      <c r="W293" s="66"/>
      <c r="X293" s="67"/>
      <c r="Y293" s="66"/>
      <c r="Z293" s="66"/>
      <c r="AA293" s="66"/>
      <c r="AB293" s="67"/>
      <c r="AC293" s="66"/>
      <c r="AD293" s="66"/>
      <c r="AE293" s="66"/>
      <c r="AF293" s="67"/>
      <c r="AG293" s="66"/>
      <c r="AH293" s="66"/>
      <c r="AI293" s="66"/>
      <c r="AJ293" s="67"/>
      <c r="AK293" s="66"/>
      <c r="AL293" s="66"/>
      <c r="AM293" s="66"/>
      <c r="AN293" s="67"/>
      <c r="AO293" s="66"/>
      <c r="AP293" s="66"/>
      <c r="AQ293" s="66"/>
      <c r="AR293" s="67"/>
      <c r="AT293" s="132"/>
      <c r="AU293" s="132"/>
      <c r="AV293" s="132"/>
      <c r="AW293" s="132"/>
      <c r="AX293" s="132"/>
      <c r="AY293" s="132"/>
      <c r="AZ293" s="132"/>
      <c r="BA293" s="132"/>
      <c r="BB293" s="68"/>
      <c r="BC293" s="68"/>
    </row>
    <row r="294" spans="1:55" x14ac:dyDescent="0.45">
      <c r="A294" s="97" t="s">
        <v>388</v>
      </c>
      <c r="B294" s="60" t="s">
        <v>223</v>
      </c>
      <c r="C294" s="76" t="s">
        <v>209</v>
      </c>
      <c r="D294" s="60">
        <v>2621661</v>
      </c>
      <c r="E294" s="86">
        <v>22</v>
      </c>
      <c r="F294" s="86">
        <v>674</v>
      </c>
      <c r="G294" s="86">
        <v>15</v>
      </c>
      <c r="H294" s="77">
        <v>-5</v>
      </c>
      <c r="I294" s="86">
        <v>-198</v>
      </c>
      <c r="J294" s="86">
        <v>-68</v>
      </c>
      <c r="K294" s="86">
        <v>-185</v>
      </c>
      <c r="L294" s="77">
        <v>967</v>
      </c>
      <c r="M294" s="86">
        <v>0</v>
      </c>
      <c r="N294" s="86">
        <v>0</v>
      </c>
      <c r="O294" s="86">
        <v>0</v>
      </c>
      <c r="P294" s="77">
        <v>0</v>
      </c>
      <c r="Q294" s="66"/>
      <c r="R294" s="66"/>
      <c r="S294" s="66"/>
      <c r="T294" s="67"/>
      <c r="U294" s="66"/>
      <c r="V294" s="66"/>
      <c r="W294" s="66"/>
      <c r="X294" s="67"/>
      <c r="Y294" s="66"/>
      <c r="Z294" s="66"/>
      <c r="AA294" s="66"/>
      <c r="AB294" s="67"/>
      <c r="AC294" s="66"/>
      <c r="AD294" s="66"/>
      <c r="AE294" s="66"/>
      <c r="AF294" s="67"/>
      <c r="AG294" s="66"/>
      <c r="AH294" s="66"/>
      <c r="AI294" s="66"/>
      <c r="AJ294" s="67"/>
      <c r="AK294" s="66"/>
      <c r="AL294" s="66"/>
      <c r="AM294" s="66"/>
      <c r="AN294" s="67"/>
      <c r="AO294" s="66"/>
      <c r="AP294" s="66"/>
      <c r="AQ294" s="66"/>
      <c r="AR294" s="67"/>
      <c r="AT294" s="88">
        <v>706</v>
      </c>
      <c r="AU294" s="88">
        <v>516</v>
      </c>
      <c r="AV294" s="88">
        <v>0</v>
      </c>
      <c r="AW294" s="99"/>
      <c r="AX294" s="99"/>
      <c r="AY294" s="99"/>
      <c r="AZ294" s="99"/>
      <c r="BA294" s="99"/>
      <c r="BB294" s="68"/>
      <c r="BC294" s="68"/>
    </row>
    <row r="295" spans="1:55" ht="14.65" thickBot="1" x14ac:dyDescent="0.5">
      <c r="A295" s="169" t="s">
        <v>389</v>
      </c>
      <c r="B295" s="170" t="s">
        <v>223</v>
      </c>
      <c r="C295" s="171" t="s">
        <v>209</v>
      </c>
      <c r="D295" s="170">
        <v>2621662</v>
      </c>
      <c r="E295" s="172">
        <f t="shared" ref="E295:AR295" si="35">E289-E291+E294</f>
        <v>3346</v>
      </c>
      <c r="F295" s="172">
        <f t="shared" si="35"/>
        <v>3228</v>
      </c>
      <c r="G295" s="172">
        <f t="shared" si="35"/>
        <v>2970</v>
      </c>
      <c r="H295" s="173">
        <f t="shared" si="35"/>
        <v>3376</v>
      </c>
      <c r="I295" s="172">
        <f t="shared" si="35"/>
        <v>3452</v>
      </c>
      <c r="J295" s="172">
        <f t="shared" si="35"/>
        <v>3422</v>
      </c>
      <c r="K295" s="172">
        <f t="shared" si="35"/>
        <v>2813</v>
      </c>
      <c r="L295" s="173">
        <f t="shared" si="35"/>
        <v>4757</v>
      </c>
      <c r="M295" s="172">
        <f t="shared" si="35"/>
        <v>3586</v>
      </c>
      <c r="N295" s="172">
        <f t="shared" si="35"/>
        <v>3931</v>
      </c>
      <c r="O295" s="172">
        <f t="shared" si="35"/>
        <v>3979</v>
      </c>
      <c r="P295" s="173">
        <f t="shared" si="35"/>
        <v>4923</v>
      </c>
      <c r="Q295" s="172">
        <f t="shared" si="35"/>
        <v>4207</v>
      </c>
      <c r="R295" s="172">
        <f t="shared" si="35"/>
        <v>4877</v>
      </c>
      <c r="S295" s="172">
        <f t="shared" si="35"/>
        <v>5061</v>
      </c>
      <c r="T295" s="173">
        <f t="shared" si="35"/>
        <v>5333</v>
      </c>
      <c r="U295" s="172">
        <f t="shared" si="35"/>
        <v>5426</v>
      </c>
      <c r="V295" s="172">
        <f t="shared" si="35"/>
        <v>3524</v>
      </c>
      <c r="W295" s="172">
        <f t="shared" si="35"/>
        <v>6732</v>
      </c>
      <c r="X295" s="173">
        <f t="shared" si="35"/>
        <v>-3020</v>
      </c>
      <c r="Y295" s="172">
        <f t="shared" si="35"/>
        <v>9401</v>
      </c>
      <c r="Z295" s="172">
        <f t="shared" si="35"/>
        <v>3195</v>
      </c>
      <c r="AA295" s="172">
        <f t="shared" si="35"/>
        <v>9192</v>
      </c>
      <c r="AB295" s="173">
        <f t="shared" si="35"/>
        <v>8948</v>
      </c>
      <c r="AC295" s="172">
        <f t="shared" si="35"/>
        <v>6657</v>
      </c>
      <c r="AD295" s="172">
        <f t="shared" si="35"/>
        <v>9947</v>
      </c>
      <c r="AE295" s="172">
        <f t="shared" si="35"/>
        <v>7068</v>
      </c>
      <c r="AF295" s="173">
        <f t="shared" si="35"/>
        <v>10671</v>
      </c>
      <c r="AG295" s="172">
        <f t="shared" si="35"/>
        <v>6836</v>
      </c>
      <c r="AH295" s="172">
        <f t="shared" si="35"/>
        <v>6959</v>
      </c>
      <c r="AI295" s="172">
        <f t="shared" si="35"/>
        <v>11247</v>
      </c>
      <c r="AJ295" s="173">
        <f t="shared" si="35"/>
        <v>15227</v>
      </c>
      <c r="AK295" s="172">
        <f t="shared" si="35"/>
        <v>17930</v>
      </c>
      <c r="AL295" s="172">
        <f t="shared" si="35"/>
        <v>18525</v>
      </c>
      <c r="AM295" s="172">
        <f t="shared" si="35"/>
        <v>18936</v>
      </c>
      <c r="AN295" s="173">
        <f t="shared" si="35"/>
        <v>20642</v>
      </c>
      <c r="AO295" s="172">
        <f t="shared" si="35"/>
        <v>16436</v>
      </c>
      <c r="AP295" s="172">
        <f t="shared" si="35"/>
        <v>16002</v>
      </c>
      <c r="AQ295" s="172">
        <f t="shared" si="35"/>
        <v>13910</v>
      </c>
      <c r="AR295" s="173">
        <f t="shared" si="35"/>
        <v>13624</v>
      </c>
      <c r="AT295" s="174">
        <f t="shared" ref="AT295:BC295" si="36">AT289-AT291+AT294</f>
        <v>12920</v>
      </c>
      <c r="AU295" s="174">
        <f t="shared" si="36"/>
        <v>14444</v>
      </c>
      <c r="AV295" s="174">
        <f t="shared" si="36"/>
        <v>16348</v>
      </c>
      <c r="AW295" s="174">
        <f t="shared" si="36"/>
        <v>19478</v>
      </c>
      <c r="AX295" s="174">
        <f t="shared" si="36"/>
        <v>12662</v>
      </c>
      <c r="AY295" s="174">
        <f t="shared" si="36"/>
        <v>30736</v>
      </c>
      <c r="AZ295" s="174">
        <f t="shared" si="36"/>
        <v>34343</v>
      </c>
      <c r="BA295" s="174">
        <f t="shared" si="36"/>
        <v>40269</v>
      </c>
      <c r="BB295" s="174">
        <f t="shared" si="36"/>
        <v>76033</v>
      </c>
      <c r="BC295" s="174">
        <f t="shared" si="36"/>
        <v>59972</v>
      </c>
    </row>
    <row r="296" spans="1:55" x14ac:dyDescent="0.45">
      <c r="A296" s="59"/>
      <c r="B296" s="60"/>
      <c r="C296" s="60"/>
      <c r="D296" s="60"/>
      <c r="E296" s="131"/>
      <c r="F296" s="131"/>
      <c r="G296" s="131"/>
      <c r="H296" s="130"/>
      <c r="I296" s="131"/>
      <c r="J296" s="131"/>
      <c r="K296" s="131"/>
      <c r="L296" s="130"/>
      <c r="M296" s="131"/>
      <c r="N296" s="131"/>
      <c r="O296" s="131"/>
      <c r="P296" s="130"/>
      <c r="Q296" s="131"/>
      <c r="R296" s="131"/>
      <c r="S296" s="131"/>
      <c r="T296" s="130"/>
      <c r="U296" s="131"/>
      <c r="V296" s="131"/>
      <c r="W296" s="131"/>
      <c r="X296" s="130"/>
      <c r="Y296" s="131"/>
      <c r="Z296" s="131"/>
      <c r="AA296" s="131"/>
      <c r="AB296" s="130"/>
      <c r="AC296" s="131"/>
      <c r="AD296" s="131"/>
      <c r="AE296" s="131"/>
      <c r="AF296" s="130"/>
      <c r="AG296" s="131"/>
      <c r="AH296" s="131"/>
      <c r="AI296" s="131"/>
      <c r="AJ296" s="130"/>
      <c r="AK296" s="131"/>
      <c r="AL296" s="131"/>
      <c r="AM296" s="131"/>
      <c r="AN296" s="130"/>
      <c r="AO296" s="131"/>
      <c r="AP296" s="131"/>
      <c r="AQ296" s="131"/>
      <c r="AR296" s="130"/>
      <c r="AT296" s="132"/>
      <c r="AU296" s="132"/>
      <c r="AV296" s="132"/>
      <c r="AW296" s="132"/>
      <c r="AX296" s="132"/>
      <c r="AY296" s="132"/>
      <c r="AZ296" s="132"/>
      <c r="BA296" s="132"/>
      <c r="BB296" s="132"/>
      <c r="BC296" s="132"/>
    </row>
    <row r="297" spans="1:55" x14ac:dyDescent="0.45">
      <c r="A297" s="97" t="s">
        <v>390</v>
      </c>
      <c r="B297" s="60" t="s">
        <v>223</v>
      </c>
      <c r="C297" s="76" t="s">
        <v>209</v>
      </c>
      <c r="D297" s="60">
        <v>2621663</v>
      </c>
      <c r="E297" s="66"/>
      <c r="F297" s="66"/>
      <c r="G297" s="66"/>
      <c r="H297" s="67"/>
      <c r="I297" s="66"/>
      <c r="J297" s="66"/>
      <c r="K297" s="66"/>
      <c r="L297" s="67"/>
      <c r="M297" s="66"/>
      <c r="N297" s="86">
        <v>522</v>
      </c>
      <c r="O297" s="86">
        <v>0</v>
      </c>
      <c r="P297" s="77">
        <v>0</v>
      </c>
      <c r="Q297" s="86">
        <v>0</v>
      </c>
      <c r="R297" s="86">
        <v>0</v>
      </c>
      <c r="S297" s="86">
        <v>0</v>
      </c>
      <c r="T297" s="77">
        <v>0</v>
      </c>
      <c r="U297" s="66"/>
      <c r="V297" s="66"/>
      <c r="W297" s="66"/>
      <c r="X297" s="67"/>
      <c r="Y297" s="66"/>
      <c r="Z297" s="66"/>
      <c r="AA297" s="66"/>
      <c r="AB297" s="67"/>
      <c r="AC297" s="66"/>
      <c r="AD297" s="66"/>
      <c r="AE297" s="66"/>
      <c r="AF297" s="67"/>
      <c r="AG297" s="66"/>
      <c r="AH297" s="66"/>
      <c r="AI297" s="66"/>
      <c r="AJ297" s="67"/>
      <c r="AK297" s="66"/>
      <c r="AL297" s="66"/>
      <c r="AM297" s="66"/>
      <c r="AN297" s="67"/>
      <c r="AO297" s="66"/>
      <c r="AP297" s="66"/>
      <c r="AQ297" s="66"/>
      <c r="AR297" s="67"/>
      <c r="AT297" s="68"/>
      <c r="AU297" s="68"/>
      <c r="AV297" s="88">
        <v>522</v>
      </c>
      <c r="AW297" s="88">
        <v>0</v>
      </c>
      <c r="AX297" s="68"/>
      <c r="AY297" s="68"/>
      <c r="AZ297" s="68"/>
      <c r="BA297" s="68"/>
      <c r="BB297" s="68"/>
      <c r="BC297" s="68"/>
    </row>
    <row r="298" spans="1:55" x14ac:dyDescent="0.45">
      <c r="A298" s="123" t="s">
        <v>391</v>
      </c>
      <c r="B298" s="101" t="s">
        <v>223</v>
      </c>
      <c r="C298" s="102" t="s">
        <v>209</v>
      </c>
      <c r="D298" s="101">
        <v>14136</v>
      </c>
      <c r="E298" s="105"/>
      <c r="F298" s="105"/>
      <c r="G298" s="105"/>
      <c r="H298" s="106"/>
      <c r="I298" s="105"/>
      <c r="J298" s="105"/>
      <c r="K298" s="105"/>
      <c r="L298" s="106"/>
      <c r="M298" s="105"/>
      <c r="N298" s="105">
        <f>N295-N297</f>
        <v>3409</v>
      </c>
      <c r="O298" s="105">
        <f>O295-O297</f>
        <v>3979</v>
      </c>
      <c r="P298" s="106">
        <f>P295-P297</f>
        <v>4923</v>
      </c>
      <c r="Q298" s="105"/>
      <c r="R298" s="105">
        <f>R295-R297</f>
        <v>4877</v>
      </c>
      <c r="S298" s="105">
        <f>S295-S297</f>
        <v>5061</v>
      </c>
      <c r="T298" s="106">
        <f>T295-T297</f>
        <v>5333</v>
      </c>
      <c r="U298" s="105"/>
      <c r="V298" s="105"/>
      <c r="W298" s="105"/>
      <c r="X298" s="106"/>
      <c r="Y298" s="105"/>
      <c r="Z298" s="105"/>
      <c r="AA298" s="105"/>
      <c r="AB298" s="106"/>
      <c r="AC298" s="105"/>
      <c r="AD298" s="105"/>
      <c r="AE298" s="105"/>
      <c r="AF298" s="106"/>
      <c r="AG298" s="105"/>
      <c r="AH298" s="105"/>
      <c r="AI298" s="105"/>
      <c r="AJ298" s="106"/>
      <c r="AK298" s="105"/>
      <c r="AL298" s="105"/>
      <c r="AM298" s="105"/>
      <c r="AN298" s="106"/>
      <c r="AO298" s="105"/>
      <c r="AP298" s="105"/>
      <c r="AQ298" s="105"/>
      <c r="AR298" s="106"/>
      <c r="AT298" s="107"/>
      <c r="AU298" s="107"/>
      <c r="AV298" s="107">
        <f>AV295-AV297</f>
        <v>15826</v>
      </c>
      <c r="AW298" s="107">
        <f>AW295-AW297</f>
        <v>19478</v>
      </c>
      <c r="AX298" s="107"/>
      <c r="AY298" s="107"/>
      <c r="AZ298" s="107"/>
      <c r="BA298" s="107"/>
      <c r="BB298" s="107"/>
      <c r="BC298" s="107"/>
    </row>
    <row r="299" spans="1:55" x14ac:dyDescent="0.45">
      <c r="A299" s="59"/>
      <c r="B299" s="60"/>
      <c r="C299" s="60"/>
      <c r="D299" s="60"/>
      <c r="E299" s="66"/>
      <c r="F299" s="66"/>
      <c r="G299" s="66"/>
      <c r="H299" s="67"/>
      <c r="I299" s="66"/>
      <c r="J299" s="66"/>
      <c r="K299" s="66"/>
      <c r="L299" s="67"/>
      <c r="M299" s="66"/>
      <c r="N299" s="131"/>
      <c r="O299" s="131"/>
      <c r="P299" s="130"/>
      <c r="Q299" s="66"/>
      <c r="R299" s="131"/>
      <c r="S299" s="131"/>
      <c r="T299" s="130"/>
      <c r="U299" s="66"/>
      <c r="V299" s="66"/>
      <c r="W299" s="66"/>
      <c r="X299" s="67"/>
      <c r="Y299" s="66"/>
      <c r="Z299" s="66"/>
      <c r="AA299" s="66"/>
      <c r="AB299" s="67"/>
      <c r="AC299" s="66"/>
      <c r="AD299" s="66"/>
      <c r="AE299" s="66"/>
      <c r="AF299" s="67"/>
      <c r="AG299" s="66"/>
      <c r="AH299" s="66"/>
      <c r="AI299" s="66"/>
      <c r="AJ299" s="67"/>
      <c r="AK299" s="66"/>
      <c r="AL299" s="66"/>
      <c r="AM299" s="66"/>
      <c r="AN299" s="67"/>
      <c r="AO299" s="66"/>
      <c r="AP299" s="66"/>
      <c r="AQ299" s="66"/>
      <c r="AR299" s="67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</row>
    <row r="300" spans="1:55" x14ac:dyDescent="0.45">
      <c r="A300" s="95" t="s">
        <v>392</v>
      </c>
      <c r="B300" s="96"/>
      <c r="C300" s="96"/>
      <c r="D300" s="96"/>
      <c r="E300" s="66"/>
      <c r="F300" s="66"/>
      <c r="G300" s="66"/>
      <c r="H300" s="67"/>
      <c r="I300" s="66"/>
      <c r="J300" s="66"/>
      <c r="K300" s="66"/>
      <c r="L300" s="67"/>
      <c r="M300" s="66"/>
      <c r="N300" s="131"/>
      <c r="O300" s="131"/>
      <c r="P300" s="130"/>
      <c r="Q300" s="66"/>
      <c r="R300" s="131"/>
      <c r="S300" s="131"/>
      <c r="T300" s="130"/>
      <c r="U300" s="66"/>
      <c r="V300" s="66"/>
      <c r="W300" s="66"/>
      <c r="X300" s="67"/>
      <c r="Y300" s="66"/>
      <c r="Z300" s="66"/>
      <c r="AA300" s="66"/>
      <c r="AB300" s="67"/>
      <c r="AC300" s="66"/>
      <c r="AD300" s="66"/>
      <c r="AE300" s="66"/>
      <c r="AF300" s="67"/>
      <c r="AG300" s="66"/>
      <c r="AH300" s="66"/>
      <c r="AI300" s="66"/>
      <c r="AJ300" s="67"/>
      <c r="AK300" s="66"/>
      <c r="AL300" s="66"/>
      <c r="AM300" s="66"/>
      <c r="AN300" s="67"/>
      <c r="AO300" s="66"/>
      <c r="AP300" s="66"/>
      <c r="AQ300" s="66"/>
      <c r="AR300" s="67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</row>
    <row r="301" spans="1:55" x14ac:dyDescent="0.45">
      <c r="A301" s="97" t="s">
        <v>393</v>
      </c>
      <c r="B301" s="60" t="s">
        <v>394</v>
      </c>
      <c r="C301" s="76" t="s">
        <v>209</v>
      </c>
      <c r="D301" s="60">
        <v>14137</v>
      </c>
      <c r="E301" s="175">
        <v>10.06</v>
      </c>
      <c r="F301" s="175">
        <v>7.68</v>
      </c>
      <c r="G301" s="175">
        <v>8.86</v>
      </c>
      <c r="H301" s="176">
        <v>10.1</v>
      </c>
      <c r="I301" s="175">
        <v>5.42</v>
      </c>
      <c r="J301" s="175">
        <v>5.17</v>
      </c>
      <c r="K301" s="175">
        <v>4.42</v>
      </c>
      <c r="L301" s="176">
        <v>5.58</v>
      </c>
      <c r="M301" s="175">
        <v>5.27</v>
      </c>
      <c r="N301" s="66"/>
      <c r="O301" s="66"/>
      <c r="P301" s="67"/>
      <c r="Q301" s="66"/>
      <c r="R301" s="66"/>
      <c r="S301" s="66"/>
      <c r="T301" s="67"/>
      <c r="U301" s="66"/>
      <c r="V301" s="66"/>
      <c r="W301" s="66"/>
      <c r="X301" s="67"/>
      <c r="Y301" s="66"/>
      <c r="Z301" s="66"/>
      <c r="AA301" s="66"/>
      <c r="AB301" s="67"/>
      <c r="AC301" s="66"/>
      <c r="AD301" s="66"/>
      <c r="AE301" s="66"/>
      <c r="AF301" s="67"/>
      <c r="AG301" s="66"/>
      <c r="AH301" s="66"/>
      <c r="AI301" s="66"/>
      <c r="AJ301" s="67"/>
      <c r="AK301" s="66"/>
      <c r="AL301" s="66"/>
      <c r="AM301" s="66"/>
      <c r="AN301" s="67"/>
      <c r="AO301" s="66"/>
      <c r="AP301" s="66"/>
      <c r="AQ301" s="66"/>
      <c r="AR301" s="67"/>
      <c r="AT301" s="177">
        <v>36.700000000000003</v>
      </c>
      <c r="AU301" s="177">
        <v>20.61</v>
      </c>
      <c r="AV301" s="99"/>
      <c r="AW301" s="99"/>
      <c r="AX301" s="99"/>
      <c r="AY301" s="99"/>
      <c r="AZ301" s="99"/>
      <c r="BA301" s="99"/>
      <c r="BB301" s="68"/>
      <c r="BC301" s="68"/>
    </row>
    <row r="302" spans="1:55" x14ac:dyDescent="0.45">
      <c r="A302" s="97" t="s">
        <v>395</v>
      </c>
      <c r="B302" s="60" t="s">
        <v>394</v>
      </c>
      <c r="C302" s="76" t="s">
        <v>209</v>
      </c>
      <c r="D302" s="60">
        <v>14139</v>
      </c>
      <c r="E302" s="175">
        <v>7.0000000000000007E-2</v>
      </c>
      <c r="F302" s="175">
        <v>2.0299999999999998</v>
      </c>
      <c r="G302" s="175">
        <v>0.04</v>
      </c>
      <c r="H302" s="176">
        <v>-0.02</v>
      </c>
      <c r="I302" s="175">
        <v>-0.28999999999999998</v>
      </c>
      <c r="J302" s="175">
        <v>-0.1</v>
      </c>
      <c r="K302" s="175">
        <v>-0.27</v>
      </c>
      <c r="L302" s="176">
        <v>1.43</v>
      </c>
      <c r="M302" s="90">
        <v>0</v>
      </c>
      <c r="N302" s="66"/>
      <c r="O302" s="66"/>
      <c r="P302" s="67"/>
      <c r="Q302" s="66"/>
      <c r="R302" s="66"/>
      <c r="S302" s="66"/>
      <c r="T302" s="67"/>
      <c r="U302" s="66"/>
      <c r="V302" s="66"/>
      <c r="W302" s="66"/>
      <c r="X302" s="67"/>
      <c r="Y302" s="66"/>
      <c r="Z302" s="66"/>
      <c r="AA302" s="66"/>
      <c r="AB302" s="67"/>
      <c r="AC302" s="66"/>
      <c r="AD302" s="66"/>
      <c r="AE302" s="66"/>
      <c r="AF302" s="67"/>
      <c r="AG302" s="66"/>
      <c r="AH302" s="66"/>
      <c r="AI302" s="66"/>
      <c r="AJ302" s="67"/>
      <c r="AK302" s="66"/>
      <c r="AL302" s="66"/>
      <c r="AM302" s="66"/>
      <c r="AN302" s="67"/>
      <c r="AO302" s="66"/>
      <c r="AP302" s="66"/>
      <c r="AQ302" s="66"/>
      <c r="AR302" s="67"/>
      <c r="AT302" s="177">
        <v>2.12</v>
      </c>
      <c r="AU302" s="177">
        <v>0.76</v>
      </c>
      <c r="AV302" s="99"/>
      <c r="AW302" s="99"/>
      <c r="AX302" s="99"/>
      <c r="AY302" s="99"/>
      <c r="AZ302" s="99"/>
      <c r="BA302" s="99"/>
      <c r="BB302" s="68"/>
      <c r="BC302" s="68"/>
    </row>
    <row r="303" spans="1:55" x14ac:dyDescent="0.45">
      <c r="A303" s="123" t="s">
        <v>396</v>
      </c>
      <c r="B303" s="101" t="s">
        <v>394</v>
      </c>
      <c r="C303" s="102" t="s">
        <v>209</v>
      </c>
      <c r="D303" s="101">
        <v>14140</v>
      </c>
      <c r="E303" s="178">
        <f>SUM(E301:E302)</f>
        <v>10.130000000000001</v>
      </c>
      <c r="F303" s="179">
        <v>9.7100000000000009</v>
      </c>
      <c r="G303" s="179">
        <v>8.9</v>
      </c>
      <c r="H303" s="180">
        <f t="shared" ref="H303:M303" si="37">SUM(H301:H302)</f>
        <v>10.08</v>
      </c>
      <c r="I303" s="178">
        <f t="shared" si="37"/>
        <v>5.13</v>
      </c>
      <c r="J303" s="178">
        <f t="shared" si="37"/>
        <v>5.07</v>
      </c>
      <c r="K303" s="178">
        <f t="shared" si="37"/>
        <v>4.1500000000000004</v>
      </c>
      <c r="L303" s="180">
        <f t="shared" si="37"/>
        <v>7.01</v>
      </c>
      <c r="M303" s="178">
        <f t="shared" si="37"/>
        <v>5.27</v>
      </c>
      <c r="N303" s="105"/>
      <c r="O303" s="105"/>
      <c r="P303" s="106"/>
      <c r="Q303" s="105"/>
      <c r="R303" s="105"/>
      <c r="S303" s="105"/>
      <c r="T303" s="106"/>
      <c r="U303" s="105"/>
      <c r="V303" s="105"/>
      <c r="W303" s="105"/>
      <c r="X303" s="106"/>
      <c r="Y303" s="105"/>
      <c r="Z303" s="105"/>
      <c r="AA303" s="105"/>
      <c r="AB303" s="106"/>
      <c r="AC303" s="105"/>
      <c r="AD303" s="105"/>
      <c r="AE303" s="105"/>
      <c r="AF303" s="106"/>
      <c r="AG303" s="105"/>
      <c r="AH303" s="105"/>
      <c r="AI303" s="105"/>
      <c r="AJ303" s="106"/>
      <c r="AK303" s="105"/>
      <c r="AL303" s="105"/>
      <c r="AM303" s="105"/>
      <c r="AN303" s="106"/>
      <c r="AO303" s="105"/>
      <c r="AP303" s="105"/>
      <c r="AQ303" s="105"/>
      <c r="AR303" s="106"/>
      <c r="AT303" s="181">
        <f>SUM(AT301:AT302)</f>
        <v>38.82</v>
      </c>
      <c r="AU303" s="181">
        <f>SUM(AU301:AU302)</f>
        <v>21.37</v>
      </c>
      <c r="AV303" s="109"/>
      <c r="AW303" s="109"/>
      <c r="AX303" s="109"/>
      <c r="AY303" s="109"/>
      <c r="AZ303" s="109"/>
      <c r="BA303" s="109"/>
      <c r="BB303" s="107"/>
      <c r="BC303" s="107"/>
    </row>
    <row r="304" spans="1:55" x14ac:dyDescent="0.45">
      <c r="A304" s="59"/>
      <c r="B304" s="60"/>
      <c r="C304" s="60"/>
      <c r="D304" s="60"/>
      <c r="E304" s="131"/>
      <c r="F304" s="131"/>
      <c r="G304" s="131"/>
      <c r="H304" s="130"/>
      <c r="I304" s="131"/>
      <c r="J304" s="131"/>
      <c r="K304" s="131"/>
      <c r="L304" s="130"/>
      <c r="M304" s="131"/>
      <c r="N304" s="66"/>
      <c r="O304" s="66"/>
      <c r="P304" s="67"/>
      <c r="Q304" s="66"/>
      <c r="R304" s="66"/>
      <c r="S304" s="66"/>
      <c r="T304" s="67"/>
      <c r="U304" s="66"/>
      <c r="V304" s="66"/>
      <c r="W304" s="66"/>
      <c r="X304" s="67"/>
      <c r="Y304" s="66"/>
      <c r="Z304" s="66"/>
      <c r="AA304" s="66"/>
      <c r="AB304" s="67"/>
      <c r="AC304" s="66"/>
      <c r="AD304" s="66"/>
      <c r="AE304" s="66"/>
      <c r="AF304" s="67"/>
      <c r="AG304" s="66"/>
      <c r="AH304" s="66"/>
      <c r="AI304" s="66"/>
      <c r="AJ304" s="67"/>
      <c r="AK304" s="66"/>
      <c r="AL304" s="66"/>
      <c r="AM304" s="66"/>
      <c r="AN304" s="67"/>
      <c r="AO304" s="66"/>
      <c r="AP304" s="66"/>
      <c r="AQ304" s="66"/>
      <c r="AR304" s="67"/>
      <c r="AT304" s="132"/>
      <c r="AU304" s="132"/>
      <c r="AV304" s="132"/>
      <c r="AW304" s="132"/>
      <c r="AX304" s="132"/>
      <c r="AY304" s="132"/>
      <c r="AZ304" s="132"/>
      <c r="BA304" s="132"/>
      <c r="BB304" s="68"/>
      <c r="BC304" s="68"/>
    </row>
    <row r="305" spans="1:55" x14ac:dyDescent="0.45">
      <c r="A305" s="95" t="s">
        <v>397</v>
      </c>
      <c r="B305" s="96"/>
      <c r="C305" s="96"/>
      <c r="D305" s="96"/>
      <c r="E305" s="131"/>
      <c r="F305" s="131"/>
      <c r="G305" s="131"/>
      <c r="H305" s="130"/>
      <c r="I305" s="131"/>
      <c r="J305" s="131"/>
      <c r="K305" s="131"/>
      <c r="L305" s="130"/>
      <c r="M305" s="131"/>
      <c r="N305" s="66"/>
      <c r="O305" s="66"/>
      <c r="P305" s="67"/>
      <c r="Q305" s="66"/>
      <c r="R305" s="66"/>
      <c r="S305" s="66"/>
      <c r="T305" s="67"/>
      <c r="U305" s="66"/>
      <c r="V305" s="66"/>
      <c r="W305" s="66"/>
      <c r="X305" s="67"/>
      <c r="Y305" s="66"/>
      <c r="Z305" s="66"/>
      <c r="AA305" s="66"/>
      <c r="AB305" s="67"/>
      <c r="AC305" s="66"/>
      <c r="AD305" s="66"/>
      <c r="AE305" s="66"/>
      <c r="AF305" s="67"/>
      <c r="AG305" s="66"/>
      <c r="AH305" s="66"/>
      <c r="AI305" s="66"/>
      <c r="AJ305" s="67"/>
      <c r="AK305" s="66"/>
      <c r="AL305" s="66"/>
      <c r="AM305" s="66"/>
      <c r="AN305" s="67"/>
      <c r="AO305" s="66"/>
      <c r="AP305" s="66"/>
      <c r="AQ305" s="66"/>
      <c r="AR305" s="67"/>
      <c r="AT305" s="132"/>
      <c r="AU305" s="132"/>
      <c r="AV305" s="132"/>
      <c r="AW305" s="132"/>
      <c r="AX305" s="132"/>
      <c r="AY305" s="132"/>
      <c r="AZ305" s="132"/>
      <c r="BA305" s="132"/>
      <c r="BB305" s="68"/>
      <c r="BC305" s="68"/>
    </row>
    <row r="306" spans="1:55" x14ac:dyDescent="0.45">
      <c r="A306" s="97" t="s">
        <v>393</v>
      </c>
      <c r="B306" s="60" t="s">
        <v>394</v>
      </c>
      <c r="C306" s="76" t="s">
        <v>209</v>
      </c>
      <c r="D306" s="60">
        <v>14141</v>
      </c>
      <c r="E306" s="175">
        <v>9.8699999999999992</v>
      </c>
      <c r="F306" s="175">
        <v>7.55</v>
      </c>
      <c r="G306" s="175">
        <v>8.7100000000000009</v>
      </c>
      <c r="H306" s="176">
        <v>9.91</v>
      </c>
      <c r="I306" s="175">
        <v>5.33</v>
      </c>
      <c r="J306" s="175">
        <v>5.09</v>
      </c>
      <c r="K306" s="175">
        <v>4.3600000000000003</v>
      </c>
      <c r="L306" s="176">
        <v>5.5</v>
      </c>
      <c r="M306" s="175">
        <v>5.2</v>
      </c>
      <c r="N306" s="66"/>
      <c r="O306" s="66"/>
      <c r="P306" s="67"/>
      <c r="Q306" s="66"/>
      <c r="R306" s="66"/>
      <c r="S306" s="66"/>
      <c r="T306" s="67"/>
      <c r="U306" s="66"/>
      <c r="V306" s="66"/>
      <c r="W306" s="66"/>
      <c r="X306" s="67"/>
      <c r="Y306" s="66"/>
      <c r="Z306" s="66"/>
      <c r="AA306" s="66"/>
      <c r="AB306" s="67"/>
      <c r="AC306" s="66"/>
      <c r="AD306" s="66"/>
      <c r="AE306" s="66"/>
      <c r="AF306" s="67"/>
      <c r="AG306" s="66"/>
      <c r="AH306" s="66"/>
      <c r="AI306" s="66"/>
      <c r="AJ306" s="67"/>
      <c r="AK306" s="66"/>
      <c r="AL306" s="66"/>
      <c r="AM306" s="66"/>
      <c r="AN306" s="67"/>
      <c r="AO306" s="66"/>
      <c r="AP306" s="66"/>
      <c r="AQ306" s="66"/>
      <c r="AR306" s="67"/>
      <c r="AT306" s="177">
        <v>36.049999999999997</v>
      </c>
      <c r="AU306" s="177">
        <v>20.27</v>
      </c>
      <c r="AV306" s="99"/>
      <c r="AW306" s="99"/>
      <c r="AX306" s="99"/>
      <c r="AY306" s="99"/>
      <c r="AZ306" s="99"/>
      <c r="BA306" s="99"/>
      <c r="BB306" s="68"/>
      <c r="BC306" s="68"/>
    </row>
    <row r="307" spans="1:55" x14ac:dyDescent="0.45">
      <c r="A307" s="97" t="s">
        <v>395</v>
      </c>
      <c r="B307" s="60" t="s">
        <v>394</v>
      </c>
      <c r="C307" s="76" t="s">
        <v>209</v>
      </c>
      <c r="D307" s="60">
        <v>14143</v>
      </c>
      <c r="E307" s="175">
        <v>7.0000000000000007E-2</v>
      </c>
      <c r="F307" s="175">
        <v>1.99</v>
      </c>
      <c r="G307" s="175">
        <v>0.04</v>
      </c>
      <c r="H307" s="176">
        <v>-0.01</v>
      </c>
      <c r="I307" s="175">
        <v>-0.28999999999999998</v>
      </c>
      <c r="J307" s="175">
        <v>-0.1</v>
      </c>
      <c r="K307" s="175">
        <v>-0.27</v>
      </c>
      <c r="L307" s="176">
        <v>1.41</v>
      </c>
      <c r="M307" s="90">
        <v>0</v>
      </c>
      <c r="N307" s="66"/>
      <c r="O307" s="66"/>
      <c r="P307" s="67"/>
      <c r="Q307" s="66"/>
      <c r="R307" s="66"/>
      <c r="S307" s="66"/>
      <c r="T307" s="67"/>
      <c r="U307" s="66"/>
      <c r="V307" s="66"/>
      <c r="W307" s="66"/>
      <c r="X307" s="67"/>
      <c r="Y307" s="66"/>
      <c r="Z307" s="66"/>
      <c r="AA307" s="66"/>
      <c r="AB307" s="67"/>
      <c r="AC307" s="66"/>
      <c r="AD307" s="66"/>
      <c r="AE307" s="66"/>
      <c r="AF307" s="67"/>
      <c r="AG307" s="66"/>
      <c r="AH307" s="66"/>
      <c r="AI307" s="66"/>
      <c r="AJ307" s="67"/>
      <c r="AK307" s="66"/>
      <c r="AL307" s="66"/>
      <c r="AM307" s="66"/>
      <c r="AN307" s="67"/>
      <c r="AO307" s="66"/>
      <c r="AP307" s="66"/>
      <c r="AQ307" s="66"/>
      <c r="AR307" s="67"/>
      <c r="AT307" s="177">
        <v>2.08</v>
      </c>
      <c r="AU307" s="177">
        <v>0.75</v>
      </c>
      <c r="AV307" s="99"/>
      <c r="AW307" s="99"/>
      <c r="AX307" s="99"/>
      <c r="AY307" s="99"/>
      <c r="AZ307" s="99"/>
      <c r="BA307" s="99"/>
      <c r="BB307" s="68"/>
      <c r="BC307" s="68"/>
    </row>
    <row r="308" spans="1:55" x14ac:dyDescent="0.45">
      <c r="A308" s="123" t="s">
        <v>398</v>
      </c>
      <c r="B308" s="101" t="s">
        <v>394</v>
      </c>
      <c r="C308" s="102" t="s">
        <v>209</v>
      </c>
      <c r="D308" s="101">
        <v>14144</v>
      </c>
      <c r="E308" s="178">
        <f t="shared" ref="E308:M308" si="38">SUM(E306:E307)</f>
        <v>9.94</v>
      </c>
      <c r="F308" s="178">
        <f t="shared" si="38"/>
        <v>9.5399999999999991</v>
      </c>
      <c r="G308" s="178">
        <f t="shared" si="38"/>
        <v>8.75</v>
      </c>
      <c r="H308" s="180">
        <f t="shared" si="38"/>
        <v>9.9</v>
      </c>
      <c r="I308" s="178">
        <f t="shared" si="38"/>
        <v>5.04</v>
      </c>
      <c r="J308" s="178">
        <f t="shared" si="38"/>
        <v>4.99</v>
      </c>
      <c r="K308" s="178">
        <f t="shared" si="38"/>
        <v>4.09</v>
      </c>
      <c r="L308" s="180">
        <f t="shared" si="38"/>
        <v>6.91</v>
      </c>
      <c r="M308" s="178">
        <f t="shared" si="38"/>
        <v>5.2</v>
      </c>
      <c r="N308" s="105"/>
      <c r="O308" s="105"/>
      <c r="P308" s="106"/>
      <c r="Q308" s="105"/>
      <c r="R308" s="105"/>
      <c r="S308" s="105"/>
      <c r="T308" s="106"/>
      <c r="U308" s="105"/>
      <c r="V308" s="105"/>
      <c r="W308" s="105"/>
      <c r="X308" s="106"/>
      <c r="Y308" s="105"/>
      <c r="Z308" s="105"/>
      <c r="AA308" s="105"/>
      <c r="AB308" s="106"/>
      <c r="AC308" s="105"/>
      <c r="AD308" s="105"/>
      <c r="AE308" s="105"/>
      <c r="AF308" s="106"/>
      <c r="AG308" s="105"/>
      <c r="AH308" s="105"/>
      <c r="AI308" s="105"/>
      <c r="AJ308" s="106"/>
      <c r="AK308" s="105"/>
      <c r="AL308" s="105"/>
      <c r="AM308" s="105"/>
      <c r="AN308" s="106"/>
      <c r="AO308" s="105"/>
      <c r="AP308" s="105"/>
      <c r="AQ308" s="105"/>
      <c r="AR308" s="106"/>
      <c r="AT308" s="182">
        <v>38.130000000000003</v>
      </c>
      <c r="AU308" s="181">
        <f>SUM(AU306:AU307)</f>
        <v>21.02</v>
      </c>
      <c r="AV308" s="109"/>
      <c r="AW308" s="109"/>
      <c r="AX308" s="109"/>
      <c r="AY308" s="109"/>
      <c r="AZ308" s="109"/>
      <c r="BA308" s="109"/>
      <c r="BB308" s="107"/>
      <c r="BC308" s="107"/>
    </row>
    <row r="309" spans="1:55" x14ac:dyDescent="0.45">
      <c r="A309" s="59"/>
      <c r="B309" s="60"/>
      <c r="C309" s="60"/>
      <c r="D309" s="60"/>
      <c r="E309" s="131"/>
      <c r="F309" s="131"/>
      <c r="G309" s="131"/>
      <c r="H309" s="130"/>
      <c r="I309" s="131"/>
      <c r="J309" s="131"/>
      <c r="K309" s="131"/>
      <c r="L309" s="130"/>
      <c r="M309" s="131"/>
      <c r="N309" s="66"/>
      <c r="O309" s="66"/>
      <c r="P309" s="67"/>
      <c r="Q309" s="66"/>
      <c r="R309" s="66"/>
      <c r="S309" s="66"/>
      <c r="T309" s="67"/>
      <c r="U309" s="66"/>
      <c r="V309" s="66"/>
      <c r="W309" s="66"/>
      <c r="X309" s="67"/>
      <c r="Y309" s="66"/>
      <c r="Z309" s="66"/>
      <c r="AA309" s="66"/>
      <c r="AB309" s="67"/>
      <c r="AC309" s="66"/>
      <c r="AD309" s="66"/>
      <c r="AE309" s="66"/>
      <c r="AF309" s="67"/>
      <c r="AG309" s="66"/>
      <c r="AH309" s="66"/>
      <c r="AI309" s="66"/>
      <c r="AJ309" s="67"/>
      <c r="AK309" s="66"/>
      <c r="AL309" s="66"/>
      <c r="AM309" s="66"/>
      <c r="AN309" s="67"/>
      <c r="AO309" s="66"/>
      <c r="AP309" s="66"/>
      <c r="AQ309" s="66"/>
      <c r="AR309" s="67"/>
      <c r="AT309" s="132"/>
      <c r="AU309" s="132"/>
      <c r="AV309" s="132"/>
      <c r="AW309" s="132"/>
      <c r="AX309" s="132"/>
      <c r="AY309" s="132"/>
      <c r="AZ309" s="132"/>
      <c r="BA309" s="132"/>
      <c r="BB309" s="68"/>
      <c r="BC309" s="68"/>
    </row>
    <row r="310" spans="1:55" x14ac:dyDescent="0.45">
      <c r="A310" s="97" t="s">
        <v>399</v>
      </c>
      <c r="B310" s="60" t="s">
        <v>400</v>
      </c>
      <c r="C310" s="76" t="s">
        <v>209</v>
      </c>
      <c r="D310" s="60">
        <v>14145</v>
      </c>
      <c r="E310" s="86">
        <v>330454</v>
      </c>
      <c r="F310" s="86">
        <v>332480</v>
      </c>
      <c r="G310" s="86">
        <v>333616</v>
      </c>
      <c r="H310" s="77">
        <v>334836</v>
      </c>
      <c r="I310" s="86">
        <v>672587</v>
      </c>
      <c r="J310" s="86">
        <v>675115</v>
      </c>
      <c r="K310" s="86">
        <v>677097</v>
      </c>
      <c r="L310" s="77">
        <v>678943</v>
      </c>
      <c r="M310" s="86">
        <v>680915</v>
      </c>
      <c r="N310" s="66"/>
      <c r="O310" s="66"/>
      <c r="P310" s="67"/>
      <c r="Q310" s="66"/>
      <c r="R310" s="66"/>
      <c r="S310" s="66"/>
      <c r="T310" s="67"/>
      <c r="U310" s="66"/>
      <c r="V310" s="66"/>
      <c r="W310" s="66"/>
      <c r="X310" s="67"/>
      <c r="Y310" s="66"/>
      <c r="Z310" s="66"/>
      <c r="AA310" s="66"/>
      <c r="AB310" s="67"/>
      <c r="AC310" s="66"/>
      <c r="AD310" s="66"/>
      <c r="AE310" s="66"/>
      <c r="AF310" s="77">
        <v>688806</v>
      </c>
      <c r="AG310" s="86">
        <v>686465</v>
      </c>
      <c r="AH310" s="86">
        <v>681768</v>
      </c>
      <c r="AI310" s="86">
        <v>679449</v>
      </c>
      <c r="AJ310" s="77">
        <v>675582</v>
      </c>
      <c r="AK310" s="86">
        <v>673220</v>
      </c>
      <c r="AL310" s="86">
        <v>668958</v>
      </c>
      <c r="AM310" s="86">
        <v>665758</v>
      </c>
      <c r="AN310" s="77">
        <v>662663</v>
      </c>
      <c r="AO310" s="86">
        <v>660171</v>
      </c>
      <c r="AP310" s="86">
        <v>13133000</v>
      </c>
      <c r="AQ310" s="86">
        <v>13018000</v>
      </c>
      <c r="AR310" s="77">
        <v>12897000</v>
      </c>
      <c r="AT310" s="88">
        <v>332846</v>
      </c>
      <c r="AU310" s="88">
        <v>675935</v>
      </c>
      <c r="AV310" s="99"/>
      <c r="AW310" s="99"/>
      <c r="AX310" s="99"/>
      <c r="AY310" s="99"/>
      <c r="AZ310" s="88">
        <v>692596</v>
      </c>
      <c r="BA310" s="88">
        <v>680816</v>
      </c>
      <c r="BB310" s="88">
        <v>667650</v>
      </c>
      <c r="BC310" s="88">
        <v>13063000</v>
      </c>
    </row>
    <row r="311" spans="1:55" x14ac:dyDescent="0.45">
      <c r="A311" s="97" t="s">
        <v>401</v>
      </c>
      <c r="B311" s="60" t="s">
        <v>400</v>
      </c>
      <c r="C311" s="76" t="s">
        <v>209</v>
      </c>
      <c r="D311" s="60">
        <v>14147</v>
      </c>
      <c r="E311" s="86">
        <v>336663</v>
      </c>
      <c r="F311" s="86">
        <v>338337</v>
      </c>
      <c r="G311" s="86">
        <v>339235</v>
      </c>
      <c r="H311" s="77">
        <v>341003</v>
      </c>
      <c r="I311" s="86">
        <v>685212</v>
      </c>
      <c r="J311" s="86">
        <v>686363</v>
      </c>
      <c r="K311" s="86">
        <v>688215</v>
      </c>
      <c r="L311" s="77">
        <v>688491</v>
      </c>
      <c r="M311" s="86">
        <v>689498</v>
      </c>
      <c r="N311" s="66"/>
      <c r="O311" s="66"/>
      <c r="P311" s="67"/>
      <c r="Q311" s="66"/>
      <c r="R311" s="66"/>
      <c r="S311" s="66"/>
      <c r="T311" s="67"/>
      <c r="U311" s="66"/>
      <c r="V311" s="66"/>
      <c r="W311" s="66"/>
      <c r="X311" s="67"/>
      <c r="Y311" s="66"/>
      <c r="Z311" s="66"/>
      <c r="AA311" s="66"/>
      <c r="AB311" s="67"/>
      <c r="AC311" s="66"/>
      <c r="AD311" s="66"/>
      <c r="AE311" s="66"/>
      <c r="AF311" s="77">
        <v>695194</v>
      </c>
      <c r="AG311" s="86">
        <v>692267</v>
      </c>
      <c r="AH311" s="86">
        <v>687024</v>
      </c>
      <c r="AI311" s="86">
        <v>685851</v>
      </c>
      <c r="AJ311" s="77">
        <v>682969</v>
      </c>
      <c r="AK311" s="86">
        <v>682071</v>
      </c>
      <c r="AL311" s="86">
        <v>679612</v>
      </c>
      <c r="AM311" s="86">
        <v>676519</v>
      </c>
      <c r="AN311" s="77">
        <v>672493</v>
      </c>
      <c r="AO311" s="86">
        <v>667551</v>
      </c>
      <c r="AP311" s="86">
        <v>13239000</v>
      </c>
      <c r="AQ311" s="86">
        <v>13097000</v>
      </c>
      <c r="AR311" s="77">
        <v>12947000</v>
      </c>
      <c r="AT311" s="88">
        <v>338809</v>
      </c>
      <c r="AU311" s="88">
        <v>687070</v>
      </c>
      <c r="AV311" s="99"/>
      <c r="AW311" s="99"/>
      <c r="AX311" s="99"/>
      <c r="AY311" s="99"/>
      <c r="AZ311" s="88">
        <v>698556</v>
      </c>
      <c r="BA311" s="88">
        <v>687028</v>
      </c>
      <c r="BB311" s="88">
        <v>677674</v>
      </c>
      <c r="BC311" s="88">
        <v>13159000</v>
      </c>
    </row>
    <row r="312" spans="1:55" x14ac:dyDescent="0.45">
      <c r="A312" s="59"/>
      <c r="B312" s="60"/>
      <c r="C312" s="60"/>
      <c r="D312" s="60"/>
      <c r="E312" s="131"/>
      <c r="F312" s="131"/>
      <c r="G312" s="131"/>
      <c r="H312" s="130"/>
      <c r="I312" s="131"/>
      <c r="J312" s="131"/>
      <c r="K312" s="131"/>
      <c r="L312" s="130"/>
      <c r="M312" s="131"/>
      <c r="N312" s="66"/>
      <c r="O312" s="66"/>
      <c r="P312" s="67"/>
      <c r="Q312" s="66"/>
      <c r="R312" s="66"/>
      <c r="S312" s="66"/>
      <c r="T312" s="67"/>
      <c r="U312" s="66"/>
      <c r="V312" s="66"/>
      <c r="W312" s="66"/>
      <c r="X312" s="67"/>
      <c r="Y312" s="66"/>
      <c r="Z312" s="66"/>
      <c r="AA312" s="66"/>
      <c r="AB312" s="67"/>
      <c r="AC312" s="66"/>
      <c r="AD312" s="66"/>
      <c r="AE312" s="66"/>
      <c r="AF312" s="67"/>
      <c r="AG312" s="98"/>
      <c r="AH312" s="66"/>
      <c r="AI312" s="66"/>
      <c r="AJ312" s="67"/>
      <c r="AK312" s="98"/>
      <c r="AL312" s="66"/>
      <c r="AM312" s="66"/>
      <c r="AN312" s="67"/>
      <c r="AO312" s="98"/>
      <c r="AP312" s="66"/>
      <c r="AQ312" s="66"/>
      <c r="AR312" s="67"/>
      <c r="AT312" s="132"/>
      <c r="AU312" s="132"/>
      <c r="AV312" s="132"/>
      <c r="AW312" s="132"/>
      <c r="AX312" s="132"/>
      <c r="AY312" s="132"/>
      <c r="AZ312" s="132"/>
      <c r="BA312" s="132"/>
      <c r="BB312" s="68"/>
      <c r="BC312" s="68"/>
    </row>
    <row r="313" spans="1:55" x14ac:dyDescent="0.45">
      <c r="A313" s="95" t="s">
        <v>402</v>
      </c>
      <c r="B313" s="96"/>
      <c r="C313" s="96"/>
      <c r="D313" s="96"/>
      <c r="E313" s="131"/>
      <c r="F313" s="131"/>
      <c r="G313" s="131"/>
      <c r="H313" s="130"/>
      <c r="I313" s="131"/>
      <c r="J313" s="131"/>
      <c r="K313" s="131"/>
      <c r="L313" s="130"/>
      <c r="M313" s="131"/>
      <c r="N313" s="66"/>
      <c r="O313" s="66"/>
      <c r="P313" s="67"/>
      <c r="Q313" s="66"/>
      <c r="R313" s="66"/>
      <c r="S313" s="66"/>
      <c r="T313" s="67"/>
      <c r="U313" s="66"/>
      <c r="V313" s="66"/>
      <c r="W313" s="66"/>
      <c r="X313" s="67"/>
      <c r="Y313" s="66"/>
      <c r="Z313" s="66"/>
      <c r="AA313" s="66"/>
      <c r="AB313" s="67"/>
      <c r="AC313" s="66"/>
      <c r="AD313" s="66"/>
      <c r="AE313" s="66"/>
      <c r="AF313" s="67"/>
      <c r="AG313" s="66"/>
      <c r="AH313" s="66"/>
      <c r="AI313" s="66"/>
      <c r="AJ313" s="67"/>
      <c r="AK313" s="66"/>
      <c r="AL313" s="66"/>
      <c r="AM313" s="66"/>
      <c r="AN313" s="67"/>
      <c r="AO313" s="66"/>
      <c r="AP313" s="66"/>
      <c r="AQ313" s="66"/>
      <c r="AR313" s="67"/>
      <c r="AT313" s="132"/>
      <c r="AU313" s="132"/>
      <c r="AV313" s="132"/>
      <c r="AW313" s="132"/>
      <c r="AX313" s="132"/>
      <c r="AY313" s="132"/>
      <c r="AZ313" s="132"/>
      <c r="BA313" s="132"/>
      <c r="BB313" s="68"/>
      <c r="BC313" s="68"/>
    </row>
    <row r="314" spans="1:55" x14ac:dyDescent="0.45">
      <c r="A314" s="97" t="s">
        <v>393</v>
      </c>
      <c r="B314" s="60" t="s">
        <v>394</v>
      </c>
      <c r="C314" s="76" t="s">
        <v>209</v>
      </c>
      <c r="D314" s="60">
        <v>14148</v>
      </c>
      <c r="E314" s="66"/>
      <c r="F314" s="66"/>
      <c r="G314" s="66"/>
      <c r="H314" s="67"/>
      <c r="I314" s="66"/>
      <c r="J314" s="66"/>
      <c r="K314" s="66"/>
      <c r="L314" s="67"/>
      <c r="M314" s="175">
        <f>AV314-SUM(N314,O314,P314)</f>
        <v>5.16</v>
      </c>
      <c r="N314" s="175">
        <v>4.99</v>
      </c>
      <c r="O314" s="175">
        <v>5.8</v>
      </c>
      <c r="P314" s="176">
        <v>7.16</v>
      </c>
      <c r="Q314" s="66"/>
      <c r="R314" s="66"/>
      <c r="S314" s="66"/>
      <c r="T314" s="67"/>
      <c r="U314" s="66"/>
      <c r="V314" s="66"/>
      <c r="W314" s="66"/>
      <c r="X314" s="67"/>
      <c r="Y314" s="66"/>
      <c r="Z314" s="66"/>
      <c r="AA314" s="66"/>
      <c r="AB314" s="67"/>
      <c r="AC314" s="66"/>
      <c r="AD314" s="66"/>
      <c r="AE314" s="66"/>
      <c r="AF314" s="67"/>
      <c r="AG314" s="66"/>
      <c r="AH314" s="66"/>
      <c r="AI314" s="66"/>
      <c r="AJ314" s="67"/>
      <c r="AK314" s="66"/>
      <c r="AL314" s="66"/>
      <c r="AM314" s="66"/>
      <c r="AN314" s="67"/>
      <c r="AO314" s="66"/>
      <c r="AP314" s="66"/>
      <c r="AQ314" s="66"/>
      <c r="AR314" s="67"/>
      <c r="AT314" s="68"/>
      <c r="AU314" s="68"/>
      <c r="AV314" s="177">
        <v>23.11</v>
      </c>
      <c r="AW314" s="68"/>
      <c r="AX314" s="68"/>
      <c r="AY314" s="68"/>
      <c r="AZ314" s="68"/>
      <c r="BA314" s="68"/>
      <c r="BB314" s="68"/>
      <c r="BC314" s="68"/>
    </row>
    <row r="315" spans="1:55" x14ac:dyDescent="0.45">
      <c r="A315" s="97" t="s">
        <v>395</v>
      </c>
      <c r="B315" s="60" t="s">
        <v>394</v>
      </c>
      <c r="C315" s="76" t="s">
        <v>209</v>
      </c>
      <c r="D315" s="60">
        <v>14149</v>
      </c>
      <c r="E315" s="66"/>
      <c r="F315" s="66"/>
      <c r="G315" s="66"/>
      <c r="H315" s="67"/>
      <c r="I315" s="66"/>
      <c r="J315" s="66"/>
      <c r="K315" s="66"/>
      <c r="L315" s="67"/>
      <c r="M315" s="98">
        <f>AV315-SUM(N315,O315,P315)</f>
        <v>0</v>
      </c>
      <c r="N315" s="90">
        <v>0</v>
      </c>
      <c r="O315" s="90">
        <v>0</v>
      </c>
      <c r="P315" s="94">
        <v>0</v>
      </c>
      <c r="Q315" s="66"/>
      <c r="R315" s="66"/>
      <c r="S315" s="66"/>
      <c r="T315" s="67"/>
      <c r="U315" s="66"/>
      <c r="V315" s="66"/>
      <c r="W315" s="66"/>
      <c r="X315" s="67"/>
      <c r="Y315" s="66"/>
      <c r="Z315" s="66"/>
      <c r="AA315" s="66"/>
      <c r="AB315" s="67"/>
      <c r="AC315" s="66"/>
      <c r="AD315" s="66"/>
      <c r="AE315" s="66"/>
      <c r="AF315" s="67"/>
      <c r="AG315" s="66"/>
      <c r="AH315" s="66"/>
      <c r="AI315" s="66"/>
      <c r="AJ315" s="67"/>
      <c r="AK315" s="66"/>
      <c r="AL315" s="66"/>
      <c r="AM315" s="66"/>
      <c r="AN315" s="67"/>
      <c r="AO315" s="66"/>
      <c r="AP315" s="66"/>
      <c r="AQ315" s="66"/>
      <c r="AR315" s="67"/>
      <c r="AT315" s="68"/>
      <c r="AU315" s="68"/>
      <c r="AV315" s="92">
        <v>0</v>
      </c>
      <c r="AW315" s="68"/>
      <c r="AX315" s="68"/>
      <c r="AY315" s="68"/>
      <c r="AZ315" s="68"/>
      <c r="BA315" s="68"/>
      <c r="BB315" s="68"/>
      <c r="BC315" s="68"/>
    </row>
    <row r="316" spans="1:55" x14ac:dyDescent="0.45">
      <c r="A316" s="123" t="s">
        <v>403</v>
      </c>
      <c r="B316" s="101" t="s">
        <v>394</v>
      </c>
      <c r="C316" s="102" t="s">
        <v>209</v>
      </c>
      <c r="D316" s="101">
        <v>2690452</v>
      </c>
      <c r="E316" s="128"/>
      <c r="F316" s="128"/>
      <c r="G316" s="128"/>
      <c r="H316" s="129"/>
      <c r="I316" s="128"/>
      <c r="J316" s="128"/>
      <c r="K316" s="128"/>
      <c r="L316" s="129"/>
      <c r="M316" s="179">
        <f>AV316-SUM(N316,O316,P316)</f>
        <v>5.16</v>
      </c>
      <c r="N316" s="179">
        <v>4.99</v>
      </c>
      <c r="O316" s="179">
        <v>5.8</v>
      </c>
      <c r="P316" s="183">
        <v>7.16</v>
      </c>
      <c r="Q316" s="179">
        <f>AW316-SUM(R316,S316,T316)</f>
        <v>6.1199999999999974</v>
      </c>
      <c r="R316" s="179">
        <v>7.11</v>
      </c>
      <c r="S316" s="179">
        <v>7.36</v>
      </c>
      <c r="T316" s="183">
        <v>7.73</v>
      </c>
      <c r="U316" s="121"/>
      <c r="V316" s="121"/>
      <c r="W316" s="121"/>
      <c r="X316" s="120"/>
      <c r="Y316" s="121"/>
      <c r="Z316" s="121"/>
      <c r="AA316" s="121"/>
      <c r="AB316" s="120"/>
      <c r="AC316" s="121"/>
      <c r="AD316" s="121"/>
      <c r="AE316" s="121"/>
      <c r="AF316" s="120"/>
      <c r="AG316" s="121"/>
      <c r="AH316" s="121"/>
      <c r="AI316" s="121"/>
      <c r="AJ316" s="120"/>
      <c r="AK316" s="121"/>
      <c r="AL316" s="121"/>
      <c r="AM316" s="121"/>
      <c r="AN316" s="120"/>
      <c r="AO316" s="121"/>
      <c r="AP316" s="121"/>
      <c r="AQ316" s="121"/>
      <c r="AR316" s="120"/>
      <c r="AT316" s="134"/>
      <c r="AU316" s="134"/>
      <c r="AV316" s="182">
        <v>23.11</v>
      </c>
      <c r="AW316" s="182">
        <v>28.32</v>
      </c>
      <c r="AX316" s="109"/>
      <c r="AY316" s="109"/>
      <c r="AZ316" s="109"/>
      <c r="BA316" s="109"/>
      <c r="BB316" s="109"/>
      <c r="BC316" s="109"/>
    </row>
    <row r="317" spans="1:55" x14ac:dyDescent="0.45">
      <c r="A317" s="97"/>
      <c r="B317" s="114"/>
      <c r="C317" s="114"/>
      <c r="D317" s="114"/>
      <c r="E317" s="66"/>
      <c r="F317" s="66"/>
      <c r="G317" s="66"/>
      <c r="H317" s="67"/>
      <c r="I317" s="66"/>
      <c r="J317" s="66"/>
      <c r="K317" s="66"/>
      <c r="L317" s="67"/>
      <c r="M317" s="66"/>
      <c r="N317" s="131"/>
      <c r="O317" s="131"/>
      <c r="P317" s="67"/>
      <c r="Q317" s="66"/>
      <c r="R317" s="66"/>
      <c r="S317" s="66"/>
      <c r="T317" s="67"/>
      <c r="U317" s="66"/>
      <c r="V317" s="66"/>
      <c r="W317" s="66"/>
      <c r="X317" s="67"/>
      <c r="Y317" s="66"/>
      <c r="Z317" s="66"/>
      <c r="AA317" s="66"/>
      <c r="AB317" s="67"/>
      <c r="AC317" s="66"/>
      <c r="AD317" s="66"/>
      <c r="AE317" s="66"/>
      <c r="AF317" s="67"/>
      <c r="AG317" s="66"/>
      <c r="AH317" s="66"/>
      <c r="AI317" s="66"/>
      <c r="AJ317" s="67"/>
      <c r="AK317" s="66"/>
      <c r="AL317" s="66"/>
      <c r="AM317" s="66"/>
      <c r="AN317" s="67"/>
      <c r="AO317" s="66"/>
      <c r="AP317" s="66"/>
      <c r="AQ317" s="66"/>
      <c r="AR317" s="67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</row>
    <row r="318" spans="1:55" x14ac:dyDescent="0.45">
      <c r="A318" s="95" t="s">
        <v>404</v>
      </c>
      <c r="B318" s="96"/>
      <c r="C318" s="96"/>
      <c r="D318" s="96"/>
      <c r="E318" s="66"/>
      <c r="F318" s="66"/>
      <c r="G318" s="66"/>
      <c r="H318" s="67"/>
      <c r="I318" s="66"/>
      <c r="J318" s="66"/>
      <c r="K318" s="66"/>
      <c r="L318" s="67"/>
      <c r="M318" s="66"/>
      <c r="N318" s="131"/>
      <c r="O318" s="131"/>
      <c r="P318" s="67"/>
      <c r="Q318" s="66"/>
      <c r="R318" s="66"/>
      <c r="S318" s="66"/>
      <c r="T318" s="67"/>
      <c r="U318" s="66"/>
      <c r="V318" s="66"/>
      <c r="W318" s="66"/>
      <c r="X318" s="67"/>
      <c r="Y318" s="66"/>
      <c r="Z318" s="66"/>
      <c r="AA318" s="66"/>
      <c r="AB318" s="67"/>
      <c r="AC318" s="66"/>
      <c r="AD318" s="66"/>
      <c r="AE318" s="66"/>
      <c r="AF318" s="67"/>
      <c r="AG318" s="66"/>
      <c r="AH318" s="66"/>
      <c r="AI318" s="66"/>
      <c r="AJ318" s="67"/>
      <c r="AK318" s="66"/>
      <c r="AL318" s="66"/>
      <c r="AM318" s="66"/>
      <c r="AN318" s="67"/>
      <c r="AO318" s="66"/>
      <c r="AP318" s="66"/>
      <c r="AQ318" s="66"/>
      <c r="AR318" s="67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</row>
    <row r="319" spans="1:55" x14ac:dyDescent="0.45">
      <c r="A319" s="97" t="s">
        <v>393</v>
      </c>
      <c r="B319" s="60" t="s">
        <v>394</v>
      </c>
      <c r="C319" s="76" t="s">
        <v>209</v>
      </c>
      <c r="D319" s="60">
        <v>14151</v>
      </c>
      <c r="E319" s="66"/>
      <c r="F319" s="66"/>
      <c r="G319" s="66"/>
      <c r="H319" s="67"/>
      <c r="I319" s="66"/>
      <c r="J319" s="66"/>
      <c r="K319" s="66"/>
      <c r="L319" s="67"/>
      <c r="M319" s="175">
        <f>AV319-SUM(N319,O319,P319)</f>
        <v>5.16</v>
      </c>
      <c r="N319" s="175">
        <v>6.51</v>
      </c>
      <c r="O319" s="175">
        <v>5.8</v>
      </c>
      <c r="P319" s="176">
        <v>7.16</v>
      </c>
      <c r="Q319" s="66"/>
      <c r="R319" s="66"/>
      <c r="S319" s="66"/>
      <c r="T319" s="67"/>
      <c r="U319" s="66"/>
      <c r="V319" s="66"/>
      <c r="W319" s="66"/>
      <c r="X319" s="67"/>
      <c r="Y319" s="66"/>
      <c r="Z319" s="66"/>
      <c r="AA319" s="66"/>
      <c r="AB319" s="67"/>
      <c r="AC319" s="66"/>
      <c r="AD319" s="66"/>
      <c r="AE319" s="66"/>
      <c r="AF319" s="67"/>
      <c r="AG319" s="66"/>
      <c r="AH319" s="66"/>
      <c r="AI319" s="66"/>
      <c r="AJ319" s="67"/>
      <c r="AK319" s="66"/>
      <c r="AL319" s="66"/>
      <c r="AM319" s="66"/>
      <c r="AN319" s="67"/>
      <c r="AO319" s="66"/>
      <c r="AP319" s="66"/>
      <c r="AQ319" s="66"/>
      <c r="AR319" s="67"/>
      <c r="AT319" s="68"/>
      <c r="AU319" s="68"/>
      <c r="AV319" s="177">
        <v>24.63</v>
      </c>
      <c r="AW319" s="68"/>
      <c r="AX319" s="68"/>
      <c r="AY319" s="68"/>
      <c r="AZ319" s="68"/>
      <c r="BA319" s="68"/>
      <c r="BB319" s="68"/>
      <c r="BC319" s="68"/>
    </row>
    <row r="320" spans="1:55" x14ac:dyDescent="0.45">
      <c r="A320" s="97" t="s">
        <v>395</v>
      </c>
      <c r="B320" s="60" t="s">
        <v>394</v>
      </c>
      <c r="C320" s="76" t="s">
        <v>209</v>
      </c>
      <c r="D320" s="60">
        <v>14153</v>
      </c>
      <c r="E320" s="66"/>
      <c r="F320" s="66"/>
      <c r="G320" s="66"/>
      <c r="H320" s="67"/>
      <c r="I320" s="66"/>
      <c r="J320" s="66"/>
      <c r="K320" s="66"/>
      <c r="L320" s="67"/>
      <c r="M320" s="98">
        <f>AV320-SUM(N320,O320,P320)</f>
        <v>0</v>
      </c>
      <c r="N320" s="90">
        <v>0</v>
      </c>
      <c r="O320" s="90">
        <v>0</v>
      </c>
      <c r="P320" s="94">
        <v>0</v>
      </c>
      <c r="Q320" s="66"/>
      <c r="R320" s="66"/>
      <c r="S320" s="66"/>
      <c r="T320" s="67"/>
      <c r="U320" s="66"/>
      <c r="V320" s="66"/>
      <c r="W320" s="66"/>
      <c r="X320" s="67"/>
      <c r="Y320" s="66"/>
      <c r="Z320" s="66"/>
      <c r="AA320" s="66"/>
      <c r="AB320" s="67"/>
      <c r="AC320" s="66"/>
      <c r="AD320" s="66"/>
      <c r="AE320" s="66"/>
      <c r="AF320" s="67"/>
      <c r="AG320" s="66"/>
      <c r="AH320" s="66"/>
      <c r="AI320" s="66"/>
      <c r="AJ320" s="67"/>
      <c r="AK320" s="66"/>
      <c r="AL320" s="66"/>
      <c r="AM320" s="66"/>
      <c r="AN320" s="67"/>
      <c r="AO320" s="66"/>
      <c r="AP320" s="66"/>
      <c r="AQ320" s="66"/>
      <c r="AR320" s="67"/>
      <c r="AT320" s="68"/>
      <c r="AU320" s="68"/>
      <c r="AV320" s="92">
        <v>0</v>
      </c>
      <c r="AW320" s="68"/>
      <c r="AX320" s="68"/>
      <c r="AY320" s="68"/>
      <c r="AZ320" s="68"/>
      <c r="BA320" s="68"/>
      <c r="BB320" s="68"/>
      <c r="BC320" s="68"/>
    </row>
    <row r="321" spans="1:55" x14ac:dyDescent="0.45">
      <c r="A321" s="123" t="s">
        <v>405</v>
      </c>
      <c r="B321" s="101" t="s">
        <v>394</v>
      </c>
      <c r="C321" s="102" t="s">
        <v>209</v>
      </c>
      <c r="D321" s="101">
        <v>14154</v>
      </c>
      <c r="E321" s="128"/>
      <c r="F321" s="128"/>
      <c r="G321" s="128"/>
      <c r="H321" s="129"/>
      <c r="I321" s="128"/>
      <c r="J321" s="128"/>
      <c r="K321" s="128"/>
      <c r="L321" s="129"/>
      <c r="M321" s="179">
        <f>AV321-SUM(N321,O321,P321)</f>
        <v>5.16</v>
      </c>
      <c r="N321" s="179">
        <v>6.51</v>
      </c>
      <c r="O321" s="179">
        <v>5.8</v>
      </c>
      <c r="P321" s="183">
        <v>7.16</v>
      </c>
      <c r="Q321" s="179">
        <f>AW321-SUM(R321,S321,T321)</f>
        <v>6.1199999999999974</v>
      </c>
      <c r="R321" s="179">
        <v>7.11</v>
      </c>
      <c r="S321" s="179">
        <v>7.36</v>
      </c>
      <c r="T321" s="183">
        <v>7.73</v>
      </c>
      <c r="U321" s="128"/>
      <c r="V321" s="128"/>
      <c r="W321" s="128"/>
      <c r="X321" s="129"/>
      <c r="Y321" s="128"/>
      <c r="Z321" s="128"/>
      <c r="AA321" s="128"/>
      <c r="AB321" s="129"/>
      <c r="AC321" s="128"/>
      <c r="AD321" s="128"/>
      <c r="AE321" s="128"/>
      <c r="AF321" s="129"/>
      <c r="AG321" s="128"/>
      <c r="AH321" s="128"/>
      <c r="AI321" s="128"/>
      <c r="AJ321" s="129"/>
      <c r="AK321" s="128"/>
      <c r="AL321" s="128"/>
      <c r="AM321" s="128"/>
      <c r="AN321" s="129"/>
      <c r="AO321" s="128"/>
      <c r="AP321" s="128"/>
      <c r="AQ321" s="128"/>
      <c r="AR321" s="129"/>
      <c r="AT321" s="134"/>
      <c r="AU321" s="134"/>
      <c r="AV321" s="182">
        <v>24.63</v>
      </c>
      <c r="AW321" s="182">
        <v>28.32</v>
      </c>
      <c r="AX321" s="134"/>
      <c r="AY321" s="134"/>
      <c r="AZ321" s="134"/>
      <c r="BA321" s="134"/>
      <c r="BB321" s="134"/>
      <c r="BC321" s="134"/>
    </row>
    <row r="322" spans="1:55" x14ac:dyDescent="0.45">
      <c r="A322" s="59"/>
      <c r="B322" s="60"/>
      <c r="C322" s="60"/>
      <c r="D322" s="60"/>
      <c r="E322" s="66"/>
      <c r="F322" s="66"/>
      <c r="G322" s="66"/>
      <c r="H322" s="67"/>
      <c r="I322" s="66"/>
      <c r="J322" s="66"/>
      <c r="K322" s="66"/>
      <c r="L322" s="67"/>
      <c r="M322" s="66"/>
      <c r="N322" s="131"/>
      <c r="O322" s="131"/>
      <c r="P322" s="130"/>
      <c r="Q322" s="66"/>
      <c r="R322" s="131"/>
      <c r="S322" s="131"/>
      <c r="T322" s="130"/>
      <c r="U322" s="66"/>
      <c r="V322" s="66"/>
      <c r="W322" s="66"/>
      <c r="X322" s="67"/>
      <c r="Y322" s="66"/>
      <c r="Z322" s="66"/>
      <c r="AA322" s="66"/>
      <c r="AB322" s="67"/>
      <c r="AC322" s="66"/>
      <c r="AD322" s="66"/>
      <c r="AE322" s="66"/>
      <c r="AF322" s="67"/>
      <c r="AG322" s="66"/>
      <c r="AH322" s="66"/>
      <c r="AI322" s="66"/>
      <c r="AJ322" s="67"/>
      <c r="AK322" s="66"/>
      <c r="AL322" s="66"/>
      <c r="AM322" s="66"/>
      <c r="AN322" s="67"/>
      <c r="AO322" s="66"/>
      <c r="AP322" s="66"/>
      <c r="AQ322" s="66"/>
      <c r="AR322" s="67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</row>
    <row r="323" spans="1:55" x14ac:dyDescent="0.45">
      <c r="A323" s="95" t="s">
        <v>406</v>
      </c>
      <c r="B323" s="60" t="s">
        <v>394</v>
      </c>
      <c r="C323" s="76" t="s">
        <v>209</v>
      </c>
      <c r="D323" s="60">
        <v>2690453</v>
      </c>
      <c r="E323" s="66"/>
      <c r="F323" s="66"/>
      <c r="G323" s="66"/>
      <c r="H323" s="67"/>
      <c r="I323" s="66"/>
      <c r="J323" s="66"/>
      <c r="K323" s="66"/>
      <c r="L323" s="67"/>
      <c r="M323" s="66"/>
      <c r="N323" s="131"/>
      <c r="O323" s="131"/>
      <c r="P323" s="130"/>
      <c r="Q323" s="184">
        <v>6.12</v>
      </c>
      <c r="R323" s="131"/>
      <c r="S323" s="131"/>
      <c r="T323" s="130"/>
      <c r="U323" s="184">
        <v>7.85</v>
      </c>
      <c r="V323" s="184">
        <v>5.09</v>
      </c>
      <c r="W323" s="184">
        <v>9.7100000000000009</v>
      </c>
      <c r="X323" s="185">
        <v>-4.3499999999999996</v>
      </c>
      <c r="Y323" s="184">
        <v>13.53</v>
      </c>
      <c r="Z323" s="184">
        <v>4.5999999999999996</v>
      </c>
      <c r="AA323" s="184">
        <v>13.21</v>
      </c>
      <c r="AB323" s="185">
        <v>12.87</v>
      </c>
      <c r="AC323" s="184">
        <v>9.58</v>
      </c>
      <c r="AD323" s="184">
        <v>14.33</v>
      </c>
      <c r="AE323" s="184">
        <v>10.199999999999999</v>
      </c>
      <c r="AF323" s="185">
        <v>15.49</v>
      </c>
      <c r="AG323" s="184">
        <v>9.9600000000000009</v>
      </c>
      <c r="AH323" s="184">
        <v>10.210000000000001</v>
      </c>
      <c r="AI323" s="184">
        <v>16.55</v>
      </c>
      <c r="AJ323" s="185">
        <v>22.54</v>
      </c>
      <c r="AK323" s="184">
        <v>26.63</v>
      </c>
      <c r="AL323" s="184">
        <v>27.69</v>
      </c>
      <c r="AM323" s="184">
        <v>28.44</v>
      </c>
      <c r="AN323" s="185">
        <v>31.15</v>
      </c>
      <c r="AO323" s="184">
        <v>24.9</v>
      </c>
      <c r="AP323" s="184">
        <v>1.22</v>
      </c>
      <c r="AQ323" s="184">
        <v>1.07</v>
      </c>
      <c r="AR323" s="185">
        <v>1.06</v>
      </c>
      <c r="AT323" s="68"/>
      <c r="AU323" s="68"/>
      <c r="AV323" s="68"/>
      <c r="AW323" s="68"/>
      <c r="AX323" s="186">
        <v>18.27</v>
      </c>
      <c r="AY323" s="186">
        <v>44.22</v>
      </c>
      <c r="AZ323" s="186">
        <v>49.59</v>
      </c>
      <c r="BA323" s="186">
        <v>59.15</v>
      </c>
      <c r="BB323" s="186">
        <v>113.88</v>
      </c>
      <c r="BC323" s="186">
        <v>4.59</v>
      </c>
    </row>
    <row r="324" spans="1:55" x14ac:dyDescent="0.45">
      <c r="A324" s="59"/>
      <c r="B324" s="60"/>
      <c r="C324" s="60"/>
      <c r="D324" s="60"/>
      <c r="E324" s="66"/>
      <c r="F324" s="66"/>
      <c r="G324" s="66"/>
      <c r="H324" s="67"/>
      <c r="I324" s="66"/>
      <c r="J324" s="66"/>
      <c r="K324" s="66"/>
      <c r="L324" s="67"/>
      <c r="M324" s="66"/>
      <c r="N324" s="131"/>
      <c r="O324" s="131"/>
      <c r="P324" s="130"/>
      <c r="Q324" s="66"/>
      <c r="R324" s="131"/>
      <c r="S324" s="131"/>
      <c r="T324" s="130"/>
      <c r="U324" s="66"/>
      <c r="V324" s="66"/>
      <c r="W324" s="66"/>
      <c r="X324" s="67"/>
      <c r="Y324" s="66"/>
      <c r="Z324" s="66"/>
      <c r="AA324" s="66"/>
      <c r="AB324" s="67"/>
      <c r="AC324" s="66"/>
      <c r="AD324" s="66"/>
      <c r="AE324" s="66"/>
      <c r="AF324" s="67"/>
      <c r="AG324" s="66"/>
      <c r="AH324" s="66"/>
      <c r="AI324" s="66"/>
      <c r="AJ324" s="67"/>
      <c r="AK324" s="66"/>
      <c r="AL324" s="66"/>
      <c r="AM324" s="66"/>
      <c r="AN324" s="67"/>
      <c r="AO324" s="66"/>
      <c r="AP324" s="66"/>
      <c r="AQ324" s="66"/>
      <c r="AR324" s="67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</row>
    <row r="325" spans="1:55" x14ac:dyDescent="0.45">
      <c r="A325" s="95" t="s">
        <v>407</v>
      </c>
      <c r="B325" s="96"/>
      <c r="C325" s="96"/>
      <c r="D325" s="96"/>
      <c r="E325" s="66"/>
      <c r="F325" s="66"/>
      <c r="G325" s="66"/>
      <c r="H325" s="67"/>
      <c r="I325" s="66"/>
      <c r="J325" s="66"/>
      <c r="K325" s="66"/>
      <c r="L325" s="67"/>
      <c r="M325" s="66"/>
      <c r="N325" s="131"/>
      <c r="O325" s="131"/>
      <c r="P325" s="130"/>
      <c r="Q325" s="66"/>
      <c r="R325" s="131"/>
      <c r="S325" s="131"/>
      <c r="T325" s="130"/>
      <c r="U325" s="66"/>
      <c r="V325" s="66"/>
      <c r="W325" s="66"/>
      <c r="X325" s="67"/>
      <c r="Y325" s="66"/>
      <c r="Z325" s="66"/>
      <c r="AA325" s="66"/>
      <c r="AB325" s="67"/>
      <c r="AC325" s="66"/>
      <c r="AD325" s="66"/>
      <c r="AE325" s="66"/>
      <c r="AF325" s="67"/>
      <c r="AG325" s="66"/>
      <c r="AH325" s="66"/>
      <c r="AI325" s="66"/>
      <c r="AJ325" s="67"/>
      <c r="AK325" s="66"/>
      <c r="AL325" s="66"/>
      <c r="AM325" s="66"/>
      <c r="AN325" s="67"/>
      <c r="AO325" s="66"/>
      <c r="AP325" s="66"/>
      <c r="AQ325" s="66"/>
      <c r="AR325" s="67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</row>
    <row r="326" spans="1:55" x14ac:dyDescent="0.45">
      <c r="A326" s="97" t="s">
        <v>393</v>
      </c>
      <c r="B326" s="60" t="s">
        <v>394</v>
      </c>
      <c r="C326" s="76" t="s">
        <v>209</v>
      </c>
      <c r="D326" s="60">
        <v>14155</v>
      </c>
      <c r="E326" s="66"/>
      <c r="F326" s="66"/>
      <c r="G326" s="66"/>
      <c r="H326" s="67"/>
      <c r="I326" s="66"/>
      <c r="J326" s="66"/>
      <c r="K326" s="66"/>
      <c r="L326" s="67"/>
      <c r="M326" s="175">
        <f>AV326-SUM(N326,O326,P326)</f>
        <v>5.120000000000001</v>
      </c>
      <c r="N326" s="175">
        <v>4.93</v>
      </c>
      <c r="O326" s="175">
        <v>5.73</v>
      </c>
      <c r="P326" s="176">
        <v>7.06</v>
      </c>
      <c r="Q326" s="66"/>
      <c r="R326" s="66"/>
      <c r="S326" s="66"/>
      <c r="T326" s="67"/>
      <c r="U326" s="66"/>
      <c r="V326" s="66"/>
      <c r="W326" s="66"/>
      <c r="X326" s="67"/>
      <c r="Y326" s="66"/>
      <c r="Z326" s="66"/>
      <c r="AA326" s="66"/>
      <c r="AB326" s="67"/>
      <c r="AC326" s="66"/>
      <c r="AD326" s="66"/>
      <c r="AE326" s="66"/>
      <c r="AF326" s="67"/>
      <c r="AG326" s="66"/>
      <c r="AH326" s="66"/>
      <c r="AI326" s="66"/>
      <c r="AJ326" s="67"/>
      <c r="AK326" s="66"/>
      <c r="AL326" s="66"/>
      <c r="AM326" s="66"/>
      <c r="AN326" s="67"/>
      <c r="AO326" s="66"/>
      <c r="AP326" s="66"/>
      <c r="AQ326" s="66"/>
      <c r="AR326" s="67"/>
      <c r="AT326" s="68"/>
      <c r="AU326" s="68"/>
      <c r="AV326" s="177">
        <v>22.84</v>
      </c>
      <c r="AW326" s="68"/>
      <c r="AX326" s="68"/>
      <c r="AY326" s="68"/>
      <c r="AZ326" s="68"/>
      <c r="BA326" s="68"/>
      <c r="BB326" s="68"/>
      <c r="BC326" s="68"/>
    </row>
    <row r="327" spans="1:55" x14ac:dyDescent="0.45">
      <c r="A327" s="97" t="s">
        <v>395</v>
      </c>
      <c r="B327" s="60" t="s">
        <v>394</v>
      </c>
      <c r="C327" s="76" t="s">
        <v>209</v>
      </c>
      <c r="D327" s="60">
        <v>14156</v>
      </c>
      <c r="E327" s="66"/>
      <c r="F327" s="66"/>
      <c r="G327" s="66"/>
      <c r="H327" s="67"/>
      <c r="I327" s="66"/>
      <c r="J327" s="66"/>
      <c r="K327" s="66"/>
      <c r="L327" s="67"/>
      <c r="M327" s="98">
        <f>AV327-SUM(N327,O327,P327)</f>
        <v>0</v>
      </c>
      <c r="N327" s="90">
        <v>0</v>
      </c>
      <c r="O327" s="90">
        <v>0</v>
      </c>
      <c r="P327" s="94">
        <v>0</v>
      </c>
      <c r="Q327" s="66"/>
      <c r="R327" s="66"/>
      <c r="S327" s="66"/>
      <c r="T327" s="67"/>
      <c r="U327" s="66"/>
      <c r="V327" s="66"/>
      <c r="W327" s="66"/>
      <c r="X327" s="67"/>
      <c r="Y327" s="66"/>
      <c r="Z327" s="66"/>
      <c r="AA327" s="66"/>
      <c r="AB327" s="67"/>
      <c r="AC327" s="66"/>
      <c r="AD327" s="66"/>
      <c r="AE327" s="66"/>
      <c r="AF327" s="67"/>
      <c r="AG327" s="66"/>
      <c r="AH327" s="66"/>
      <c r="AI327" s="66"/>
      <c r="AJ327" s="67"/>
      <c r="AK327" s="66"/>
      <c r="AL327" s="66"/>
      <c r="AM327" s="66"/>
      <c r="AN327" s="67"/>
      <c r="AO327" s="66"/>
      <c r="AP327" s="66"/>
      <c r="AQ327" s="66"/>
      <c r="AR327" s="67"/>
      <c r="AT327" s="68"/>
      <c r="AU327" s="68"/>
      <c r="AV327" s="92">
        <v>0</v>
      </c>
      <c r="AW327" s="68"/>
      <c r="AX327" s="68"/>
      <c r="AY327" s="68"/>
      <c r="AZ327" s="68"/>
      <c r="BA327" s="68"/>
      <c r="BB327" s="68"/>
      <c r="BC327" s="68"/>
    </row>
    <row r="328" spans="1:55" x14ac:dyDescent="0.45">
      <c r="A328" s="123" t="s">
        <v>408</v>
      </c>
      <c r="B328" s="101" t="s">
        <v>394</v>
      </c>
      <c r="C328" s="102" t="s">
        <v>209</v>
      </c>
      <c r="D328" s="101">
        <v>2690454</v>
      </c>
      <c r="E328" s="128"/>
      <c r="F328" s="128"/>
      <c r="G328" s="128"/>
      <c r="H328" s="129"/>
      <c r="I328" s="128"/>
      <c r="J328" s="128"/>
      <c r="K328" s="128"/>
      <c r="L328" s="129"/>
      <c r="M328" s="179">
        <f>AV328-SUM(N328,O328,P328)</f>
        <v>5.120000000000001</v>
      </c>
      <c r="N328" s="179">
        <v>4.93</v>
      </c>
      <c r="O328" s="179">
        <v>5.73</v>
      </c>
      <c r="P328" s="183">
        <v>7.06</v>
      </c>
      <c r="Q328" s="179">
        <f>AW328-SUM(R328,S328,T328)</f>
        <v>6.0400000000000027</v>
      </c>
      <c r="R328" s="179">
        <v>7</v>
      </c>
      <c r="S328" s="179">
        <v>7.25</v>
      </c>
      <c r="T328" s="183">
        <v>7.56</v>
      </c>
      <c r="U328" s="121"/>
      <c r="V328" s="121"/>
      <c r="W328" s="121"/>
      <c r="X328" s="120"/>
      <c r="Y328" s="121"/>
      <c r="Z328" s="121"/>
      <c r="AA328" s="121"/>
      <c r="AB328" s="120"/>
      <c r="AC328" s="121"/>
      <c r="AD328" s="121"/>
      <c r="AE328" s="121"/>
      <c r="AF328" s="120"/>
      <c r="AG328" s="121"/>
      <c r="AH328" s="121"/>
      <c r="AI328" s="121"/>
      <c r="AJ328" s="120"/>
      <c r="AK328" s="121"/>
      <c r="AL328" s="121"/>
      <c r="AM328" s="121"/>
      <c r="AN328" s="120"/>
      <c r="AO328" s="121"/>
      <c r="AP328" s="121"/>
      <c r="AQ328" s="121"/>
      <c r="AR328" s="120"/>
      <c r="AT328" s="134"/>
      <c r="AU328" s="134"/>
      <c r="AV328" s="182">
        <v>22.84</v>
      </c>
      <c r="AW328" s="182">
        <v>27.85</v>
      </c>
      <c r="AX328" s="109"/>
      <c r="AY328" s="109"/>
      <c r="AZ328" s="109"/>
      <c r="BA328" s="109"/>
      <c r="BB328" s="109"/>
      <c r="BC328" s="109"/>
    </row>
    <row r="329" spans="1:55" x14ac:dyDescent="0.45">
      <c r="A329" s="59"/>
      <c r="B329" s="60"/>
      <c r="C329" s="60"/>
      <c r="D329" s="60"/>
      <c r="E329" s="66"/>
      <c r="F329" s="66"/>
      <c r="G329" s="66"/>
      <c r="H329" s="67"/>
      <c r="I329" s="66"/>
      <c r="J329" s="66"/>
      <c r="K329" s="66"/>
      <c r="L329" s="67"/>
      <c r="M329" s="66"/>
      <c r="N329" s="131"/>
      <c r="O329" s="131"/>
      <c r="P329" s="130"/>
      <c r="Q329" s="66"/>
      <c r="R329" s="131"/>
      <c r="S329" s="131"/>
      <c r="T329" s="130"/>
      <c r="U329" s="66"/>
      <c r="V329" s="66"/>
      <c r="W329" s="66"/>
      <c r="X329" s="67"/>
      <c r="Y329" s="66"/>
      <c r="Z329" s="66"/>
      <c r="AA329" s="66"/>
      <c r="AB329" s="67"/>
      <c r="AC329" s="66"/>
      <c r="AD329" s="66"/>
      <c r="AE329" s="66"/>
      <c r="AF329" s="67"/>
      <c r="AG329" s="66"/>
      <c r="AH329" s="66"/>
      <c r="AI329" s="66"/>
      <c r="AJ329" s="67"/>
      <c r="AK329" s="66"/>
      <c r="AL329" s="66"/>
      <c r="AM329" s="66"/>
      <c r="AN329" s="67"/>
      <c r="AO329" s="66"/>
      <c r="AP329" s="66"/>
      <c r="AQ329" s="66"/>
      <c r="AR329" s="67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</row>
    <row r="330" spans="1:55" x14ac:dyDescent="0.45">
      <c r="A330" s="95" t="s">
        <v>409</v>
      </c>
      <c r="B330" s="96"/>
      <c r="C330" s="96"/>
      <c r="D330" s="96"/>
      <c r="E330" s="66"/>
      <c r="F330" s="66"/>
      <c r="G330" s="66"/>
      <c r="H330" s="67"/>
      <c r="I330" s="66"/>
      <c r="J330" s="66"/>
      <c r="K330" s="66"/>
      <c r="L330" s="67"/>
      <c r="M330" s="66"/>
      <c r="N330" s="66"/>
      <c r="O330" s="66"/>
      <c r="P330" s="67"/>
      <c r="Q330" s="66"/>
      <c r="R330" s="66"/>
      <c r="S330" s="66"/>
      <c r="T330" s="67"/>
      <c r="U330" s="66"/>
      <c r="V330" s="66"/>
      <c r="W330" s="66"/>
      <c r="X330" s="67"/>
      <c r="Y330" s="66"/>
      <c r="Z330" s="66"/>
      <c r="AA330" s="66"/>
      <c r="AB330" s="67"/>
      <c r="AC330" s="66"/>
      <c r="AD330" s="66"/>
      <c r="AE330" s="66"/>
      <c r="AF330" s="67"/>
      <c r="AG330" s="66"/>
      <c r="AH330" s="66"/>
      <c r="AI330" s="66"/>
      <c r="AJ330" s="67"/>
      <c r="AK330" s="66"/>
      <c r="AL330" s="66"/>
      <c r="AM330" s="66"/>
      <c r="AN330" s="67"/>
      <c r="AO330" s="66"/>
      <c r="AP330" s="66"/>
      <c r="AQ330" s="66"/>
      <c r="AR330" s="67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</row>
    <row r="331" spans="1:55" x14ac:dyDescent="0.45">
      <c r="A331" s="97" t="s">
        <v>393</v>
      </c>
      <c r="B331" s="60" t="s">
        <v>394</v>
      </c>
      <c r="C331" s="76" t="s">
        <v>209</v>
      </c>
      <c r="D331" s="60">
        <v>14159</v>
      </c>
      <c r="E331" s="66"/>
      <c r="F331" s="66"/>
      <c r="G331" s="66"/>
      <c r="H331" s="67"/>
      <c r="I331" s="66"/>
      <c r="J331" s="66"/>
      <c r="K331" s="66"/>
      <c r="L331" s="67"/>
      <c r="M331" s="175">
        <f>AV331-SUM(N331,O331,P331)</f>
        <v>5.120000000000001</v>
      </c>
      <c r="N331" s="175">
        <v>6.43</v>
      </c>
      <c r="O331" s="175">
        <v>5.73</v>
      </c>
      <c r="P331" s="176">
        <v>7.06</v>
      </c>
      <c r="Q331" s="66"/>
      <c r="R331" s="66"/>
      <c r="S331" s="66"/>
      <c r="T331" s="67"/>
      <c r="U331" s="66"/>
      <c r="V331" s="66"/>
      <c r="W331" s="66"/>
      <c r="X331" s="67"/>
      <c r="Y331" s="66"/>
      <c r="Z331" s="66"/>
      <c r="AA331" s="66"/>
      <c r="AB331" s="67"/>
      <c r="AC331" s="66"/>
      <c r="AD331" s="66"/>
      <c r="AE331" s="66"/>
      <c r="AF331" s="67"/>
      <c r="AG331" s="66"/>
      <c r="AH331" s="66"/>
      <c r="AI331" s="66"/>
      <c r="AJ331" s="67"/>
      <c r="AK331" s="66"/>
      <c r="AL331" s="66"/>
      <c r="AM331" s="66"/>
      <c r="AN331" s="67"/>
      <c r="AO331" s="66"/>
      <c r="AP331" s="66"/>
      <c r="AQ331" s="66"/>
      <c r="AR331" s="67"/>
      <c r="AT331" s="68"/>
      <c r="AU331" s="68"/>
      <c r="AV331" s="177">
        <v>24.34</v>
      </c>
      <c r="AW331" s="68"/>
      <c r="AX331" s="68"/>
      <c r="AY331" s="68"/>
      <c r="AZ331" s="68"/>
      <c r="BA331" s="68"/>
      <c r="BB331" s="68"/>
      <c r="BC331" s="68"/>
    </row>
    <row r="332" spans="1:55" x14ac:dyDescent="0.45">
      <c r="A332" s="97" t="s">
        <v>395</v>
      </c>
      <c r="B332" s="60" t="s">
        <v>394</v>
      </c>
      <c r="C332" s="76" t="s">
        <v>209</v>
      </c>
      <c r="D332" s="60">
        <v>14160</v>
      </c>
      <c r="E332" s="66"/>
      <c r="F332" s="66"/>
      <c r="G332" s="66"/>
      <c r="H332" s="67"/>
      <c r="I332" s="66"/>
      <c r="J332" s="66"/>
      <c r="K332" s="66"/>
      <c r="L332" s="67"/>
      <c r="M332" s="98">
        <f>AV332-SUM(N332,O332,P332)</f>
        <v>0</v>
      </c>
      <c r="N332" s="90">
        <v>0</v>
      </c>
      <c r="O332" s="90">
        <v>0</v>
      </c>
      <c r="P332" s="94">
        <v>0</v>
      </c>
      <c r="Q332" s="66"/>
      <c r="R332" s="66"/>
      <c r="S332" s="66"/>
      <c r="T332" s="67"/>
      <c r="U332" s="66"/>
      <c r="V332" s="66"/>
      <c r="W332" s="66"/>
      <c r="X332" s="67"/>
      <c r="Y332" s="66"/>
      <c r="Z332" s="66"/>
      <c r="AA332" s="66"/>
      <c r="AB332" s="67"/>
      <c r="AC332" s="66"/>
      <c r="AD332" s="66"/>
      <c r="AE332" s="66"/>
      <c r="AF332" s="67"/>
      <c r="AG332" s="66"/>
      <c r="AH332" s="66"/>
      <c r="AI332" s="66"/>
      <c r="AJ332" s="67"/>
      <c r="AK332" s="66"/>
      <c r="AL332" s="66"/>
      <c r="AM332" s="66"/>
      <c r="AN332" s="67"/>
      <c r="AO332" s="66"/>
      <c r="AP332" s="66"/>
      <c r="AQ332" s="66"/>
      <c r="AR332" s="67"/>
      <c r="AT332" s="68"/>
      <c r="AU332" s="68"/>
      <c r="AV332" s="92">
        <v>0</v>
      </c>
      <c r="AW332" s="68"/>
      <c r="AX332" s="68"/>
      <c r="AY332" s="68"/>
      <c r="AZ332" s="68"/>
      <c r="BA332" s="68"/>
      <c r="BB332" s="68"/>
      <c r="BC332" s="68"/>
    </row>
    <row r="333" spans="1:55" x14ac:dyDescent="0.45">
      <c r="A333" s="123" t="s">
        <v>410</v>
      </c>
      <c r="B333" s="101" t="s">
        <v>394</v>
      </c>
      <c r="C333" s="102" t="s">
        <v>209</v>
      </c>
      <c r="D333" s="101">
        <v>14161</v>
      </c>
      <c r="E333" s="128"/>
      <c r="F333" s="128"/>
      <c r="G333" s="128"/>
      <c r="H333" s="129"/>
      <c r="I333" s="128"/>
      <c r="J333" s="128"/>
      <c r="K333" s="128"/>
      <c r="L333" s="129"/>
      <c r="M333" s="179">
        <f>AV333-SUM(N333,O333,P333)</f>
        <v>5.120000000000001</v>
      </c>
      <c r="N333" s="179">
        <v>6.43</v>
      </c>
      <c r="O333" s="179">
        <v>5.73</v>
      </c>
      <c r="P333" s="183">
        <v>7.06</v>
      </c>
      <c r="Q333" s="179">
        <f>AW333-SUM(R333,S333,T333)</f>
        <v>6.0400000000000027</v>
      </c>
      <c r="R333" s="179">
        <v>7</v>
      </c>
      <c r="S333" s="179">
        <v>7.25</v>
      </c>
      <c r="T333" s="183">
        <v>7.56</v>
      </c>
      <c r="U333" s="128"/>
      <c r="V333" s="128"/>
      <c r="W333" s="128"/>
      <c r="X333" s="129"/>
      <c r="Y333" s="128"/>
      <c r="Z333" s="128"/>
      <c r="AA333" s="128"/>
      <c r="AB333" s="129"/>
      <c r="AC333" s="128"/>
      <c r="AD333" s="128"/>
      <c r="AE333" s="128"/>
      <c r="AF333" s="129"/>
      <c r="AG333" s="128"/>
      <c r="AH333" s="128"/>
      <c r="AI333" s="128"/>
      <c r="AJ333" s="129"/>
      <c r="AK333" s="128"/>
      <c r="AL333" s="128"/>
      <c r="AM333" s="128"/>
      <c r="AN333" s="129"/>
      <c r="AO333" s="128"/>
      <c r="AP333" s="128"/>
      <c r="AQ333" s="128"/>
      <c r="AR333" s="129"/>
      <c r="AT333" s="134"/>
      <c r="AU333" s="134"/>
      <c r="AV333" s="182">
        <v>24.34</v>
      </c>
      <c r="AW333" s="182">
        <v>27.85</v>
      </c>
      <c r="AX333" s="134"/>
      <c r="AY333" s="134"/>
      <c r="AZ333" s="134"/>
      <c r="BA333" s="134"/>
      <c r="BB333" s="134"/>
      <c r="BC333" s="134"/>
    </row>
    <row r="334" spans="1:55" x14ac:dyDescent="0.45">
      <c r="A334" s="59"/>
      <c r="B334" s="60"/>
      <c r="C334" s="60"/>
      <c r="D334" s="60"/>
      <c r="E334" s="66"/>
      <c r="F334" s="66"/>
      <c r="G334" s="66"/>
      <c r="H334" s="67"/>
      <c r="I334" s="66"/>
      <c r="J334" s="66"/>
      <c r="K334" s="66"/>
      <c r="L334" s="67"/>
      <c r="M334" s="66"/>
      <c r="N334" s="131"/>
      <c r="O334" s="131"/>
      <c r="P334" s="130"/>
      <c r="Q334" s="66"/>
      <c r="R334" s="66"/>
      <c r="S334" s="66"/>
      <c r="T334" s="67"/>
      <c r="U334" s="66"/>
      <c r="V334" s="66"/>
      <c r="W334" s="66"/>
      <c r="X334" s="67"/>
      <c r="Y334" s="66"/>
      <c r="Z334" s="66"/>
      <c r="AA334" s="66"/>
      <c r="AB334" s="67"/>
      <c r="AC334" s="66"/>
      <c r="AD334" s="66"/>
      <c r="AE334" s="66"/>
      <c r="AF334" s="67"/>
      <c r="AG334" s="66"/>
      <c r="AH334" s="66"/>
      <c r="AI334" s="66"/>
      <c r="AJ334" s="67"/>
      <c r="AK334" s="66"/>
      <c r="AL334" s="66"/>
      <c r="AM334" s="66"/>
      <c r="AN334" s="67"/>
      <c r="AO334" s="66"/>
      <c r="AP334" s="66"/>
      <c r="AQ334" s="66"/>
      <c r="AR334" s="67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</row>
    <row r="335" spans="1:55" x14ac:dyDescent="0.45">
      <c r="A335" s="95" t="s">
        <v>411</v>
      </c>
      <c r="B335" s="60" t="s">
        <v>394</v>
      </c>
      <c r="C335" s="76" t="s">
        <v>209</v>
      </c>
      <c r="D335" s="60">
        <v>2690455</v>
      </c>
      <c r="E335" s="66"/>
      <c r="F335" s="66"/>
      <c r="G335" s="66"/>
      <c r="H335" s="67"/>
      <c r="I335" s="66"/>
      <c r="J335" s="66"/>
      <c r="K335" s="66"/>
      <c r="L335" s="67"/>
      <c r="M335" s="66"/>
      <c r="N335" s="131"/>
      <c r="O335" s="131"/>
      <c r="P335" s="130"/>
      <c r="Q335" s="184">
        <v>6.02</v>
      </c>
      <c r="R335" s="66"/>
      <c r="S335" s="66"/>
      <c r="T335" s="67"/>
      <c r="U335" s="184">
        <v>7.73</v>
      </c>
      <c r="V335" s="184">
        <v>5.01</v>
      </c>
      <c r="W335" s="184">
        <v>9.57</v>
      </c>
      <c r="X335" s="185">
        <v>-4.3499999999999996</v>
      </c>
      <c r="Y335" s="184">
        <v>13.33</v>
      </c>
      <c r="Z335" s="184">
        <v>4.54</v>
      </c>
      <c r="AA335" s="184">
        <v>13.06</v>
      </c>
      <c r="AB335" s="185">
        <v>12.77</v>
      </c>
      <c r="AC335" s="184">
        <v>9.5</v>
      </c>
      <c r="AD335" s="184">
        <v>14.21</v>
      </c>
      <c r="AE335" s="184">
        <v>10.119999999999999</v>
      </c>
      <c r="AF335" s="185">
        <v>15.35</v>
      </c>
      <c r="AG335" s="184">
        <v>9.8699999999999992</v>
      </c>
      <c r="AH335" s="184">
        <v>10.130000000000001</v>
      </c>
      <c r="AI335" s="184">
        <v>16.399999999999999</v>
      </c>
      <c r="AJ335" s="185">
        <v>22.3</v>
      </c>
      <c r="AK335" s="184">
        <v>26.29</v>
      </c>
      <c r="AL335" s="184">
        <v>27.26</v>
      </c>
      <c r="AM335" s="184">
        <v>27.99</v>
      </c>
      <c r="AN335" s="185">
        <v>30.69</v>
      </c>
      <c r="AO335" s="184">
        <v>24.62</v>
      </c>
      <c r="AP335" s="184">
        <v>1.21</v>
      </c>
      <c r="AQ335" s="184">
        <v>1.06</v>
      </c>
      <c r="AR335" s="185">
        <v>1.05</v>
      </c>
      <c r="AT335" s="68"/>
      <c r="AU335" s="68"/>
      <c r="AV335" s="68"/>
      <c r="AW335" s="68"/>
      <c r="AX335" s="186">
        <v>18</v>
      </c>
      <c r="AY335" s="186">
        <v>43.7</v>
      </c>
      <c r="AZ335" s="186">
        <v>49.16</v>
      </c>
      <c r="BA335" s="186">
        <v>58.61</v>
      </c>
      <c r="BB335" s="186">
        <v>112.2</v>
      </c>
      <c r="BC335" s="186">
        <v>4.5599999999999996</v>
      </c>
    </row>
    <row r="336" spans="1:55" x14ac:dyDescent="0.45">
      <c r="A336" s="95"/>
      <c r="B336" s="96"/>
      <c r="C336" s="96"/>
      <c r="D336" s="96"/>
      <c r="E336" s="66"/>
      <c r="F336" s="66"/>
      <c r="G336" s="66"/>
      <c r="H336" s="67"/>
      <c r="I336" s="66"/>
      <c r="J336" s="66"/>
      <c r="K336" s="66"/>
      <c r="L336" s="67"/>
      <c r="M336" s="66"/>
      <c r="N336" s="131"/>
      <c r="O336" s="131"/>
      <c r="P336" s="130"/>
      <c r="Q336" s="66"/>
      <c r="R336" s="66"/>
      <c r="S336" s="66"/>
      <c r="T336" s="67"/>
      <c r="U336" s="66"/>
      <c r="V336" s="66"/>
      <c r="W336" s="66"/>
      <c r="X336" s="67"/>
      <c r="Y336" s="66"/>
      <c r="Z336" s="66"/>
      <c r="AA336" s="66"/>
      <c r="AB336" s="67"/>
      <c r="AC336" s="66"/>
      <c r="AD336" s="66"/>
      <c r="AE336" s="66"/>
      <c r="AF336" s="67"/>
      <c r="AG336" s="66"/>
      <c r="AH336" s="66"/>
      <c r="AI336" s="66"/>
      <c r="AJ336" s="67"/>
      <c r="AK336" s="66"/>
      <c r="AL336" s="66"/>
      <c r="AM336" s="66"/>
      <c r="AN336" s="67"/>
      <c r="AO336" s="66"/>
      <c r="AP336" s="66"/>
      <c r="AQ336" s="66"/>
      <c r="AR336" s="67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</row>
    <row r="337" spans="1:55" x14ac:dyDescent="0.45">
      <c r="A337" s="95" t="s">
        <v>412</v>
      </c>
      <c r="B337" s="96"/>
      <c r="C337" s="96"/>
      <c r="D337" s="96"/>
      <c r="E337" s="66"/>
      <c r="F337" s="66"/>
      <c r="G337" s="66"/>
      <c r="H337" s="67"/>
      <c r="I337" s="66"/>
      <c r="J337" s="66"/>
      <c r="K337" s="66"/>
      <c r="L337" s="67"/>
      <c r="M337" s="66"/>
      <c r="N337" s="66"/>
      <c r="O337" s="66"/>
      <c r="P337" s="67"/>
      <c r="Q337" s="66"/>
      <c r="R337" s="66"/>
      <c r="S337" s="66"/>
      <c r="T337" s="67"/>
      <c r="U337" s="66"/>
      <c r="V337" s="66"/>
      <c r="W337" s="66"/>
      <c r="X337" s="67"/>
      <c r="Y337" s="66"/>
      <c r="Z337" s="66"/>
      <c r="AA337" s="66"/>
      <c r="AB337" s="67"/>
      <c r="AC337" s="66"/>
      <c r="AD337" s="66"/>
      <c r="AE337" s="66"/>
      <c r="AF337" s="67"/>
      <c r="AG337" s="66"/>
      <c r="AH337" s="66"/>
      <c r="AI337" s="66"/>
      <c r="AJ337" s="67"/>
      <c r="AK337" s="66"/>
      <c r="AL337" s="66"/>
      <c r="AM337" s="66"/>
      <c r="AN337" s="67"/>
      <c r="AO337" s="66"/>
      <c r="AP337" s="66"/>
      <c r="AQ337" s="66"/>
      <c r="AR337" s="67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</row>
    <row r="338" spans="1:55" x14ac:dyDescent="0.45">
      <c r="A338" s="97" t="s">
        <v>413</v>
      </c>
      <c r="B338" s="60" t="s">
        <v>223</v>
      </c>
      <c r="C338" s="76" t="s">
        <v>209</v>
      </c>
      <c r="D338" s="60">
        <v>2621666</v>
      </c>
      <c r="E338" s="86">
        <v>99</v>
      </c>
      <c r="F338" s="86">
        <v>110</v>
      </c>
      <c r="G338" s="86">
        <v>133</v>
      </c>
      <c r="H338" s="79">
        <f>AT338-SUM(E338,F338,G338)</f>
        <v>127</v>
      </c>
      <c r="I338" s="98"/>
      <c r="J338" s="98"/>
      <c r="K338" s="98"/>
      <c r="L338" s="79"/>
      <c r="M338" s="98"/>
      <c r="N338" s="66"/>
      <c r="O338" s="66"/>
      <c r="P338" s="67"/>
      <c r="Q338" s="66"/>
      <c r="R338" s="66"/>
      <c r="S338" s="66"/>
      <c r="T338" s="67"/>
      <c r="U338" s="66"/>
      <c r="V338" s="66"/>
      <c r="W338" s="66"/>
      <c r="X338" s="67"/>
      <c r="Y338" s="66"/>
      <c r="Z338" s="66"/>
      <c r="AA338" s="66"/>
      <c r="AB338" s="67"/>
      <c r="AC338" s="66"/>
      <c r="AD338" s="66"/>
      <c r="AE338" s="66"/>
      <c r="AF338" s="67"/>
      <c r="AG338" s="66"/>
      <c r="AH338" s="66"/>
      <c r="AI338" s="66"/>
      <c r="AJ338" s="67"/>
      <c r="AK338" s="66"/>
      <c r="AL338" s="66"/>
      <c r="AM338" s="66"/>
      <c r="AN338" s="67"/>
      <c r="AO338" s="66"/>
      <c r="AP338" s="66"/>
      <c r="AQ338" s="66"/>
      <c r="AR338" s="67"/>
      <c r="AT338" s="88">
        <v>469</v>
      </c>
      <c r="AU338" s="99"/>
      <c r="AV338" s="99"/>
      <c r="AW338" s="99"/>
      <c r="AX338" s="99"/>
      <c r="AY338" s="99"/>
      <c r="AZ338" s="99"/>
      <c r="BA338" s="99"/>
      <c r="BB338" s="68"/>
      <c r="BC338" s="68"/>
    </row>
    <row r="339" spans="1:55" x14ac:dyDescent="0.45">
      <c r="A339" s="97" t="s">
        <v>376</v>
      </c>
      <c r="B339" s="60" t="s">
        <v>223</v>
      </c>
      <c r="C339" s="76" t="s">
        <v>209</v>
      </c>
      <c r="D339" s="60">
        <v>2621667</v>
      </c>
      <c r="E339" s="86">
        <v>5</v>
      </c>
      <c r="F339" s="86">
        <v>5</v>
      </c>
      <c r="G339" s="86">
        <v>4</v>
      </c>
      <c r="H339" s="79">
        <f>AT339-SUM(E339,F339,G339)</f>
        <v>4</v>
      </c>
      <c r="I339" s="98"/>
      <c r="J339" s="98"/>
      <c r="K339" s="98"/>
      <c r="L339" s="79"/>
      <c r="M339" s="98"/>
      <c r="N339" s="66"/>
      <c r="O339" s="66"/>
      <c r="P339" s="67"/>
      <c r="Q339" s="66"/>
      <c r="R339" s="66"/>
      <c r="S339" s="66"/>
      <c r="T339" s="67"/>
      <c r="U339" s="66"/>
      <c r="V339" s="66"/>
      <c r="W339" s="66"/>
      <c r="X339" s="67"/>
      <c r="Y339" s="66"/>
      <c r="Z339" s="66"/>
      <c r="AA339" s="66"/>
      <c r="AB339" s="67"/>
      <c r="AC339" s="66"/>
      <c r="AD339" s="66"/>
      <c r="AE339" s="66"/>
      <c r="AF339" s="67"/>
      <c r="AG339" s="66"/>
      <c r="AH339" s="66"/>
      <c r="AI339" s="66"/>
      <c r="AJ339" s="67"/>
      <c r="AK339" s="66"/>
      <c r="AL339" s="66"/>
      <c r="AM339" s="66"/>
      <c r="AN339" s="67"/>
      <c r="AO339" s="66"/>
      <c r="AP339" s="66"/>
      <c r="AQ339" s="66"/>
      <c r="AR339" s="67"/>
      <c r="AT339" s="88">
        <v>18</v>
      </c>
      <c r="AU339" s="99"/>
      <c r="AV339" s="99"/>
      <c r="AW339" s="99"/>
      <c r="AX339" s="99"/>
      <c r="AY339" s="99"/>
      <c r="AZ339" s="99"/>
      <c r="BA339" s="99"/>
      <c r="BB339" s="68"/>
      <c r="BC339" s="68"/>
    </row>
    <row r="340" spans="1:55" x14ac:dyDescent="0.45">
      <c r="A340" s="97" t="s">
        <v>377</v>
      </c>
      <c r="B340" s="60" t="s">
        <v>223</v>
      </c>
      <c r="C340" s="76" t="s">
        <v>185</v>
      </c>
      <c r="D340" s="60">
        <v>2621668</v>
      </c>
      <c r="E340" s="98"/>
      <c r="F340" s="98"/>
      <c r="G340" s="98"/>
      <c r="H340" s="67"/>
      <c r="I340" s="86">
        <v>95</v>
      </c>
      <c r="J340" s="86">
        <v>100</v>
      </c>
      <c r="K340" s="86">
        <v>169</v>
      </c>
      <c r="L340" s="79">
        <f t="shared" ref="L340:L345" si="39">AU340-SUM(I340,J340,K340)</f>
        <v>171</v>
      </c>
      <c r="M340" s="86">
        <v>160</v>
      </c>
      <c r="N340" s="86">
        <v>163</v>
      </c>
      <c r="O340" s="86">
        <v>231</v>
      </c>
      <c r="P340" s="79">
        <f t="shared" ref="P340:P345" si="40">AV340-SUM(M340,N340,O340)</f>
        <v>252</v>
      </c>
      <c r="Q340" s="86">
        <v>241</v>
      </c>
      <c r="R340" s="86">
        <v>255</v>
      </c>
      <c r="S340" s="86">
        <v>325</v>
      </c>
      <c r="T340" s="79">
        <f>AW340-SUM(Q340,R340,S340)</f>
        <v>336</v>
      </c>
      <c r="U340" s="66"/>
      <c r="V340" s="66"/>
      <c r="W340" s="66"/>
      <c r="X340" s="67"/>
      <c r="Y340" s="66"/>
      <c r="Z340" s="66"/>
      <c r="AA340" s="66"/>
      <c r="AB340" s="67"/>
      <c r="AC340" s="66"/>
      <c r="AD340" s="66"/>
      <c r="AE340" s="66"/>
      <c r="AF340" s="67"/>
      <c r="AG340" s="66"/>
      <c r="AH340" s="66"/>
      <c r="AI340" s="66"/>
      <c r="AJ340" s="67"/>
      <c r="AK340" s="66"/>
      <c r="AL340" s="66"/>
      <c r="AM340" s="66"/>
      <c r="AN340" s="67"/>
      <c r="AO340" s="66"/>
      <c r="AP340" s="66"/>
      <c r="AQ340" s="66"/>
      <c r="AR340" s="67"/>
      <c r="AT340" s="99"/>
      <c r="AU340" s="88">
        <v>535</v>
      </c>
      <c r="AV340" s="88">
        <v>806</v>
      </c>
      <c r="AW340" s="88">
        <v>1157</v>
      </c>
      <c r="AX340" s="99"/>
      <c r="AY340" s="99"/>
      <c r="AZ340" s="99"/>
      <c r="BA340" s="99"/>
      <c r="BB340" s="68"/>
      <c r="BC340" s="68"/>
    </row>
    <row r="341" spans="1:55" x14ac:dyDescent="0.45">
      <c r="A341" s="97" t="s">
        <v>378</v>
      </c>
      <c r="B341" s="60" t="s">
        <v>223</v>
      </c>
      <c r="C341" s="76" t="s">
        <v>185</v>
      </c>
      <c r="D341" s="60">
        <v>2621669</v>
      </c>
      <c r="E341" s="86">
        <v>361</v>
      </c>
      <c r="F341" s="86">
        <v>421</v>
      </c>
      <c r="G341" s="86">
        <v>453</v>
      </c>
      <c r="H341" s="79">
        <f>AT341-SUM(E341,F341,G341)</f>
        <v>482</v>
      </c>
      <c r="I341" s="86">
        <v>456</v>
      </c>
      <c r="J341" s="86">
        <v>447</v>
      </c>
      <c r="K341" s="86">
        <v>666</v>
      </c>
      <c r="L341" s="79">
        <f t="shared" si="39"/>
        <v>631</v>
      </c>
      <c r="M341" s="86">
        <v>615</v>
      </c>
      <c r="N341" s="86">
        <v>583</v>
      </c>
      <c r="O341" s="86">
        <v>741</v>
      </c>
      <c r="P341" s="79">
        <f t="shared" si="40"/>
        <v>748</v>
      </c>
      <c r="Q341" s="86">
        <v>745</v>
      </c>
      <c r="R341" s="86">
        <v>746</v>
      </c>
      <c r="S341" s="86">
        <v>933</v>
      </c>
      <c r="T341" s="79">
        <f>AW341-SUM(Q341,R341,S341)</f>
        <v>930</v>
      </c>
      <c r="U341" s="66"/>
      <c r="V341" s="66"/>
      <c r="W341" s="66"/>
      <c r="X341" s="67"/>
      <c r="Y341" s="66"/>
      <c r="Z341" s="66"/>
      <c r="AA341" s="66"/>
      <c r="AB341" s="67"/>
      <c r="AC341" s="66"/>
      <c r="AD341" s="66"/>
      <c r="AE341" s="66"/>
      <c r="AF341" s="67"/>
      <c r="AG341" s="66"/>
      <c r="AH341" s="66"/>
      <c r="AI341" s="66"/>
      <c r="AJ341" s="67"/>
      <c r="AK341" s="66"/>
      <c r="AL341" s="66"/>
      <c r="AM341" s="66"/>
      <c r="AN341" s="67"/>
      <c r="AO341" s="66"/>
      <c r="AP341" s="66"/>
      <c r="AQ341" s="66"/>
      <c r="AR341" s="67"/>
      <c r="AT341" s="88">
        <v>1717</v>
      </c>
      <c r="AU341" s="88">
        <v>2200</v>
      </c>
      <c r="AV341" s="88">
        <v>2687</v>
      </c>
      <c r="AW341" s="88">
        <v>3354</v>
      </c>
      <c r="AX341" s="99"/>
      <c r="AY341" s="99"/>
      <c r="AZ341" s="99"/>
      <c r="BA341" s="99"/>
      <c r="BB341" s="68"/>
      <c r="BC341" s="68"/>
    </row>
    <row r="342" spans="1:55" x14ac:dyDescent="0.45">
      <c r="A342" s="97" t="s">
        <v>379</v>
      </c>
      <c r="B342" s="60" t="s">
        <v>223</v>
      </c>
      <c r="C342" s="76" t="s">
        <v>185</v>
      </c>
      <c r="D342" s="60">
        <v>2621670</v>
      </c>
      <c r="E342" s="86">
        <v>125</v>
      </c>
      <c r="F342" s="86">
        <v>134</v>
      </c>
      <c r="G342" s="86">
        <v>160</v>
      </c>
      <c r="H342" s="79">
        <f>AT342-SUM(E342,F342,G342)</f>
        <v>159</v>
      </c>
      <c r="I342" s="86">
        <v>147</v>
      </c>
      <c r="J342" s="86">
        <v>158</v>
      </c>
      <c r="K342" s="86">
        <v>197</v>
      </c>
      <c r="L342" s="79">
        <f t="shared" si="39"/>
        <v>213</v>
      </c>
      <c r="M342" s="86">
        <v>205</v>
      </c>
      <c r="N342" s="86">
        <v>196</v>
      </c>
      <c r="O342" s="86">
        <v>250</v>
      </c>
      <c r="P342" s="79">
        <f t="shared" si="40"/>
        <v>248</v>
      </c>
      <c r="Q342" s="86">
        <v>242</v>
      </c>
      <c r="R342" s="86">
        <v>238</v>
      </c>
      <c r="S342" s="86">
        <v>297</v>
      </c>
      <c r="T342" s="79">
        <f>AW342-SUM(Q342,R342,S342)</f>
        <v>301</v>
      </c>
      <c r="U342" s="66"/>
      <c r="V342" s="66"/>
      <c r="W342" s="66"/>
      <c r="X342" s="67"/>
      <c r="Y342" s="66"/>
      <c r="Z342" s="66"/>
      <c r="AA342" s="66"/>
      <c r="AB342" s="67"/>
      <c r="AC342" s="66"/>
      <c r="AD342" s="66"/>
      <c r="AE342" s="66"/>
      <c r="AF342" s="67"/>
      <c r="AG342" s="66"/>
      <c r="AH342" s="66"/>
      <c r="AI342" s="66"/>
      <c r="AJ342" s="67"/>
      <c r="AK342" s="66"/>
      <c r="AL342" s="66"/>
      <c r="AM342" s="66"/>
      <c r="AN342" s="67"/>
      <c r="AO342" s="66"/>
      <c r="AP342" s="66"/>
      <c r="AQ342" s="66"/>
      <c r="AR342" s="67"/>
      <c r="AT342" s="88">
        <v>578</v>
      </c>
      <c r="AU342" s="88">
        <v>715</v>
      </c>
      <c r="AV342" s="88">
        <v>899</v>
      </c>
      <c r="AW342" s="88">
        <v>1078</v>
      </c>
      <c r="AX342" s="99"/>
      <c r="AY342" s="99"/>
      <c r="AZ342" s="99"/>
      <c r="BA342" s="99"/>
      <c r="BB342" s="68"/>
      <c r="BC342" s="68"/>
    </row>
    <row r="343" spans="1:55" x14ac:dyDescent="0.45">
      <c r="A343" s="97" t="s">
        <v>380</v>
      </c>
      <c r="B343" s="60" t="s">
        <v>223</v>
      </c>
      <c r="C343" s="76" t="s">
        <v>185</v>
      </c>
      <c r="D343" s="60">
        <v>2621671</v>
      </c>
      <c r="E343" s="86">
        <v>107</v>
      </c>
      <c r="F343" s="86">
        <v>113</v>
      </c>
      <c r="G343" s="86">
        <v>136</v>
      </c>
      <c r="H343" s="79">
        <f>AT343-SUM(E343,F343,G343)</f>
        <v>130</v>
      </c>
      <c r="I343" s="86">
        <v>141</v>
      </c>
      <c r="J343" s="86">
        <v>175</v>
      </c>
      <c r="K343" s="86">
        <v>223</v>
      </c>
      <c r="L343" s="79">
        <f t="shared" si="39"/>
        <v>186</v>
      </c>
      <c r="M343" s="86">
        <v>223</v>
      </c>
      <c r="N343" s="86">
        <v>190</v>
      </c>
      <c r="O343" s="86">
        <v>210</v>
      </c>
      <c r="P343" s="79">
        <f t="shared" si="40"/>
        <v>238</v>
      </c>
      <c r="Q343" s="86">
        <v>272</v>
      </c>
      <c r="R343" s="86">
        <v>271</v>
      </c>
      <c r="S343" s="86">
        <v>347</v>
      </c>
      <c r="T343" s="79">
        <f>AW343-SUM(Q343,R343,S343)</f>
        <v>392</v>
      </c>
      <c r="U343" s="66"/>
      <c r="V343" s="66"/>
      <c r="W343" s="66"/>
      <c r="X343" s="67"/>
      <c r="Y343" s="66"/>
      <c r="Z343" s="66"/>
      <c r="AA343" s="66"/>
      <c r="AB343" s="67"/>
      <c r="AC343" s="66"/>
      <c r="AD343" s="66"/>
      <c r="AE343" s="66"/>
      <c r="AF343" s="67"/>
      <c r="AG343" s="66"/>
      <c r="AH343" s="66"/>
      <c r="AI343" s="66"/>
      <c r="AJ343" s="67"/>
      <c r="AK343" s="66"/>
      <c r="AL343" s="66"/>
      <c r="AM343" s="66"/>
      <c r="AN343" s="67"/>
      <c r="AO343" s="66"/>
      <c r="AP343" s="66"/>
      <c r="AQ343" s="66"/>
      <c r="AR343" s="67"/>
      <c r="AT343" s="88">
        <v>486</v>
      </c>
      <c r="AU343" s="88">
        <v>725</v>
      </c>
      <c r="AV343" s="88">
        <v>861</v>
      </c>
      <c r="AW343" s="88">
        <v>1282</v>
      </c>
      <c r="AX343" s="99"/>
      <c r="AY343" s="99"/>
      <c r="AZ343" s="99"/>
      <c r="BA343" s="99"/>
      <c r="BB343" s="68"/>
      <c r="BC343" s="68"/>
    </row>
    <row r="344" spans="1:55" x14ac:dyDescent="0.45">
      <c r="A344" s="97" t="s">
        <v>395</v>
      </c>
      <c r="B344" s="60" t="s">
        <v>223</v>
      </c>
      <c r="C344" s="76" t="s">
        <v>185</v>
      </c>
      <c r="D344" s="60">
        <v>2621672</v>
      </c>
      <c r="E344" s="98"/>
      <c r="F344" s="98"/>
      <c r="G344" s="98"/>
      <c r="H344" s="67"/>
      <c r="I344" s="86">
        <v>48</v>
      </c>
      <c r="J344" s="86">
        <v>35</v>
      </c>
      <c r="K344" s="86">
        <v>35</v>
      </c>
      <c r="L344" s="79">
        <f t="shared" si="39"/>
        <v>-14</v>
      </c>
      <c r="M344" s="86">
        <v>0</v>
      </c>
      <c r="N344" s="86">
        <v>0</v>
      </c>
      <c r="O344" s="86">
        <v>0</v>
      </c>
      <c r="P344" s="79">
        <f t="shared" si="40"/>
        <v>0</v>
      </c>
      <c r="Q344" s="98"/>
      <c r="R344" s="98"/>
      <c r="S344" s="98"/>
      <c r="T344" s="67"/>
      <c r="U344" s="66"/>
      <c r="V344" s="66"/>
      <c r="W344" s="66"/>
      <c r="X344" s="67"/>
      <c r="Y344" s="66"/>
      <c r="Z344" s="66"/>
      <c r="AA344" s="66"/>
      <c r="AB344" s="67"/>
      <c r="AC344" s="66"/>
      <c r="AD344" s="66"/>
      <c r="AE344" s="66"/>
      <c r="AF344" s="67"/>
      <c r="AG344" s="66"/>
      <c r="AH344" s="66"/>
      <c r="AI344" s="66"/>
      <c r="AJ344" s="67"/>
      <c r="AK344" s="66"/>
      <c r="AL344" s="66"/>
      <c r="AM344" s="66"/>
      <c r="AN344" s="67"/>
      <c r="AO344" s="66"/>
      <c r="AP344" s="66"/>
      <c r="AQ344" s="66"/>
      <c r="AR344" s="67"/>
      <c r="AT344" s="99"/>
      <c r="AU344" s="88">
        <v>104</v>
      </c>
      <c r="AV344" s="88">
        <v>0</v>
      </c>
      <c r="AW344" s="88">
        <v>0</v>
      </c>
      <c r="AX344" s="99"/>
      <c r="AY344" s="99"/>
      <c r="AZ344" s="99"/>
      <c r="BA344" s="99"/>
      <c r="BB344" s="68"/>
      <c r="BC344" s="68"/>
    </row>
    <row r="345" spans="1:55" x14ac:dyDescent="0.45">
      <c r="A345" s="123" t="s">
        <v>414</v>
      </c>
      <c r="B345" s="101" t="s">
        <v>223</v>
      </c>
      <c r="C345" s="102" t="s">
        <v>185</v>
      </c>
      <c r="D345" s="101">
        <v>2621673</v>
      </c>
      <c r="E345" s="105">
        <f>SUM(E338:E344)</f>
        <v>697</v>
      </c>
      <c r="F345" s="105">
        <f>SUM(F338:F344)</f>
        <v>783</v>
      </c>
      <c r="G345" s="105">
        <f>SUM(G338:G344)</f>
        <v>886</v>
      </c>
      <c r="H345" s="120">
        <f>AT345-SUM(E345,F345,G345)</f>
        <v>902</v>
      </c>
      <c r="I345" s="105">
        <f>SUM(I338:I344)</f>
        <v>887</v>
      </c>
      <c r="J345" s="105">
        <f>SUM(J338:J344)</f>
        <v>915</v>
      </c>
      <c r="K345" s="105">
        <f>SUM(K338:K344)</f>
        <v>1290</v>
      </c>
      <c r="L345" s="120">
        <f t="shared" si="39"/>
        <v>1187</v>
      </c>
      <c r="M345" s="105">
        <f>SUM(M338:M344)</f>
        <v>1203</v>
      </c>
      <c r="N345" s="105">
        <f>SUM(N338:N344)</f>
        <v>1132</v>
      </c>
      <c r="O345" s="105">
        <f>SUM(O338:O344)</f>
        <v>1432</v>
      </c>
      <c r="P345" s="120">
        <f t="shared" si="40"/>
        <v>1486</v>
      </c>
      <c r="Q345" s="105">
        <f>SUM(Q338:Q344)</f>
        <v>1500</v>
      </c>
      <c r="R345" s="105">
        <f>SUM(R338:R344)</f>
        <v>1510</v>
      </c>
      <c r="S345" s="105">
        <f>SUM(S338:S344)</f>
        <v>1902</v>
      </c>
      <c r="T345" s="120">
        <f>AW345-SUM(Q345,R345,S345)</f>
        <v>1959</v>
      </c>
      <c r="U345" s="128"/>
      <c r="V345" s="128"/>
      <c r="W345" s="128"/>
      <c r="X345" s="129"/>
      <c r="Y345" s="128"/>
      <c r="Z345" s="128"/>
      <c r="AA345" s="128"/>
      <c r="AB345" s="129"/>
      <c r="AC345" s="128"/>
      <c r="AD345" s="128"/>
      <c r="AE345" s="128"/>
      <c r="AF345" s="129"/>
      <c r="AG345" s="128"/>
      <c r="AH345" s="128"/>
      <c r="AI345" s="128"/>
      <c r="AJ345" s="129"/>
      <c r="AK345" s="128"/>
      <c r="AL345" s="128"/>
      <c r="AM345" s="128"/>
      <c r="AN345" s="129"/>
      <c r="AO345" s="128"/>
      <c r="AP345" s="128"/>
      <c r="AQ345" s="128"/>
      <c r="AR345" s="129"/>
      <c r="AT345" s="107">
        <f>SUM(AT338:AT344)</f>
        <v>3268</v>
      </c>
      <c r="AU345" s="107">
        <f>SUM(AU338:AU344)</f>
        <v>4279</v>
      </c>
      <c r="AV345" s="107">
        <f>SUM(AV338:AV344)</f>
        <v>5253</v>
      </c>
      <c r="AW345" s="107">
        <f>SUM(AW338:AW344)</f>
        <v>6871</v>
      </c>
      <c r="AX345" s="109"/>
      <c r="AY345" s="109"/>
      <c r="AZ345" s="109"/>
      <c r="BA345" s="109"/>
      <c r="BB345" s="134"/>
      <c r="BC345" s="134"/>
    </row>
    <row r="346" spans="1:55" x14ac:dyDescent="0.45">
      <c r="A346" s="89"/>
      <c r="B346" s="60"/>
      <c r="C346" s="60"/>
      <c r="D346" s="60"/>
      <c r="E346" s="66"/>
      <c r="F346" s="66"/>
      <c r="G346" s="66"/>
      <c r="H346" s="67"/>
      <c r="I346" s="66"/>
      <c r="J346" s="66"/>
      <c r="K346" s="66"/>
      <c r="L346" s="67"/>
      <c r="M346" s="66"/>
      <c r="N346" s="66"/>
      <c r="O346" s="66"/>
      <c r="P346" s="67"/>
      <c r="Q346" s="66"/>
      <c r="R346" s="66"/>
      <c r="S346" s="66"/>
      <c r="T346" s="67"/>
      <c r="U346" s="66"/>
      <c r="V346" s="66"/>
      <c r="W346" s="66"/>
      <c r="X346" s="67"/>
      <c r="Y346" s="66"/>
      <c r="Z346" s="66"/>
      <c r="AA346" s="66"/>
      <c r="AB346" s="67"/>
      <c r="AC346" s="66"/>
      <c r="AD346" s="66"/>
      <c r="AE346" s="66"/>
      <c r="AF346" s="67"/>
      <c r="AG346" s="66"/>
      <c r="AH346" s="66"/>
      <c r="AI346" s="66"/>
      <c r="AJ346" s="67"/>
      <c r="AK346" s="66"/>
      <c r="AL346" s="66"/>
      <c r="AM346" s="66"/>
      <c r="AN346" s="67"/>
      <c r="AO346" s="66"/>
      <c r="AP346" s="66"/>
      <c r="AQ346" s="66"/>
      <c r="AR346" s="67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</row>
    <row r="347" spans="1:55" x14ac:dyDescent="0.45">
      <c r="A347" s="54" t="s">
        <v>15</v>
      </c>
      <c r="B347" s="55"/>
      <c r="C347" s="55"/>
      <c r="D347" s="55"/>
      <c r="E347" s="56"/>
      <c r="F347" s="56"/>
      <c r="G347" s="56"/>
      <c r="H347" s="57"/>
      <c r="I347" s="56"/>
      <c r="J347" s="56"/>
      <c r="K347" s="56"/>
      <c r="L347" s="57"/>
      <c r="M347" s="56"/>
      <c r="N347" s="56"/>
      <c r="O347" s="56"/>
      <c r="P347" s="57"/>
      <c r="Q347" s="56"/>
      <c r="R347" s="56"/>
      <c r="S347" s="56"/>
      <c r="T347" s="57"/>
      <c r="U347" s="56"/>
      <c r="V347" s="56"/>
      <c r="W347" s="56"/>
      <c r="X347" s="57"/>
      <c r="Y347" s="56"/>
      <c r="Z347" s="56"/>
      <c r="AA347" s="56"/>
      <c r="AB347" s="57"/>
      <c r="AC347" s="56"/>
      <c r="AD347" s="56"/>
      <c r="AE347" s="56"/>
      <c r="AF347" s="57"/>
      <c r="AG347" s="56"/>
      <c r="AH347" s="56"/>
      <c r="AI347" s="56"/>
      <c r="AJ347" s="57"/>
      <c r="AK347" s="56"/>
      <c r="AL347" s="56"/>
      <c r="AM347" s="56"/>
      <c r="AN347" s="57"/>
      <c r="AO347" s="56"/>
      <c r="AP347" s="56"/>
      <c r="AQ347" s="56"/>
      <c r="AR347" s="57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</row>
    <row r="348" spans="1:55" x14ac:dyDescent="0.45">
      <c r="A348" s="95" t="s">
        <v>415</v>
      </c>
      <c r="B348" s="96"/>
      <c r="C348" s="96"/>
      <c r="D348" s="96"/>
      <c r="E348" s="66"/>
      <c r="F348" s="66"/>
      <c r="G348" s="66"/>
      <c r="H348" s="67"/>
      <c r="I348" s="66"/>
      <c r="J348" s="66"/>
      <c r="K348" s="66"/>
      <c r="L348" s="67"/>
      <c r="M348" s="66"/>
      <c r="N348" s="66"/>
      <c r="O348" s="66"/>
      <c r="P348" s="67"/>
      <c r="Q348" s="66"/>
      <c r="R348" s="66"/>
      <c r="S348" s="66"/>
      <c r="T348" s="67"/>
      <c r="U348" s="66"/>
      <c r="V348" s="66"/>
      <c r="W348" s="66"/>
      <c r="X348" s="67"/>
      <c r="Y348" s="66"/>
      <c r="Z348" s="66"/>
      <c r="AA348" s="66"/>
      <c r="AB348" s="67"/>
      <c r="AC348" s="66"/>
      <c r="AD348" s="66"/>
      <c r="AE348" s="66"/>
      <c r="AF348" s="67"/>
      <c r="AG348" s="66"/>
      <c r="AH348" s="66"/>
      <c r="AI348" s="66"/>
      <c r="AJ348" s="67"/>
      <c r="AK348" s="66"/>
      <c r="AL348" s="66"/>
      <c r="AM348" s="66"/>
      <c r="AN348" s="67"/>
      <c r="AO348" s="66"/>
      <c r="AP348" s="66"/>
      <c r="AQ348" s="66"/>
      <c r="AR348" s="67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</row>
    <row r="349" spans="1:55" x14ac:dyDescent="0.45">
      <c r="A349" s="141" t="s">
        <v>416</v>
      </c>
      <c r="B349" s="142"/>
      <c r="C349" s="142"/>
      <c r="D349" s="142"/>
      <c r="E349" s="66"/>
      <c r="F349" s="66"/>
      <c r="G349" s="66"/>
      <c r="H349" s="67"/>
      <c r="I349" s="66"/>
      <c r="J349" s="66"/>
      <c r="K349" s="66"/>
      <c r="L349" s="67"/>
      <c r="M349" s="66"/>
      <c r="N349" s="66"/>
      <c r="O349" s="66"/>
      <c r="P349" s="67"/>
      <c r="Q349" s="66"/>
      <c r="R349" s="66"/>
      <c r="S349" s="66"/>
      <c r="T349" s="67"/>
      <c r="U349" s="66"/>
      <c r="V349" s="66"/>
      <c r="W349" s="66"/>
      <c r="X349" s="67"/>
      <c r="Y349" s="66"/>
      <c r="Z349" s="66"/>
      <c r="AA349" s="66"/>
      <c r="AB349" s="67"/>
      <c r="AC349" s="66"/>
      <c r="AD349" s="66"/>
      <c r="AE349" s="66"/>
      <c r="AF349" s="67"/>
      <c r="AG349" s="66"/>
      <c r="AH349" s="66"/>
      <c r="AI349" s="66"/>
      <c r="AJ349" s="67"/>
      <c r="AK349" s="66"/>
      <c r="AL349" s="66"/>
      <c r="AM349" s="66"/>
      <c r="AN349" s="67"/>
      <c r="AO349" s="66"/>
      <c r="AP349" s="66"/>
      <c r="AQ349" s="66"/>
      <c r="AR349" s="67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</row>
    <row r="350" spans="1:55" x14ac:dyDescent="0.45">
      <c r="A350" s="135" t="s">
        <v>417</v>
      </c>
      <c r="B350" s="60" t="s">
        <v>223</v>
      </c>
      <c r="C350" s="76" t="s">
        <v>209</v>
      </c>
      <c r="D350" s="60">
        <v>14179</v>
      </c>
      <c r="E350" s="86">
        <v>15375</v>
      </c>
      <c r="F350" s="86">
        <v>16164</v>
      </c>
      <c r="G350" s="86">
        <v>15242</v>
      </c>
      <c r="H350" s="77">
        <v>18898</v>
      </c>
      <c r="I350" s="86">
        <v>16639</v>
      </c>
      <c r="J350" s="86">
        <v>19620</v>
      </c>
      <c r="K350" s="86">
        <v>15605</v>
      </c>
      <c r="L350" s="77">
        <v>18347</v>
      </c>
      <c r="M350" s="86">
        <v>16976</v>
      </c>
      <c r="N350" s="86">
        <v>18453</v>
      </c>
      <c r="O350" s="86">
        <v>18068</v>
      </c>
      <c r="P350" s="77">
        <v>16549</v>
      </c>
      <c r="Q350" s="86">
        <v>15111</v>
      </c>
      <c r="R350" s="86">
        <v>13627</v>
      </c>
      <c r="S350" s="86">
        <v>9406</v>
      </c>
      <c r="T350" s="77">
        <v>12918</v>
      </c>
      <c r="U350" s="86">
        <v>18132</v>
      </c>
      <c r="V350" s="86">
        <v>15711</v>
      </c>
      <c r="W350" s="86">
        <v>10581</v>
      </c>
      <c r="X350" s="77">
        <v>10715</v>
      </c>
      <c r="Y350" s="86">
        <v>12658</v>
      </c>
      <c r="Z350" s="86">
        <v>14148</v>
      </c>
      <c r="AA350" s="86">
        <v>13443</v>
      </c>
      <c r="AB350" s="77">
        <v>16701</v>
      </c>
      <c r="AC350" s="86">
        <v>19148</v>
      </c>
      <c r="AD350" s="86">
        <v>16587</v>
      </c>
      <c r="AE350" s="86">
        <v>16032</v>
      </c>
      <c r="AF350" s="77">
        <v>18498</v>
      </c>
      <c r="AG350" s="86">
        <v>19644</v>
      </c>
      <c r="AH350" s="86">
        <v>17742</v>
      </c>
      <c r="AI350" s="86">
        <v>20129</v>
      </c>
      <c r="AJ350" s="77">
        <v>26465</v>
      </c>
      <c r="AK350" s="86">
        <v>26622</v>
      </c>
      <c r="AL350" s="86">
        <v>23630</v>
      </c>
      <c r="AM350" s="86">
        <v>23719</v>
      </c>
      <c r="AN350" s="77">
        <v>20945</v>
      </c>
      <c r="AO350" s="86">
        <v>20886</v>
      </c>
      <c r="AP350" s="86">
        <v>17936</v>
      </c>
      <c r="AQ350" s="86">
        <v>21984</v>
      </c>
      <c r="AR350" s="77">
        <v>21879</v>
      </c>
      <c r="AT350" s="88">
        <v>18898</v>
      </c>
      <c r="AU350" s="88">
        <v>18347</v>
      </c>
      <c r="AV350" s="88">
        <v>16549</v>
      </c>
      <c r="AW350" s="88">
        <v>12918</v>
      </c>
      <c r="AX350" s="88">
        <v>10715</v>
      </c>
      <c r="AY350" s="88">
        <v>16701</v>
      </c>
      <c r="AZ350" s="88">
        <v>18498</v>
      </c>
      <c r="BA350" s="88">
        <v>26465</v>
      </c>
      <c r="BB350" s="88">
        <v>20945</v>
      </c>
      <c r="BC350" s="88">
        <v>21879</v>
      </c>
    </row>
    <row r="351" spans="1:55" x14ac:dyDescent="0.45">
      <c r="A351" s="160" t="s">
        <v>418</v>
      </c>
      <c r="B351" s="60" t="s">
        <v>223</v>
      </c>
      <c r="C351" s="76" t="s">
        <v>209</v>
      </c>
      <c r="D351" s="60">
        <v>14182</v>
      </c>
      <c r="E351" s="86">
        <v>34723</v>
      </c>
      <c r="F351" s="86">
        <v>38268</v>
      </c>
      <c r="G351" s="86">
        <v>41281</v>
      </c>
      <c r="H351" s="77">
        <v>39819</v>
      </c>
      <c r="I351" s="86">
        <v>42740</v>
      </c>
      <c r="J351" s="86">
        <v>41584</v>
      </c>
      <c r="K351" s="86">
        <v>46552</v>
      </c>
      <c r="L351" s="77">
        <v>46048</v>
      </c>
      <c r="M351" s="86">
        <v>48460</v>
      </c>
      <c r="N351" s="86">
        <v>51327</v>
      </c>
      <c r="O351" s="86">
        <v>54699</v>
      </c>
      <c r="P351" s="77">
        <v>56517</v>
      </c>
      <c r="Q351" s="86">
        <v>60153</v>
      </c>
      <c r="R351" s="86">
        <v>64833</v>
      </c>
      <c r="S351" s="86">
        <v>73650</v>
      </c>
      <c r="T351" s="77">
        <v>73415</v>
      </c>
      <c r="U351" s="86">
        <v>74307</v>
      </c>
      <c r="V351" s="86">
        <v>79002</v>
      </c>
      <c r="W351" s="86">
        <v>89562</v>
      </c>
      <c r="X351" s="77">
        <v>91156</v>
      </c>
      <c r="Y351" s="86">
        <v>90227</v>
      </c>
      <c r="Z351" s="86">
        <v>88106</v>
      </c>
      <c r="AA351" s="86">
        <v>92973</v>
      </c>
      <c r="AB351" s="77">
        <v>92439</v>
      </c>
      <c r="AC351" s="86">
        <v>94340</v>
      </c>
      <c r="AD351" s="86">
        <v>104469</v>
      </c>
      <c r="AE351" s="86">
        <v>105145</v>
      </c>
      <c r="AF351" s="77">
        <v>101177</v>
      </c>
      <c r="AG351" s="86">
        <v>97585</v>
      </c>
      <c r="AH351" s="86">
        <v>103338</v>
      </c>
      <c r="AI351" s="86">
        <v>112467</v>
      </c>
      <c r="AJ351" s="77">
        <v>110229</v>
      </c>
      <c r="AK351" s="86">
        <v>108482</v>
      </c>
      <c r="AL351" s="86">
        <v>112233</v>
      </c>
      <c r="AM351" s="86">
        <v>118284</v>
      </c>
      <c r="AN351" s="77">
        <v>118704</v>
      </c>
      <c r="AO351" s="86">
        <v>113084</v>
      </c>
      <c r="AP351" s="86">
        <v>107061</v>
      </c>
      <c r="AQ351" s="86">
        <v>94275</v>
      </c>
      <c r="AR351" s="77">
        <v>91883</v>
      </c>
      <c r="AT351" s="88">
        <v>39819</v>
      </c>
      <c r="AU351" s="88">
        <v>46048</v>
      </c>
      <c r="AV351" s="88">
        <v>56517</v>
      </c>
      <c r="AW351" s="88">
        <v>73415</v>
      </c>
      <c r="AX351" s="88">
        <v>91156</v>
      </c>
      <c r="AY351" s="88">
        <v>92439</v>
      </c>
      <c r="AZ351" s="88">
        <v>101177</v>
      </c>
      <c r="BA351" s="88">
        <v>110229</v>
      </c>
      <c r="BB351" s="88">
        <v>118704</v>
      </c>
      <c r="BC351" s="88">
        <v>91883</v>
      </c>
    </row>
    <row r="352" spans="1:55" x14ac:dyDescent="0.45">
      <c r="A352" s="161" t="s">
        <v>419</v>
      </c>
      <c r="B352" s="101" t="s">
        <v>223</v>
      </c>
      <c r="C352" s="102" t="s">
        <v>209</v>
      </c>
      <c r="D352" s="101">
        <v>14185</v>
      </c>
      <c r="E352" s="105">
        <f t="shared" ref="E352:AR352" si="41">SUM(E350:E351)</f>
        <v>50098</v>
      </c>
      <c r="F352" s="105">
        <f t="shared" si="41"/>
        <v>54432</v>
      </c>
      <c r="G352" s="105">
        <f t="shared" si="41"/>
        <v>56523</v>
      </c>
      <c r="H352" s="106">
        <f t="shared" si="41"/>
        <v>58717</v>
      </c>
      <c r="I352" s="105">
        <f t="shared" si="41"/>
        <v>59379</v>
      </c>
      <c r="J352" s="105">
        <f t="shared" si="41"/>
        <v>61204</v>
      </c>
      <c r="K352" s="105">
        <f t="shared" si="41"/>
        <v>62157</v>
      </c>
      <c r="L352" s="106">
        <f t="shared" si="41"/>
        <v>64395</v>
      </c>
      <c r="M352" s="105">
        <f t="shared" si="41"/>
        <v>65436</v>
      </c>
      <c r="N352" s="105">
        <f t="shared" si="41"/>
        <v>69780</v>
      </c>
      <c r="O352" s="105">
        <f t="shared" si="41"/>
        <v>72767</v>
      </c>
      <c r="P352" s="106">
        <f t="shared" si="41"/>
        <v>73066</v>
      </c>
      <c r="Q352" s="105">
        <f t="shared" si="41"/>
        <v>75264</v>
      </c>
      <c r="R352" s="105">
        <f t="shared" si="41"/>
        <v>78460</v>
      </c>
      <c r="S352" s="105">
        <f t="shared" si="41"/>
        <v>83056</v>
      </c>
      <c r="T352" s="106">
        <f t="shared" si="41"/>
        <v>86333</v>
      </c>
      <c r="U352" s="105">
        <f t="shared" si="41"/>
        <v>92439</v>
      </c>
      <c r="V352" s="105">
        <f t="shared" si="41"/>
        <v>94713</v>
      </c>
      <c r="W352" s="105">
        <f t="shared" si="41"/>
        <v>100143</v>
      </c>
      <c r="X352" s="106">
        <f t="shared" si="41"/>
        <v>101871</v>
      </c>
      <c r="Y352" s="105">
        <f t="shared" si="41"/>
        <v>102885</v>
      </c>
      <c r="Z352" s="105">
        <f t="shared" si="41"/>
        <v>102254</v>
      </c>
      <c r="AA352" s="105">
        <f t="shared" si="41"/>
        <v>106416</v>
      </c>
      <c r="AB352" s="106">
        <f t="shared" si="41"/>
        <v>109140</v>
      </c>
      <c r="AC352" s="105">
        <f t="shared" si="41"/>
        <v>113488</v>
      </c>
      <c r="AD352" s="105">
        <f t="shared" si="41"/>
        <v>121056</v>
      </c>
      <c r="AE352" s="105">
        <f t="shared" si="41"/>
        <v>121177</v>
      </c>
      <c r="AF352" s="106">
        <f t="shared" si="41"/>
        <v>119675</v>
      </c>
      <c r="AG352" s="105">
        <f t="shared" si="41"/>
        <v>117229</v>
      </c>
      <c r="AH352" s="105">
        <f t="shared" si="41"/>
        <v>121080</v>
      </c>
      <c r="AI352" s="105">
        <f t="shared" si="41"/>
        <v>132596</v>
      </c>
      <c r="AJ352" s="106">
        <f t="shared" si="41"/>
        <v>136694</v>
      </c>
      <c r="AK352" s="105">
        <f t="shared" si="41"/>
        <v>135104</v>
      </c>
      <c r="AL352" s="105">
        <f t="shared" si="41"/>
        <v>135863</v>
      </c>
      <c r="AM352" s="105">
        <f t="shared" si="41"/>
        <v>142003</v>
      </c>
      <c r="AN352" s="106">
        <f t="shared" si="41"/>
        <v>139649</v>
      </c>
      <c r="AO352" s="105">
        <f t="shared" si="41"/>
        <v>133970</v>
      </c>
      <c r="AP352" s="105">
        <f t="shared" si="41"/>
        <v>124997</v>
      </c>
      <c r="AQ352" s="105">
        <f t="shared" si="41"/>
        <v>116259</v>
      </c>
      <c r="AR352" s="106">
        <f t="shared" si="41"/>
        <v>113762</v>
      </c>
      <c r="AT352" s="107">
        <f>SUM(H350:H351)</f>
        <v>58717</v>
      </c>
      <c r="AU352" s="107">
        <f>SUM(L350:L351)</f>
        <v>64395</v>
      </c>
      <c r="AV352" s="107">
        <f>SUM(P350:P351)</f>
        <v>73066</v>
      </c>
      <c r="AW352" s="107">
        <f>SUM(T350:T351)</f>
        <v>86333</v>
      </c>
      <c r="AX352" s="107">
        <f>SUM(X350:X351)</f>
        <v>101871</v>
      </c>
      <c r="AY352" s="107">
        <f>SUM(AB350:AB351)</f>
        <v>109140</v>
      </c>
      <c r="AZ352" s="107">
        <f>SUM(AF350:AF351)</f>
        <v>119675</v>
      </c>
      <c r="BA352" s="107">
        <f>SUM(AJ350:AJ351)</f>
        <v>136694</v>
      </c>
      <c r="BB352" s="107">
        <f>SUM(AN350:AN351)</f>
        <v>139649</v>
      </c>
      <c r="BC352" s="107">
        <f>SUM(AR350:AR351)</f>
        <v>113762</v>
      </c>
    </row>
    <row r="353" spans="1:55" x14ac:dyDescent="0.45">
      <c r="A353" s="135"/>
      <c r="B353" s="158"/>
      <c r="C353" s="158"/>
      <c r="D353" s="158"/>
      <c r="E353" s="131"/>
      <c r="F353" s="131"/>
      <c r="G353" s="131"/>
      <c r="H353" s="130"/>
      <c r="I353" s="131"/>
      <c r="J353" s="131"/>
      <c r="K353" s="131"/>
      <c r="L353" s="130"/>
      <c r="M353" s="131"/>
      <c r="N353" s="131"/>
      <c r="O353" s="131"/>
      <c r="P353" s="130"/>
      <c r="Q353" s="131"/>
      <c r="R353" s="131"/>
      <c r="S353" s="131"/>
      <c r="T353" s="130"/>
      <c r="U353" s="131"/>
      <c r="V353" s="131"/>
      <c r="W353" s="131"/>
      <c r="X353" s="130"/>
      <c r="Y353" s="131"/>
      <c r="Z353" s="131"/>
      <c r="AA353" s="131"/>
      <c r="AB353" s="130"/>
      <c r="AC353" s="131"/>
      <c r="AD353" s="131"/>
      <c r="AE353" s="131"/>
      <c r="AF353" s="130"/>
      <c r="AG353" s="131"/>
      <c r="AH353" s="131"/>
      <c r="AI353" s="131"/>
      <c r="AJ353" s="130"/>
      <c r="AK353" s="131"/>
      <c r="AL353" s="131"/>
      <c r="AM353" s="131"/>
      <c r="AN353" s="130"/>
      <c r="AO353" s="131"/>
      <c r="AP353" s="131"/>
      <c r="AQ353" s="131"/>
      <c r="AR353" s="130"/>
      <c r="AT353" s="132"/>
      <c r="AU353" s="132"/>
      <c r="AV353" s="132"/>
      <c r="AW353" s="132"/>
      <c r="AX353" s="132"/>
      <c r="AY353" s="132"/>
      <c r="AZ353" s="132"/>
      <c r="BA353" s="132"/>
      <c r="BB353" s="132"/>
      <c r="BC353" s="132"/>
    </row>
    <row r="354" spans="1:55" x14ac:dyDescent="0.45">
      <c r="A354" s="135" t="s">
        <v>420</v>
      </c>
      <c r="B354" s="60" t="s">
        <v>223</v>
      </c>
      <c r="C354" s="76" t="s">
        <v>209</v>
      </c>
      <c r="D354" s="60">
        <v>14187</v>
      </c>
      <c r="E354" s="86">
        <v>7612</v>
      </c>
      <c r="F354" s="86">
        <v>7321</v>
      </c>
      <c r="G354" s="86">
        <v>7921</v>
      </c>
      <c r="H354" s="77">
        <v>8882</v>
      </c>
      <c r="I354" s="86">
        <v>7827</v>
      </c>
      <c r="J354" s="86">
        <v>8321</v>
      </c>
      <c r="K354" s="86">
        <v>8237</v>
      </c>
      <c r="L354" s="77">
        <v>9383</v>
      </c>
      <c r="M354" s="86">
        <v>8584</v>
      </c>
      <c r="N354" s="86">
        <v>9394</v>
      </c>
      <c r="O354" s="86">
        <v>9749</v>
      </c>
      <c r="P354" s="77">
        <v>11556</v>
      </c>
      <c r="Q354" s="86">
        <v>10818</v>
      </c>
      <c r="R354" s="86">
        <v>11686</v>
      </c>
      <c r="S354" s="86">
        <v>11979</v>
      </c>
      <c r="T354" s="77">
        <v>14137</v>
      </c>
      <c r="U354" s="86">
        <v>12913</v>
      </c>
      <c r="V354" s="86">
        <v>14003</v>
      </c>
      <c r="W354" s="86">
        <v>15295</v>
      </c>
      <c r="X354" s="77">
        <v>18336</v>
      </c>
      <c r="Y354" s="86">
        <v>16777</v>
      </c>
      <c r="Z354" s="86">
        <v>17043</v>
      </c>
      <c r="AA354" s="86">
        <v>17897</v>
      </c>
      <c r="AB354" s="77">
        <v>20838</v>
      </c>
      <c r="AC354" s="86">
        <v>19149</v>
      </c>
      <c r="AD354" s="86">
        <v>20965</v>
      </c>
      <c r="AE354" s="86">
        <v>20889</v>
      </c>
      <c r="AF354" s="77">
        <v>25326</v>
      </c>
      <c r="AG354" s="86">
        <v>21825</v>
      </c>
      <c r="AH354" s="86">
        <v>21201</v>
      </c>
      <c r="AI354" s="86">
        <v>24925</v>
      </c>
      <c r="AJ354" s="77">
        <v>30930</v>
      </c>
      <c r="AK354" s="86">
        <v>28006</v>
      </c>
      <c r="AL354" s="86">
        <v>31967</v>
      </c>
      <c r="AM354" s="86">
        <v>34047</v>
      </c>
      <c r="AN354" s="77">
        <v>39304</v>
      </c>
      <c r="AO354" s="86">
        <v>34703</v>
      </c>
      <c r="AP354" s="86">
        <v>35707</v>
      </c>
      <c r="AQ354" s="86">
        <v>34697</v>
      </c>
      <c r="AR354" s="77">
        <v>40258</v>
      </c>
      <c r="AT354" s="88">
        <v>8882</v>
      </c>
      <c r="AU354" s="88">
        <v>9383</v>
      </c>
      <c r="AV354" s="88">
        <v>11556</v>
      </c>
      <c r="AW354" s="88">
        <v>14137</v>
      </c>
      <c r="AX354" s="88">
        <v>18336</v>
      </c>
      <c r="AY354" s="88">
        <v>20838</v>
      </c>
      <c r="AZ354" s="88">
        <v>25326</v>
      </c>
      <c r="BA354" s="88">
        <v>30930</v>
      </c>
      <c r="BB354" s="88">
        <v>39304</v>
      </c>
      <c r="BC354" s="88">
        <v>40258</v>
      </c>
    </row>
    <row r="355" spans="1:55" x14ac:dyDescent="0.45">
      <c r="A355" s="135" t="s">
        <v>421</v>
      </c>
      <c r="B355" s="60" t="s">
        <v>223</v>
      </c>
      <c r="C355" s="76" t="s">
        <v>209</v>
      </c>
      <c r="D355" s="60">
        <v>14189</v>
      </c>
      <c r="E355" s="86">
        <v>648</v>
      </c>
      <c r="F355" s="86">
        <v>342</v>
      </c>
      <c r="G355" s="86">
        <v>235</v>
      </c>
      <c r="H355" s="77">
        <v>426</v>
      </c>
      <c r="I355" s="86">
        <v>337</v>
      </c>
      <c r="J355" s="86">
        <v>293</v>
      </c>
      <c r="K355" s="86">
        <v>279</v>
      </c>
      <c r="L355" s="67"/>
      <c r="M355" s="66"/>
      <c r="N355" s="66"/>
      <c r="O355" s="66"/>
      <c r="P355" s="67"/>
      <c r="Q355" s="66"/>
      <c r="R355" s="66"/>
      <c r="S355" s="86">
        <v>559</v>
      </c>
      <c r="T355" s="77">
        <v>268</v>
      </c>
      <c r="U355" s="86">
        <v>280</v>
      </c>
      <c r="V355" s="86">
        <v>398</v>
      </c>
      <c r="W355" s="86">
        <v>765</v>
      </c>
      <c r="X355" s="77">
        <v>749</v>
      </c>
      <c r="Y355" s="86">
        <v>636</v>
      </c>
      <c r="Z355" s="86">
        <v>698</v>
      </c>
      <c r="AA355" s="86">
        <v>1212</v>
      </c>
      <c r="AB355" s="77">
        <v>1107</v>
      </c>
      <c r="AC355" s="86">
        <v>1053</v>
      </c>
      <c r="AD355" s="86">
        <v>964</v>
      </c>
      <c r="AE355" s="86">
        <v>1401</v>
      </c>
      <c r="AF355" s="77">
        <v>999</v>
      </c>
      <c r="AG355" s="86">
        <v>889</v>
      </c>
      <c r="AH355" s="86">
        <v>815</v>
      </c>
      <c r="AI355" s="86">
        <v>835</v>
      </c>
      <c r="AJ355" s="77">
        <v>728</v>
      </c>
      <c r="AK355" s="86">
        <v>888</v>
      </c>
      <c r="AL355" s="86">
        <v>907</v>
      </c>
      <c r="AM355" s="86">
        <v>1278</v>
      </c>
      <c r="AN355" s="77">
        <v>1170</v>
      </c>
      <c r="AO355" s="86">
        <v>1369</v>
      </c>
      <c r="AP355" s="86">
        <v>1980</v>
      </c>
      <c r="AQ355" s="86">
        <v>3156</v>
      </c>
      <c r="AR355" s="77">
        <v>2670</v>
      </c>
      <c r="AT355" s="88">
        <v>426</v>
      </c>
      <c r="AU355" s="68"/>
      <c r="AV355" s="68"/>
      <c r="AW355" s="88">
        <v>268</v>
      </c>
      <c r="AX355" s="88">
        <v>749</v>
      </c>
      <c r="AY355" s="88">
        <v>1107</v>
      </c>
      <c r="AZ355" s="88">
        <v>999</v>
      </c>
      <c r="BA355" s="88">
        <v>728</v>
      </c>
      <c r="BB355" s="88">
        <v>1170</v>
      </c>
      <c r="BC355" s="88">
        <v>2670</v>
      </c>
    </row>
    <row r="356" spans="1:55" x14ac:dyDescent="0.45">
      <c r="A356" s="135" t="s">
        <v>422</v>
      </c>
      <c r="B356" s="60" t="s">
        <v>223</v>
      </c>
      <c r="C356" s="76" t="s">
        <v>209</v>
      </c>
      <c r="D356" s="60">
        <v>14190</v>
      </c>
      <c r="E356" s="86">
        <v>700</v>
      </c>
      <c r="F356" s="86">
        <v>770</v>
      </c>
      <c r="G356" s="86">
        <v>100</v>
      </c>
      <c r="H356" s="77">
        <v>100</v>
      </c>
      <c r="I356" s="86">
        <v>50</v>
      </c>
      <c r="J356" s="86">
        <v>100</v>
      </c>
      <c r="K356" s="86">
        <v>825</v>
      </c>
      <c r="L356" s="77">
        <v>875</v>
      </c>
      <c r="M356" s="86">
        <v>825</v>
      </c>
      <c r="N356" s="86">
        <v>625</v>
      </c>
      <c r="O356" s="86">
        <v>400</v>
      </c>
      <c r="P356" s="77">
        <v>450</v>
      </c>
      <c r="Q356" s="86">
        <v>350</v>
      </c>
      <c r="R356" s="86">
        <v>500</v>
      </c>
      <c r="S356" s="86">
        <v>0</v>
      </c>
      <c r="T356" s="77">
        <v>0</v>
      </c>
      <c r="U356" s="66"/>
      <c r="V356" s="66"/>
      <c r="W356" s="66"/>
      <c r="X356" s="67"/>
      <c r="Y356" s="66"/>
      <c r="Z356" s="66"/>
      <c r="AA356" s="66"/>
      <c r="AB356" s="67"/>
      <c r="AC356" s="66"/>
      <c r="AD356" s="66"/>
      <c r="AE356" s="66"/>
      <c r="AF356" s="67"/>
      <c r="AG356" s="66"/>
      <c r="AH356" s="66"/>
      <c r="AI356" s="66"/>
      <c r="AJ356" s="67"/>
      <c r="AK356" s="66"/>
      <c r="AL356" s="66"/>
      <c r="AM356" s="66"/>
      <c r="AN356" s="67"/>
      <c r="AO356" s="66"/>
      <c r="AP356" s="66"/>
      <c r="AQ356" s="66"/>
      <c r="AR356" s="67"/>
      <c r="AT356" s="88">
        <v>100</v>
      </c>
      <c r="AU356" s="88">
        <v>875</v>
      </c>
      <c r="AV356" s="88">
        <v>450</v>
      </c>
      <c r="AW356" s="88">
        <v>0</v>
      </c>
      <c r="AX356" s="68"/>
      <c r="AY356" s="68"/>
      <c r="AZ356" s="68"/>
      <c r="BA356" s="68"/>
      <c r="BB356" s="68"/>
      <c r="BC356" s="68"/>
    </row>
    <row r="357" spans="1:55" x14ac:dyDescent="0.45">
      <c r="A357" s="135" t="s">
        <v>423</v>
      </c>
      <c r="B357" s="60" t="s">
        <v>223</v>
      </c>
      <c r="C357" s="76" t="s">
        <v>209</v>
      </c>
      <c r="D357" s="60">
        <v>14192</v>
      </c>
      <c r="E357" s="86">
        <v>1017</v>
      </c>
      <c r="F357" s="86">
        <v>1148</v>
      </c>
      <c r="G357" s="86">
        <v>1154</v>
      </c>
      <c r="H357" s="77">
        <v>1526</v>
      </c>
      <c r="I357" s="86">
        <v>1166</v>
      </c>
      <c r="J357" s="86">
        <v>1158</v>
      </c>
      <c r="K357" s="86">
        <v>1372</v>
      </c>
      <c r="L357" s="77">
        <v>1322</v>
      </c>
      <c r="M357" s="86">
        <v>847</v>
      </c>
      <c r="N357" s="86">
        <v>1316</v>
      </c>
      <c r="O357" s="86">
        <v>2212</v>
      </c>
      <c r="P357" s="67"/>
      <c r="Q357" s="66"/>
      <c r="R357" s="66"/>
      <c r="S357" s="66"/>
      <c r="T357" s="67"/>
      <c r="U357" s="66"/>
      <c r="V357" s="66"/>
      <c r="W357" s="66"/>
      <c r="X357" s="67"/>
      <c r="Y357" s="66"/>
      <c r="Z357" s="66"/>
      <c r="AA357" s="66"/>
      <c r="AB357" s="67"/>
      <c r="AC357" s="66"/>
      <c r="AD357" s="66"/>
      <c r="AE357" s="66"/>
      <c r="AF357" s="67"/>
      <c r="AG357" s="66"/>
      <c r="AH357" s="66"/>
      <c r="AI357" s="66"/>
      <c r="AJ357" s="67"/>
      <c r="AK357" s="66"/>
      <c r="AL357" s="66"/>
      <c r="AM357" s="66"/>
      <c r="AN357" s="67"/>
      <c r="AO357" s="66"/>
      <c r="AP357" s="66"/>
      <c r="AQ357" s="66"/>
      <c r="AR357" s="67"/>
      <c r="AT357" s="88">
        <v>1526</v>
      </c>
      <c r="AU357" s="88">
        <v>1322</v>
      </c>
      <c r="AV357" s="68"/>
      <c r="AW357" s="68"/>
      <c r="AX357" s="68"/>
      <c r="AY357" s="68"/>
      <c r="AZ357" s="68"/>
      <c r="BA357" s="68"/>
      <c r="BB357" s="68"/>
      <c r="BC357" s="68"/>
    </row>
    <row r="358" spans="1:55" x14ac:dyDescent="0.45">
      <c r="A358" s="135" t="s">
        <v>424</v>
      </c>
      <c r="B358" s="60" t="s">
        <v>223</v>
      </c>
      <c r="C358" s="76" t="s">
        <v>209</v>
      </c>
      <c r="D358" s="60">
        <v>14193</v>
      </c>
      <c r="E358" s="86">
        <v>358</v>
      </c>
      <c r="F358" s="86">
        <v>72</v>
      </c>
      <c r="G358" s="86">
        <v>571</v>
      </c>
      <c r="H358" s="77">
        <v>408</v>
      </c>
      <c r="I358" s="86">
        <v>544</v>
      </c>
      <c r="J358" s="86">
        <v>1118</v>
      </c>
      <c r="K358" s="86">
        <v>957</v>
      </c>
      <c r="L358" s="77">
        <v>1298</v>
      </c>
      <c r="M358" s="86">
        <v>901</v>
      </c>
      <c r="N358" s="86">
        <v>0</v>
      </c>
      <c r="O358" s="86">
        <v>287</v>
      </c>
      <c r="P358" s="77">
        <v>1903</v>
      </c>
      <c r="Q358" s="86">
        <v>1804</v>
      </c>
      <c r="R358" s="86">
        <v>576</v>
      </c>
      <c r="S358" s="86">
        <v>416</v>
      </c>
      <c r="T358" s="77">
        <v>95</v>
      </c>
      <c r="U358" s="86">
        <v>56</v>
      </c>
      <c r="V358" s="86">
        <v>874</v>
      </c>
      <c r="W358" s="86">
        <v>282</v>
      </c>
      <c r="X358" s="77">
        <v>369</v>
      </c>
      <c r="Y358" s="86">
        <v>37</v>
      </c>
      <c r="Z358" s="86">
        <v>201</v>
      </c>
      <c r="AA358" s="86">
        <v>170</v>
      </c>
      <c r="AB358" s="77">
        <v>355</v>
      </c>
      <c r="AC358" s="86">
        <v>111</v>
      </c>
      <c r="AD358" s="86">
        <v>352</v>
      </c>
      <c r="AE358" s="86">
        <v>192</v>
      </c>
      <c r="AF358" s="77">
        <v>2166</v>
      </c>
      <c r="AG358" s="86">
        <v>1910</v>
      </c>
      <c r="AH358" s="86">
        <v>394</v>
      </c>
      <c r="AI358" s="86">
        <v>588</v>
      </c>
      <c r="AJ358" s="77">
        <v>454</v>
      </c>
      <c r="AK358" s="86">
        <v>493</v>
      </c>
      <c r="AL358" s="86">
        <v>884</v>
      </c>
      <c r="AM358" s="86">
        <v>753</v>
      </c>
      <c r="AN358" s="77">
        <v>966</v>
      </c>
      <c r="AO358" s="86">
        <v>919</v>
      </c>
      <c r="AP358" s="86">
        <v>1366</v>
      </c>
      <c r="AQ358" s="86">
        <v>1479</v>
      </c>
      <c r="AR358" s="79"/>
      <c r="AT358" s="88">
        <v>408</v>
      </c>
      <c r="AU358" s="88">
        <v>1298</v>
      </c>
      <c r="AV358" s="88">
        <v>1903</v>
      </c>
      <c r="AW358" s="88">
        <v>95</v>
      </c>
      <c r="AX358" s="88">
        <v>369</v>
      </c>
      <c r="AY358" s="88">
        <v>355</v>
      </c>
      <c r="AZ358" s="88">
        <v>2166</v>
      </c>
      <c r="BA358" s="88">
        <v>454</v>
      </c>
      <c r="BB358" s="88">
        <v>966</v>
      </c>
      <c r="BC358" s="99"/>
    </row>
    <row r="359" spans="1:55" x14ac:dyDescent="0.45">
      <c r="A359" s="135" t="s">
        <v>425</v>
      </c>
      <c r="B359" s="60" t="s">
        <v>223</v>
      </c>
      <c r="C359" s="76" t="s">
        <v>209</v>
      </c>
      <c r="D359" s="60">
        <v>14195</v>
      </c>
      <c r="E359" s="66"/>
      <c r="F359" s="66"/>
      <c r="G359" s="66"/>
      <c r="H359" s="67"/>
      <c r="I359" s="86">
        <v>3873</v>
      </c>
      <c r="J359" s="86">
        <v>3668</v>
      </c>
      <c r="K359" s="86">
        <v>3588</v>
      </c>
      <c r="L359" s="67"/>
      <c r="M359" s="66"/>
      <c r="N359" s="66"/>
      <c r="O359" s="66"/>
      <c r="P359" s="67"/>
      <c r="Q359" s="66"/>
      <c r="R359" s="66"/>
      <c r="S359" s="66"/>
      <c r="T359" s="67"/>
      <c r="U359" s="66"/>
      <c r="V359" s="66"/>
      <c r="W359" s="66"/>
      <c r="X359" s="67"/>
      <c r="Y359" s="66"/>
      <c r="Z359" s="66"/>
      <c r="AA359" s="66"/>
      <c r="AB359" s="67"/>
      <c r="AC359" s="66"/>
      <c r="AD359" s="66"/>
      <c r="AE359" s="66"/>
      <c r="AF359" s="67"/>
      <c r="AG359" s="66"/>
      <c r="AH359" s="66"/>
      <c r="AI359" s="66"/>
      <c r="AJ359" s="67"/>
      <c r="AK359" s="66"/>
      <c r="AL359" s="66"/>
      <c r="AM359" s="66"/>
      <c r="AN359" s="67"/>
      <c r="AO359" s="66"/>
      <c r="AP359" s="66"/>
      <c r="AQ359" s="66"/>
      <c r="AR359" s="67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</row>
    <row r="360" spans="1:55" x14ac:dyDescent="0.45">
      <c r="A360" s="135" t="s">
        <v>426</v>
      </c>
      <c r="B360" s="60" t="s">
        <v>223</v>
      </c>
      <c r="C360" s="76" t="s">
        <v>209</v>
      </c>
      <c r="D360" s="60">
        <v>14196</v>
      </c>
      <c r="E360" s="86">
        <v>2375</v>
      </c>
      <c r="F360" s="86">
        <v>2776</v>
      </c>
      <c r="G360" s="86">
        <v>2354</v>
      </c>
      <c r="H360" s="77">
        <v>2827</v>
      </c>
      <c r="I360" s="86">
        <v>2138</v>
      </c>
      <c r="J360" s="86">
        <v>2043</v>
      </c>
      <c r="K360" s="86">
        <v>2700</v>
      </c>
      <c r="L360" s="77">
        <v>3412</v>
      </c>
      <c r="M360" s="86">
        <v>3720</v>
      </c>
      <c r="N360" s="86">
        <v>3049</v>
      </c>
      <c r="O360" s="86">
        <v>2688</v>
      </c>
      <c r="P360" s="77">
        <v>3139</v>
      </c>
      <c r="Q360" s="86">
        <v>2719</v>
      </c>
      <c r="R360" s="86">
        <v>3016</v>
      </c>
      <c r="S360" s="86">
        <v>2536</v>
      </c>
      <c r="T360" s="77">
        <v>4575</v>
      </c>
      <c r="U360" s="86">
        <v>3106</v>
      </c>
      <c r="V360" s="86">
        <v>2398</v>
      </c>
      <c r="W360" s="86">
        <v>2860</v>
      </c>
      <c r="X360" s="77">
        <v>2983</v>
      </c>
      <c r="Y360" s="86">
        <v>3426</v>
      </c>
      <c r="Z360" s="86">
        <v>3961</v>
      </c>
      <c r="AA360" s="86">
        <v>4007</v>
      </c>
      <c r="AB360" s="77">
        <v>4236</v>
      </c>
      <c r="AC360" s="86">
        <v>4406</v>
      </c>
      <c r="AD360" s="86">
        <v>4100</v>
      </c>
      <c r="AE360" s="86">
        <v>4699</v>
      </c>
      <c r="AF360" s="77">
        <v>4412</v>
      </c>
      <c r="AG360" s="86">
        <v>5165</v>
      </c>
      <c r="AH360" s="86">
        <v>5579</v>
      </c>
      <c r="AI360" s="86">
        <v>5425</v>
      </c>
      <c r="AJ360" s="77">
        <v>5490</v>
      </c>
      <c r="AK360" s="86">
        <v>7646</v>
      </c>
      <c r="AL360" s="86">
        <v>6076</v>
      </c>
      <c r="AM360" s="86">
        <v>6029</v>
      </c>
      <c r="AN360" s="77">
        <v>7054</v>
      </c>
      <c r="AO360" s="86">
        <v>6892</v>
      </c>
      <c r="AP360" s="86">
        <v>8321</v>
      </c>
      <c r="AQ360" s="86">
        <v>10518</v>
      </c>
      <c r="AR360" s="77">
        <v>8105</v>
      </c>
      <c r="AT360" s="88">
        <v>2827</v>
      </c>
      <c r="AU360" s="88">
        <v>3412</v>
      </c>
      <c r="AV360" s="88">
        <v>3139</v>
      </c>
      <c r="AW360" s="88">
        <v>4575</v>
      </c>
      <c r="AX360" s="88">
        <v>2983</v>
      </c>
      <c r="AY360" s="88">
        <v>4236</v>
      </c>
      <c r="AZ360" s="88">
        <v>4412</v>
      </c>
      <c r="BA360" s="88">
        <v>5490</v>
      </c>
      <c r="BB360" s="88">
        <v>7054</v>
      </c>
      <c r="BC360" s="88">
        <v>8105</v>
      </c>
    </row>
    <row r="361" spans="1:55" x14ac:dyDescent="0.45">
      <c r="A361" s="136" t="s">
        <v>427</v>
      </c>
      <c r="B361" s="101" t="s">
        <v>223</v>
      </c>
      <c r="C361" s="102" t="s">
        <v>209</v>
      </c>
      <c r="D361" s="101">
        <v>14198</v>
      </c>
      <c r="E361" s="105">
        <f t="shared" ref="E361:AR361" si="42">E352+SUM(E354:E360)</f>
        <v>62808</v>
      </c>
      <c r="F361" s="105">
        <f t="shared" si="42"/>
        <v>66861</v>
      </c>
      <c r="G361" s="105">
        <f t="shared" si="42"/>
        <v>68858</v>
      </c>
      <c r="H361" s="106">
        <f t="shared" si="42"/>
        <v>72886</v>
      </c>
      <c r="I361" s="105">
        <f t="shared" si="42"/>
        <v>75314</v>
      </c>
      <c r="J361" s="105">
        <f t="shared" si="42"/>
        <v>77905</v>
      </c>
      <c r="K361" s="105">
        <f t="shared" si="42"/>
        <v>80115</v>
      </c>
      <c r="L361" s="106">
        <f t="shared" si="42"/>
        <v>80685</v>
      </c>
      <c r="M361" s="105">
        <f t="shared" si="42"/>
        <v>80313</v>
      </c>
      <c r="N361" s="105">
        <f t="shared" si="42"/>
        <v>84164</v>
      </c>
      <c r="O361" s="105">
        <f t="shared" si="42"/>
        <v>88103</v>
      </c>
      <c r="P361" s="106">
        <f t="shared" si="42"/>
        <v>90114</v>
      </c>
      <c r="Q361" s="105">
        <f t="shared" si="42"/>
        <v>90955</v>
      </c>
      <c r="R361" s="105">
        <f t="shared" si="42"/>
        <v>94238</v>
      </c>
      <c r="S361" s="105">
        <f t="shared" si="42"/>
        <v>98546</v>
      </c>
      <c r="T361" s="106">
        <f t="shared" si="42"/>
        <v>105408</v>
      </c>
      <c r="U361" s="105">
        <f t="shared" si="42"/>
        <v>108794</v>
      </c>
      <c r="V361" s="105">
        <f t="shared" si="42"/>
        <v>112386</v>
      </c>
      <c r="W361" s="105">
        <f t="shared" si="42"/>
        <v>119345</v>
      </c>
      <c r="X361" s="106">
        <f t="shared" si="42"/>
        <v>124308</v>
      </c>
      <c r="Y361" s="105">
        <f t="shared" si="42"/>
        <v>123761</v>
      </c>
      <c r="Z361" s="105">
        <f t="shared" si="42"/>
        <v>124157</v>
      </c>
      <c r="AA361" s="105">
        <f t="shared" si="42"/>
        <v>129702</v>
      </c>
      <c r="AB361" s="106">
        <f t="shared" si="42"/>
        <v>135676</v>
      </c>
      <c r="AC361" s="105">
        <f t="shared" si="42"/>
        <v>138207</v>
      </c>
      <c r="AD361" s="105">
        <f t="shared" si="42"/>
        <v>147437</v>
      </c>
      <c r="AE361" s="105">
        <f t="shared" si="42"/>
        <v>148358</v>
      </c>
      <c r="AF361" s="106">
        <f t="shared" si="42"/>
        <v>152578</v>
      </c>
      <c r="AG361" s="105">
        <f t="shared" si="42"/>
        <v>147018</v>
      </c>
      <c r="AH361" s="105">
        <f t="shared" si="42"/>
        <v>149069</v>
      </c>
      <c r="AI361" s="105">
        <f t="shared" si="42"/>
        <v>164369</v>
      </c>
      <c r="AJ361" s="106">
        <f t="shared" si="42"/>
        <v>174296</v>
      </c>
      <c r="AK361" s="105">
        <f t="shared" si="42"/>
        <v>172137</v>
      </c>
      <c r="AL361" s="105">
        <f t="shared" si="42"/>
        <v>175697</v>
      </c>
      <c r="AM361" s="105">
        <f t="shared" si="42"/>
        <v>184110</v>
      </c>
      <c r="AN361" s="106">
        <f t="shared" si="42"/>
        <v>188143</v>
      </c>
      <c r="AO361" s="105">
        <f t="shared" si="42"/>
        <v>177853</v>
      </c>
      <c r="AP361" s="105">
        <f t="shared" si="42"/>
        <v>172371</v>
      </c>
      <c r="AQ361" s="105">
        <f t="shared" si="42"/>
        <v>166109</v>
      </c>
      <c r="AR361" s="106">
        <f t="shared" si="42"/>
        <v>164795</v>
      </c>
      <c r="AT361" s="107">
        <f>H352+SUM(H354:H360)</f>
        <v>72886</v>
      </c>
      <c r="AU361" s="107">
        <f>L352+SUM(L354:L360)</f>
        <v>80685</v>
      </c>
      <c r="AV361" s="107">
        <f>P352+SUM(P354:P360)</f>
        <v>90114</v>
      </c>
      <c r="AW361" s="107">
        <f>T352+SUM(T354:T360)</f>
        <v>105408</v>
      </c>
      <c r="AX361" s="107">
        <f>X352+SUM(X354:X360)</f>
        <v>124308</v>
      </c>
      <c r="AY361" s="107">
        <f>AB352+SUM(AB354:AB360)</f>
        <v>135676</v>
      </c>
      <c r="AZ361" s="107">
        <f>AF352+SUM(AF354:AF360)</f>
        <v>152578</v>
      </c>
      <c r="BA361" s="107">
        <f>AJ352+SUM(AJ354:AJ360)</f>
        <v>174296</v>
      </c>
      <c r="BB361" s="107">
        <f>AN352+SUM(AN354:AN360)</f>
        <v>188143</v>
      </c>
      <c r="BC361" s="107">
        <f>AR352+SUM(AR354:AR360)</f>
        <v>164795</v>
      </c>
    </row>
    <row r="362" spans="1:55" x14ac:dyDescent="0.45">
      <c r="A362" s="97"/>
      <c r="B362" s="114"/>
      <c r="C362" s="114"/>
      <c r="D362" s="114"/>
      <c r="E362" s="131"/>
      <c r="F362" s="131"/>
      <c r="G362" s="131"/>
      <c r="H362" s="130"/>
      <c r="I362" s="131"/>
      <c r="J362" s="131"/>
      <c r="K362" s="131"/>
      <c r="L362" s="130"/>
      <c r="M362" s="131"/>
      <c r="N362" s="131"/>
      <c r="O362" s="131"/>
      <c r="P362" s="130"/>
      <c r="Q362" s="131"/>
      <c r="R362" s="131"/>
      <c r="S362" s="131"/>
      <c r="T362" s="130"/>
      <c r="U362" s="131"/>
      <c r="V362" s="131"/>
      <c r="W362" s="131"/>
      <c r="X362" s="130"/>
      <c r="Y362" s="131"/>
      <c r="Z362" s="131"/>
      <c r="AA362" s="131"/>
      <c r="AB362" s="130"/>
      <c r="AC362" s="131"/>
      <c r="AD362" s="131"/>
      <c r="AE362" s="131"/>
      <c r="AF362" s="130"/>
      <c r="AG362" s="131"/>
      <c r="AH362" s="131"/>
      <c r="AI362" s="131"/>
      <c r="AJ362" s="130"/>
      <c r="AK362" s="131"/>
      <c r="AL362" s="131"/>
      <c r="AM362" s="131"/>
      <c r="AN362" s="130"/>
      <c r="AO362" s="131"/>
      <c r="AP362" s="131"/>
      <c r="AQ362" s="131"/>
      <c r="AR362" s="130"/>
      <c r="AT362" s="132"/>
      <c r="AU362" s="132"/>
      <c r="AV362" s="132"/>
      <c r="AW362" s="132"/>
      <c r="AX362" s="132"/>
      <c r="AY362" s="132"/>
      <c r="AZ362" s="132"/>
      <c r="BA362" s="132"/>
      <c r="BB362" s="132"/>
      <c r="BC362" s="132"/>
    </row>
    <row r="363" spans="1:55" x14ac:dyDescent="0.45">
      <c r="A363" s="97" t="s">
        <v>428</v>
      </c>
      <c r="B363" s="60" t="s">
        <v>223</v>
      </c>
      <c r="C363" s="76" t="s">
        <v>209</v>
      </c>
      <c r="D363" s="60">
        <v>14201</v>
      </c>
      <c r="E363" s="86">
        <v>1470</v>
      </c>
      <c r="F363" s="86">
        <v>1564</v>
      </c>
      <c r="G363" s="86">
        <v>1843</v>
      </c>
      <c r="H363" s="77">
        <v>1976</v>
      </c>
      <c r="I363" s="86">
        <v>2123</v>
      </c>
      <c r="J363" s="86">
        <v>2415</v>
      </c>
      <c r="K363" s="86">
        <v>2470</v>
      </c>
      <c r="L363" s="77">
        <v>3079</v>
      </c>
      <c r="M363" s="86">
        <v>4090</v>
      </c>
      <c r="N363" s="86">
        <v>4409</v>
      </c>
      <c r="O363" s="86">
        <v>4813</v>
      </c>
      <c r="P363" s="77">
        <v>5183</v>
      </c>
      <c r="Q363" s="86">
        <v>5577</v>
      </c>
      <c r="R363" s="86">
        <v>5820</v>
      </c>
      <c r="S363" s="86">
        <v>5705</v>
      </c>
      <c r="T363" s="77">
        <v>5878</v>
      </c>
      <c r="U363" s="86">
        <v>6131</v>
      </c>
      <c r="V363" s="86">
        <v>6642</v>
      </c>
      <c r="W363" s="86">
        <v>7269</v>
      </c>
      <c r="X363" s="77">
        <v>7813</v>
      </c>
      <c r="Y363" s="86">
        <v>10976</v>
      </c>
      <c r="Z363" s="86">
        <v>11487</v>
      </c>
      <c r="AA363" s="86">
        <v>12673</v>
      </c>
      <c r="AB363" s="77">
        <v>13859</v>
      </c>
      <c r="AC363" s="86">
        <v>14474</v>
      </c>
      <c r="AD363" s="86">
        <v>12112</v>
      </c>
      <c r="AE363" s="86">
        <v>12488</v>
      </c>
      <c r="AF363" s="77">
        <v>13078</v>
      </c>
      <c r="AG363" s="86">
        <v>12367</v>
      </c>
      <c r="AH363" s="86">
        <v>12961</v>
      </c>
      <c r="AI363" s="86">
        <v>14656</v>
      </c>
      <c r="AJ363" s="77">
        <v>20703</v>
      </c>
      <c r="AK363" s="86">
        <v>25294</v>
      </c>
      <c r="AL363" s="86">
        <v>25532</v>
      </c>
      <c r="AM363" s="86">
        <v>26101</v>
      </c>
      <c r="AN363" s="77">
        <v>29549</v>
      </c>
      <c r="AO363" s="86">
        <v>30544</v>
      </c>
      <c r="AP363" s="86">
        <v>30665</v>
      </c>
      <c r="AQ363" s="86">
        <v>30419</v>
      </c>
      <c r="AR363" s="77">
        <v>30492</v>
      </c>
      <c r="AT363" s="88">
        <v>1976</v>
      </c>
      <c r="AU363" s="88">
        <v>3079</v>
      </c>
      <c r="AV363" s="88">
        <v>5183</v>
      </c>
      <c r="AW363" s="88">
        <v>5878</v>
      </c>
      <c r="AX363" s="88">
        <v>7813</v>
      </c>
      <c r="AY363" s="88">
        <v>13859</v>
      </c>
      <c r="AZ363" s="88">
        <v>13078</v>
      </c>
      <c r="BA363" s="88">
        <v>20703</v>
      </c>
      <c r="BB363" s="88">
        <v>29549</v>
      </c>
      <c r="BC363" s="88">
        <v>30492</v>
      </c>
    </row>
    <row r="364" spans="1:55" x14ac:dyDescent="0.45">
      <c r="A364" s="97" t="s">
        <v>98</v>
      </c>
      <c r="B364" s="60" t="s">
        <v>223</v>
      </c>
      <c r="C364" s="76" t="s">
        <v>209</v>
      </c>
      <c r="D364" s="60">
        <v>14205</v>
      </c>
      <c r="E364" s="66"/>
      <c r="F364" s="66"/>
      <c r="G364" s="66"/>
      <c r="H364" s="67"/>
      <c r="I364" s="66"/>
      <c r="J364" s="66"/>
      <c r="K364" s="66"/>
      <c r="L364" s="67"/>
      <c r="M364" s="66"/>
      <c r="N364" s="66"/>
      <c r="O364" s="66"/>
      <c r="P364" s="77">
        <v>251</v>
      </c>
      <c r="Q364" s="86">
        <v>233</v>
      </c>
      <c r="R364" s="86">
        <v>253</v>
      </c>
      <c r="S364" s="86">
        <v>273</v>
      </c>
      <c r="T364" s="77">
        <v>383</v>
      </c>
      <c r="U364" s="86">
        <v>365</v>
      </c>
      <c r="V364" s="86">
        <v>376</v>
      </c>
      <c r="W364" s="86">
        <v>505</v>
      </c>
      <c r="X364" s="77">
        <v>680</v>
      </c>
      <c r="Y364" s="86">
        <v>678</v>
      </c>
      <c r="Z364" s="86">
        <v>685</v>
      </c>
      <c r="AA364" s="86">
        <v>682</v>
      </c>
      <c r="AB364" s="77">
        <v>737</v>
      </c>
      <c r="AC364" s="86">
        <v>750</v>
      </c>
      <c r="AD364" s="86">
        <v>585</v>
      </c>
      <c r="AE364" s="86">
        <v>564</v>
      </c>
      <c r="AF364" s="77">
        <v>721</v>
      </c>
      <c r="AG364" s="86">
        <v>730</v>
      </c>
      <c r="AH364" s="86">
        <v>895</v>
      </c>
      <c r="AI364" s="86">
        <v>972</v>
      </c>
      <c r="AJ364" s="77">
        <v>1084</v>
      </c>
      <c r="AK364" s="86">
        <v>1129</v>
      </c>
      <c r="AL364" s="86">
        <v>1153</v>
      </c>
      <c r="AM364" s="86">
        <v>1195</v>
      </c>
      <c r="AN364" s="77">
        <v>1284</v>
      </c>
      <c r="AO364" s="86">
        <v>1388</v>
      </c>
      <c r="AP364" s="86">
        <v>1490</v>
      </c>
      <c r="AQ364" s="86">
        <v>2991</v>
      </c>
      <c r="AR364" s="77">
        <v>5261</v>
      </c>
      <c r="AT364" s="68"/>
      <c r="AU364" s="68"/>
      <c r="AV364" s="88">
        <v>251</v>
      </c>
      <c r="AW364" s="88">
        <v>383</v>
      </c>
      <c r="AX364" s="88">
        <v>680</v>
      </c>
      <c r="AY364" s="88">
        <v>737</v>
      </c>
      <c r="AZ364" s="88">
        <v>721</v>
      </c>
      <c r="BA364" s="88">
        <v>1084</v>
      </c>
      <c r="BB364" s="88">
        <v>1284</v>
      </c>
      <c r="BC364" s="88">
        <v>5261</v>
      </c>
    </row>
    <row r="365" spans="1:55" x14ac:dyDescent="0.45">
      <c r="A365" s="97" t="s">
        <v>429</v>
      </c>
      <c r="B365" s="60" t="s">
        <v>223</v>
      </c>
      <c r="C365" s="76" t="s">
        <v>209</v>
      </c>
      <c r="D365" s="60">
        <v>14207</v>
      </c>
      <c r="E365" s="86">
        <v>12300</v>
      </c>
      <c r="F365" s="86">
        <v>12912</v>
      </c>
      <c r="G365" s="86">
        <v>14867</v>
      </c>
      <c r="H365" s="77">
        <v>16524</v>
      </c>
      <c r="I365" s="86">
        <v>17877</v>
      </c>
      <c r="J365" s="86">
        <v>19486</v>
      </c>
      <c r="K365" s="86">
        <v>20981</v>
      </c>
      <c r="L365" s="77">
        <v>23883</v>
      </c>
      <c r="M365" s="86">
        <v>25448</v>
      </c>
      <c r="N365" s="86">
        <v>27008</v>
      </c>
      <c r="O365" s="86">
        <v>28338</v>
      </c>
      <c r="P365" s="77">
        <v>29016</v>
      </c>
      <c r="Q365" s="86">
        <v>30162</v>
      </c>
      <c r="R365" s="86">
        <v>31413</v>
      </c>
      <c r="S365" s="86">
        <v>32753</v>
      </c>
      <c r="T365" s="77">
        <v>34234</v>
      </c>
      <c r="U365" s="86">
        <v>35936</v>
      </c>
      <c r="V365" s="86">
        <v>37676</v>
      </c>
      <c r="W365" s="86">
        <v>40120</v>
      </c>
      <c r="X365" s="77">
        <v>42383</v>
      </c>
      <c r="Y365" s="86">
        <v>48845</v>
      </c>
      <c r="Z365" s="86">
        <v>51672</v>
      </c>
      <c r="AA365" s="86">
        <v>55300</v>
      </c>
      <c r="AB365" s="77">
        <v>59719</v>
      </c>
      <c r="AC365" s="86">
        <v>60528</v>
      </c>
      <c r="AD365" s="86">
        <v>64891</v>
      </c>
      <c r="AE365" s="86">
        <v>69252</v>
      </c>
      <c r="AF365" s="77">
        <v>73646</v>
      </c>
      <c r="AG365" s="86">
        <v>76747</v>
      </c>
      <c r="AH365" s="86">
        <v>78748</v>
      </c>
      <c r="AI365" s="86">
        <v>81636</v>
      </c>
      <c r="AJ365" s="77">
        <v>84749</v>
      </c>
      <c r="AK365" s="86">
        <v>87606</v>
      </c>
      <c r="AL365" s="86">
        <v>91697</v>
      </c>
      <c r="AM365" s="86">
        <v>94631</v>
      </c>
      <c r="AN365" s="77">
        <v>97599</v>
      </c>
      <c r="AO365" s="86">
        <v>104218</v>
      </c>
      <c r="AP365" s="86">
        <v>106223</v>
      </c>
      <c r="AQ365" s="86">
        <v>108363</v>
      </c>
      <c r="AR365" s="77">
        <v>112668</v>
      </c>
      <c r="AT365" s="88">
        <v>16524</v>
      </c>
      <c r="AU365" s="88">
        <v>23883</v>
      </c>
      <c r="AV365" s="88">
        <v>29016</v>
      </c>
      <c r="AW365" s="88">
        <v>34234</v>
      </c>
      <c r="AX365" s="88">
        <v>42383</v>
      </c>
      <c r="AY365" s="88">
        <v>59719</v>
      </c>
      <c r="AZ365" s="88">
        <v>73646</v>
      </c>
      <c r="BA365" s="88">
        <v>84749</v>
      </c>
      <c r="BB365" s="88">
        <v>97599</v>
      </c>
      <c r="BC365" s="88">
        <v>112668</v>
      </c>
    </row>
    <row r="366" spans="1:55" x14ac:dyDescent="0.45">
      <c r="A366" s="97" t="s">
        <v>430</v>
      </c>
      <c r="B366" s="60" t="s">
        <v>223</v>
      </c>
      <c r="C366" s="76" t="s">
        <v>209</v>
      </c>
      <c r="D366" s="60">
        <v>14212</v>
      </c>
      <c r="E366" s="66"/>
      <c r="F366" s="66"/>
      <c r="G366" s="66"/>
      <c r="H366" s="67"/>
      <c r="I366" s="66"/>
      <c r="J366" s="66"/>
      <c r="K366" s="66"/>
      <c r="L366" s="67"/>
      <c r="M366" s="66"/>
      <c r="N366" s="66"/>
      <c r="O366" s="66"/>
      <c r="P366" s="67"/>
      <c r="Q366" s="66"/>
      <c r="R366" s="66"/>
      <c r="S366" s="66"/>
      <c r="T366" s="67"/>
      <c r="U366" s="66"/>
      <c r="V366" s="66"/>
      <c r="W366" s="66"/>
      <c r="X366" s="67"/>
      <c r="Y366" s="66"/>
      <c r="Z366" s="66"/>
      <c r="AA366" s="66"/>
      <c r="AB366" s="67"/>
      <c r="AC366" s="86">
        <v>8837</v>
      </c>
      <c r="AD366" s="86">
        <v>9713</v>
      </c>
      <c r="AE366" s="86">
        <v>10341</v>
      </c>
      <c r="AF366" s="77">
        <v>10941</v>
      </c>
      <c r="AG366" s="86">
        <v>11219</v>
      </c>
      <c r="AH366" s="86">
        <v>11567</v>
      </c>
      <c r="AI366" s="86">
        <v>11946</v>
      </c>
      <c r="AJ366" s="77">
        <v>12211</v>
      </c>
      <c r="AK366" s="86">
        <v>12598</v>
      </c>
      <c r="AL366" s="86">
        <v>12978</v>
      </c>
      <c r="AM366" s="86">
        <v>12918</v>
      </c>
      <c r="AN366" s="77">
        <v>12959</v>
      </c>
      <c r="AO366" s="86">
        <v>12992</v>
      </c>
      <c r="AP366" s="86">
        <v>13398</v>
      </c>
      <c r="AQ366" s="86">
        <v>13677</v>
      </c>
      <c r="AR366" s="77">
        <v>14381</v>
      </c>
      <c r="AT366" s="68"/>
      <c r="AU366" s="68"/>
      <c r="AV366" s="68"/>
      <c r="AW366" s="68"/>
      <c r="AX366" s="68"/>
      <c r="AY366" s="68"/>
      <c r="AZ366" s="88">
        <v>10941</v>
      </c>
      <c r="BA366" s="88">
        <v>12211</v>
      </c>
      <c r="BB366" s="88">
        <v>12959</v>
      </c>
      <c r="BC366" s="88">
        <v>14381</v>
      </c>
    </row>
    <row r="367" spans="1:55" x14ac:dyDescent="0.45">
      <c r="A367" s="97" t="s">
        <v>431</v>
      </c>
      <c r="B367" s="60" t="s">
        <v>223</v>
      </c>
      <c r="C367" s="76" t="s">
        <v>209</v>
      </c>
      <c r="D367" s="60">
        <v>14213</v>
      </c>
      <c r="E367" s="86">
        <v>7324</v>
      </c>
      <c r="F367" s="86">
        <v>6558</v>
      </c>
      <c r="G367" s="86">
        <v>6290</v>
      </c>
      <c r="H367" s="77">
        <v>6066</v>
      </c>
      <c r="I367" s="86">
        <v>5317</v>
      </c>
      <c r="J367" s="86">
        <v>5234</v>
      </c>
      <c r="K367" s="86">
        <v>4744</v>
      </c>
      <c r="L367" s="77">
        <v>4607</v>
      </c>
      <c r="M367" s="86">
        <v>4380</v>
      </c>
      <c r="N367" s="86">
        <v>4213</v>
      </c>
      <c r="O367" s="86">
        <v>4023</v>
      </c>
      <c r="P367" s="77">
        <v>3847</v>
      </c>
      <c r="Q367" s="86">
        <v>3657</v>
      </c>
      <c r="R367" s="86">
        <v>3452</v>
      </c>
      <c r="S367" s="86">
        <v>3367</v>
      </c>
      <c r="T367" s="77">
        <v>3307</v>
      </c>
      <c r="U367" s="86">
        <v>3137</v>
      </c>
      <c r="V367" s="86">
        <v>2933</v>
      </c>
      <c r="W367" s="86">
        <v>2883</v>
      </c>
      <c r="X367" s="77">
        <v>2692</v>
      </c>
      <c r="Y367" s="86">
        <v>2809</v>
      </c>
      <c r="Z367" s="86">
        <v>2662</v>
      </c>
      <c r="AA367" s="86">
        <v>2448</v>
      </c>
      <c r="AB367" s="77">
        <v>2220</v>
      </c>
      <c r="AC367" s="86">
        <v>2063</v>
      </c>
      <c r="AD367" s="86">
        <v>1902</v>
      </c>
      <c r="AE367" s="86">
        <v>1747</v>
      </c>
      <c r="AF367" s="77">
        <v>1979</v>
      </c>
      <c r="AG367" s="86">
        <v>1840</v>
      </c>
      <c r="AH367" s="86">
        <v>1697</v>
      </c>
      <c r="AI367" s="86">
        <v>1520</v>
      </c>
      <c r="AJ367" s="77">
        <v>1445</v>
      </c>
      <c r="AK367" s="86">
        <v>1823</v>
      </c>
      <c r="AL367" s="86">
        <v>1626</v>
      </c>
      <c r="AM367" s="86">
        <v>1549</v>
      </c>
      <c r="AN367" s="77">
        <v>1417</v>
      </c>
      <c r="AO367" s="86">
        <v>1313</v>
      </c>
      <c r="AP367" s="86">
        <v>1377</v>
      </c>
      <c r="AQ367" s="86">
        <v>2192</v>
      </c>
      <c r="AR367" s="77">
        <v>2084</v>
      </c>
      <c r="AT367" s="88">
        <v>6066</v>
      </c>
      <c r="AU367" s="88">
        <v>4607</v>
      </c>
      <c r="AV367" s="88">
        <v>3847</v>
      </c>
      <c r="AW367" s="88">
        <v>3307</v>
      </c>
      <c r="AX367" s="88">
        <v>2692</v>
      </c>
      <c r="AY367" s="88">
        <v>2220</v>
      </c>
      <c r="AZ367" s="88">
        <v>1979</v>
      </c>
      <c r="BA367" s="88">
        <v>1445</v>
      </c>
      <c r="BB367" s="88">
        <v>1417</v>
      </c>
      <c r="BC367" s="88">
        <v>2084</v>
      </c>
    </row>
    <row r="368" spans="1:55" x14ac:dyDescent="0.45">
      <c r="A368" s="97" t="s">
        <v>19</v>
      </c>
      <c r="B368" s="60" t="s">
        <v>223</v>
      </c>
      <c r="C368" s="76" t="s">
        <v>209</v>
      </c>
      <c r="D368" s="60">
        <v>14220</v>
      </c>
      <c r="E368" s="86">
        <v>10595</v>
      </c>
      <c r="F368" s="86">
        <v>11396</v>
      </c>
      <c r="G368" s="86">
        <v>11426</v>
      </c>
      <c r="H368" s="77">
        <v>11492</v>
      </c>
      <c r="I368" s="86">
        <v>14177</v>
      </c>
      <c r="J368" s="86">
        <v>14586</v>
      </c>
      <c r="K368" s="86">
        <v>15461</v>
      </c>
      <c r="L368" s="77">
        <v>15599</v>
      </c>
      <c r="M368" s="86">
        <v>15573</v>
      </c>
      <c r="N368" s="86">
        <v>15610</v>
      </c>
      <c r="O368" s="86">
        <v>15675</v>
      </c>
      <c r="P368" s="77">
        <v>15869</v>
      </c>
      <c r="Q368" s="86">
        <v>15866</v>
      </c>
      <c r="R368" s="86">
        <v>15841</v>
      </c>
      <c r="S368" s="86">
        <v>16028</v>
      </c>
      <c r="T368" s="77">
        <v>16468</v>
      </c>
      <c r="U368" s="86">
        <v>16547</v>
      </c>
      <c r="V368" s="86">
        <v>16604</v>
      </c>
      <c r="W368" s="86">
        <v>16731</v>
      </c>
      <c r="X368" s="77">
        <v>16747</v>
      </c>
      <c r="Y368" s="86">
        <v>17862</v>
      </c>
      <c r="Z368" s="86">
        <v>17895</v>
      </c>
      <c r="AA368" s="86">
        <v>17895</v>
      </c>
      <c r="AB368" s="77">
        <v>17888</v>
      </c>
      <c r="AC368" s="86">
        <v>17943</v>
      </c>
      <c r="AD368" s="86">
        <v>18000</v>
      </c>
      <c r="AE368" s="86">
        <v>18069</v>
      </c>
      <c r="AF368" s="77">
        <v>20624</v>
      </c>
      <c r="AG368" s="86">
        <v>20734</v>
      </c>
      <c r="AH368" s="86">
        <v>20824</v>
      </c>
      <c r="AI368" s="86">
        <v>20870</v>
      </c>
      <c r="AJ368" s="77">
        <v>21175</v>
      </c>
      <c r="AK368" s="86">
        <v>22341</v>
      </c>
      <c r="AL368" s="86">
        <v>22406</v>
      </c>
      <c r="AM368" s="86">
        <v>22623</v>
      </c>
      <c r="AN368" s="77">
        <v>22956</v>
      </c>
      <c r="AO368" s="86">
        <v>23010</v>
      </c>
      <c r="AP368" s="86">
        <v>23949</v>
      </c>
      <c r="AQ368" s="86">
        <v>28834</v>
      </c>
      <c r="AR368" s="77">
        <v>28960</v>
      </c>
      <c r="AT368" s="88">
        <v>11492</v>
      </c>
      <c r="AU368" s="88">
        <v>15599</v>
      </c>
      <c r="AV368" s="88">
        <v>15869</v>
      </c>
      <c r="AW368" s="88">
        <v>16468</v>
      </c>
      <c r="AX368" s="88">
        <v>16747</v>
      </c>
      <c r="AY368" s="88">
        <v>17888</v>
      </c>
      <c r="AZ368" s="88">
        <v>20624</v>
      </c>
      <c r="BA368" s="88">
        <v>21175</v>
      </c>
      <c r="BB368" s="88">
        <v>22956</v>
      </c>
      <c r="BC368" s="88">
        <v>28960</v>
      </c>
    </row>
    <row r="369" spans="1:55" x14ac:dyDescent="0.45">
      <c r="A369" s="97" t="s">
        <v>432</v>
      </c>
      <c r="B369" s="60" t="s">
        <v>223</v>
      </c>
      <c r="C369" s="76" t="s">
        <v>209</v>
      </c>
      <c r="D369" s="60">
        <v>14226</v>
      </c>
      <c r="E369" s="86">
        <v>2195</v>
      </c>
      <c r="F369" s="86">
        <v>1891</v>
      </c>
      <c r="G369" s="86">
        <v>1784</v>
      </c>
      <c r="H369" s="77">
        <v>1976</v>
      </c>
      <c r="I369" s="86">
        <v>1718</v>
      </c>
      <c r="J369" s="86">
        <v>1982</v>
      </c>
      <c r="K369" s="86">
        <v>2010</v>
      </c>
      <c r="L369" s="77">
        <v>3280</v>
      </c>
      <c r="M369" s="86">
        <v>3596</v>
      </c>
      <c r="N369" s="86">
        <v>3403</v>
      </c>
      <c r="O369" s="86">
        <v>3329</v>
      </c>
      <c r="P369" s="77">
        <v>3181</v>
      </c>
      <c r="Q369" s="86">
        <v>3297</v>
      </c>
      <c r="R369" s="86">
        <v>3275</v>
      </c>
      <c r="S369" s="86">
        <v>3276</v>
      </c>
      <c r="T369" s="77">
        <v>1819</v>
      </c>
      <c r="U369" s="86">
        <v>1846</v>
      </c>
      <c r="V369" s="86">
        <v>2004</v>
      </c>
      <c r="W369" s="86">
        <v>2683</v>
      </c>
      <c r="X369" s="77">
        <v>2672</v>
      </c>
      <c r="Y369" s="86">
        <v>2004</v>
      </c>
      <c r="Z369" s="86">
        <v>3052</v>
      </c>
      <c r="AA369" s="86">
        <v>2838</v>
      </c>
      <c r="AB369" s="77">
        <v>2693</v>
      </c>
      <c r="AC369" s="86">
        <v>2547</v>
      </c>
      <c r="AD369" s="86">
        <v>2461</v>
      </c>
      <c r="AE369" s="86">
        <v>2225</v>
      </c>
      <c r="AF369" s="77">
        <v>2342</v>
      </c>
      <c r="AG369" s="86">
        <v>2748</v>
      </c>
      <c r="AH369" s="86">
        <v>2731</v>
      </c>
      <c r="AI369" s="86">
        <v>3274</v>
      </c>
      <c r="AJ369" s="77">
        <v>3953</v>
      </c>
      <c r="AK369" s="86">
        <v>4167</v>
      </c>
      <c r="AL369" s="86">
        <v>4298</v>
      </c>
      <c r="AM369" s="86">
        <v>4276</v>
      </c>
      <c r="AN369" s="77">
        <v>5361</v>
      </c>
      <c r="AO369" s="86">
        <v>5778</v>
      </c>
      <c r="AP369" s="86">
        <v>5712</v>
      </c>
      <c r="AQ369" s="86">
        <v>5670</v>
      </c>
      <c r="AR369" s="77">
        <v>6623</v>
      </c>
      <c r="AT369" s="88">
        <v>1976</v>
      </c>
      <c r="AU369" s="88">
        <v>3280</v>
      </c>
      <c r="AV369" s="88">
        <v>3181</v>
      </c>
      <c r="AW369" s="88">
        <v>1819</v>
      </c>
      <c r="AX369" s="88">
        <v>2672</v>
      </c>
      <c r="AY369" s="88">
        <v>2693</v>
      </c>
      <c r="AZ369" s="88">
        <v>2342</v>
      </c>
      <c r="BA369" s="88">
        <v>3953</v>
      </c>
      <c r="BB369" s="88">
        <v>5361</v>
      </c>
      <c r="BC369" s="88">
        <v>6623</v>
      </c>
    </row>
    <row r="370" spans="1:55" x14ac:dyDescent="0.45">
      <c r="A370" s="123" t="s">
        <v>433</v>
      </c>
      <c r="B370" s="101" t="s">
        <v>223</v>
      </c>
      <c r="C370" s="102" t="s">
        <v>209</v>
      </c>
      <c r="D370" s="101">
        <v>14231</v>
      </c>
      <c r="E370" s="105">
        <f t="shared" ref="E370:AR370" si="43">E361+SUM(E363:E369)</f>
        <v>96692</v>
      </c>
      <c r="F370" s="105">
        <f t="shared" si="43"/>
        <v>101182</v>
      </c>
      <c r="G370" s="105">
        <f t="shared" si="43"/>
        <v>105068</v>
      </c>
      <c r="H370" s="106">
        <f t="shared" si="43"/>
        <v>110920</v>
      </c>
      <c r="I370" s="105">
        <f t="shared" si="43"/>
        <v>116526</v>
      </c>
      <c r="J370" s="105">
        <f t="shared" si="43"/>
        <v>121608</v>
      </c>
      <c r="K370" s="105">
        <f t="shared" si="43"/>
        <v>125781</v>
      </c>
      <c r="L370" s="106">
        <f t="shared" si="43"/>
        <v>131133</v>
      </c>
      <c r="M370" s="105">
        <f t="shared" si="43"/>
        <v>133400</v>
      </c>
      <c r="N370" s="105">
        <f t="shared" si="43"/>
        <v>138807</v>
      </c>
      <c r="O370" s="105">
        <f t="shared" si="43"/>
        <v>144281</v>
      </c>
      <c r="P370" s="106">
        <f t="shared" si="43"/>
        <v>147461</v>
      </c>
      <c r="Q370" s="105">
        <f t="shared" si="43"/>
        <v>149747</v>
      </c>
      <c r="R370" s="105">
        <f t="shared" si="43"/>
        <v>154292</v>
      </c>
      <c r="S370" s="105">
        <f t="shared" si="43"/>
        <v>159948</v>
      </c>
      <c r="T370" s="106">
        <f t="shared" si="43"/>
        <v>167497</v>
      </c>
      <c r="U370" s="105">
        <f t="shared" si="43"/>
        <v>172756</v>
      </c>
      <c r="V370" s="105">
        <f t="shared" si="43"/>
        <v>178621</v>
      </c>
      <c r="W370" s="105">
        <f t="shared" si="43"/>
        <v>189536</v>
      </c>
      <c r="X370" s="106">
        <f t="shared" si="43"/>
        <v>197295</v>
      </c>
      <c r="Y370" s="105">
        <f t="shared" si="43"/>
        <v>206935</v>
      </c>
      <c r="Z370" s="105">
        <f t="shared" si="43"/>
        <v>211610</v>
      </c>
      <c r="AA370" s="105">
        <f t="shared" si="43"/>
        <v>221538</v>
      </c>
      <c r="AB370" s="106">
        <f t="shared" si="43"/>
        <v>232792</v>
      </c>
      <c r="AC370" s="105">
        <f t="shared" si="43"/>
        <v>245349</v>
      </c>
      <c r="AD370" s="105">
        <f t="shared" si="43"/>
        <v>257101</v>
      </c>
      <c r="AE370" s="105">
        <f t="shared" si="43"/>
        <v>263044</v>
      </c>
      <c r="AF370" s="106">
        <f t="shared" si="43"/>
        <v>275909</v>
      </c>
      <c r="AG370" s="105">
        <f t="shared" si="43"/>
        <v>273403</v>
      </c>
      <c r="AH370" s="105">
        <f t="shared" si="43"/>
        <v>278492</v>
      </c>
      <c r="AI370" s="105">
        <f t="shared" si="43"/>
        <v>299243</v>
      </c>
      <c r="AJ370" s="106">
        <f t="shared" si="43"/>
        <v>319616</v>
      </c>
      <c r="AK370" s="105">
        <f t="shared" si="43"/>
        <v>327095</v>
      </c>
      <c r="AL370" s="105">
        <f t="shared" si="43"/>
        <v>335387</v>
      </c>
      <c r="AM370" s="105">
        <f t="shared" si="43"/>
        <v>347403</v>
      </c>
      <c r="AN370" s="106">
        <f t="shared" si="43"/>
        <v>359268</v>
      </c>
      <c r="AO370" s="105">
        <f t="shared" si="43"/>
        <v>357096</v>
      </c>
      <c r="AP370" s="105">
        <f t="shared" si="43"/>
        <v>355185</v>
      </c>
      <c r="AQ370" s="105">
        <f t="shared" si="43"/>
        <v>358255</v>
      </c>
      <c r="AR370" s="106">
        <f t="shared" si="43"/>
        <v>365264</v>
      </c>
      <c r="AT370" s="107">
        <f>H361+SUM(H363:H369)</f>
        <v>110920</v>
      </c>
      <c r="AU370" s="107">
        <f>L361+SUM(L363:L369)</f>
        <v>131133</v>
      </c>
      <c r="AV370" s="107">
        <f>P361+SUM(P363:P369)</f>
        <v>147461</v>
      </c>
      <c r="AW370" s="107">
        <f>T361+SUM(T363:T369)</f>
        <v>167497</v>
      </c>
      <c r="AX370" s="107">
        <f>X361+SUM(X363:X369)</f>
        <v>197295</v>
      </c>
      <c r="AY370" s="107">
        <f>AB361+SUM(AB363:AB369)</f>
        <v>232792</v>
      </c>
      <c r="AZ370" s="107">
        <f>AF361+SUM(AF363:AF369)</f>
        <v>275909</v>
      </c>
      <c r="BA370" s="107">
        <f>AJ361+SUM(AJ363:AJ369)</f>
        <v>319616</v>
      </c>
      <c r="BB370" s="107">
        <f>AN361+SUM(AN363:AN369)</f>
        <v>359268</v>
      </c>
      <c r="BC370" s="107">
        <f>AR361+SUM(AR363:AR369)</f>
        <v>365264</v>
      </c>
    </row>
    <row r="371" spans="1:55" x14ac:dyDescent="0.45">
      <c r="A371" s="59"/>
      <c r="B371" s="60"/>
      <c r="C371" s="60"/>
      <c r="D371" s="60"/>
      <c r="E371" s="66"/>
      <c r="F371" s="66"/>
      <c r="G371" s="66"/>
      <c r="H371" s="67"/>
      <c r="I371" s="66"/>
      <c r="J371" s="66"/>
      <c r="K371" s="66"/>
      <c r="L371" s="67"/>
      <c r="M371" s="66"/>
      <c r="N371" s="66"/>
      <c r="O371" s="66"/>
      <c r="P371" s="67"/>
      <c r="Q371" s="66"/>
      <c r="R371" s="66"/>
      <c r="S371" s="66"/>
      <c r="T371" s="67"/>
      <c r="U371" s="66"/>
      <c r="V371" s="66"/>
      <c r="W371" s="66"/>
      <c r="X371" s="67"/>
      <c r="Y371" s="66"/>
      <c r="Z371" s="66"/>
      <c r="AA371" s="66"/>
      <c r="AB371" s="67"/>
      <c r="AC371" s="66"/>
      <c r="AD371" s="66"/>
      <c r="AE371" s="66"/>
      <c r="AF371" s="67"/>
      <c r="AG371" s="66"/>
      <c r="AH371" s="66"/>
      <c r="AI371" s="66"/>
      <c r="AJ371" s="67"/>
      <c r="AK371" s="66"/>
      <c r="AL371" s="66"/>
      <c r="AM371" s="66"/>
      <c r="AN371" s="67"/>
      <c r="AO371" s="66"/>
      <c r="AP371" s="66"/>
      <c r="AQ371" s="66"/>
      <c r="AR371" s="67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</row>
    <row r="372" spans="1:55" x14ac:dyDescent="0.45">
      <c r="A372" s="95" t="s">
        <v>434</v>
      </c>
      <c r="B372" s="96"/>
      <c r="C372" s="96"/>
      <c r="D372" s="96"/>
      <c r="E372" s="66"/>
      <c r="F372" s="66"/>
      <c r="G372" s="66"/>
      <c r="H372" s="67"/>
      <c r="I372" s="66"/>
      <c r="J372" s="66"/>
      <c r="K372" s="66"/>
      <c r="L372" s="67"/>
      <c r="M372" s="66"/>
      <c r="N372" s="66"/>
      <c r="O372" s="66"/>
      <c r="P372" s="67"/>
      <c r="Q372" s="66"/>
      <c r="R372" s="66"/>
      <c r="S372" s="66"/>
      <c r="T372" s="67"/>
      <c r="U372" s="66"/>
      <c r="V372" s="66"/>
      <c r="W372" s="66"/>
      <c r="X372" s="67"/>
      <c r="Y372" s="66"/>
      <c r="Z372" s="66"/>
      <c r="AA372" s="66"/>
      <c r="AB372" s="67"/>
      <c r="AC372" s="66"/>
      <c r="AD372" s="66"/>
      <c r="AE372" s="66"/>
      <c r="AF372" s="67"/>
      <c r="AG372" s="66"/>
      <c r="AH372" s="66"/>
      <c r="AI372" s="66"/>
      <c r="AJ372" s="67"/>
      <c r="AK372" s="66"/>
      <c r="AL372" s="66"/>
      <c r="AM372" s="66"/>
      <c r="AN372" s="67"/>
      <c r="AO372" s="66"/>
      <c r="AP372" s="66"/>
      <c r="AQ372" s="66"/>
      <c r="AR372" s="67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</row>
    <row r="373" spans="1:55" x14ac:dyDescent="0.45">
      <c r="A373" s="141" t="s">
        <v>435</v>
      </c>
      <c r="B373" s="142"/>
      <c r="C373" s="142"/>
      <c r="D373" s="142"/>
      <c r="E373" s="66"/>
      <c r="F373" s="66"/>
      <c r="G373" s="66"/>
      <c r="H373" s="67"/>
      <c r="I373" s="66"/>
      <c r="J373" s="66"/>
      <c r="K373" s="66"/>
      <c r="L373" s="67"/>
      <c r="M373" s="66"/>
      <c r="N373" s="66"/>
      <c r="O373" s="66"/>
      <c r="P373" s="67"/>
      <c r="Q373" s="66"/>
      <c r="R373" s="66"/>
      <c r="S373" s="66"/>
      <c r="T373" s="67"/>
      <c r="U373" s="66"/>
      <c r="V373" s="66"/>
      <c r="W373" s="66"/>
      <c r="X373" s="67"/>
      <c r="Y373" s="66"/>
      <c r="Z373" s="66"/>
      <c r="AA373" s="66"/>
      <c r="AB373" s="67"/>
      <c r="AC373" s="66"/>
      <c r="AD373" s="66"/>
      <c r="AE373" s="66"/>
      <c r="AF373" s="67"/>
      <c r="AG373" s="66"/>
      <c r="AH373" s="66"/>
      <c r="AI373" s="66"/>
      <c r="AJ373" s="67"/>
      <c r="AK373" s="66"/>
      <c r="AL373" s="66"/>
      <c r="AM373" s="66"/>
      <c r="AN373" s="67"/>
      <c r="AO373" s="66"/>
      <c r="AP373" s="66"/>
      <c r="AQ373" s="66"/>
      <c r="AR373" s="67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</row>
    <row r="374" spans="1:55" x14ac:dyDescent="0.45">
      <c r="A374" s="187" t="s">
        <v>436</v>
      </c>
      <c r="B374" s="188"/>
      <c r="C374" s="188"/>
      <c r="D374" s="188"/>
      <c r="E374" s="66"/>
      <c r="F374" s="66"/>
      <c r="G374" s="66"/>
      <c r="H374" s="67"/>
      <c r="I374" s="66"/>
      <c r="J374" s="66"/>
      <c r="K374" s="66"/>
      <c r="L374" s="67"/>
      <c r="M374" s="66"/>
      <c r="N374" s="66"/>
      <c r="O374" s="66"/>
      <c r="P374" s="67"/>
      <c r="Q374" s="66"/>
      <c r="R374" s="66"/>
      <c r="S374" s="66"/>
      <c r="T374" s="67"/>
      <c r="U374" s="66"/>
      <c r="V374" s="66"/>
      <c r="W374" s="66"/>
      <c r="X374" s="67"/>
      <c r="Y374" s="66"/>
      <c r="Z374" s="66"/>
      <c r="AA374" s="66"/>
      <c r="AB374" s="67"/>
      <c r="AC374" s="66"/>
      <c r="AD374" s="66"/>
      <c r="AE374" s="66"/>
      <c r="AF374" s="67"/>
      <c r="AG374" s="66"/>
      <c r="AH374" s="66"/>
      <c r="AI374" s="66"/>
      <c r="AJ374" s="67"/>
      <c r="AK374" s="66"/>
      <c r="AL374" s="66"/>
      <c r="AM374" s="66"/>
      <c r="AN374" s="67"/>
      <c r="AO374" s="66"/>
      <c r="AP374" s="66"/>
      <c r="AQ374" s="66"/>
      <c r="AR374" s="67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</row>
    <row r="375" spans="1:55" x14ac:dyDescent="0.45">
      <c r="A375" s="160" t="s">
        <v>87</v>
      </c>
      <c r="B375" s="60" t="s">
        <v>223</v>
      </c>
      <c r="C375" s="76" t="s">
        <v>209</v>
      </c>
      <c r="D375" s="60">
        <v>14239</v>
      </c>
      <c r="E375" s="86">
        <v>2094</v>
      </c>
      <c r="F375" s="86">
        <v>1758</v>
      </c>
      <c r="G375" s="86">
        <v>2124</v>
      </c>
      <c r="H375" s="77">
        <v>2453</v>
      </c>
      <c r="I375" s="86">
        <v>1623</v>
      </c>
      <c r="J375" s="86">
        <v>1345</v>
      </c>
      <c r="K375" s="86">
        <v>1368</v>
      </c>
      <c r="L375" s="77">
        <v>1715</v>
      </c>
      <c r="M375" s="86">
        <v>1688</v>
      </c>
      <c r="N375" s="86">
        <v>1315</v>
      </c>
      <c r="O375" s="86">
        <v>1549</v>
      </c>
      <c r="P375" s="77">
        <v>1931</v>
      </c>
      <c r="Q375" s="86">
        <v>1667</v>
      </c>
      <c r="R375" s="86">
        <v>1716</v>
      </c>
      <c r="S375" s="86">
        <v>2175</v>
      </c>
      <c r="T375" s="77">
        <v>2041</v>
      </c>
      <c r="U375" s="86">
        <v>2306</v>
      </c>
      <c r="V375" s="86">
        <v>2488</v>
      </c>
      <c r="W375" s="86">
        <v>2674</v>
      </c>
      <c r="X375" s="77">
        <v>3137</v>
      </c>
      <c r="Y375" s="86">
        <v>3526</v>
      </c>
      <c r="Z375" s="86">
        <v>3369</v>
      </c>
      <c r="AA375" s="86">
        <v>3789</v>
      </c>
      <c r="AB375" s="77">
        <v>4378</v>
      </c>
      <c r="AC375" s="86">
        <v>3710</v>
      </c>
      <c r="AD375" s="86">
        <v>3925</v>
      </c>
      <c r="AE375" s="86">
        <v>4142</v>
      </c>
      <c r="AF375" s="77">
        <v>5561</v>
      </c>
      <c r="AG375" s="86">
        <v>4099</v>
      </c>
      <c r="AH375" s="86">
        <v>4064</v>
      </c>
      <c r="AI375" s="86">
        <v>4391</v>
      </c>
      <c r="AJ375" s="77">
        <v>5589</v>
      </c>
      <c r="AK375" s="86">
        <v>4801</v>
      </c>
      <c r="AL375" s="86">
        <v>4708</v>
      </c>
      <c r="AM375" s="86">
        <v>4616</v>
      </c>
      <c r="AN375" s="77">
        <v>6037</v>
      </c>
      <c r="AO375" s="86">
        <v>3436</v>
      </c>
      <c r="AP375" s="86">
        <v>4409</v>
      </c>
      <c r="AQ375" s="86">
        <v>6303</v>
      </c>
      <c r="AR375" s="77">
        <v>5128</v>
      </c>
      <c r="AT375" s="88">
        <v>2453</v>
      </c>
      <c r="AU375" s="88">
        <v>1715</v>
      </c>
      <c r="AV375" s="88">
        <v>1931</v>
      </c>
      <c r="AW375" s="88">
        <v>2041</v>
      </c>
      <c r="AX375" s="88">
        <v>3137</v>
      </c>
      <c r="AY375" s="88">
        <v>4378</v>
      </c>
      <c r="AZ375" s="88">
        <v>5561</v>
      </c>
      <c r="BA375" s="88">
        <v>5589</v>
      </c>
      <c r="BB375" s="88">
        <v>6037</v>
      </c>
      <c r="BC375" s="88">
        <v>5128</v>
      </c>
    </row>
    <row r="376" spans="1:55" x14ac:dyDescent="0.45">
      <c r="A376" s="160" t="s">
        <v>437</v>
      </c>
      <c r="B376" s="60" t="s">
        <v>223</v>
      </c>
      <c r="C376" s="76" t="s">
        <v>209</v>
      </c>
      <c r="D376" s="60">
        <v>14248</v>
      </c>
      <c r="E376" s="86">
        <v>2150</v>
      </c>
      <c r="F376" s="86">
        <v>3000</v>
      </c>
      <c r="G376" s="86">
        <v>3009</v>
      </c>
      <c r="H376" s="77">
        <v>3009</v>
      </c>
      <c r="I376" s="86">
        <v>3009</v>
      </c>
      <c r="J376" s="86">
        <v>2009</v>
      </c>
      <c r="K376" s="86">
        <v>2009</v>
      </c>
      <c r="L376" s="77">
        <v>2009</v>
      </c>
      <c r="M376" s="86">
        <v>2009</v>
      </c>
      <c r="N376" s="86">
        <v>3008</v>
      </c>
      <c r="O376" s="86">
        <v>3237</v>
      </c>
      <c r="P376" s="77">
        <v>3225</v>
      </c>
      <c r="Q376" s="86">
        <v>3221</v>
      </c>
      <c r="R376" s="86">
        <v>2219</v>
      </c>
      <c r="S376" s="86">
        <v>0</v>
      </c>
      <c r="T376" s="77">
        <v>0</v>
      </c>
      <c r="U376" s="66"/>
      <c r="V376" s="66"/>
      <c r="W376" s="66"/>
      <c r="X376" s="67"/>
      <c r="Y376" s="86">
        <v>1329</v>
      </c>
      <c r="Z376" s="66"/>
      <c r="AA376" s="66"/>
      <c r="AB376" s="67"/>
      <c r="AC376" s="66"/>
      <c r="AD376" s="66"/>
      <c r="AE376" s="66"/>
      <c r="AF376" s="67"/>
      <c r="AG376" s="66"/>
      <c r="AH376" s="66"/>
      <c r="AI376" s="66"/>
      <c r="AJ376" s="67"/>
      <c r="AK376" s="66"/>
      <c r="AL376" s="66"/>
      <c r="AM376" s="66"/>
      <c r="AN376" s="67"/>
      <c r="AO376" s="66"/>
      <c r="AP376" s="66"/>
      <c r="AQ376" s="66"/>
      <c r="AR376" s="67"/>
      <c r="AT376" s="88">
        <v>3009</v>
      </c>
      <c r="AU376" s="88">
        <v>2009</v>
      </c>
      <c r="AV376" s="88">
        <v>3225</v>
      </c>
      <c r="AW376" s="88">
        <v>0</v>
      </c>
      <c r="AX376" s="68"/>
      <c r="AY376" s="68"/>
      <c r="AZ376" s="68"/>
      <c r="BA376" s="68"/>
      <c r="BB376" s="68"/>
      <c r="BC376" s="68"/>
    </row>
    <row r="377" spans="1:55" x14ac:dyDescent="0.45">
      <c r="A377" s="160" t="s">
        <v>438</v>
      </c>
      <c r="B377" s="60" t="s">
        <v>223</v>
      </c>
      <c r="C377" s="76" t="s">
        <v>209</v>
      </c>
      <c r="D377" s="60">
        <v>14266</v>
      </c>
      <c r="E377" s="86">
        <v>1445</v>
      </c>
      <c r="F377" s="86">
        <v>1803</v>
      </c>
      <c r="G377" s="86">
        <v>1999</v>
      </c>
      <c r="H377" s="77">
        <v>2502</v>
      </c>
      <c r="I377" s="86">
        <v>1531</v>
      </c>
      <c r="J377" s="86">
        <v>2102</v>
      </c>
      <c r="K377" s="86">
        <v>2428</v>
      </c>
      <c r="L377" s="77">
        <v>3069</v>
      </c>
      <c r="M377" s="86">
        <v>1911</v>
      </c>
      <c r="N377" s="86">
        <v>2466</v>
      </c>
      <c r="O377" s="86">
        <v>2988</v>
      </c>
      <c r="P377" s="77">
        <v>3539</v>
      </c>
      <c r="Q377" s="86">
        <v>2618</v>
      </c>
      <c r="R377" s="86">
        <v>3409</v>
      </c>
      <c r="S377" s="86">
        <v>3672</v>
      </c>
      <c r="T377" s="77">
        <v>3976</v>
      </c>
      <c r="U377" s="86">
        <v>2673</v>
      </c>
      <c r="V377" s="86">
        <v>3271</v>
      </c>
      <c r="W377" s="86">
        <v>4022</v>
      </c>
      <c r="X377" s="77">
        <v>4581</v>
      </c>
      <c r="Y377" s="86">
        <v>3812</v>
      </c>
      <c r="Z377" s="86">
        <v>4642</v>
      </c>
      <c r="AA377" s="86">
        <v>5946</v>
      </c>
      <c r="AB377" s="77">
        <v>6839</v>
      </c>
      <c r="AC377" s="86">
        <v>5072</v>
      </c>
      <c r="AD377" s="86">
        <v>6432</v>
      </c>
      <c r="AE377" s="86">
        <v>7399</v>
      </c>
      <c r="AF377" s="77">
        <v>8495</v>
      </c>
      <c r="AG377" s="86">
        <v>5656</v>
      </c>
      <c r="AH377" s="86">
        <v>7127</v>
      </c>
      <c r="AI377" s="86">
        <v>8747</v>
      </c>
      <c r="AJ377" s="77">
        <v>11086</v>
      </c>
      <c r="AK377" s="86">
        <v>8375</v>
      </c>
      <c r="AL377" s="86">
        <v>10088</v>
      </c>
      <c r="AM377" s="86">
        <v>12170</v>
      </c>
      <c r="AN377" s="77">
        <v>13889</v>
      </c>
      <c r="AO377" s="86">
        <v>9803</v>
      </c>
      <c r="AP377" s="86">
        <v>10852</v>
      </c>
      <c r="AQ377" s="86">
        <v>12366</v>
      </c>
      <c r="AR377" s="77">
        <v>14028</v>
      </c>
      <c r="AT377" s="88">
        <v>2502</v>
      </c>
      <c r="AU377" s="88">
        <v>3069</v>
      </c>
      <c r="AV377" s="88">
        <v>3539</v>
      </c>
      <c r="AW377" s="88">
        <v>3976</v>
      </c>
      <c r="AX377" s="88">
        <v>4581</v>
      </c>
      <c r="AY377" s="88">
        <v>6839</v>
      </c>
      <c r="AZ377" s="88">
        <v>8495</v>
      </c>
      <c r="BA377" s="88">
        <v>11086</v>
      </c>
      <c r="BB377" s="88">
        <v>13889</v>
      </c>
      <c r="BC377" s="88">
        <v>14028</v>
      </c>
    </row>
    <row r="378" spans="1:55" x14ac:dyDescent="0.45">
      <c r="A378" s="160" t="s">
        <v>439</v>
      </c>
      <c r="B378" s="60" t="s">
        <v>223</v>
      </c>
      <c r="C378" s="76" t="s">
        <v>209</v>
      </c>
      <c r="D378" s="60">
        <v>14270</v>
      </c>
      <c r="E378" s="86">
        <v>3007</v>
      </c>
      <c r="F378" s="86">
        <v>3300</v>
      </c>
      <c r="G378" s="86">
        <v>3071</v>
      </c>
      <c r="H378" s="77">
        <v>3755</v>
      </c>
      <c r="I378" s="86">
        <v>3305</v>
      </c>
      <c r="J378" s="86">
        <v>3683</v>
      </c>
      <c r="K378" s="86">
        <v>3933</v>
      </c>
      <c r="L378" s="77">
        <v>4434</v>
      </c>
      <c r="M378" s="86">
        <v>4494</v>
      </c>
      <c r="N378" s="86">
        <v>4396</v>
      </c>
      <c r="O378" s="86">
        <v>4598</v>
      </c>
      <c r="P378" s="77">
        <v>4768</v>
      </c>
      <c r="Q378" s="86">
        <v>4517</v>
      </c>
      <c r="R378" s="86">
        <v>4502</v>
      </c>
      <c r="S378" s="86">
        <v>4840</v>
      </c>
      <c r="T378" s="77">
        <v>6144</v>
      </c>
      <c r="U378" s="86">
        <v>5438</v>
      </c>
      <c r="V378" s="86">
        <v>8560</v>
      </c>
      <c r="W378" s="86">
        <v>9307</v>
      </c>
      <c r="X378" s="77">
        <v>10177</v>
      </c>
      <c r="Y378" s="86">
        <v>10065</v>
      </c>
      <c r="Z378" s="86">
        <v>15261</v>
      </c>
      <c r="AA378" s="86">
        <v>15936</v>
      </c>
      <c r="AB378" s="77">
        <v>16958</v>
      </c>
      <c r="AC378" s="86">
        <v>19382</v>
      </c>
      <c r="AD378" s="86">
        <v>19823</v>
      </c>
      <c r="AE378" s="86">
        <v>21038</v>
      </c>
      <c r="AF378" s="77">
        <v>23067</v>
      </c>
      <c r="AG378" s="86">
        <v>22601</v>
      </c>
      <c r="AH378" s="86">
        <v>24426</v>
      </c>
      <c r="AI378" s="86">
        <v>25631</v>
      </c>
      <c r="AJ378" s="77">
        <v>28631</v>
      </c>
      <c r="AK378" s="86">
        <v>30732</v>
      </c>
      <c r="AL378" s="86">
        <v>28981</v>
      </c>
      <c r="AM378" s="86">
        <v>30113</v>
      </c>
      <c r="AN378" s="77">
        <v>31236</v>
      </c>
      <c r="AO378" s="86">
        <v>33051</v>
      </c>
      <c r="AP378" s="86">
        <v>32976</v>
      </c>
      <c r="AQ378" s="86">
        <v>35038</v>
      </c>
      <c r="AR378" s="77">
        <v>37866</v>
      </c>
      <c r="AT378" s="88">
        <v>3755</v>
      </c>
      <c r="AU378" s="88">
        <v>4434</v>
      </c>
      <c r="AV378" s="88">
        <v>4768</v>
      </c>
      <c r="AW378" s="88">
        <v>6144</v>
      </c>
      <c r="AX378" s="88">
        <v>10177</v>
      </c>
      <c r="AY378" s="88">
        <v>16958</v>
      </c>
      <c r="AZ378" s="88">
        <v>23067</v>
      </c>
      <c r="BA378" s="88">
        <v>28631</v>
      </c>
      <c r="BB378" s="88">
        <v>31236</v>
      </c>
      <c r="BC378" s="88">
        <v>37866</v>
      </c>
    </row>
    <row r="379" spans="1:55" x14ac:dyDescent="0.45">
      <c r="A379" s="160" t="s">
        <v>440</v>
      </c>
      <c r="B379" s="60" t="s">
        <v>223</v>
      </c>
      <c r="C379" s="76" t="s">
        <v>209</v>
      </c>
      <c r="D379" s="60">
        <v>14276</v>
      </c>
      <c r="E379" s="86">
        <v>1437</v>
      </c>
      <c r="F379" s="86">
        <v>1458</v>
      </c>
      <c r="G379" s="86">
        <v>1472</v>
      </c>
      <c r="H379" s="77">
        <v>1729</v>
      </c>
      <c r="I379" s="86">
        <v>1674</v>
      </c>
      <c r="J379" s="86">
        <v>1686</v>
      </c>
      <c r="K379" s="86">
        <v>1761</v>
      </c>
      <c r="L379" s="77">
        <v>1952</v>
      </c>
      <c r="M379" s="86">
        <v>1755</v>
      </c>
      <c r="N379" s="86">
        <v>1823</v>
      </c>
      <c r="O379" s="86">
        <v>1899</v>
      </c>
      <c r="P379" s="77">
        <v>2329</v>
      </c>
      <c r="Q379" s="86">
        <v>2227</v>
      </c>
      <c r="R379" s="86">
        <v>2345</v>
      </c>
      <c r="S379" s="86">
        <v>2542</v>
      </c>
      <c r="T379" s="77">
        <v>2942</v>
      </c>
      <c r="U379" s="86">
        <v>2888</v>
      </c>
      <c r="V379" s="86">
        <v>3007</v>
      </c>
      <c r="W379" s="86">
        <v>3200</v>
      </c>
      <c r="X379" s="77">
        <v>3975</v>
      </c>
      <c r="Y379" s="86">
        <v>3723</v>
      </c>
      <c r="Z379" s="86">
        <v>3728</v>
      </c>
      <c r="AA379" s="86">
        <v>3878</v>
      </c>
      <c r="AB379" s="77">
        <v>4592</v>
      </c>
      <c r="AC379" s="86">
        <v>4318</v>
      </c>
      <c r="AD379" s="86">
        <v>4567</v>
      </c>
      <c r="AE379" s="86">
        <v>4835</v>
      </c>
      <c r="AF379" s="77">
        <v>5916</v>
      </c>
      <c r="AG379" s="86">
        <v>4982</v>
      </c>
      <c r="AH379" s="86">
        <v>5005</v>
      </c>
      <c r="AI379" s="86">
        <v>6030</v>
      </c>
      <c r="AJ379" s="77">
        <v>7500</v>
      </c>
      <c r="AK379" s="86">
        <v>6962</v>
      </c>
      <c r="AL379" s="86">
        <v>7438</v>
      </c>
      <c r="AM379" s="86">
        <v>7745</v>
      </c>
      <c r="AN379" s="77">
        <v>8996</v>
      </c>
      <c r="AO379" s="86">
        <v>8116</v>
      </c>
      <c r="AP379" s="86">
        <v>7889</v>
      </c>
      <c r="AQ379" s="86">
        <v>7662</v>
      </c>
      <c r="AR379" s="77">
        <v>8370</v>
      </c>
      <c r="AT379" s="88">
        <v>1729</v>
      </c>
      <c r="AU379" s="88">
        <v>1952</v>
      </c>
      <c r="AV379" s="88">
        <v>2329</v>
      </c>
      <c r="AW379" s="88">
        <v>2942</v>
      </c>
      <c r="AX379" s="88">
        <v>3975</v>
      </c>
      <c r="AY379" s="88">
        <v>4592</v>
      </c>
      <c r="AZ379" s="88">
        <v>5916</v>
      </c>
      <c r="BA379" s="88">
        <v>7500</v>
      </c>
      <c r="BB379" s="88">
        <v>8996</v>
      </c>
      <c r="BC379" s="88">
        <v>8370</v>
      </c>
    </row>
    <row r="380" spans="1:55" x14ac:dyDescent="0.45">
      <c r="A380" s="160" t="s">
        <v>441</v>
      </c>
      <c r="B380" s="60" t="s">
        <v>223</v>
      </c>
      <c r="C380" s="76" t="s">
        <v>209</v>
      </c>
      <c r="D380" s="60">
        <v>14281</v>
      </c>
      <c r="E380" s="86">
        <v>2237</v>
      </c>
      <c r="F380" s="86">
        <v>3211</v>
      </c>
      <c r="G380" s="86">
        <v>1893</v>
      </c>
      <c r="H380" s="77">
        <v>1374</v>
      </c>
      <c r="I380" s="86">
        <v>2153</v>
      </c>
      <c r="J380" s="86">
        <v>3086</v>
      </c>
      <c r="K380" s="86">
        <v>3402</v>
      </c>
      <c r="L380" s="77">
        <v>2778</v>
      </c>
      <c r="M380" s="86">
        <v>1657</v>
      </c>
      <c r="N380" s="86">
        <v>2694</v>
      </c>
      <c r="O380" s="86">
        <v>3266</v>
      </c>
      <c r="P380" s="77">
        <v>2428</v>
      </c>
      <c r="Q380" s="86">
        <v>2171</v>
      </c>
      <c r="R380" s="86">
        <v>2065</v>
      </c>
      <c r="S380" s="86">
        <v>0</v>
      </c>
      <c r="T380" s="77">
        <v>0</v>
      </c>
      <c r="U380" s="66"/>
      <c r="V380" s="66"/>
      <c r="W380" s="66"/>
      <c r="X380" s="67"/>
      <c r="Y380" s="66"/>
      <c r="Z380" s="66"/>
      <c r="AA380" s="66"/>
      <c r="AB380" s="67"/>
      <c r="AC380" s="66"/>
      <c r="AD380" s="66"/>
      <c r="AE380" s="66"/>
      <c r="AF380" s="67"/>
      <c r="AG380" s="66"/>
      <c r="AH380" s="66"/>
      <c r="AI380" s="66"/>
      <c r="AJ380" s="67"/>
      <c r="AK380" s="66"/>
      <c r="AL380" s="66"/>
      <c r="AM380" s="66"/>
      <c r="AN380" s="67"/>
      <c r="AO380" s="66"/>
      <c r="AP380" s="66"/>
      <c r="AQ380" s="66"/>
      <c r="AR380" s="67"/>
      <c r="AT380" s="88">
        <v>1374</v>
      </c>
      <c r="AU380" s="88">
        <v>2778</v>
      </c>
      <c r="AV380" s="88">
        <v>2428</v>
      </c>
      <c r="AW380" s="88">
        <v>0</v>
      </c>
      <c r="AX380" s="68"/>
      <c r="AY380" s="68"/>
      <c r="AZ380" s="68"/>
      <c r="BA380" s="68"/>
      <c r="BB380" s="68"/>
      <c r="BC380" s="68"/>
    </row>
    <row r="381" spans="1:55" x14ac:dyDescent="0.45">
      <c r="A381" s="160" t="s">
        <v>442</v>
      </c>
      <c r="B381" s="60" t="s">
        <v>223</v>
      </c>
      <c r="C381" s="76" t="s">
        <v>209</v>
      </c>
      <c r="D381" s="60">
        <v>14289</v>
      </c>
      <c r="E381" s="86">
        <v>882</v>
      </c>
      <c r="F381" s="86">
        <v>799</v>
      </c>
      <c r="G381" s="86">
        <v>907</v>
      </c>
      <c r="H381" s="77">
        <v>1062</v>
      </c>
      <c r="I381" s="86">
        <v>947</v>
      </c>
      <c r="J381" s="86">
        <v>882</v>
      </c>
      <c r="K381" s="86">
        <v>820</v>
      </c>
      <c r="L381" s="77">
        <v>752</v>
      </c>
      <c r="M381" s="86">
        <v>699</v>
      </c>
      <c r="N381" s="86">
        <v>712</v>
      </c>
      <c r="O381" s="86">
        <v>705</v>
      </c>
      <c r="P381" s="77">
        <v>788</v>
      </c>
      <c r="Q381" s="86">
        <v>933</v>
      </c>
      <c r="R381" s="86">
        <v>900</v>
      </c>
      <c r="S381" s="86">
        <v>923</v>
      </c>
      <c r="T381" s="77">
        <v>1099</v>
      </c>
      <c r="U381" s="86">
        <v>1148</v>
      </c>
      <c r="V381" s="86">
        <v>1226</v>
      </c>
      <c r="W381" s="86">
        <v>1269</v>
      </c>
      <c r="X381" s="77">
        <v>1432</v>
      </c>
      <c r="Y381" s="86">
        <v>1596</v>
      </c>
      <c r="Z381" s="86">
        <v>1714</v>
      </c>
      <c r="AA381" s="86">
        <v>1752</v>
      </c>
      <c r="AB381" s="77">
        <v>1784</v>
      </c>
      <c r="AC381" s="86">
        <v>1667</v>
      </c>
      <c r="AD381" s="86">
        <v>1717</v>
      </c>
      <c r="AE381" s="86">
        <v>1679</v>
      </c>
      <c r="AF381" s="77">
        <v>1908</v>
      </c>
      <c r="AG381" s="86">
        <v>1938</v>
      </c>
      <c r="AH381" s="86">
        <v>2061</v>
      </c>
      <c r="AI381" s="86">
        <v>2302</v>
      </c>
      <c r="AJ381" s="77">
        <v>2543</v>
      </c>
      <c r="AK381" s="86">
        <v>2690</v>
      </c>
      <c r="AL381" s="86">
        <v>2715</v>
      </c>
      <c r="AM381" s="86">
        <v>2968</v>
      </c>
      <c r="AN381" s="77">
        <v>3288</v>
      </c>
      <c r="AO381" s="86">
        <v>3198</v>
      </c>
      <c r="AP381" s="86">
        <v>3272</v>
      </c>
      <c r="AQ381" s="86">
        <v>3585</v>
      </c>
      <c r="AR381" s="77">
        <v>3908</v>
      </c>
      <c r="AT381" s="88">
        <v>1062</v>
      </c>
      <c r="AU381" s="88">
        <v>752</v>
      </c>
      <c r="AV381" s="88">
        <v>788</v>
      </c>
      <c r="AW381" s="88">
        <v>1099</v>
      </c>
      <c r="AX381" s="88">
        <v>1432</v>
      </c>
      <c r="AY381" s="88">
        <v>1784</v>
      </c>
      <c r="AZ381" s="88">
        <v>1908</v>
      </c>
      <c r="BA381" s="88">
        <v>2543</v>
      </c>
      <c r="BB381" s="88">
        <v>3288</v>
      </c>
      <c r="BC381" s="88">
        <v>3908</v>
      </c>
    </row>
    <row r="382" spans="1:55" x14ac:dyDescent="0.45">
      <c r="A382" s="160" t="s">
        <v>443</v>
      </c>
      <c r="B382" s="60" t="s">
        <v>223</v>
      </c>
      <c r="C382" s="76" t="s">
        <v>209</v>
      </c>
      <c r="D382" s="60">
        <v>14294</v>
      </c>
      <c r="E382" s="86">
        <v>0</v>
      </c>
      <c r="F382" s="86">
        <v>0</v>
      </c>
      <c r="G382" s="86">
        <v>0</v>
      </c>
      <c r="H382" s="77">
        <v>24</v>
      </c>
      <c r="I382" s="86">
        <v>0</v>
      </c>
      <c r="J382" s="86">
        <v>0</v>
      </c>
      <c r="K382" s="86">
        <v>0</v>
      </c>
      <c r="L382" s="77">
        <v>96</v>
      </c>
      <c r="M382" s="86">
        <v>123</v>
      </c>
      <c r="N382" s="86">
        <v>948</v>
      </c>
      <c r="O382" s="86">
        <v>215</v>
      </c>
      <c r="P382" s="77">
        <v>302</v>
      </c>
      <c r="Q382" s="86">
        <v>330</v>
      </c>
      <c r="R382" s="86">
        <v>185</v>
      </c>
      <c r="S382" s="86">
        <v>171</v>
      </c>
      <c r="T382" s="77">
        <v>554</v>
      </c>
      <c r="U382" s="86">
        <v>803</v>
      </c>
      <c r="V382" s="86">
        <v>133</v>
      </c>
      <c r="W382" s="86">
        <v>221</v>
      </c>
      <c r="X382" s="77">
        <v>881</v>
      </c>
      <c r="Y382" s="86">
        <v>1343</v>
      </c>
      <c r="Z382" s="86">
        <v>1189</v>
      </c>
      <c r="AA382" s="86">
        <v>0</v>
      </c>
      <c r="AB382" s="77">
        <v>69</v>
      </c>
      <c r="AC382" s="86">
        <v>761</v>
      </c>
      <c r="AD382" s="86">
        <v>536</v>
      </c>
      <c r="AE382" s="86">
        <v>131</v>
      </c>
      <c r="AF382" s="77">
        <v>274</v>
      </c>
      <c r="AG382" s="86">
        <v>913</v>
      </c>
      <c r="AH382" s="86">
        <v>975</v>
      </c>
      <c r="AI382" s="86">
        <v>1099</v>
      </c>
      <c r="AJ382" s="77">
        <v>1485</v>
      </c>
      <c r="AK382" s="86">
        <v>1893</v>
      </c>
      <c r="AL382" s="86">
        <v>1811</v>
      </c>
      <c r="AM382" s="86">
        <v>4170</v>
      </c>
      <c r="AN382" s="77">
        <v>808</v>
      </c>
      <c r="AO382" s="86">
        <v>4344</v>
      </c>
      <c r="AP382" s="86">
        <v>1956</v>
      </c>
      <c r="AQ382" s="86">
        <v>1025</v>
      </c>
      <c r="AR382" s="79"/>
      <c r="AT382" s="88">
        <v>24</v>
      </c>
      <c r="AU382" s="88">
        <v>96</v>
      </c>
      <c r="AV382" s="88">
        <v>302</v>
      </c>
      <c r="AW382" s="88">
        <v>554</v>
      </c>
      <c r="AX382" s="88">
        <v>881</v>
      </c>
      <c r="AY382" s="88">
        <v>69</v>
      </c>
      <c r="AZ382" s="88">
        <v>274</v>
      </c>
      <c r="BA382" s="88">
        <v>1485</v>
      </c>
      <c r="BB382" s="88">
        <v>808</v>
      </c>
      <c r="BC382" s="99"/>
    </row>
    <row r="383" spans="1:55" x14ac:dyDescent="0.45">
      <c r="A383" s="160" t="s">
        <v>444</v>
      </c>
      <c r="B383" s="60" t="s">
        <v>223</v>
      </c>
      <c r="C383" s="76" t="s">
        <v>209</v>
      </c>
      <c r="D383" s="60">
        <v>14299</v>
      </c>
      <c r="E383" s="66"/>
      <c r="F383" s="66"/>
      <c r="G383" s="66"/>
      <c r="H383" s="67"/>
      <c r="I383" s="86">
        <v>2028</v>
      </c>
      <c r="J383" s="86">
        <v>2304</v>
      </c>
      <c r="K383" s="86">
        <v>2199</v>
      </c>
      <c r="L383" s="67"/>
      <c r="M383" s="66"/>
      <c r="N383" s="66"/>
      <c r="O383" s="66"/>
      <c r="P383" s="67"/>
      <c r="Q383" s="66"/>
      <c r="R383" s="66"/>
      <c r="S383" s="66"/>
      <c r="T383" s="67"/>
      <c r="U383" s="66"/>
      <c r="V383" s="66"/>
      <c r="W383" s="66"/>
      <c r="X383" s="67"/>
      <c r="Y383" s="66"/>
      <c r="Z383" s="66"/>
      <c r="AA383" s="66"/>
      <c r="AB383" s="67"/>
      <c r="AC383" s="66"/>
      <c r="AD383" s="66"/>
      <c r="AE383" s="66"/>
      <c r="AF383" s="67"/>
      <c r="AG383" s="66"/>
      <c r="AH383" s="66"/>
      <c r="AI383" s="66"/>
      <c r="AJ383" s="67"/>
      <c r="AK383" s="66"/>
      <c r="AL383" s="66"/>
      <c r="AM383" s="66"/>
      <c r="AN383" s="67"/>
      <c r="AO383" s="66"/>
      <c r="AP383" s="66"/>
      <c r="AQ383" s="66"/>
      <c r="AR383" s="67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</row>
    <row r="384" spans="1:55" x14ac:dyDescent="0.45">
      <c r="A384" s="161" t="s">
        <v>21</v>
      </c>
      <c r="B384" s="101" t="s">
        <v>223</v>
      </c>
      <c r="C384" s="102" t="s">
        <v>209</v>
      </c>
      <c r="D384" s="101">
        <v>14301</v>
      </c>
      <c r="E384" s="105">
        <f t="shared" ref="E384:AR384" si="44">SUM(E375:E383)</f>
        <v>13252</v>
      </c>
      <c r="F384" s="105">
        <f t="shared" si="44"/>
        <v>15329</v>
      </c>
      <c r="G384" s="105">
        <f t="shared" si="44"/>
        <v>14475</v>
      </c>
      <c r="H384" s="106">
        <f t="shared" si="44"/>
        <v>15908</v>
      </c>
      <c r="I384" s="105">
        <f t="shared" si="44"/>
        <v>16270</v>
      </c>
      <c r="J384" s="105">
        <f t="shared" si="44"/>
        <v>17097</v>
      </c>
      <c r="K384" s="105">
        <f t="shared" si="44"/>
        <v>17920</v>
      </c>
      <c r="L384" s="106">
        <f t="shared" si="44"/>
        <v>16805</v>
      </c>
      <c r="M384" s="105">
        <f t="shared" si="44"/>
        <v>14336</v>
      </c>
      <c r="N384" s="105">
        <f t="shared" si="44"/>
        <v>17362</v>
      </c>
      <c r="O384" s="105">
        <f t="shared" si="44"/>
        <v>18457</v>
      </c>
      <c r="P384" s="106">
        <f t="shared" si="44"/>
        <v>19310</v>
      </c>
      <c r="Q384" s="105">
        <f t="shared" si="44"/>
        <v>17684</v>
      </c>
      <c r="R384" s="105">
        <f t="shared" si="44"/>
        <v>17341</v>
      </c>
      <c r="S384" s="105">
        <f t="shared" si="44"/>
        <v>14323</v>
      </c>
      <c r="T384" s="106">
        <f t="shared" si="44"/>
        <v>16756</v>
      </c>
      <c r="U384" s="105">
        <f t="shared" si="44"/>
        <v>15256</v>
      </c>
      <c r="V384" s="105">
        <f t="shared" si="44"/>
        <v>18685</v>
      </c>
      <c r="W384" s="105">
        <f t="shared" si="44"/>
        <v>20693</v>
      </c>
      <c r="X384" s="106">
        <f t="shared" si="44"/>
        <v>24183</v>
      </c>
      <c r="Y384" s="105">
        <f t="shared" si="44"/>
        <v>25394</v>
      </c>
      <c r="Z384" s="105">
        <f t="shared" si="44"/>
        <v>29903</v>
      </c>
      <c r="AA384" s="105">
        <f t="shared" si="44"/>
        <v>31301</v>
      </c>
      <c r="AB384" s="106">
        <f t="shared" si="44"/>
        <v>34620</v>
      </c>
      <c r="AC384" s="105">
        <f t="shared" si="44"/>
        <v>34910</v>
      </c>
      <c r="AD384" s="105">
        <f t="shared" si="44"/>
        <v>37000</v>
      </c>
      <c r="AE384" s="105">
        <f t="shared" si="44"/>
        <v>39224</v>
      </c>
      <c r="AF384" s="106">
        <f t="shared" si="44"/>
        <v>45221</v>
      </c>
      <c r="AG384" s="105">
        <f t="shared" si="44"/>
        <v>40189</v>
      </c>
      <c r="AH384" s="105">
        <f t="shared" si="44"/>
        <v>43658</v>
      </c>
      <c r="AI384" s="105">
        <f t="shared" si="44"/>
        <v>48200</v>
      </c>
      <c r="AJ384" s="106">
        <f t="shared" si="44"/>
        <v>56834</v>
      </c>
      <c r="AK384" s="105">
        <f t="shared" si="44"/>
        <v>55453</v>
      </c>
      <c r="AL384" s="105">
        <f t="shared" si="44"/>
        <v>55741</v>
      </c>
      <c r="AM384" s="105">
        <f t="shared" si="44"/>
        <v>61782</v>
      </c>
      <c r="AN384" s="106">
        <f t="shared" si="44"/>
        <v>64254</v>
      </c>
      <c r="AO384" s="105">
        <f t="shared" si="44"/>
        <v>61948</v>
      </c>
      <c r="AP384" s="105">
        <f t="shared" si="44"/>
        <v>61354</v>
      </c>
      <c r="AQ384" s="105">
        <f t="shared" si="44"/>
        <v>65979</v>
      </c>
      <c r="AR384" s="106">
        <f t="shared" si="44"/>
        <v>69300</v>
      </c>
      <c r="AT384" s="107">
        <f>SUM(H375:H383)</f>
        <v>15908</v>
      </c>
      <c r="AU384" s="107">
        <f>SUM(L375:L383)</f>
        <v>16805</v>
      </c>
      <c r="AV384" s="107">
        <f>SUM(P375:P383)</f>
        <v>19310</v>
      </c>
      <c r="AW384" s="107">
        <f>SUM(T375:T383)</f>
        <v>16756</v>
      </c>
      <c r="AX384" s="107">
        <f>SUM(X375:X383)</f>
        <v>24183</v>
      </c>
      <c r="AY384" s="107">
        <f>SUM(AB375:AB383)</f>
        <v>34620</v>
      </c>
      <c r="AZ384" s="107">
        <f>SUM(AF375:AF383)</f>
        <v>45221</v>
      </c>
      <c r="BA384" s="107">
        <f>SUM(AJ375:AJ383)</f>
        <v>56834</v>
      </c>
      <c r="BB384" s="107">
        <f>SUM(AN375:AN383)</f>
        <v>64254</v>
      </c>
      <c r="BC384" s="107">
        <f>SUM(AR375:AR383)</f>
        <v>69300</v>
      </c>
    </row>
    <row r="385" spans="1:55" x14ac:dyDescent="0.45">
      <c r="A385" s="59"/>
      <c r="B385" s="60"/>
      <c r="C385" s="60"/>
      <c r="D385" s="60"/>
      <c r="E385" s="131"/>
      <c r="F385" s="131"/>
      <c r="G385" s="131"/>
      <c r="H385" s="130"/>
      <c r="I385" s="131"/>
      <c r="J385" s="131"/>
      <c r="K385" s="131"/>
      <c r="L385" s="130"/>
      <c r="M385" s="131"/>
      <c r="N385" s="131"/>
      <c r="O385" s="131"/>
      <c r="P385" s="130"/>
      <c r="Q385" s="131"/>
      <c r="R385" s="131"/>
      <c r="S385" s="131"/>
      <c r="T385" s="130"/>
      <c r="U385" s="131"/>
      <c r="V385" s="131"/>
      <c r="W385" s="131"/>
      <c r="X385" s="130"/>
      <c r="Y385" s="131"/>
      <c r="Z385" s="131"/>
      <c r="AA385" s="131"/>
      <c r="AB385" s="130"/>
      <c r="AC385" s="131"/>
      <c r="AD385" s="131"/>
      <c r="AE385" s="131"/>
      <c r="AF385" s="130"/>
      <c r="AG385" s="131"/>
      <c r="AH385" s="131"/>
      <c r="AI385" s="131"/>
      <c r="AJ385" s="130"/>
      <c r="AK385" s="131"/>
      <c r="AL385" s="131"/>
      <c r="AM385" s="131"/>
      <c r="AN385" s="130"/>
      <c r="AO385" s="131"/>
      <c r="AP385" s="131"/>
      <c r="AQ385" s="131"/>
      <c r="AR385" s="130"/>
      <c r="AT385" s="132"/>
      <c r="AU385" s="132"/>
      <c r="AV385" s="132"/>
      <c r="AW385" s="132"/>
      <c r="AX385" s="132"/>
      <c r="AY385" s="132"/>
      <c r="AZ385" s="132"/>
      <c r="BA385" s="132"/>
      <c r="BB385" s="132"/>
      <c r="BC385" s="132"/>
    </row>
    <row r="386" spans="1:55" x14ac:dyDescent="0.45">
      <c r="A386" s="135" t="s">
        <v>116</v>
      </c>
      <c r="B386" s="60" t="s">
        <v>223</v>
      </c>
      <c r="C386" s="76" t="s">
        <v>209</v>
      </c>
      <c r="D386" s="60">
        <v>14307</v>
      </c>
      <c r="E386" s="86">
        <v>2989</v>
      </c>
      <c r="F386" s="86">
        <v>1989</v>
      </c>
      <c r="G386" s="86">
        <v>2238</v>
      </c>
      <c r="H386" s="77">
        <v>2236</v>
      </c>
      <c r="I386" s="86">
        <v>3234</v>
      </c>
      <c r="J386" s="86">
        <v>3232</v>
      </c>
      <c r="K386" s="86">
        <v>3230</v>
      </c>
      <c r="L386" s="77">
        <v>3228</v>
      </c>
      <c r="M386" s="86">
        <v>3226</v>
      </c>
      <c r="N386" s="86">
        <v>2225</v>
      </c>
      <c r="O386" s="86">
        <v>1994</v>
      </c>
      <c r="P386" s="77">
        <v>1995</v>
      </c>
      <c r="Q386" s="86">
        <v>1987</v>
      </c>
      <c r="R386" s="86">
        <v>1984</v>
      </c>
      <c r="S386" s="86">
        <v>3938</v>
      </c>
      <c r="T386" s="77">
        <v>3935</v>
      </c>
      <c r="U386" s="86">
        <v>3937</v>
      </c>
      <c r="V386" s="86">
        <v>3955</v>
      </c>
      <c r="W386" s="86">
        <v>3964</v>
      </c>
      <c r="X386" s="77">
        <v>3969</v>
      </c>
      <c r="Y386" s="86">
        <v>3973</v>
      </c>
      <c r="Z386" s="86">
        <v>3981</v>
      </c>
      <c r="AA386" s="86">
        <v>3986</v>
      </c>
      <c r="AB386" s="77">
        <v>4012</v>
      </c>
      <c r="AC386" s="86">
        <v>4066</v>
      </c>
      <c r="AD386" s="86">
        <v>4074</v>
      </c>
      <c r="AE386" s="86">
        <v>4082</v>
      </c>
      <c r="AF386" s="77">
        <v>4554</v>
      </c>
      <c r="AG386" s="86">
        <v>5016</v>
      </c>
      <c r="AH386" s="86">
        <v>4018</v>
      </c>
      <c r="AI386" s="86">
        <v>13902</v>
      </c>
      <c r="AJ386" s="77">
        <v>13932</v>
      </c>
      <c r="AK386" s="86">
        <v>13887</v>
      </c>
      <c r="AL386" s="86">
        <v>14328</v>
      </c>
      <c r="AM386" s="86">
        <v>14288</v>
      </c>
      <c r="AN386" s="77">
        <v>14817</v>
      </c>
      <c r="AO386" s="86">
        <v>14791</v>
      </c>
      <c r="AP386" s="86">
        <v>14734</v>
      </c>
      <c r="AQ386" s="86">
        <v>14653</v>
      </c>
      <c r="AR386" s="77">
        <v>14701</v>
      </c>
      <c r="AT386" s="88">
        <v>2236</v>
      </c>
      <c r="AU386" s="88">
        <v>3228</v>
      </c>
      <c r="AV386" s="88">
        <v>1995</v>
      </c>
      <c r="AW386" s="88">
        <v>3935</v>
      </c>
      <c r="AX386" s="88">
        <v>3969</v>
      </c>
      <c r="AY386" s="88">
        <v>4012</v>
      </c>
      <c r="AZ386" s="88">
        <v>4554</v>
      </c>
      <c r="BA386" s="88">
        <v>13932</v>
      </c>
      <c r="BB386" s="88">
        <v>14817</v>
      </c>
      <c r="BC386" s="88">
        <v>14701</v>
      </c>
    </row>
    <row r="387" spans="1:55" x14ac:dyDescent="0.45">
      <c r="A387" s="135" t="s">
        <v>445</v>
      </c>
      <c r="B387" s="60" t="s">
        <v>223</v>
      </c>
      <c r="C387" s="76" t="s">
        <v>209</v>
      </c>
      <c r="D387" s="60">
        <v>14313</v>
      </c>
      <c r="E387" s="86">
        <v>79</v>
      </c>
      <c r="F387" s="86">
        <v>132</v>
      </c>
      <c r="G387" s="86">
        <v>125</v>
      </c>
      <c r="H387" s="77">
        <v>139</v>
      </c>
      <c r="I387" s="86">
        <v>103</v>
      </c>
      <c r="J387" s="86">
        <v>93</v>
      </c>
      <c r="K387" s="86">
        <v>154</v>
      </c>
      <c r="L387" s="77">
        <v>104</v>
      </c>
      <c r="M387" s="86">
        <v>93</v>
      </c>
      <c r="N387" s="86">
        <v>108</v>
      </c>
      <c r="O387" s="86">
        <v>133</v>
      </c>
      <c r="P387" s="77">
        <v>151</v>
      </c>
      <c r="Q387" s="86">
        <v>131</v>
      </c>
      <c r="R387" s="86">
        <v>151</v>
      </c>
      <c r="S387" s="86">
        <v>169</v>
      </c>
      <c r="T387" s="77">
        <v>202</v>
      </c>
      <c r="U387" s="86">
        <v>323</v>
      </c>
      <c r="V387" s="86">
        <v>345</v>
      </c>
      <c r="W387" s="86">
        <v>346</v>
      </c>
      <c r="X387" s="77">
        <v>340</v>
      </c>
      <c r="Y387" s="86">
        <v>315</v>
      </c>
      <c r="Z387" s="86">
        <v>358</v>
      </c>
      <c r="AA387" s="86">
        <v>317</v>
      </c>
      <c r="AB387" s="77">
        <v>396</v>
      </c>
      <c r="AC387" s="86">
        <v>391</v>
      </c>
      <c r="AD387" s="86">
        <v>387</v>
      </c>
      <c r="AE387" s="86">
        <v>364</v>
      </c>
      <c r="AF387" s="77">
        <v>358</v>
      </c>
      <c r="AG387" s="86">
        <v>350</v>
      </c>
      <c r="AH387" s="86">
        <v>397</v>
      </c>
      <c r="AI387" s="86">
        <v>454</v>
      </c>
      <c r="AJ387" s="77">
        <v>481</v>
      </c>
      <c r="AK387" s="86">
        <v>530</v>
      </c>
      <c r="AL387" s="86">
        <v>510</v>
      </c>
      <c r="AM387" s="86">
        <v>510</v>
      </c>
      <c r="AN387" s="77">
        <v>535</v>
      </c>
      <c r="AO387" s="86">
        <v>499</v>
      </c>
      <c r="AP387" s="86">
        <v>472</v>
      </c>
      <c r="AQ387" s="86">
        <v>594</v>
      </c>
      <c r="AR387" s="77">
        <v>599</v>
      </c>
      <c r="AT387" s="88">
        <v>139</v>
      </c>
      <c r="AU387" s="88">
        <v>104</v>
      </c>
      <c r="AV387" s="88">
        <v>151</v>
      </c>
      <c r="AW387" s="88">
        <v>202</v>
      </c>
      <c r="AX387" s="88">
        <v>340</v>
      </c>
      <c r="AY387" s="88">
        <v>396</v>
      </c>
      <c r="AZ387" s="88">
        <v>358</v>
      </c>
      <c r="BA387" s="88">
        <v>481</v>
      </c>
      <c r="BB387" s="88">
        <v>535</v>
      </c>
      <c r="BC387" s="88">
        <v>599</v>
      </c>
    </row>
    <row r="388" spans="1:55" x14ac:dyDescent="0.45">
      <c r="A388" s="135" t="s">
        <v>446</v>
      </c>
      <c r="B388" s="60" t="s">
        <v>223</v>
      </c>
      <c r="C388" s="76" t="s">
        <v>209</v>
      </c>
      <c r="D388" s="60">
        <v>14325</v>
      </c>
      <c r="E388" s="86">
        <v>2184</v>
      </c>
      <c r="F388" s="86">
        <v>2271</v>
      </c>
      <c r="G388" s="86">
        <v>2434</v>
      </c>
      <c r="H388" s="77">
        <v>2638</v>
      </c>
      <c r="I388" s="86">
        <v>2826</v>
      </c>
      <c r="J388" s="86">
        <v>3002</v>
      </c>
      <c r="K388" s="86">
        <v>3117</v>
      </c>
      <c r="L388" s="77">
        <v>3407</v>
      </c>
      <c r="M388" s="86">
        <v>3717</v>
      </c>
      <c r="N388" s="86">
        <v>3615</v>
      </c>
      <c r="O388" s="86">
        <v>3596</v>
      </c>
      <c r="P388" s="77">
        <v>3663</v>
      </c>
      <c r="Q388" s="86">
        <v>3812</v>
      </c>
      <c r="R388" s="86">
        <v>4135</v>
      </c>
      <c r="S388" s="86">
        <v>4461</v>
      </c>
      <c r="T388" s="77">
        <v>4677</v>
      </c>
      <c r="U388" s="86">
        <v>4924</v>
      </c>
      <c r="V388" s="86">
        <v>4128</v>
      </c>
      <c r="W388" s="86">
        <v>4358</v>
      </c>
      <c r="X388" s="77">
        <v>12812</v>
      </c>
      <c r="Y388" s="86">
        <v>12885</v>
      </c>
      <c r="Z388" s="86">
        <v>11652</v>
      </c>
      <c r="AA388" s="86">
        <v>11562</v>
      </c>
      <c r="AB388" s="77">
        <v>11327</v>
      </c>
      <c r="AC388" s="86">
        <v>11605</v>
      </c>
      <c r="AD388" s="86">
        <v>10969</v>
      </c>
      <c r="AE388" s="86">
        <v>11355</v>
      </c>
      <c r="AF388" s="77">
        <v>9885</v>
      </c>
      <c r="AG388" s="86">
        <v>9207</v>
      </c>
      <c r="AH388" s="86">
        <v>8599</v>
      </c>
      <c r="AI388" s="86">
        <v>8616</v>
      </c>
      <c r="AJ388" s="77">
        <v>8849</v>
      </c>
      <c r="AK388" s="86">
        <v>9278</v>
      </c>
      <c r="AL388" s="86">
        <v>8651</v>
      </c>
      <c r="AM388" s="86">
        <v>8984</v>
      </c>
      <c r="AN388" s="77">
        <v>9176</v>
      </c>
      <c r="AO388" s="86">
        <v>9406</v>
      </c>
      <c r="AP388" s="86">
        <v>8163</v>
      </c>
      <c r="AQ388" s="86">
        <v>8572</v>
      </c>
      <c r="AR388" s="77">
        <v>9258</v>
      </c>
      <c r="AT388" s="88">
        <v>2638</v>
      </c>
      <c r="AU388" s="88">
        <v>3407</v>
      </c>
      <c r="AV388" s="88">
        <v>3663</v>
      </c>
      <c r="AW388" s="88">
        <v>4677</v>
      </c>
      <c r="AX388" s="88">
        <v>12812</v>
      </c>
      <c r="AY388" s="88">
        <v>11327</v>
      </c>
      <c r="AZ388" s="88">
        <v>9885</v>
      </c>
      <c r="BA388" s="88">
        <v>8849</v>
      </c>
      <c r="BB388" s="88">
        <v>9176</v>
      </c>
      <c r="BC388" s="88">
        <v>9258</v>
      </c>
    </row>
    <row r="389" spans="1:55" x14ac:dyDescent="0.45">
      <c r="A389" s="135" t="s">
        <v>98</v>
      </c>
      <c r="B389" s="60" t="s">
        <v>223</v>
      </c>
      <c r="C389" s="76" t="s">
        <v>209</v>
      </c>
      <c r="D389" s="60">
        <v>14337</v>
      </c>
      <c r="E389" s="86">
        <v>1978</v>
      </c>
      <c r="F389" s="86">
        <v>1905</v>
      </c>
      <c r="G389" s="86">
        <v>2097</v>
      </c>
      <c r="H389" s="77">
        <v>1947</v>
      </c>
      <c r="I389" s="86">
        <v>1848</v>
      </c>
      <c r="J389" s="86">
        <v>1625</v>
      </c>
      <c r="K389" s="86">
        <v>1554</v>
      </c>
      <c r="L389" s="77">
        <v>1971</v>
      </c>
      <c r="M389" s="86">
        <v>1845</v>
      </c>
      <c r="N389" s="86">
        <v>1754</v>
      </c>
      <c r="O389" s="86">
        <v>1976</v>
      </c>
      <c r="P389" s="77">
        <v>189</v>
      </c>
      <c r="Q389" s="86">
        <v>599</v>
      </c>
      <c r="R389" s="86">
        <v>651</v>
      </c>
      <c r="S389" s="86">
        <v>393</v>
      </c>
      <c r="T389" s="77">
        <v>226</v>
      </c>
      <c r="U389" s="86">
        <v>604</v>
      </c>
      <c r="V389" s="86">
        <v>369</v>
      </c>
      <c r="W389" s="86">
        <v>151</v>
      </c>
      <c r="X389" s="77">
        <v>430</v>
      </c>
      <c r="Y389" s="86">
        <v>394</v>
      </c>
      <c r="Z389" s="86">
        <v>479</v>
      </c>
      <c r="AA389" s="86">
        <v>1318</v>
      </c>
      <c r="AB389" s="77">
        <v>1264</v>
      </c>
      <c r="AC389" s="86">
        <v>1282</v>
      </c>
      <c r="AD389" s="86">
        <v>1892</v>
      </c>
      <c r="AE389" s="86">
        <v>1747</v>
      </c>
      <c r="AF389" s="77">
        <v>1701</v>
      </c>
      <c r="AG389" s="86">
        <v>2079</v>
      </c>
      <c r="AH389" s="86">
        <v>1797</v>
      </c>
      <c r="AI389" s="86">
        <v>1973</v>
      </c>
      <c r="AJ389" s="77">
        <v>3561</v>
      </c>
      <c r="AK389" s="86">
        <v>4406</v>
      </c>
      <c r="AL389" s="86">
        <v>4703</v>
      </c>
      <c r="AM389" s="86">
        <v>3551</v>
      </c>
      <c r="AN389" s="77">
        <v>5257</v>
      </c>
      <c r="AO389" s="86">
        <v>2843</v>
      </c>
      <c r="AP389" s="86">
        <v>924</v>
      </c>
      <c r="AQ389" s="86">
        <v>476</v>
      </c>
      <c r="AR389" s="77">
        <v>514</v>
      </c>
      <c r="AT389" s="88">
        <v>1947</v>
      </c>
      <c r="AU389" s="88">
        <v>1971</v>
      </c>
      <c r="AV389" s="88">
        <v>189</v>
      </c>
      <c r="AW389" s="88">
        <v>226</v>
      </c>
      <c r="AX389" s="88">
        <v>430</v>
      </c>
      <c r="AY389" s="88">
        <v>1264</v>
      </c>
      <c r="AZ389" s="88">
        <v>1701</v>
      </c>
      <c r="BA389" s="88">
        <v>3561</v>
      </c>
      <c r="BB389" s="88">
        <v>5257</v>
      </c>
      <c r="BC389" s="88">
        <v>514</v>
      </c>
    </row>
    <row r="390" spans="1:55" x14ac:dyDescent="0.45">
      <c r="A390" s="135" t="s">
        <v>88</v>
      </c>
      <c r="B390" s="60" t="s">
        <v>223</v>
      </c>
      <c r="C390" s="76" t="s">
        <v>209</v>
      </c>
      <c r="D390" s="60">
        <v>14344</v>
      </c>
      <c r="E390" s="66"/>
      <c r="F390" s="66"/>
      <c r="G390" s="66"/>
      <c r="H390" s="67"/>
      <c r="I390" s="66"/>
      <c r="J390" s="66"/>
      <c r="K390" s="66"/>
      <c r="L390" s="67"/>
      <c r="M390" s="66"/>
      <c r="N390" s="66"/>
      <c r="O390" s="66"/>
      <c r="P390" s="67"/>
      <c r="Q390" s="66"/>
      <c r="R390" s="66"/>
      <c r="S390" s="66"/>
      <c r="T390" s="67"/>
      <c r="U390" s="66"/>
      <c r="V390" s="66"/>
      <c r="W390" s="66"/>
      <c r="X390" s="67"/>
      <c r="Y390" s="66"/>
      <c r="Z390" s="66"/>
      <c r="AA390" s="66"/>
      <c r="AB390" s="67"/>
      <c r="AC390" s="86">
        <v>8206</v>
      </c>
      <c r="AD390" s="86">
        <v>9088</v>
      </c>
      <c r="AE390" s="86">
        <v>9666</v>
      </c>
      <c r="AF390" s="77">
        <v>10214</v>
      </c>
      <c r="AG390" s="86">
        <v>10476</v>
      </c>
      <c r="AH390" s="86">
        <v>10709</v>
      </c>
      <c r="AI390" s="86">
        <v>10984</v>
      </c>
      <c r="AJ390" s="77">
        <v>11146</v>
      </c>
      <c r="AK390" s="86">
        <v>11382</v>
      </c>
      <c r="AL390" s="86">
        <v>11619</v>
      </c>
      <c r="AM390" s="86">
        <v>11471</v>
      </c>
      <c r="AN390" s="77">
        <v>11389</v>
      </c>
      <c r="AO390" s="86">
        <v>11363</v>
      </c>
      <c r="AP390" s="86">
        <v>11697</v>
      </c>
      <c r="AQ390" s="86">
        <v>11984</v>
      </c>
      <c r="AR390" s="77">
        <v>12501</v>
      </c>
      <c r="AT390" s="68"/>
      <c r="AU390" s="68"/>
      <c r="AV390" s="68"/>
      <c r="AW390" s="68"/>
      <c r="AX390" s="68"/>
      <c r="AY390" s="68"/>
      <c r="AZ390" s="88">
        <v>10214</v>
      </c>
      <c r="BA390" s="88">
        <v>11146</v>
      </c>
      <c r="BB390" s="88">
        <v>11389</v>
      </c>
      <c r="BC390" s="88">
        <v>12501</v>
      </c>
    </row>
    <row r="391" spans="1:55" x14ac:dyDescent="0.45">
      <c r="A391" s="135" t="s">
        <v>447</v>
      </c>
      <c r="B391" s="60" t="s">
        <v>223</v>
      </c>
      <c r="C391" s="76" t="s">
        <v>209</v>
      </c>
      <c r="D391" s="60">
        <v>14346</v>
      </c>
      <c r="E391" s="86">
        <v>737</v>
      </c>
      <c r="F391" s="86">
        <v>704</v>
      </c>
      <c r="G391" s="86">
        <v>710</v>
      </c>
      <c r="H391" s="77">
        <v>743</v>
      </c>
      <c r="I391" s="86">
        <v>534</v>
      </c>
      <c r="J391" s="86">
        <v>810</v>
      </c>
      <c r="K391" s="86">
        <v>991</v>
      </c>
      <c r="L391" s="77">
        <v>1118</v>
      </c>
      <c r="M391" s="86">
        <v>1735</v>
      </c>
      <c r="N391" s="86">
        <v>1960</v>
      </c>
      <c r="O391" s="86">
        <v>1884</v>
      </c>
      <c r="P391" s="77">
        <v>1822</v>
      </c>
      <c r="Q391" s="86">
        <v>1965</v>
      </c>
      <c r="R391" s="86">
        <v>2151</v>
      </c>
      <c r="S391" s="86">
        <v>2561</v>
      </c>
      <c r="T391" s="77">
        <v>2665</v>
      </c>
      <c r="U391" s="86">
        <v>2763</v>
      </c>
      <c r="V391" s="86">
        <v>2853</v>
      </c>
      <c r="W391" s="86">
        <v>2924</v>
      </c>
      <c r="X391" s="77">
        <v>3059</v>
      </c>
      <c r="Y391" s="86">
        <v>3149</v>
      </c>
      <c r="Z391" s="86">
        <v>3237</v>
      </c>
      <c r="AA391" s="86">
        <v>3214</v>
      </c>
      <c r="AB391" s="77">
        <v>3545</v>
      </c>
      <c r="AC391" s="86">
        <v>1417</v>
      </c>
      <c r="AD391" s="86">
        <v>1499</v>
      </c>
      <c r="AE391" s="86">
        <v>1637</v>
      </c>
      <c r="AF391" s="77">
        <v>2534</v>
      </c>
      <c r="AG391" s="86">
        <v>2427</v>
      </c>
      <c r="AH391" s="86">
        <v>1992</v>
      </c>
      <c r="AI391" s="86">
        <v>2194</v>
      </c>
      <c r="AJ391" s="77">
        <v>2269</v>
      </c>
      <c r="AK391" s="86">
        <v>2146</v>
      </c>
      <c r="AL391" s="86">
        <v>2270</v>
      </c>
      <c r="AM391" s="86">
        <v>2250</v>
      </c>
      <c r="AN391" s="77">
        <v>2205</v>
      </c>
      <c r="AO391" s="86">
        <v>2242</v>
      </c>
      <c r="AP391" s="86">
        <v>2422</v>
      </c>
      <c r="AQ391" s="86">
        <v>2371</v>
      </c>
      <c r="AR391" s="77">
        <v>2247</v>
      </c>
      <c r="AT391" s="88">
        <v>743</v>
      </c>
      <c r="AU391" s="88">
        <v>1118</v>
      </c>
      <c r="AV391" s="88">
        <v>1822</v>
      </c>
      <c r="AW391" s="88">
        <v>2665</v>
      </c>
      <c r="AX391" s="88">
        <v>3059</v>
      </c>
      <c r="AY391" s="88">
        <v>3545</v>
      </c>
      <c r="AZ391" s="88">
        <v>2534</v>
      </c>
      <c r="BA391" s="88">
        <v>2269</v>
      </c>
      <c r="BB391" s="88">
        <v>2205</v>
      </c>
      <c r="BC391" s="88">
        <v>2247</v>
      </c>
    </row>
    <row r="392" spans="1:55" x14ac:dyDescent="0.45">
      <c r="A392" s="136" t="s">
        <v>24</v>
      </c>
      <c r="B392" s="101" t="s">
        <v>223</v>
      </c>
      <c r="C392" s="102" t="s">
        <v>209</v>
      </c>
      <c r="D392" s="101">
        <v>14354</v>
      </c>
      <c r="E392" s="128"/>
      <c r="F392" s="128"/>
      <c r="G392" s="128"/>
      <c r="H392" s="129"/>
      <c r="I392" s="128"/>
      <c r="J392" s="128"/>
      <c r="K392" s="128"/>
      <c r="L392" s="129"/>
      <c r="M392" s="128"/>
      <c r="N392" s="128"/>
      <c r="O392" s="128"/>
      <c r="P392" s="129"/>
      <c r="Q392" s="105">
        <f t="shared" ref="Q392:AR392" si="45">SUM(Q384,Q386:Q391)</f>
        <v>26178</v>
      </c>
      <c r="R392" s="105">
        <f t="shared" si="45"/>
        <v>26413</v>
      </c>
      <c r="S392" s="105">
        <f t="shared" si="45"/>
        <v>25845</v>
      </c>
      <c r="T392" s="106">
        <f t="shared" si="45"/>
        <v>28461</v>
      </c>
      <c r="U392" s="105">
        <f t="shared" si="45"/>
        <v>27807</v>
      </c>
      <c r="V392" s="105">
        <f t="shared" si="45"/>
        <v>30335</v>
      </c>
      <c r="W392" s="105">
        <f t="shared" si="45"/>
        <v>32436</v>
      </c>
      <c r="X392" s="106">
        <f t="shared" si="45"/>
        <v>44793</v>
      </c>
      <c r="Y392" s="105">
        <f t="shared" si="45"/>
        <v>46110</v>
      </c>
      <c r="Z392" s="105">
        <f t="shared" si="45"/>
        <v>49610</v>
      </c>
      <c r="AA392" s="105">
        <f t="shared" si="45"/>
        <v>51698</v>
      </c>
      <c r="AB392" s="106">
        <f t="shared" si="45"/>
        <v>55164</v>
      </c>
      <c r="AC392" s="105">
        <f t="shared" si="45"/>
        <v>61877</v>
      </c>
      <c r="AD392" s="105">
        <f t="shared" si="45"/>
        <v>64909</v>
      </c>
      <c r="AE392" s="105">
        <f t="shared" si="45"/>
        <v>68075</v>
      </c>
      <c r="AF392" s="106">
        <f t="shared" si="45"/>
        <v>74467</v>
      </c>
      <c r="AG392" s="105">
        <f t="shared" si="45"/>
        <v>69744</v>
      </c>
      <c r="AH392" s="105">
        <f t="shared" si="45"/>
        <v>71170</v>
      </c>
      <c r="AI392" s="105">
        <f t="shared" si="45"/>
        <v>86323</v>
      </c>
      <c r="AJ392" s="106">
        <f t="shared" si="45"/>
        <v>97072</v>
      </c>
      <c r="AK392" s="105">
        <f t="shared" si="45"/>
        <v>97082</v>
      </c>
      <c r="AL392" s="105">
        <f t="shared" si="45"/>
        <v>97822</v>
      </c>
      <c r="AM392" s="105">
        <f t="shared" si="45"/>
        <v>102836</v>
      </c>
      <c r="AN392" s="106">
        <f t="shared" si="45"/>
        <v>107633</v>
      </c>
      <c r="AO392" s="105">
        <f t="shared" si="45"/>
        <v>103092</v>
      </c>
      <c r="AP392" s="105">
        <f t="shared" si="45"/>
        <v>99766</v>
      </c>
      <c r="AQ392" s="105">
        <f t="shared" si="45"/>
        <v>104629</v>
      </c>
      <c r="AR392" s="106">
        <f t="shared" si="45"/>
        <v>109120</v>
      </c>
      <c r="AT392" s="134"/>
      <c r="AU392" s="134"/>
      <c r="AV392" s="134"/>
      <c r="AW392" s="107">
        <f>SUM(T384,T386:T391)</f>
        <v>28461</v>
      </c>
      <c r="AX392" s="107">
        <f>SUM(X384,X386:X391)</f>
        <v>44793</v>
      </c>
      <c r="AY392" s="107">
        <f>SUM(AB384,AB386:AB391)</f>
        <v>55164</v>
      </c>
      <c r="AZ392" s="107">
        <f>SUM(AF384,AF386:AF391)</f>
        <v>74467</v>
      </c>
      <c r="BA392" s="107">
        <f>SUM(AJ384,AJ386:AJ391)</f>
        <v>97072</v>
      </c>
      <c r="BB392" s="107">
        <f>SUM(AN384,AN386:AN391)</f>
        <v>107633</v>
      </c>
      <c r="BC392" s="107">
        <f>SUM(AR384,AR386:AR391)</f>
        <v>109120</v>
      </c>
    </row>
    <row r="393" spans="1:55" x14ac:dyDescent="0.45">
      <c r="A393" s="59"/>
      <c r="B393" s="60"/>
      <c r="C393" s="60"/>
      <c r="D393" s="60"/>
      <c r="E393" s="66"/>
      <c r="F393" s="66"/>
      <c r="G393" s="66"/>
      <c r="H393" s="67"/>
      <c r="I393" s="66"/>
      <c r="J393" s="66"/>
      <c r="K393" s="66"/>
      <c r="L393" s="67"/>
      <c r="M393" s="66"/>
      <c r="N393" s="66"/>
      <c r="O393" s="66"/>
      <c r="P393" s="67"/>
      <c r="Q393" s="131"/>
      <c r="R393" s="131"/>
      <c r="S393" s="131"/>
      <c r="T393" s="130"/>
      <c r="U393" s="131"/>
      <c r="V393" s="131"/>
      <c r="W393" s="131"/>
      <c r="X393" s="130"/>
      <c r="Y393" s="131"/>
      <c r="Z393" s="131"/>
      <c r="AA393" s="131"/>
      <c r="AB393" s="130"/>
      <c r="AC393" s="131"/>
      <c r="AD393" s="131"/>
      <c r="AE393" s="131"/>
      <c r="AF393" s="130"/>
      <c r="AG393" s="131"/>
      <c r="AH393" s="131"/>
      <c r="AI393" s="131"/>
      <c r="AJ393" s="130"/>
      <c r="AK393" s="131"/>
      <c r="AL393" s="131"/>
      <c r="AM393" s="131"/>
      <c r="AN393" s="130"/>
      <c r="AO393" s="131"/>
      <c r="AP393" s="131"/>
      <c r="AQ393" s="131"/>
      <c r="AR393" s="130"/>
      <c r="AT393" s="68"/>
      <c r="AU393" s="68"/>
      <c r="AV393" s="68"/>
      <c r="AW393" s="132"/>
      <c r="AX393" s="132"/>
      <c r="AY393" s="132"/>
      <c r="AZ393" s="132"/>
      <c r="BA393" s="132"/>
      <c r="BB393" s="132"/>
      <c r="BC393" s="132"/>
    </row>
    <row r="394" spans="1:55" x14ac:dyDescent="0.45">
      <c r="A394" s="141" t="s">
        <v>448</v>
      </c>
      <c r="B394" s="142"/>
      <c r="C394" s="142"/>
      <c r="D394" s="142"/>
      <c r="E394" s="66"/>
      <c r="F394" s="66"/>
      <c r="G394" s="66"/>
      <c r="H394" s="67"/>
      <c r="I394" s="66"/>
      <c r="J394" s="66"/>
      <c r="K394" s="66"/>
      <c r="L394" s="67"/>
      <c r="M394" s="66"/>
      <c r="N394" s="66"/>
      <c r="O394" s="66"/>
      <c r="P394" s="67"/>
      <c r="Q394" s="131"/>
      <c r="R394" s="131"/>
      <c r="S394" s="131"/>
      <c r="T394" s="130"/>
      <c r="U394" s="131"/>
      <c r="V394" s="131"/>
      <c r="W394" s="131"/>
      <c r="X394" s="130"/>
      <c r="Y394" s="131"/>
      <c r="Z394" s="131"/>
      <c r="AA394" s="131"/>
      <c r="AB394" s="130"/>
      <c r="AC394" s="131"/>
      <c r="AD394" s="131"/>
      <c r="AE394" s="131"/>
      <c r="AF394" s="130"/>
      <c r="AG394" s="131"/>
      <c r="AH394" s="131"/>
      <c r="AI394" s="131"/>
      <c r="AJ394" s="130"/>
      <c r="AK394" s="131"/>
      <c r="AL394" s="131"/>
      <c r="AM394" s="131"/>
      <c r="AN394" s="130"/>
      <c r="AO394" s="131"/>
      <c r="AP394" s="131"/>
      <c r="AQ394" s="131"/>
      <c r="AR394" s="130"/>
      <c r="AT394" s="68"/>
      <c r="AU394" s="68"/>
      <c r="AV394" s="68"/>
      <c r="AW394" s="132"/>
      <c r="AX394" s="132"/>
      <c r="AY394" s="132"/>
      <c r="AZ394" s="132"/>
      <c r="BA394" s="132"/>
      <c r="BB394" s="132"/>
      <c r="BC394" s="132"/>
    </row>
    <row r="395" spans="1:55" x14ac:dyDescent="0.45">
      <c r="A395" s="135" t="s">
        <v>449</v>
      </c>
      <c r="B395" s="60" t="s">
        <v>223</v>
      </c>
      <c r="C395" s="76" t="s">
        <v>209</v>
      </c>
      <c r="D395" s="60">
        <v>2866490</v>
      </c>
      <c r="E395" s="86">
        <v>0</v>
      </c>
      <c r="F395" s="86">
        <v>0</v>
      </c>
      <c r="G395" s="86">
        <v>0</v>
      </c>
      <c r="H395" s="77">
        <v>0</v>
      </c>
      <c r="I395" s="86">
        <v>0</v>
      </c>
      <c r="J395" s="86">
        <v>0</v>
      </c>
      <c r="K395" s="86">
        <v>0</v>
      </c>
      <c r="L395" s="77">
        <v>0</v>
      </c>
      <c r="M395" s="86">
        <v>0</v>
      </c>
      <c r="N395" s="86">
        <v>0</v>
      </c>
      <c r="O395" s="86">
        <v>0</v>
      </c>
      <c r="P395" s="77">
        <v>0</v>
      </c>
      <c r="Q395" s="86">
        <v>0</v>
      </c>
      <c r="R395" s="86">
        <v>0</v>
      </c>
      <c r="S395" s="86">
        <v>0</v>
      </c>
      <c r="T395" s="77">
        <v>0</v>
      </c>
      <c r="U395" s="86">
        <v>0</v>
      </c>
      <c r="V395" s="86">
        <v>0</v>
      </c>
      <c r="W395" s="86">
        <v>0</v>
      </c>
      <c r="X395" s="77">
        <v>0</v>
      </c>
      <c r="Y395" s="86">
        <v>0</v>
      </c>
      <c r="Z395" s="86">
        <v>0</v>
      </c>
      <c r="AA395" s="86">
        <v>0</v>
      </c>
      <c r="AB395" s="77">
        <v>0</v>
      </c>
      <c r="AC395" s="86">
        <v>0</v>
      </c>
      <c r="AD395" s="86">
        <v>0</v>
      </c>
      <c r="AE395" s="86">
        <v>0</v>
      </c>
      <c r="AF395" s="77">
        <v>0</v>
      </c>
      <c r="AG395" s="86">
        <v>0</v>
      </c>
      <c r="AH395" s="86">
        <v>0</v>
      </c>
      <c r="AI395" s="86">
        <v>0</v>
      </c>
      <c r="AJ395" s="77">
        <v>0</v>
      </c>
      <c r="AK395" s="86">
        <v>0</v>
      </c>
      <c r="AL395" s="86">
        <v>0</v>
      </c>
      <c r="AM395" s="86">
        <v>0</v>
      </c>
      <c r="AN395" s="79"/>
      <c r="AO395" s="98"/>
      <c r="AP395" s="98"/>
      <c r="AQ395" s="86">
        <v>0</v>
      </c>
      <c r="AR395" s="77">
        <v>0</v>
      </c>
      <c r="AT395" s="88">
        <v>0</v>
      </c>
      <c r="AU395" s="88">
        <v>0</v>
      </c>
      <c r="AV395" s="88">
        <v>0</v>
      </c>
      <c r="AW395" s="88">
        <v>0</v>
      </c>
      <c r="AX395" s="88">
        <v>0</v>
      </c>
      <c r="AY395" s="88">
        <v>0</v>
      </c>
      <c r="AZ395" s="88">
        <v>0</v>
      </c>
      <c r="BA395" s="88">
        <v>0</v>
      </c>
      <c r="BB395" s="99"/>
      <c r="BC395" s="88">
        <v>0</v>
      </c>
    </row>
    <row r="396" spans="1:55" x14ac:dyDescent="0.45">
      <c r="A396" s="135" t="s">
        <v>450</v>
      </c>
      <c r="B396" s="60" t="s">
        <v>223</v>
      </c>
      <c r="C396" s="76" t="s">
        <v>209</v>
      </c>
      <c r="D396" s="60">
        <v>14369</v>
      </c>
      <c r="E396" s="86">
        <v>0</v>
      </c>
      <c r="F396" s="86">
        <v>0</v>
      </c>
      <c r="G396" s="86">
        <v>0</v>
      </c>
      <c r="H396" s="77">
        <v>0</v>
      </c>
      <c r="I396" s="66"/>
      <c r="J396" s="66"/>
      <c r="K396" s="66"/>
      <c r="L396" s="67"/>
      <c r="M396" s="66"/>
      <c r="N396" s="66"/>
      <c r="O396" s="66"/>
      <c r="P396" s="67"/>
      <c r="Q396" s="66"/>
      <c r="R396" s="66"/>
      <c r="S396" s="66"/>
      <c r="T396" s="67"/>
      <c r="U396" s="66"/>
      <c r="V396" s="66"/>
      <c r="W396" s="66"/>
      <c r="X396" s="67"/>
      <c r="Y396" s="66"/>
      <c r="Z396" s="66"/>
      <c r="AA396" s="66"/>
      <c r="AB396" s="67"/>
      <c r="AC396" s="66"/>
      <c r="AD396" s="66"/>
      <c r="AE396" s="66"/>
      <c r="AF396" s="67"/>
      <c r="AG396" s="66"/>
      <c r="AH396" s="66"/>
      <c r="AI396" s="66"/>
      <c r="AJ396" s="67"/>
      <c r="AK396" s="66"/>
      <c r="AL396" s="66"/>
      <c r="AM396" s="66"/>
      <c r="AN396" s="67"/>
      <c r="AO396" s="66"/>
      <c r="AP396" s="66"/>
      <c r="AQ396" s="66"/>
      <c r="AR396" s="67"/>
      <c r="AT396" s="88">
        <v>0</v>
      </c>
      <c r="AU396" s="68"/>
      <c r="AV396" s="68"/>
      <c r="AW396" s="68"/>
      <c r="AX396" s="68"/>
      <c r="AY396" s="68"/>
      <c r="AZ396" s="68"/>
      <c r="BA396" s="68"/>
      <c r="BB396" s="68"/>
      <c r="BC396" s="68"/>
    </row>
    <row r="397" spans="1:55" x14ac:dyDescent="0.45">
      <c r="A397" s="135" t="s">
        <v>451</v>
      </c>
      <c r="B397" s="60" t="s">
        <v>223</v>
      </c>
      <c r="C397" s="76" t="s">
        <v>209</v>
      </c>
      <c r="D397" s="60">
        <v>2621674</v>
      </c>
      <c r="E397" s="86">
        <v>23429</v>
      </c>
      <c r="F397" s="86">
        <v>24334</v>
      </c>
      <c r="G397" s="86">
        <v>25004</v>
      </c>
      <c r="H397" s="77">
        <v>25922</v>
      </c>
      <c r="I397" s="86">
        <v>26652</v>
      </c>
      <c r="J397" s="86">
        <v>27111</v>
      </c>
      <c r="K397" s="86">
        <v>27948</v>
      </c>
      <c r="L397" s="77">
        <v>28767</v>
      </c>
      <c r="M397" s="86">
        <v>29527</v>
      </c>
      <c r="N397" s="86">
        <v>30722</v>
      </c>
      <c r="O397" s="86">
        <v>31864</v>
      </c>
      <c r="P397" s="77">
        <v>32982</v>
      </c>
      <c r="Q397" s="86">
        <v>33695</v>
      </c>
      <c r="R397" s="86">
        <v>34293</v>
      </c>
      <c r="S397" s="86">
        <v>35337</v>
      </c>
      <c r="T397" s="77">
        <v>36307</v>
      </c>
      <c r="U397" s="86">
        <v>37698</v>
      </c>
      <c r="V397" s="86">
        <v>38509</v>
      </c>
      <c r="W397" s="86">
        <v>39609</v>
      </c>
      <c r="X397" s="77">
        <v>40247</v>
      </c>
      <c r="Y397" s="86">
        <v>41487</v>
      </c>
      <c r="Z397" s="86">
        <v>42243</v>
      </c>
      <c r="AA397" s="86">
        <v>43111</v>
      </c>
      <c r="AB397" s="77">
        <v>45049</v>
      </c>
      <c r="AC397" s="86">
        <v>46532</v>
      </c>
      <c r="AD397" s="86">
        <v>47937</v>
      </c>
      <c r="AE397" s="86">
        <v>49040</v>
      </c>
      <c r="AF397" s="77">
        <v>50552</v>
      </c>
      <c r="AG397" s="86">
        <v>53688</v>
      </c>
      <c r="AH397" s="86">
        <v>55937</v>
      </c>
      <c r="AI397" s="86">
        <v>57307</v>
      </c>
      <c r="AJ397" s="77">
        <v>58510</v>
      </c>
      <c r="AK397" s="86">
        <v>59436</v>
      </c>
      <c r="AL397" s="86">
        <v>60436</v>
      </c>
      <c r="AM397" s="86">
        <v>61193</v>
      </c>
      <c r="AN397" s="77">
        <v>61774</v>
      </c>
      <c r="AO397" s="86">
        <v>62832</v>
      </c>
      <c r="AP397" s="86">
        <v>64402</v>
      </c>
      <c r="AQ397" s="86">
        <v>66258</v>
      </c>
      <c r="AR397" s="77">
        <v>68184</v>
      </c>
      <c r="AT397" s="88">
        <v>25922</v>
      </c>
      <c r="AU397" s="88">
        <v>28767</v>
      </c>
      <c r="AV397" s="88">
        <v>32982</v>
      </c>
      <c r="AW397" s="88">
        <v>36307</v>
      </c>
      <c r="AX397" s="88">
        <v>40247</v>
      </c>
      <c r="AY397" s="88">
        <v>45049</v>
      </c>
      <c r="AZ397" s="88">
        <v>50552</v>
      </c>
      <c r="BA397" s="88">
        <v>58510</v>
      </c>
      <c r="BB397" s="88">
        <v>61774</v>
      </c>
      <c r="BC397" s="88">
        <v>68184</v>
      </c>
    </row>
    <row r="398" spans="1:55" x14ac:dyDescent="0.45">
      <c r="A398" s="135" t="s">
        <v>452</v>
      </c>
      <c r="B398" s="60" t="s">
        <v>223</v>
      </c>
      <c r="C398" s="76" t="s">
        <v>209</v>
      </c>
      <c r="D398" s="60">
        <v>14377</v>
      </c>
      <c r="E398" s="86">
        <v>356</v>
      </c>
      <c r="F398" s="86">
        <v>-398</v>
      </c>
      <c r="G398" s="86">
        <v>99</v>
      </c>
      <c r="H398" s="77">
        <v>125</v>
      </c>
      <c r="I398" s="86">
        <v>345</v>
      </c>
      <c r="J398" s="86">
        <v>502</v>
      </c>
      <c r="K398" s="86">
        <v>-82</v>
      </c>
      <c r="L398" s="77">
        <v>27</v>
      </c>
      <c r="M398" s="86">
        <v>-371</v>
      </c>
      <c r="N398" s="86">
        <v>-929</v>
      </c>
      <c r="O398" s="86">
        <v>-1592</v>
      </c>
      <c r="P398" s="77">
        <v>-1874</v>
      </c>
      <c r="Q398" s="86">
        <v>-1294</v>
      </c>
      <c r="R398" s="86">
        <v>-1151</v>
      </c>
      <c r="S398" s="86">
        <v>-1032</v>
      </c>
      <c r="T398" s="77">
        <v>-2402</v>
      </c>
      <c r="U398" s="86">
        <v>-2169</v>
      </c>
      <c r="V398" s="86">
        <v>-1728</v>
      </c>
      <c r="W398" s="86">
        <v>-746</v>
      </c>
      <c r="X398" s="77">
        <v>-992</v>
      </c>
      <c r="Y398" s="86">
        <v>-670</v>
      </c>
      <c r="Z398" s="86">
        <v>-1525</v>
      </c>
      <c r="AA398" s="86">
        <v>-1676</v>
      </c>
      <c r="AB398" s="77">
        <v>-2306</v>
      </c>
      <c r="AC398" s="86">
        <v>-1780</v>
      </c>
      <c r="AD398" s="86">
        <v>-1091</v>
      </c>
      <c r="AE398" s="86">
        <v>-1196</v>
      </c>
      <c r="AF398" s="77">
        <v>-1232</v>
      </c>
      <c r="AG398" s="86">
        <v>-1097</v>
      </c>
      <c r="AH398" s="86">
        <v>-296</v>
      </c>
      <c r="AI398" s="86">
        <v>46</v>
      </c>
      <c r="AJ398" s="77">
        <v>633</v>
      </c>
      <c r="AK398" s="86">
        <v>-3</v>
      </c>
      <c r="AL398" s="86">
        <v>190</v>
      </c>
      <c r="AM398" s="86">
        <v>-408</v>
      </c>
      <c r="AN398" s="77">
        <v>-1623</v>
      </c>
      <c r="AO398" s="86">
        <v>-4049</v>
      </c>
      <c r="AP398" s="86">
        <v>-5828</v>
      </c>
      <c r="AQ398" s="86">
        <v>-8852</v>
      </c>
      <c r="AR398" s="77">
        <v>-7603</v>
      </c>
      <c r="AT398" s="88">
        <v>125</v>
      </c>
      <c r="AU398" s="88">
        <v>27</v>
      </c>
      <c r="AV398" s="88">
        <v>-1874</v>
      </c>
      <c r="AW398" s="88">
        <v>-2402</v>
      </c>
      <c r="AX398" s="88">
        <v>-992</v>
      </c>
      <c r="AY398" s="88">
        <v>-2306</v>
      </c>
      <c r="AZ398" s="88">
        <v>-1232</v>
      </c>
      <c r="BA398" s="88">
        <v>633</v>
      </c>
      <c r="BB398" s="88">
        <v>-1623</v>
      </c>
      <c r="BC398" s="88">
        <v>-7603</v>
      </c>
    </row>
    <row r="399" spans="1:55" x14ac:dyDescent="0.45">
      <c r="A399" s="135" t="s">
        <v>453</v>
      </c>
      <c r="B399" s="60" t="s">
        <v>223</v>
      </c>
      <c r="C399" s="76" t="s">
        <v>209</v>
      </c>
      <c r="D399" s="60">
        <v>14392</v>
      </c>
      <c r="E399" s="86">
        <v>51688</v>
      </c>
      <c r="F399" s="86">
        <v>54916</v>
      </c>
      <c r="G399" s="86">
        <v>57886</v>
      </c>
      <c r="H399" s="77">
        <v>61262</v>
      </c>
      <c r="I399" s="86">
        <v>64714</v>
      </c>
      <c r="J399" s="86">
        <v>68136</v>
      </c>
      <c r="K399" s="86">
        <v>70949</v>
      </c>
      <c r="L399" s="77">
        <v>75706</v>
      </c>
      <c r="M399" s="86">
        <v>79292</v>
      </c>
      <c r="N399" s="86">
        <v>81990</v>
      </c>
      <c r="O399" s="86">
        <v>85969</v>
      </c>
      <c r="P399" s="77">
        <v>89223</v>
      </c>
      <c r="Q399" s="86">
        <v>91168</v>
      </c>
      <c r="R399" s="86">
        <v>94737</v>
      </c>
      <c r="S399" s="86">
        <v>99798</v>
      </c>
      <c r="T399" s="77">
        <v>105131</v>
      </c>
      <c r="U399" s="86">
        <v>109420</v>
      </c>
      <c r="V399" s="86">
        <v>111505</v>
      </c>
      <c r="W399" s="86">
        <v>118237</v>
      </c>
      <c r="X399" s="77">
        <v>113247</v>
      </c>
      <c r="Y399" s="86">
        <v>120008</v>
      </c>
      <c r="Z399" s="86">
        <v>121282</v>
      </c>
      <c r="AA399" s="86">
        <v>128405</v>
      </c>
      <c r="AB399" s="77">
        <v>134885</v>
      </c>
      <c r="AC399" s="86">
        <v>138720</v>
      </c>
      <c r="AD399" s="86">
        <v>145346</v>
      </c>
      <c r="AE399" s="86">
        <v>147125</v>
      </c>
      <c r="AF399" s="77">
        <v>152122</v>
      </c>
      <c r="AG399" s="86">
        <v>151068</v>
      </c>
      <c r="AH399" s="86">
        <v>151681</v>
      </c>
      <c r="AI399" s="86">
        <v>155567</v>
      </c>
      <c r="AJ399" s="77">
        <v>163401</v>
      </c>
      <c r="AK399" s="86">
        <v>170580</v>
      </c>
      <c r="AL399" s="86">
        <v>176939</v>
      </c>
      <c r="AM399" s="86">
        <v>183782</v>
      </c>
      <c r="AN399" s="77">
        <v>191484</v>
      </c>
      <c r="AO399" s="86">
        <v>195221</v>
      </c>
      <c r="AP399" s="86">
        <v>196845</v>
      </c>
      <c r="AQ399" s="86">
        <v>196220</v>
      </c>
      <c r="AR399" s="77">
        <v>195563</v>
      </c>
      <c r="AT399" s="88">
        <v>61262</v>
      </c>
      <c r="AU399" s="88">
        <v>75706</v>
      </c>
      <c r="AV399" s="88">
        <v>89223</v>
      </c>
      <c r="AW399" s="88">
        <v>105131</v>
      </c>
      <c r="AX399" s="88">
        <v>113247</v>
      </c>
      <c r="AY399" s="88">
        <v>134885</v>
      </c>
      <c r="AZ399" s="88">
        <v>152122</v>
      </c>
      <c r="BA399" s="88">
        <v>163401</v>
      </c>
      <c r="BB399" s="88">
        <v>191484</v>
      </c>
      <c r="BC399" s="88">
        <v>195563</v>
      </c>
    </row>
    <row r="400" spans="1:55" x14ac:dyDescent="0.45">
      <c r="A400" s="136" t="s">
        <v>454</v>
      </c>
      <c r="B400" s="101" t="s">
        <v>223</v>
      </c>
      <c r="C400" s="102" t="s">
        <v>209</v>
      </c>
      <c r="D400" s="101">
        <v>14403</v>
      </c>
      <c r="E400" s="105">
        <f t="shared" ref="E400:AR400" si="46">SUM(E395:E399)</f>
        <v>75473</v>
      </c>
      <c r="F400" s="105">
        <f t="shared" si="46"/>
        <v>78852</v>
      </c>
      <c r="G400" s="105">
        <f t="shared" si="46"/>
        <v>82989</v>
      </c>
      <c r="H400" s="106">
        <f t="shared" si="46"/>
        <v>87309</v>
      </c>
      <c r="I400" s="105">
        <f t="shared" si="46"/>
        <v>91711</v>
      </c>
      <c r="J400" s="105">
        <f t="shared" si="46"/>
        <v>95749</v>
      </c>
      <c r="K400" s="105">
        <f t="shared" si="46"/>
        <v>98815</v>
      </c>
      <c r="L400" s="106">
        <f t="shared" si="46"/>
        <v>104500</v>
      </c>
      <c r="M400" s="105">
        <f t="shared" si="46"/>
        <v>108448</v>
      </c>
      <c r="N400" s="105">
        <f t="shared" si="46"/>
        <v>111783</v>
      </c>
      <c r="O400" s="105">
        <f t="shared" si="46"/>
        <v>116241</v>
      </c>
      <c r="P400" s="106">
        <f t="shared" si="46"/>
        <v>120331</v>
      </c>
      <c r="Q400" s="105">
        <f t="shared" si="46"/>
        <v>123569</v>
      </c>
      <c r="R400" s="105">
        <f t="shared" si="46"/>
        <v>127879</v>
      </c>
      <c r="S400" s="105">
        <f t="shared" si="46"/>
        <v>134103</v>
      </c>
      <c r="T400" s="106">
        <f t="shared" si="46"/>
        <v>139036</v>
      </c>
      <c r="U400" s="105">
        <f t="shared" si="46"/>
        <v>144949</v>
      </c>
      <c r="V400" s="105">
        <f t="shared" si="46"/>
        <v>148286</v>
      </c>
      <c r="W400" s="105">
        <f t="shared" si="46"/>
        <v>157100</v>
      </c>
      <c r="X400" s="106">
        <f t="shared" si="46"/>
        <v>152502</v>
      </c>
      <c r="Y400" s="105">
        <f t="shared" si="46"/>
        <v>160825</v>
      </c>
      <c r="Z400" s="105">
        <f t="shared" si="46"/>
        <v>162000</v>
      </c>
      <c r="AA400" s="105">
        <f t="shared" si="46"/>
        <v>169840</v>
      </c>
      <c r="AB400" s="106">
        <f t="shared" si="46"/>
        <v>177628</v>
      </c>
      <c r="AC400" s="105">
        <f t="shared" si="46"/>
        <v>183472</v>
      </c>
      <c r="AD400" s="105">
        <f t="shared" si="46"/>
        <v>192192</v>
      </c>
      <c r="AE400" s="105">
        <f t="shared" si="46"/>
        <v>194969</v>
      </c>
      <c r="AF400" s="106">
        <f t="shared" si="46"/>
        <v>201442</v>
      </c>
      <c r="AG400" s="105">
        <f t="shared" si="46"/>
        <v>203659</v>
      </c>
      <c r="AH400" s="105">
        <f t="shared" si="46"/>
        <v>207322</v>
      </c>
      <c r="AI400" s="105">
        <f t="shared" si="46"/>
        <v>212920</v>
      </c>
      <c r="AJ400" s="106">
        <f t="shared" si="46"/>
        <v>222544</v>
      </c>
      <c r="AK400" s="105">
        <f t="shared" si="46"/>
        <v>230013</v>
      </c>
      <c r="AL400" s="105">
        <f t="shared" si="46"/>
        <v>237565</v>
      </c>
      <c r="AM400" s="105">
        <f t="shared" si="46"/>
        <v>244567</v>
      </c>
      <c r="AN400" s="106">
        <f t="shared" si="46"/>
        <v>251635</v>
      </c>
      <c r="AO400" s="105">
        <f t="shared" si="46"/>
        <v>254004</v>
      </c>
      <c r="AP400" s="105">
        <f t="shared" si="46"/>
        <v>255419</v>
      </c>
      <c r="AQ400" s="105">
        <f t="shared" si="46"/>
        <v>253626</v>
      </c>
      <c r="AR400" s="106">
        <f t="shared" si="46"/>
        <v>256144</v>
      </c>
      <c r="AT400" s="107">
        <f>SUM(H395:H399)</f>
        <v>87309</v>
      </c>
      <c r="AU400" s="107">
        <f>SUM(L395:L399)</f>
        <v>104500</v>
      </c>
      <c r="AV400" s="107">
        <f>SUM(P395:P399)</f>
        <v>120331</v>
      </c>
      <c r="AW400" s="107">
        <f>SUM(T395:T399)</f>
        <v>139036</v>
      </c>
      <c r="AX400" s="107">
        <f>SUM(X395:X399)</f>
        <v>152502</v>
      </c>
      <c r="AY400" s="107">
        <f>SUM(AB395:AB399)</f>
        <v>177628</v>
      </c>
      <c r="AZ400" s="107">
        <f>SUM(AF395:AF399)</f>
        <v>201442</v>
      </c>
      <c r="BA400" s="107">
        <f>SUM(AJ395:AJ399)</f>
        <v>222544</v>
      </c>
      <c r="BB400" s="107">
        <f>SUM(AN395:AN399)</f>
        <v>251635</v>
      </c>
      <c r="BC400" s="107">
        <f>SUM(AR395:AR399)</f>
        <v>256144</v>
      </c>
    </row>
    <row r="401" spans="1:55" x14ac:dyDescent="0.45">
      <c r="A401" s="59"/>
      <c r="B401" s="60"/>
      <c r="C401" s="60"/>
      <c r="D401" s="60"/>
      <c r="E401" s="131"/>
      <c r="F401" s="131"/>
      <c r="G401" s="131"/>
      <c r="H401" s="130"/>
      <c r="I401" s="131"/>
      <c r="J401" s="131"/>
      <c r="K401" s="131"/>
      <c r="L401" s="130"/>
      <c r="M401" s="131"/>
      <c r="N401" s="131"/>
      <c r="O401" s="131"/>
      <c r="P401" s="130"/>
      <c r="Q401" s="131"/>
      <c r="R401" s="131"/>
      <c r="S401" s="131"/>
      <c r="T401" s="130"/>
      <c r="U401" s="131"/>
      <c r="V401" s="131"/>
      <c r="W401" s="131"/>
      <c r="X401" s="130"/>
      <c r="Y401" s="131"/>
      <c r="Z401" s="131"/>
      <c r="AA401" s="131"/>
      <c r="AB401" s="130"/>
      <c r="AC401" s="131"/>
      <c r="AD401" s="131"/>
      <c r="AE401" s="131"/>
      <c r="AF401" s="130"/>
      <c r="AG401" s="131"/>
      <c r="AH401" s="131"/>
      <c r="AI401" s="131"/>
      <c r="AJ401" s="130"/>
      <c r="AK401" s="131"/>
      <c r="AL401" s="131"/>
      <c r="AM401" s="131"/>
      <c r="AN401" s="130"/>
      <c r="AO401" s="131"/>
      <c r="AP401" s="131"/>
      <c r="AQ401" s="131"/>
      <c r="AR401" s="130"/>
      <c r="AT401" s="132"/>
      <c r="AU401" s="132"/>
      <c r="AV401" s="132"/>
      <c r="AW401" s="132"/>
      <c r="AX401" s="132"/>
      <c r="AY401" s="132"/>
      <c r="AZ401" s="132"/>
      <c r="BA401" s="132"/>
      <c r="BB401" s="132"/>
      <c r="BC401" s="132"/>
    </row>
    <row r="402" spans="1:55" ht="14.65" thickBot="1" x14ac:dyDescent="0.5">
      <c r="A402" s="169" t="s">
        <v>455</v>
      </c>
      <c r="B402" s="170" t="s">
        <v>223</v>
      </c>
      <c r="C402" s="171" t="s">
        <v>209</v>
      </c>
      <c r="D402" s="170">
        <v>14410</v>
      </c>
      <c r="E402" s="172">
        <f t="shared" ref="E402:AR402" si="47">E384+SUM(E386:E391)+E400</f>
        <v>96692</v>
      </c>
      <c r="F402" s="172">
        <f t="shared" si="47"/>
        <v>101182</v>
      </c>
      <c r="G402" s="172">
        <f t="shared" si="47"/>
        <v>105068</v>
      </c>
      <c r="H402" s="173">
        <f t="shared" si="47"/>
        <v>110920</v>
      </c>
      <c r="I402" s="172">
        <f t="shared" si="47"/>
        <v>116526</v>
      </c>
      <c r="J402" s="172">
        <f t="shared" si="47"/>
        <v>121608</v>
      </c>
      <c r="K402" s="172">
        <f t="shared" si="47"/>
        <v>125781</v>
      </c>
      <c r="L402" s="173">
        <f t="shared" si="47"/>
        <v>131133</v>
      </c>
      <c r="M402" s="172">
        <f t="shared" si="47"/>
        <v>133400</v>
      </c>
      <c r="N402" s="172">
        <f t="shared" si="47"/>
        <v>138807</v>
      </c>
      <c r="O402" s="172">
        <f t="shared" si="47"/>
        <v>144281</v>
      </c>
      <c r="P402" s="173">
        <f t="shared" si="47"/>
        <v>147461</v>
      </c>
      <c r="Q402" s="172">
        <f t="shared" si="47"/>
        <v>149747</v>
      </c>
      <c r="R402" s="172">
        <f t="shared" si="47"/>
        <v>154292</v>
      </c>
      <c r="S402" s="172">
        <f t="shared" si="47"/>
        <v>159948</v>
      </c>
      <c r="T402" s="173">
        <f t="shared" si="47"/>
        <v>167497</v>
      </c>
      <c r="U402" s="172">
        <f t="shared" si="47"/>
        <v>172756</v>
      </c>
      <c r="V402" s="172">
        <f t="shared" si="47"/>
        <v>178621</v>
      </c>
      <c r="W402" s="172">
        <f t="shared" si="47"/>
        <v>189536</v>
      </c>
      <c r="X402" s="173">
        <f t="shared" si="47"/>
        <v>197295</v>
      </c>
      <c r="Y402" s="172">
        <f t="shared" si="47"/>
        <v>206935</v>
      </c>
      <c r="Z402" s="172">
        <f t="shared" si="47"/>
        <v>211610</v>
      </c>
      <c r="AA402" s="172">
        <f t="shared" si="47"/>
        <v>221538</v>
      </c>
      <c r="AB402" s="173">
        <f t="shared" si="47"/>
        <v>232792</v>
      </c>
      <c r="AC402" s="172">
        <f t="shared" si="47"/>
        <v>245349</v>
      </c>
      <c r="AD402" s="172">
        <f t="shared" si="47"/>
        <v>257101</v>
      </c>
      <c r="AE402" s="172">
        <f t="shared" si="47"/>
        <v>263044</v>
      </c>
      <c r="AF402" s="173">
        <f t="shared" si="47"/>
        <v>275909</v>
      </c>
      <c r="AG402" s="172">
        <f t="shared" si="47"/>
        <v>273403</v>
      </c>
      <c r="AH402" s="172">
        <f t="shared" si="47"/>
        <v>278492</v>
      </c>
      <c r="AI402" s="172">
        <f t="shared" si="47"/>
        <v>299243</v>
      </c>
      <c r="AJ402" s="173">
        <f t="shared" si="47"/>
        <v>319616</v>
      </c>
      <c r="AK402" s="172">
        <f t="shared" si="47"/>
        <v>327095</v>
      </c>
      <c r="AL402" s="172">
        <f t="shared" si="47"/>
        <v>335387</v>
      </c>
      <c r="AM402" s="172">
        <f t="shared" si="47"/>
        <v>347403</v>
      </c>
      <c r="AN402" s="173">
        <f t="shared" si="47"/>
        <v>359268</v>
      </c>
      <c r="AO402" s="172">
        <f t="shared" si="47"/>
        <v>357096</v>
      </c>
      <c r="AP402" s="172">
        <f t="shared" si="47"/>
        <v>355185</v>
      </c>
      <c r="AQ402" s="172">
        <f t="shared" si="47"/>
        <v>358255</v>
      </c>
      <c r="AR402" s="173">
        <f t="shared" si="47"/>
        <v>365264</v>
      </c>
      <c r="AT402" s="174">
        <f>H384+SUM(H386:H391)+H400</f>
        <v>110920</v>
      </c>
      <c r="AU402" s="174">
        <f>L384+SUM(L386:L391)+L400</f>
        <v>131133</v>
      </c>
      <c r="AV402" s="174">
        <f>P384+SUM(P386:P391)+P400</f>
        <v>147461</v>
      </c>
      <c r="AW402" s="174">
        <f>T384+SUM(T386:T391)+T400</f>
        <v>167497</v>
      </c>
      <c r="AX402" s="174">
        <f>X384+SUM(X386:X391)+X400</f>
        <v>197295</v>
      </c>
      <c r="AY402" s="174">
        <f>AB384+SUM(AB386:AB391)+AB400</f>
        <v>232792</v>
      </c>
      <c r="AZ402" s="174">
        <f>AF384+SUM(AF386:AF391)+AF400</f>
        <v>275909</v>
      </c>
      <c r="BA402" s="174">
        <f>AJ384+SUM(AJ386:AJ391)+AJ400</f>
        <v>319616</v>
      </c>
      <c r="BB402" s="174">
        <f>AN384+SUM(AN386:AN391)+AN400</f>
        <v>359268</v>
      </c>
      <c r="BC402" s="174">
        <f>AR384+SUM(AR386:AR391)+AR400</f>
        <v>365264</v>
      </c>
    </row>
    <row r="403" spans="1:55" x14ac:dyDescent="0.45">
      <c r="A403" s="59"/>
      <c r="B403" s="60"/>
      <c r="C403" s="60"/>
      <c r="D403" s="60"/>
      <c r="E403" s="66"/>
      <c r="F403" s="66"/>
      <c r="G403" s="66"/>
      <c r="H403" s="67"/>
      <c r="I403" s="66"/>
      <c r="J403" s="66"/>
      <c r="K403" s="66"/>
      <c r="L403" s="67"/>
      <c r="M403" s="66"/>
      <c r="N403" s="66"/>
      <c r="O403" s="66"/>
      <c r="P403" s="67"/>
      <c r="Q403" s="66"/>
      <c r="R403" s="66"/>
      <c r="S403" s="66"/>
      <c r="T403" s="67"/>
      <c r="U403" s="66"/>
      <c r="V403" s="66"/>
      <c r="W403" s="66"/>
      <c r="X403" s="67"/>
      <c r="Y403" s="66"/>
      <c r="Z403" s="66"/>
      <c r="AA403" s="66"/>
      <c r="AB403" s="67"/>
      <c r="AC403" s="66"/>
      <c r="AD403" s="66"/>
      <c r="AE403" s="66"/>
      <c r="AF403" s="67"/>
      <c r="AG403" s="66"/>
      <c r="AH403" s="66"/>
      <c r="AI403" s="66"/>
      <c r="AJ403" s="67"/>
      <c r="AK403" s="66"/>
      <c r="AL403" s="66"/>
      <c r="AM403" s="66"/>
      <c r="AN403" s="67"/>
      <c r="AO403" s="66"/>
      <c r="AP403" s="66"/>
      <c r="AQ403" s="66"/>
      <c r="AR403" s="67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</row>
    <row r="404" spans="1:55" x14ac:dyDescent="0.45">
      <c r="A404" s="54" t="s">
        <v>456</v>
      </c>
      <c r="B404" s="55"/>
      <c r="C404" s="55"/>
      <c r="D404" s="55"/>
      <c r="E404" s="56"/>
      <c r="F404" s="56"/>
      <c r="G404" s="56"/>
      <c r="H404" s="57"/>
      <c r="I404" s="56"/>
      <c r="J404" s="56"/>
      <c r="K404" s="56"/>
      <c r="L404" s="57"/>
      <c r="M404" s="56"/>
      <c r="N404" s="56"/>
      <c r="O404" s="56"/>
      <c r="P404" s="57"/>
      <c r="Q404" s="56"/>
      <c r="R404" s="56"/>
      <c r="S404" s="56"/>
      <c r="T404" s="57"/>
      <c r="U404" s="56"/>
      <c r="V404" s="56"/>
      <c r="W404" s="56"/>
      <c r="X404" s="57"/>
      <c r="Y404" s="56"/>
      <c r="Z404" s="56"/>
      <c r="AA404" s="56"/>
      <c r="AB404" s="57"/>
      <c r="AC404" s="56"/>
      <c r="AD404" s="56"/>
      <c r="AE404" s="56"/>
      <c r="AF404" s="57"/>
      <c r="AG404" s="56"/>
      <c r="AH404" s="56"/>
      <c r="AI404" s="56"/>
      <c r="AJ404" s="57"/>
      <c r="AK404" s="56"/>
      <c r="AL404" s="56"/>
      <c r="AM404" s="56"/>
      <c r="AN404" s="57"/>
      <c r="AO404" s="56"/>
      <c r="AP404" s="56"/>
      <c r="AQ404" s="56"/>
      <c r="AR404" s="57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</row>
    <row r="405" spans="1:55" x14ac:dyDescent="0.45">
      <c r="A405" s="95" t="s">
        <v>457</v>
      </c>
      <c r="B405" s="96"/>
      <c r="C405" s="96"/>
      <c r="D405" s="96"/>
      <c r="E405" s="66"/>
      <c r="F405" s="66"/>
      <c r="G405" s="66"/>
      <c r="H405" s="67"/>
      <c r="I405" s="66"/>
      <c r="J405" s="66"/>
      <c r="K405" s="66"/>
      <c r="L405" s="67"/>
      <c r="M405" s="66"/>
      <c r="N405" s="66"/>
      <c r="O405" s="66"/>
      <c r="P405" s="67"/>
      <c r="Q405" s="66"/>
      <c r="R405" s="66"/>
      <c r="S405" s="66"/>
      <c r="T405" s="67"/>
      <c r="U405" s="66"/>
      <c r="V405" s="66"/>
      <c r="W405" s="66"/>
      <c r="X405" s="67"/>
      <c r="Y405" s="66"/>
      <c r="Z405" s="66"/>
      <c r="AA405" s="66"/>
      <c r="AB405" s="67"/>
      <c r="AC405" s="66"/>
      <c r="AD405" s="66"/>
      <c r="AE405" s="66"/>
      <c r="AF405" s="67"/>
      <c r="AG405" s="66"/>
      <c r="AH405" s="66"/>
      <c r="AI405" s="66"/>
      <c r="AJ405" s="67"/>
      <c r="AK405" s="66"/>
      <c r="AL405" s="66"/>
      <c r="AM405" s="66"/>
      <c r="AN405" s="67"/>
      <c r="AO405" s="66"/>
      <c r="AP405" s="66"/>
      <c r="AQ405" s="66"/>
      <c r="AR405" s="67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</row>
    <row r="406" spans="1:55" x14ac:dyDescent="0.45">
      <c r="A406" s="89" t="s">
        <v>458</v>
      </c>
      <c r="B406" s="60" t="s">
        <v>223</v>
      </c>
      <c r="C406" s="76" t="s">
        <v>209</v>
      </c>
      <c r="D406" s="60">
        <v>2621675</v>
      </c>
      <c r="E406" s="86">
        <v>3346</v>
      </c>
      <c r="F406" s="86">
        <v>3228</v>
      </c>
      <c r="G406" s="86">
        <v>2970</v>
      </c>
      <c r="H406" s="77">
        <v>3376</v>
      </c>
      <c r="I406" s="86">
        <v>3452</v>
      </c>
      <c r="J406" s="86">
        <v>3422</v>
      </c>
      <c r="K406" s="86">
        <v>2813</v>
      </c>
      <c r="L406" s="77">
        <v>4757</v>
      </c>
      <c r="M406" s="86">
        <v>3586</v>
      </c>
      <c r="N406" s="86">
        <v>3931</v>
      </c>
      <c r="O406" s="86">
        <v>3979</v>
      </c>
      <c r="P406" s="77">
        <v>4923</v>
      </c>
      <c r="Q406" s="86">
        <v>4207</v>
      </c>
      <c r="R406" s="86">
        <v>4877</v>
      </c>
      <c r="S406" s="86">
        <v>5061</v>
      </c>
      <c r="T406" s="77">
        <v>5333</v>
      </c>
      <c r="U406" s="86">
        <v>5426</v>
      </c>
      <c r="V406" s="86">
        <v>3524</v>
      </c>
      <c r="W406" s="86">
        <v>6732</v>
      </c>
      <c r="X406" s="77">
        <v>-3020</v>
      </c>
      <c r="Y406" s="86">
        <v>9401</v>
      </c>
      <c r="Z406" s="86">
        <v>3195</v>
      </c>
      <c r="AA406" s="86">
        <v>9192</v>
      </c>
      <c r="AB406" s="77">
        <v>8948</v>
      </c>
      <c r="AC406" s="86">
        <v>6657</v>
      </c>
      <c r="AD406" s="86">
        <v>9947</v>
      </c>
      <c r="AE406" s="86">
        <v>7068</v>
      </c>
      <c r="AF406" s="77">
        <v>10671</v>
      </c>
      <c r="AG406" s="86">
        <v>6836</v>
      </c>
      <c r="AH406" s="86">
        <v>6959</v>
      </c>
      <c r="AI406" s="86">
        <v>11247</v>
      </c>
      <c r="AJ406" s="77">
        <v>15227</v>
      </c>
      <c r="AK406" s="86">
        <v>17930</v>
      </c>
      <c r="AL406" s="86">
        <v>18525</v>
      </c>
      <c r="AM406" s="86">
        <v>18936</v>
      </c>
      <c r="AN406" s="77">
        <v>20642</v>
      </c>
      <c r="AO406" s="86">
        <v>16436</v>
      </c>
      <c r="AP406" s="86">
        <v>16002</v>
      </c>
      <c r="AQ406" s="86">
        <v>13910</v>
      </c>
      <c r="AR406" s="77">
        <v>13624</v>
      </c>
      <c r="AT406" s="88">
        <v>12920</v>
      </c>
      <c r="AU406" s="88">
        <v>14444</v>
      </c>
      <c r="AV406" s="88">
        <v>16348</v>
      </c>
      <c r="AW406" s="88">
        <v>19478</v>
      </c>
      <c r="AX406" s="88">
        <v>12662</v>
      </c>
      <c r="AY406" s="88">
        <v>30736</v>
      </c>
      <c r="AZ406" s="88">
        <v>34343</v>
      </c>
      <c r="BA406" s="88">
        <v>40269</v>
      </c>
      <c r="BB406" s="88">
        <v>76033</v>
      </c>
      <c r="BC406" s="88">
        <v>59972</v>
      </c>
    </row>
    <row r="407" spans="1:55" x14ac:dyDescent="0.45">
      <c r="A407" s="141" t="s">
        <v>459</v>
      </c>
      <c r="B407" s="142"/>
      <c r="C407" s="142"/>
      <c r="D407" s="142"/>
      <c r="E407" s="131"/>
      <c r="F407" s="131"/>
      <c r="G407" s="131"/>
      <c r="H407" s="130"/>
      <c r="I407" s="131"/>
      <c r="J407" s="131"/>
      <c r="K407" s="131"/>
      <c r="L407" s="130"/>
      <c r="M407" s="131"/>
      <c r="N407" s="131"/>
      <c r="O407" s="131"/>
      <c r="P407" s="130"/>
      <c r="Q407" s="131"/>
      <c r="R407" s="131"/>
      <c r="S407" s="131"/>
      <c r="T407" s="130"/>
      <c r="U407" s="131"/>
      <c r="V407" s="131"/>
      <c r="W407" s="131"/>
      <c r="X407" s="130"/>
      <c r="Y407" s="131"/>
      <c r="Z407" s="131"/>
      <c r="AA407" s="131"/>
      <c r="AB407" s="130"/>
      <c r="AC407" s="131"/>
      <c r="AD407" s="131"/>
      <c r="AE407" s="131"/>
      <c r="AF407" s="130"/>
      <c r="AG407" s="131"/>
      <c r="AH407" s="131"/>
      <c r="AI407" s="131"/>
      <c r="AJ407" s="130"/>
      <c r="AK407" s="131"/>
      <c r="AL407" s="131"/>
      <c r="AM407" s="131"/>
      <c r="AN407" s="130"/>
      <c r="AO407" s="131"/>
      <c r="AP407" s="131"/>
      <c r="AQ407" s="131"/>
      <c r="AR407" s="130"/>
      <c r="AT407" s="132"/>
      <c r="AU407" s="132"/>
      <c r="AV407" s="132"/>
      <c r="AW407" s="132"/>
      <c r="AX407" s="132"/>
      <c r="AY407" s="132"/>
      <c r="AZ407" s="132"/>
      <c r="BA407" s="132"/>
      <c r="BB407" s="132"/>
      <c r="BC407" s="132"/>
    </row>
    <row r="408" spans="1:55" x14ac:dyDescent="0.45">
      <c r="A408" s="135" t="s">
        <v>460</v>
      </c>
      <c r="B408" s="60" t="s">
        <v>223</v>
      </c>
      <c r="C408" s="76" t="s">
        <v>209</v>
      </c>
      <c r="D408" s="60">
        <v>2621676</v>
      </c>
      <c r="E408" s="86">
        <v>584</v>
      </c>
      <c r="F408" s="86">
        <v>747</v>
      </c>
      <c r="G408" s="86">
        <v>693</v>
      </c>
      <c r="H408" s="77">
        <v>757</v>
      </c>
      <c r="I408" s="86">
        <v>816</v>
      </c>
      <c r="J408" s="86">
        <v>813</v>
      </c>
      <c r="K408" s="86">
        <v>884</v>
      </c>
      <c r="L408" s="77">
        <v>1010</v>
      </c>
      <c r="M408" s="86">
        <v>938</v>
      </c>
      <c r="N408" s="86">
        <v>1011</v>
      </c>
      <c r="O408" s="86">
        <v>1030</v>
      </c>
      <c r="P408" s="77">
        <v>1153</v>
      </c>
      <c r="Q408" s="86">
        <v>1155</v>
      </c>
      <c r="R408" s="86">
        <v>1271</v>
      </c>
      <c r="S408" s="86">
        <v>1377</v>
      </c>
      <c r="T408" s="77">
        <v>1464</v>
      </c>
      <c r="U408" s="86">
        <v>1287</v>
      </c>
      <c r="V408" s="86">
        <v>1424</v>
      </c>
      <c r="W408" s="86">
        <v>1561</v>
      </c>
      <c r="X408" s="77">
        <v>1831</v>
      </c>
      <c r="Y408" s="86">
        <v>1791</v>
      </c>
      <c r="Z408" s="86">
        <v>1862</v>
      </c>
      <c r="AA408" s="86">
        <v>2138</v>
      </c>
      <c r="AB408" s="77">
        <v>2373</v>
      </c>
      <c r="AC408" s="86">
        <v>2416</v>
      </c>
      <c r="AD408" s="86">
        <v>2626</v>
      </c>
      <c r="AE408" s="86">
        <v>2732</v>
      </c>
      <c r="AF408" s="77">
        <v>3082</v>
      </c>
      <c r="AG408" s="86">
        <v>2899</v>
      </c>
      <c r="AH408" s="86">
        <v>3178</v>
      </c>
      <c r="AI408" s="86">
        <v>3289</v>
      </c>
      <c r="AJ408" s="77">
        <v>3539</v>
      </c>
      <c r="AK408" s="86">
        <v>2525</v>
      </c>
      <c r="AL408" s="86">
        <v>2730</v>
      </c>
      <c r="AM408" s="86">
        <v>3085</v>
      </c>
      <c r="AN408" s="77">
        <v>3215</v>
      </c>
      <c r="AO408" s="86">
        <v>3591</v>
      </c>
      <c r="AP408" s="86">
        <v>3698</v>
      </c>
      <c r="AQ408" s="86">
        <v>3933</v>
      </c>
      <c r="AR408" s="77">
        <v>4065</v>
      </c>
      <c r="AT408" s="88">
        <v>2781</v>
      </c>
      <c r="AU408" s="88">
        <v>3523</v>
      </c>
      <c r="AV408" s="88">
        <v>4132</v>
      </c>
      <c r="AW408" s="88">
        <v>5267</v>
      </c>
      <c r="AX408" s="88">
        <v>6103</v>
      </c>
      <c r="AY408" s="88">
        <v>8164</v>
      </c>
      <c r="AZ408" s="88">
        <v>10856</v>
      </c>
      <c r="BA408" s="88">
        <v>12905</v>
      </c>
      <c r="BB408" s="88">
        <v>11555</v>
      </c>
      <c r="BC408" s="88">
        <v>15287</v>
      </c>
    </row>
    <row r="409" spans="1:55" x14ac:dyDescent="0.45">
      <c r="A409" s="135" t="s">
        <v>461</v>
      </c>
      <c r="B409" s="60" t="s">
        <v>223</v>
      </c>
      <c r="C409" s="76" t="s">
        <v>209</v>
      </c>
      <c r="D409" s="60">
        <v>2621677</v>
      </c>
      <c r="E409" s="86">
        <v>315</v>
      </c>
      <c r="F409" s="86">
        <v>283</v>
      </c>
      <c r="G409" s="86">
        <v>281</v>
      </c>
      <c r="H409" s="77">
        <v>279</v>
      </c>
      <c r="I409" s="86">
        <v>270</v>
      </c>
      <c r="J409" s="86">
        <v>266</v>
      </c>
      <c r="K409" s="86">
        <v>663</v>
      </c>
      <c r="L409" s="77">
        <v>257</v>
      </c>
      <c r="M409" s="86">
        <v>239</v>
      </c>
      <c r="N409" s="86">
        <v>223</v>
      </c>
      <c r="O409" s="86">
        <v>218</v>
      </c>
      <c r="P409" s="77">
        <v>251</v>
      </c>
      <c r="Q409" s="86">
        <v>216</v>
      </c>
      <c r="R409" s="86">
        <v>219</v>
      </c>
      <c r="S409" s="86">
        <v>219</v>
      </c>
      <c r="T409" s="77">
        <v>223</v>
      </c>
      <c r="U409" s="86">
        <v>216</v>
      </c>
      <c r="V409" s="86">
        <v>201</v>
      </c>
      <c r="W409" s="86">
        <v>200</v>
      </c>
      <c r="X409" s="77">
        <v>195</v>
      </c>
      <c r="Y409" s="86">
        <v>195</v>
      </c>
      <c r="Z409" s="86">
        <v>252</v>
      </c>
      <c r="AA409" s="86">
        <v>217</v>
      </c>
      <c r="AB409" s="77">
        <v>207</v>
      </c>
      <c r="AC409" s="86">
        <v>197</v>
      </c>
      <c r="AD409" s="86">
        <v>209</v>
      </c>
      <c r="AE409" s="86">
        <v>188</v>
      </c>
      <c r="AF409" s="77">
        <v>331</v>
      </c>
      <c r="AG409" s="86">
        <v>209</v>
      </c>
      <c r="AH409" s="86">
        <v>208</v>
      </c>
      <c r="AI409" s="86">
        <v>189</v>
      </c>
      <c r="AJ409" s="77">
        <v>186</v>
      </c>
      <c r="AK409" s="86">
        <v>228</v>
      </c>
      <c r="AL409" s="86">
        <v>215</v>
      </c>
      <c r="AM409" s="86">
        <v>219</v>
      </c>
      <c r="AN409" s="77">
        <v>224</v>
      </c>
      <c r="AO409" s="86">
        <v>191</v>
      </c>
      <c r="AP409" s="86">
        <v>201</v>
      </c>
      <c r="AQ409" s="86">
        <v>113</v>
      </c>
      <c r="AR409" s="77">
        <v>136</v>
      </c>
      <c r="AT409" s="88">
        <v>1158</v>
      </c>
      <c r="AU409" s="88">
        <v>1456</v>
      </c>
      <c r="AV409" s="88">
        <v>931</v>
      </c>
      <c r="AW409" s="88">
        <v>877</v>
      </c>
      <c r="AX409" s="88">
        <v>812</v>
      </c>
      <c r="AY409" s="88">
        <v>871</v>
      </c>
      <c r="AZ409" s="88">
        <v>925</v>
      </c>
      <c r="BA409" s="88">
        <v>792</v>
      </c>
      <c r="BB409" s="88">
        <v>886</v>
      </c>
      <c r="BC409" s="88">
        <v>641</v>
      </c>
    </row>
    <row r="410" spans="1:55" x14ac:dyDescent="0.45">
      <c r="A410" s="135" t="s">
        <v>462</v>
      </c>
      <c r="B410" s="60" t="s">
        <v>223</v>
      </c>
      <c r="C410" s="76" t="s">
        <v>209</v>
      </c>
      <c r="D410" s="60">
        <v>2621678</v>
      </c>
      <c r="E410" s="86">
        <v>708</v>
      </c>
      <c r="F410" s="86">
        <v>847</v>
      </c>
      <c r="G410" s="86">
        <v>886</v>
      </c>
      <c r="H410" s="77">
        <v>902</v>
      </c>
      <c r="I410" s="86">
        <v>887</v>
      </c>
      <c r="J410" s="86">
        <v>915</v>
      </c>
      <c r="K410" s="86">
        <v>1290</v>
      </c>
      <c r="L410" s="77">
        <v>1187</v>
      </c>
      <c r="M410" s="86">
        <v>1203</v>
      </c>
      <c r="N410" s="86">
        <v>1132</v>
      </c>
      <c r="O410" s="86">
        <v>1432</v>
      </c>
      <c r="P410" s="77">
        <v>1436</v>
      </c>
      <c r="Q410" s="86">
        <v>1494</v>
      </c>
      <c r="R410" s="86">
        <v>1503</v>
      </c>
      <c r="S410" s="86">
        <v>1860</v>
      </c>
      <c r="T410" s="77">
        <v>1846</v>
      </c>
      <c r="U410" s="86">
        <v>2009</v>
      </c>
      <c r="V410" s="86">
        <v>2003</v>
      </c>
      <c r="W410" s="86">
        <v>1820</v>
      </c>
      <c r="X410" s="77">
        <v>1847</v>
      </c>
      <c r="Y410" s="86">
        <v>2457</v>
      </c>
      <c r="Z410" s="86">
        <v>2413</v>
      </c>
      <c r="AA410" s="86">
        <v>2230</v>
      </c>
      <c r="AB410" s="77">
        <v>2253</v>
      </c>
      <c r="AC410" s="86">
        <v>2769</v>
      </c>
      <c r="AD410" s="86">
        <v>2756</v>
      </c>
      <c r="AE410" s="86">
        <v>2624</v>
      </c>
      <c r="AF410" s="77">
        <v>2645</v>
      </c>
      <c r="AG410" s="86">
        <v>3191</v>
      </c>
      <c r="AH410" s="86">
        <v>3382</v>
      </c>
      <c r="AI410" s="86">
        <v>3195</v>
      </c>
      <c r="AJ410" s="77">
        <v>3223</v>
      </c>
      <c r="AK410" s="86">
        <v>3745</v>
      </c>
      <c r="AL410" s="86">
        <v>3803</v>
      </c>
      <c r="AM410" s="86">
        <v>3874</v>
      </c>
      <c r="AN410" s="77">
        <v>3954</v>
      </c>
      <c r="AO410" s="86">
        <v>4504</v>
      </c>
      <c r="AP410" s="86">
        <v>4782</v>
      </c>
      <c r="AQ410" s="86">
        <v>4976</v>
      </c>
      <c r="AR410" s="77">
        <v>5100</v>
      </c>
      <c r="AT410" s="88">
        <v>3343</v>
      </c>
      <c r="AU410" s="88">
        <v>4279</v>
      </c>
      <c r="AV410" s="88">
        <v>5203</v>
      </c>
      <c r="AW410" s="88">
        <v>6703</v>
      </c>
      <c r="AX410" s="88">
        <v>7679</v>
      </c>
      <c r="AY410" s="88">
        <v>9353</v>
      </c>
      <c r="AZ410" s="88">
        <v>10794</v>
      </c>
      <c r="BA410" s="88">
        <v>12991</v>
      </c>
      <c r="BB410" s="88">
        <v>15376</v>
      </c>
      <c r="BC410" s="88">
        <v>19362</v>
      </c>
    </row>
    <row r="411" spans="1:55" x14ac:dyDescent="0.45">
      <c r="A411" s="135" t="s">
        <v>463</v>
      </c>
      <c r="B411" s="60" t="s">
        <v>223</v>
      </c>
      <c r="C411" s="76" t="s">
        <v>209</v>
      </c>
      <c r="D411" s="60">
        <v>2621679</v>
      </c>
      <c r="E411" s="86">
        <v>-94</v>
      </c>
      <c r="F411" s="86">
        <v>-104</v>
      </c>
      <c r="G411" s="86">
        <v>-104</v>
      </c>
      <c r="H411" s="77">
        <v>-179</v>
      </c>
      <c r="I411" s="86">
        <v>-155</v>
      </c>
      <c r="J411" s="86">
        <v>-137</v>
      </c>
      <c r="K411" s="86">
        <v>-175</v>
      </c>
      <c r="L411" s="77">
        <v>-181</v>
      </c>
      <c r="M411" s="86">
        <v>-105</v>
      </c>
      <c r="N411" s="86">
        <v>-111</v>
      </c>
      <c r="O411" s="86">
        <v>-138</v>
      </c>
      <c r="P411" s="77">
        <v>-194</v>
      </c>
      <c r="Q411" s="66"/>
      <c r="R411" s="66"/>
      <c r="S411" s="66"/>
      <c r="T411" s="67"/>
      <c r="U411" s="66"/>
      <c r="V411" s="66"/>
      <c r="W411" s="66"/>
      <c r="X411" s="67"/>
      <c r="Y411" s="66"/>
      <c r="Z411" s="66"/>
      <c r="AA411" s="66"/>
      <c r="AB411" s="67"/>
      <c r="AC411" s="66"/>
      <c r="AD411" s="66"/>
      <c r="AE411" s="66"/>
      <c r="AF411" s="67"/>
      <c r="AG411" s="66"/>
      <c r="AH411" s="66"/>
      <c r="AI411" s="66"/>
      <c r="AJ411" s="67"/>
      <c r="AK411" s="66"/>
      <c r="AL411" s="66"/>
      <c r="AM411" s="66"/>
      <c r="AN411" s="67"/>
      <c r="AO411" s="66"/>
      <c r="AP411" s="66"/>
      <c r="AQ411" s="66"/>
      <c r="AR411" s="67"/>
      <c r="AT411" s="88">
        <v>-481</v>
      </c>
      <c r="AU411" s="88">
        <v>-648</v>
      </c>
      <c r="AV411" s="88">
        <v>-548</v>
      </c>
      <c r="AW411" s="99"/>
      <c r="AX411" s="99"/>
      <c r="AY411" s="99"/>
      <c r="AZ411" s="99"/>
      <c r="BA411" s="99"/>
      <c r="BB411" s="68"/>
      <c r="BC411" s="68"/>
    </row>
    <row r="412" spans="1:55" x14ac:dyDescent="0.45">
      <c r="A412" s="135" t="s">
        <v>464</v>
      </c>
      <c r="B412" s="60" t="s">
        <v>223</v>
      </c>
      <c r="C412" s="76" t="s">
        <v>209</v>
      </c>
      <c r="D412" s="60">
        <v>2621680</v>
      </c>
      <c r="E412" s="86">
        <v>202</v>
      </c>
      <c r="F412" s="86">
        <v>63</v>
      </c>
      <c r="G412" s="86">
        <v>-140</v>
      </c>
      <c r="H412" s="77">
        <v>-562</v>
      </c>
      <c r="I412" s="86">
        <v>144</v>
      </c>
      <c r="J412" s="86">
        <v>-282</v>
      </c>
      <c r="K412" s="86">
        <v>-360</v>
      </c>
      <c r="L412" s="77">
        <v>394</v>
      </c>
      <c r="M412" s="86">
        <v>71</v>
      </c>
      <c r="N412" s="86">
        <v>-221</v>
      </c>
      <c r="O412" s="86">
        <v>-416</v>
      </c>
      <c r="P412" s="77">
        <v>387</v>
      </c>
      <c r="Q412" s="86">
        <v>414</v>
      </c>
      <c r="R412" s="86">
        <v>-50</v>
      </c>
      <c r="S412" s="86">
        <v>-245</v>
      </c>
      <c r="T412" s="77">
        <v>-157</v>
      </c>
      <c r="U412" s="86">
        <v>613</v>
      </c>
      <c r="V412" s="86">
        <v>-75</v>
      </c>
      <c r="W412" s="86">
        <v>-296</v>
      </c>
      <c r="X412" s="77">
        <v>16</v>
      </c>
      <c r="Y412" s="86">
        <v>-18</v>
      </c>
      <c r="Z412" s="86">
        <v>-139</v>
      </c>
      <c r="AA412" s="86">
        <v>880</v>
      </c>
      <c r="AB412" s="77">
        <v>55</v>
      </c>
      <c r="AC412" s="86">
        <v>-73</v>
      </c>
      <c r="AD412" s="86">
        <v>693</v>
      </c>
      <c r="AE412" s="86">
        <v>-239</v>
      </c>
      <c r="AF412" s="77">
        <v>-208</v>
      </c>
      <c r="AG412" s="86">
        <v>175</v>
      </c>
      <c r="AH412" s="86">
        <v>-591</v>
      </c>
      <c r="AI412" s="86">
        <v>136</v>
      </c>
      <c r="AJ412" s="77">
        <v>1670</v>
      </c>
      <c r="AK412" s="86">
        <v>1100</v>
      </c>
      <c r="AL412" s="86">
        <v>379</v>
      </c>
      <c r="AM412" s="86">
        <v>-1287</v>
      </c>
      <c r="AN412" s="77">
        <v>1616</v>
      </c>
      <c r="AO412" s="86">
        <v>-2090</v>
      </c>
      <c r="AP412" s="86">
        <v>-2147</v>
      </c>
      <c r="AQ412" s="86">
        <v>-1920</v>
      </c>
      <c r="AR412" s="77">
        <v>-1924</v>
      </c>
      <c r="AT412" s="88">
        <v>-437</v>
      </c>
      <c r="AU412" s="88">
        <v>-104</v>
      </c>
      <c r="AV412" s="88">
        <v>-179</v>
      </c>
      <c r="AW412" s="88">
        <v>-38</v>
      </c>
      <c r="AX412" s="88">
        <v>258</v>
      </c>
      <c r="AY412" s="88">
        <v>778</v>
      </c>
      <c r="AZ412" s="88">
        <v>173</v>
      </c>
      <c r="BA412" s="88">
        <v>1390</v>
      </c>
      <c r="BB412" s="88">
        <v>1808</v>
      </c>
      <c r="BC412" s="88">
        <v>-8081</v>
      </c>
    </row>
    <row r="413" spans="1:55" x14ac:dyDescent="0.45">
      <c r="A413" s="135" t="s">
        <v>465</v>
      </c>
      <c r="B413" s="60" t="s">
        <v>223</v>
      </c>
      <c r="C413" s="76" t="s">
        <v>209</v>
      </c>
      <c r="D413" s="60">
        <v>2621681</v>
      </c>
      <c r="E413" s="66"/>
      <c r="F413" s="66"/>
      <c r="G413" s="66"/>
      <c r="H413" s="67"/>
      <c r="I413" s="86">
        <v>-103</v>
      </c>
      <c r="J413" s="86">
        <v>-23</v>
      </c>
      <c r="K413" s="86">
        <v>0</v>
      </c>
      <c r="L413" s="77">
        <v>0</v>
      </c>
      <c r="M413" s="86">
        <v>0</v>
      </c>
      <c r="N413" s="86">
        <v>0</v>
      </c>
      <c r="O413" s="86">
        <v>0</v>
      </c>
      <c r="P413" s="67"/>
      <c r="Q413" s="66"/>
      <c r="R413" s="66"/>
      <c r="S413" s="66"/>
      <c r="T413" s="67"/>
      <c r="U413" s="66"/>
      <c r="V413" s="66"/>
      <c r="W413" s="66"/>
      <c r="X413" s="67"/>
      <c r="Y413" s="66"/>
      <c r="Z413" s="66"/>
      <c r="AA413" s="66"/>
      <c r="AB413" s="67"/>
      <c r="AC413" s="66"/>
      <c r="AD413" s="66"/>
      <c r="AE413" s="66"/>
      <c r="AF413" s="67"/>
      <c r="AG413" s="66"/>
      <c r="AH413" s="66"/>
      <c r="AI413" s="66"/>
      <c r="AJ413" s="67"/>
      <c r="AK413" s="66"/>
      <c r="AL413" s="66"/>
      <c r="AM413" s="66"/>
      <c r="AN413" s="67"/>
      <c r="AO413" s="66"/>
      <c r="AP413" s="66"/>
      <c r="AQ413" s="66"/>
      <c r="AR413" s="67"/>
      <c r="AT413" s="68"/>
      <c r="AU413" s="88">
        <v>-126</v>
      </c>
      <c r="AV413" s="99"/>
      <c r="AW413" s="99"/>
      <c r="AX413" s="99"/>
      <c r="AY413" s="99"/>
      <c r="AZ413" s="99"/>
      <c r="BA413" s="99"/>
      <c r="BB413" s="68"/>
      <c r="BC413" s="68"/>
    </row>
    <row r="414" spans="1:55" x14ac:dyDescent="0.45">
      <c r="A414" s="135" t="s">
        <v>466</v>
      </c>
      <c r="B414" s="60" t="s">
        <v>223</v>
      </c>
      <c r="C414" s="76" t="s">
        <v>209</v>
      </c>
      <c r="D414" s="60">
        <v>2621682</v>
      </c>
      <c r="E414" s="86">
        <v>0</v>
      </c>
      <c r="F414" s="66"/>
      <c r="G414" s="66"/>
      <c r="H414" s="67"/>
      <c r="I414" s="86">
        <v>-117</v>
      </c>
      <c r="J414" s="86">
        <v>-21</v>
      </c>
      <c r="K414" s="86">
        <v>-1</v>
      </c>
      <c r="L414" s="77">
        <v>-20</v>
      </c>
      <c r="M414" s="86">
        <v>0</v>
      </c>
      <c r="N414" s="66"/>
      <c r="O414" s="66"/>
      <c r="P414" s="67"/>
      <c r="Q414" s="66"/>
      <c r="R414" s="66"/>
      <c r="S414" s="66"/>
      <c r="T414" s="67"/>
      <c r="U414" s="66"/>
      <c r="V414" s="66"/>
      <c r="W414" s="66"/>
      <c r="X414" s="67"/>
      <c r="Y414" s="66"/>
      <c r="Z414" s="66"/>
      <c r="AA414" s="66"/>
      <c r="AB414" s="67"/>
      <c r="AC414" s="66"/>
      <c r="AD414" s="66"/>
      <c r="AE414" s="66"/>
      <c r="AF414" s="67"/>
      <c r="AG414" s="66"/>
      <c r="AH414" s="66"/>
      <c r="AI414" s="66"/>
      <c r="AJ414" s="67"/>
      <c r="AK414" s="66"/>
      <c r="AL414" s="66"/>
      <c r="AM414" s="66"/>
      <c r="AN414" s="67"/>
      <c r="AO414" s="66"/>
      <c r="AP414" s="66"/>
      <c r="AQ414" s="66"/>
      <c r="AR414" s="67"/>
      <c r="AT414" s="68"/>
      <c r="AU414" s="88">
        <v>-159</v>
      </c>
      <c r="AV414" s="68"/>
      <c r="AW414" s="68"/>
      <c r="AX414" s="68"/>
      <c r="AY414" s="68"/>
      <c r="AZ414" s="68"/>
      <c r="BA414" s="68"/>
      <c r="BB414" s="68"/>
      <c r="BC414" s="68"/>
    </row>
    <row r="415" spans="1:55" x14ac:dyDescent="0.45">
      <c r="A415" s="135" t="s">
        <v>467</v>
      </c>
      <c r="B415" s="60" t="s">
        <v>223</v>
      </c>
      <c r="C415" s="76" t="s">
        <v>185</v>
      </c>
      <c r="D415" s="60">
        <v>2621683</v>
      </c>
      <c r="E415" s="86">
        <v>0</v>
      </c>
      <c r="F415" s="86">
        <v>-716</v>
      </c>
      <c r="G415" s="86">
        <v>-15</v>
      </c>
      <c r="H415" s="77">
        <v>5</v>
      </c>
      <c r="I415" s="86">
        <v>0</v>
      </c>
      <c r="J415" s="86">
        <v>0</v>
      </c>
      <c r="K415" s="86">
        <v>0</v>
      </c>
      <c r="L415" s="77">
        <v>-740</v>
      </c>
      <c r="M415" s="66"/>
      <c r="N415" s="66"/>
      <c r="O415" s="66"/>
      <c r="P415" s="77">
        <v>0</v>
      </c>
      <c r="Q415" s="66"/>
      <c r="R415" s="66"/>
      <c r="S415" s="66"/>
      <c r="T415" s="67"/>
      <c r="U415" s="66"/>
      <c r="V415" s="66"/>
      <c r="W415" s="66"/>
      <c r="X415" s="67"/>
      <c r="Y415" s="66"/>
      <c r="Z415" s="66"/>
      <c r="AA415" s="66"/>
      <c r="AB415" s="67"/>
      <c r="AC415" s="66"/>
      <c r="AD415" s="66"/>
      <c r="AE415" s="66"/>
      <c r="AF415" s="67"/>
      <c r="AG415" s="66"/>
      <c r="AH415" s="66"/>
      <c r="AI415" s="66"/>
      <c r="AJ415" s="67"/>
      <c r="AK415" s="66"/>
      <c r="AL415" s="66"/>
      <c r="AM415" s="66"/>
      <c r="AN415" s="67"/>
      <c r="AO415" s="66"/>
      <c r="AP415" s="66"/>
      <c r="AQ415" s="66"/>
      <c r="AR415" s="67"/>
      <c r="AT415" s="88">
        <v>-700</v>
      </c>
      <c r="AU415" s="88">
        <v>-740</v>
      </c>
      <c r="AV415" s="88">
        <v>0</v>
      </c>
      <c r="AW415" s="88">
        <v>0</v>
      </c>
      <c r="AX415" s="68"/>
      <c r="AY415" s="68"/>
      <c r="AZ415" s="68"/>
      <c r="BA415" s="68"/>
      <c r="BB415" s="68"/>
      <c r="BC415" s="68"/>
    </row>
    <row r="416" spans="1:55" x14ac:dyDescent="0.45">
      <c r="A416" s="135" t="s">
        <v>468</v>
      </c>
      <c r="B416" s="60" t="s">
        <v>223</v>
      </c>
      <c r="C416" s="76" t="s">
        <v>209</v>
      </c>
      <c r="D416" s="60">
        <v>2621684</v>
      </c>
      <c r="E416" s="66"/>
      <c r="F416" s="66"/>
      <c r="G416" s="66"/>
      <c r="H416" s="67"/>
      <c r="I416" s="66"/>
      <c r="J416" s="66"/>
      <c r="K416" s="66"/>
      <c r="L416" s="67"/>
      <c r="M416" s="86">
        <v>0</v>
      </c>
      <c r="N416" s="86">
        <v>17</v>
      </c>
      <c r="O416" s="86">
        <v>-1</v>
      </c>
      <c r="P416" s="77">
        <v>302</v>
      </c>
      <c r="Q416" s="86">
        <v>280</v>
      </c>
      <c r="R416" s="86">
        <v>14</v>
      </c>
      <c r="S416" s="86">
        <v>-90</v>
      </c>
      <c r="T416" s="77">
        <v>71</v>
      </c>
      <c r="U416" s="86">
        <v>68</v>
      </c>
      <c r="V416" s="86">
        <v>16</v>
      </c>
      <c r="W416" s="86">
        <v>76</v>
      </c>
      <c r="X416" s="77">
        <v>34</v>
      </c>
      <c r="Y416" s="66"/>
      <c r="Z416" s="66"/>
      <c r="AA416" s="66"/>
      <c r="AB416" s="67"/>
      <c r="AC416" s="66"/>
      <c r="AD416" s="66"/>
      <c r="AE416" s="66"/>
      <c r="AF416" s="67"/>
      <c r="AG416" s="66"/>
      <c r="AH416" s="66"/>
      <c r="AI416" s="66"/>
      <c r="AJ416" s="67"/>
      <c r="AK416" s="66"/>
      <c r="AL416" s="66"/>
      <c r="AM416" s="66"/>
      <c r="AN416" s="67"/>
      <c r="AO416" s="66"/>
      <c r="AP416" s="66"/>
      <c r="AQ416" s="66"/>
      <c r="AR416" s="67"/>
      <c r="AT416" s="68"/>
      <c r="AU416" s="99"/>
      <c r="AV416" s="88">
        <v>334</v>
      </c>
      <c r="AW416" s="88">
        <v>275</v>
      </c>
      <c r="AX416" s="88">
        <v>194</v>
      </c>
      <c r="AY416" s="99"/>
      <c r="AZ416" s="99"/>
      <c r="BA416" s="99"/>
      <c r="BB416" s="68"/>
      <c r="BC416" s="68"/>
    </row>
    <row r="417" spans="1:55" x14ac:dyDescent="0.45">
      <c r="A417" s="135" t="s">
        <v>469</v>
      </c>
      <c r="B417" s="60" t="s">
        <v>223</v>
      </c>
      <c r="C417" s="76" t="s">
        <v>209</v>
      </c>
      <c r="D417" s="60">
        <v>2621685</v>
      </c>
      <c r="E417" s="66"/>
      <c r="F417" s="66"/>
      <c r="G417" s="66"/>
      <c r="H417" s="67"/>
      <c r="I417" s="66"/>
      <c r="J417" s="66"/>
      <c r="K417" s="66"/>
      <c r="L417" s="67"/>
      <c r="M417" s="66"/>
      <c r="N417" s="66"/>
      <c r="O417" s="66"/>
      <c r="P417" s="67"/>
      <c r="Q417" s="66"/>
      <c r="R417" s="66"/>
      <c r="S417" s="66"/>
      <c r="T417" s="67"/>
      <c r="U417" s="66"/>
      <c r="V417" s="66"/>
      <c r="W417" s="66"/>
      <c r="X417" s="67"/>
      <c r="Y417" s="86">
        <v>-2992</v>
      </c>
      <c r="Z417" s="86">
        <v>-1068</v>
      </c>
      <c r="AA417" s="86">
        <v>-1353</v>
      </c>
      <c r="AB417" s="77">
        <v>-1237</v>
      </c>
      <c r="AC417" s="86">
        <v>-1081</v>
      </c>
      <c r="AD417" s="86">
        <v>-2797</v>
      </c>
      <c r="AE417" s="86">
        <v>1479</v>
      </c>
      <c r="AF417" s="77">
        <v>-399</v>
      </c>
      <c r="AG417" s="86">
        <v>802</v>
      </c>
      <c r="AH417" s="86">
        <v>-1842</v>
      </c>
      <c r="AI417" s="86">
        <v>-2015</v>
      </c>
      <c r="AJ417" s="77">
        <v>-3262</v>
      </c>
      <c r="AK417" s="86">
        <v>-4751</v>
      </c>
      <c r="AL417" s="86">
        <v>-2883</v>
      </c>
      <c r="AM417" s="86">
        <v>-2158</v>
      </c>
      <c r="AN417" s="77">
        <v>-2478</v>
      </c>
      <c r="AO417" s="86">
        <v>1437</v>
      </c>
      <c r="AP417" s="86">
        <v>1041</v>
      </c>
      <c r="AQ417" s="86">
        <v>1378</v>
      </c>
      <c r="AR417" s="77">
        <v>1663</v>
      </c>
      <c r="AT417" s="68"/>
      <c r="AU417" s="68"/>
      <c r="AV417" s="68"/>
      <c r="AW417" s="68"/>
      <c r="AX417" s="68"/>
      <c r="AY417" s="88">
        <v>-6650</v>
      </c>
      <c r="AZ417" s="88">
        <v>-2798</v>
      </c>
      <c r="BA417" s="88">
        <v>-6317</v>
      </c>
      <c r="BB417" s="88">
        <v>-12270</v>
      </c>
      <c r="BC417" s="88">
        <v>5519</v>
      </c>
    </row>
    <row r="418" spans="1:55" x14ac:dyDescent="0.45">
      <c r="A418" s="135" t="s">
        <v>470</v>
      </c>
      <c r="B418" s="60" t="s">
        <v>223</v>
      </c>
      <c r="C418" s="76" t="s">
        <v>209</v>
      </c>
      <c r="D418" s="60">
        <v>2621686</v>
      </c>
      <c r="E418" s="86">
        <v>37</v>
      </c>
      <c r="F418" s="86">
        <v>-65</v>
      </c>
      <c r="G418" s="86">
        <v>98</v>
      </c>
      <c r="H418" s="77">
        <v>62</v>
      </c>
      <c r="I418" s="86">
        <v>-14</v>
      </c>
      <c r="J418" s="86">
        <v>4</v>
      </c>
      <c r="K418" s="86">
        <v>55</v>
      </c>
      <c r="L418" s="77">
        <v>42</v>
      </c>
      <c r="M418" s="86">
        <v>77</v>
      </c>
      <c r="N418" s="86">
        <v>55</v>
      </c>
      <c r="O418" s="86">
        <v>41</v>
      </c>
      <c r="P418" s="77">
        <v>55</v>
      </c>
      <c r="Q418" s="86">
        <v>64</v>
      </c>
      <c r="R418" s="86">
        <v>27</v>
      </c>
      <c r="S418" s="86">
        <v>26</v>
      </c>
      <c r="T418" s="77">
        <v>57</v>
      </c>
      <c r="U418" s="86">
        <v>8</v>
      </c>
      <c r="V418" s="86">
        <v>26</v>
      </c>
      <c r="W418" s="86">
        <v>65</v>
      </c>
      <c r="X418" s="77">
        <v>38</v>
      </c>
      <c r="Y418" s="86">
        <v>-257</v>
      </c>
      <c r="Z418" s="86">
        <v>137</v>
      </c>
      <c r="AA418" s="86">
        <v>38</v>
      </c>
      <c r="AB418" s="77">
        <v>-107</v>
      </c>
      <c r="AC418" s="86">
        <v>22</v>
      </c>
      <c r="AD418" s="86">
        <v>-70</v>
      </c>
      <c r="AE418" s="86">
        <v>-71</v>
      </c>
      <c r="AF418" s="77">
        <v>-473</v>
      </c>
      <c r="AG418" s="86">
        <v>297</v>
      </c>
      <c r="AH418" s="86">
        <v>372</v>
      </c>
      <c r="AI418" s="86">
        <v>206</v>
      </c>
      <c r="AJ418" s="77">
        <v>392</v>
      </c>
      <c r="AK418" s="86">
        <v>-255</v>
      </c>
      <c r="AL418" s="86">
        <v>-8</v>
      </c>
      <c r="AM418" s="86">
        <v>64</v>
      </c>
      <c r="AN418" s="77">
        <v>-14</v>
      </c>
      <c r="AO418" s="86">
        <v>140</v>
      </c>
      <c r="AP418" s="86">
        <v>62</v>
      </c>
      <c r="AQ418" s="86">
        <v>167</v>
      </c>
      <c r="AR418" s="77">
        <v>661</v>
      </c>
      <c r="AT418" s="88">
        <v>106</v>
      </c>
      <c r="AU418" s="88">
        <v>87</v>
      </c>
      <c r="AV418" s="88">
        <v>212</v>
      </c>
      <c r="AW418" s="88">
        <v>174</v>
      </c>
      <c r="AX418" s="88">
        <v>137</v>
      </c>
      <c r="AY418" s="88">
        <v>-189</v>
      </c>
      <c r="AZ418" s="88">
        <v>-592</v>
      </c>
      <c r="BA418" s="88">
        <v>1267</v>
      </c>
      <c r="BB418" s="88">
        <v>-213</v>
      </c>
      <c r="BC418" s="88">
        <v>1030</v>
      </c>
    </row>
    <row r="419" spans="1:55" x14ac:dyDescent="0.45">
      <c r="A419" s="141" t="s">
        <v>471</v>
      </c>
      <c r="B419" s="142"/>
      <c r="C419" s="142"/>
      <c r="D419" s="142"/>
      <c r="E419" s="131"/>
      <c r="F419" s="131"/>
      <c r="G419" s="131"/>
      <c r="H419" s="130"/>
      <c r="I419" s="131"/>
      <c r="J419" s="131"/>
      <c r="K419" s="131"/>
      <c r="L419" s="130"/>
      <c r="M419" s="131"/>
      <c r="N419" s="131"/>
      <c r="O419" s="131"/>
      <c r="P419" s="130"/>
      <c r="Q419" s="131"/>
      <c r="R419" s="131"/>
      <c r="S419" s="131"/>
      <c r="T419" s="130"/>
      <c r="U419" s="131"/>
      <c r="V419" s="131"/>
      <c r="W419" s="131"/>
      <c r="X419" s="130"/>
      <c r="Y419" s="131"/>
      <c r="Z419" s="131"/>
      <c r="AA419" s="131"/>
      <c r="AB419" s="130"/>
      <c r="AC419" s="131"/>
      <c r="AD419" s="131"/>
      <c r="AE419" s="131"/>
      <c r="AF419" s="130"/>
      <c r="AG419" s="131"/>
      <c r="AH419" s="131"/>
      <c r="AI419" s="131"/>
      <c r="AJ419" s="130"/>
      <c r="AK419" s="131"/>
      <c r="AL419" s="131"/>
      <c r="AM419" s="131"/>
      <c r="AN419" s="130"/>
      <c r="AO419" s="131"/>
      <c r="AP419" s="131"/>
      <c r="AQ419" s="131"/>
      <c r="AR419" s="130"/>
      <c r="AT419" s="132"/>
      <c r="AU419" s="132"/>
      <c r="AV419" s="132"/>
      <c r="AW419" s="132"/>
      <c r="AX419" s="132"/>
      <c r="AY419" s="132"/>
      <c r="AZ419" s="132"/>
      <c r="BA419" s="132"/>
      <c r="BB419" s="132"/>
      <c r="BC419" s="132"/>
    </row>
    <row r="420" spans="1:55" x14ac:dyDescent="0.45">
      <c r="A420" s="135" t="s">
        <v>472</v>
      </c>
      <c r="B420" s="60" t="s">
        <v>223</v>
      </c>
      <c r="C420" s="76" t="s">
        <v>209</v>
      </c>
      <c r="D420" s="60">
        <v>2621687</v>
      </c>
      <c r="E420" s="86">
        <v>256</v>
      </c>
      <c r="F420" s="86">
        <v>-194</v>
      </c>
      <c r="G420" s="86">
        <v>-516</v>
      </c>
      <c r="H420" s="77">
        <v>-853</v>
      </c>
      <c r="I420" s="86">
        <v>267</v>
      </c>
      <c r="J420" s="86">
        <v>-721</v>
      </c>
      <c r="K420" s="86">
        <v>-36</v>
      </c>
      <c r="L420" s="77">
        <v>-1151</v>
      </c>
      <c r="M420" s="86">
        <v>698</v>
      </c>
      <c r="N420" s="86">
        <v>-767</v>
      </c>
      <c r="O420" s="86">
        <v>-267</v>
      </c>
      <c r="P420" s="77">
        <v>-1758</v>
      </c>
      <c r="Q420" s="86">
        <v>818</v>
      </c>
      <c r="R420" s="86">
        <v>-835</v>
      </c>
      <c r="S420" s="86">
        <v>-282</v>
      </c>
      <c r="T420" s="77">
        <v>-2279</v>
      </c>
      <c r="U420" s="86">
        <v>1267</v>
      </c>
      <c r="V420" s="86">
        <v>-836</v>
      </c>
      <c r="W420" s="86">
        <v>-1150</v>
      </c>
      <c r="X420" s="77">
        <v>-3049</v>
      </c>
      <c r="Y420" s="86">
        <v>1700</v>
      </c>
      <c r="Z420" s="86">
        <v>-312</v>
      </c>
      <c r="AA420" s="86">
        <v>-670</v>
      </c>
      <c r="AB420" s="77">
        <v>-2887</v>
      </c>
      <c r="AC420" s="86">
        <v>1172</v>
      </c>
      <c r="AD420" s="86">
        <v>-1146</v>
      </c>
      <c r="AE420" s="86">
        <v>-1</v>
      </c>
      <c r="AF420" s="77">
        <v>-4365</v>
      </c>
      <c r="AG420" s="86">
        <v>2602</v>
      </c>
      <c r="AH420" s="86">
        <v>-80</v>
      </c>
      <c r="AI420" s="86">
        <v>-3601</v>
      </c>
      <c r="AJ420" s="77">
        <v>-5445</v>
      </c>
      <c r="AK420" s="86">
        <v>2794</v>
      </c>
      <c r="AL420" s="86">
        <v>-3661</v>
      </c>
      <c r="AM420" s="86">
        <v>-2409</v>
      </c>
      <c r="AN420" s="77">
        <v>-5819</v>
      </c>
      <c r="AO420" s="86">
        <v>4364</v>
      </c>
      <c r="AP420" s="86">
        <v>-1969</v>
      </c>
      <c r="AQ420" s="86">
        <v>-97</v>
      </c>
      <c r="AR420" s="77">
        <v>-4615</v>
      </c>
      <c r="AT420" s="88">
        <v>-1307</v>
      </c>
      <c r="AU420" s="88">
        <v>-1641</v>
      </c>
      <c r="AV420" s="88">
        <v>-2094</v>
      </c>
      <c r="AW420" s="88">
        <v>-2578</v>
      </c>
      <c r="AX420" s="88">
        <v>-3768</v>
      </c>
      <c r="AY420" s="88">
        <v>-2169</v>
      </c>
      <c r="AZ420" s="88">
        <v>-4340</v>
      </c>
      <c r="BA420" s="88">
        <v>-6524</v>
      </c>
      <c r="BB420" s="88">
        <v>-9095</v>
      </c>
      <c r="BC420" s="88">
        <v>-2317</v>
      </c>
    </row>
    <row r="421" spans="1:55" x14ac:dyDescent="0.45">
      <c r="A421" s="135" t="s">
        <v>473</v>
      </c>
      <c r="B421" s="60" t="s">
        <v>223</v>
      </c>
      <c r="C421" s="76" t="s">
        <v>209</v>
      </c>
      <c r="D421" s="60">
        <v>2621688</v>
      </c>
      <c r="E421" s="86">
        <v>-335</v>
      </c>
      <c r="F421" s="86">
        <v>179</v>
      </c>
      <c r="G421" s="86">
        <v>77</v>
      </c>
      <c r="H421" s="77">
        <v>480</v>
      </c>
      <c r="I421" s="86">
        <v>201</v>
      </c>
      <c r="J421" s="86">
        <v>-263</v>
      </c>
      <c r="K421" s="86">
        <v>413</v>
      </c>
      <c r="L421" s="77">
        <v>-68</v>
      </c>
      <c r="M421" s="86">
        <v>756</v>
      </c>
      <c r="N421" s="86">
        <v>1123</v>
      </c>
      <c r="O421" s="86">
        <v>-857</v>
      </c>
      <c r="P421" s="77">
        <v>-1272</v>
      </c>
      <c r="Q421" s="86">
        <v>271</v>
      </c>
      <c r="R421" s="86">
        <v>1409</v>
      </c>
      <c r="S421" s="86">
        <v>473</v>
      </c>
      <c r="T421" s="77">
        <v>972</v>
      </c>
      <c r="U421" s="86">
        <v>510</v>
      </c>
      <c r="V421" s="86">
        <v>-2289</v>
      </c>
      <c r="W421" s="86">
        <v>914</v>
      </c>
      <c r="X421" s="77">
        <v>9076</v>
      </c>
      <c r="Y421" s="86">
        <v>782</v>
      </c>
      <c r="Z421" s="86">
        <v>-1438</v>
      </c>
      <c r="AA421" s="86">
        <v>-1235</v>
      </c>
      <c r="AB421" s="77">
        <v>-360</v>
      </c>
      <c r="AC421" s="86">
        <v>1068</v>
      </c>
      <c r="AD421" s="86">
        <v>-1043</v>
      </c>
      <c r="AE421" s="86">
        <v>185</v>
      </c>
      <c r="AF421" s="77">
        <v>-3338</v>
      </c>
      <c r="AG421" s="86">
        <v>-245</v>
      </c>
      <c r="AH421" s="86">
        <v>783</v>
      </c>
      <c r="AI421" s="86">
        <v>-69</v>
      </c>
      <c r="AJ421" s="77">
        <v>740</v>
      </c>
      <c r="AK421" s="86">
        <v>785</v>
      </c>
      <c r="AL421" s="86">
        <v>-1082</v>
      </c>
      <c r="AM421" s="86">
        <v>3041</v>
      </c>
      <c r="AN421" s="77">
        <v>-3369</v>
      </c>
      <c r="AO421" s="86">
        <v>3820</v>
      </c>
      <c r="AP421" s="86">
        <v>-4073</v>
      </c>
      <c r="AQ421" s="86">
        <v>-609</v>
      </c>
      <c r="AR421" s="77">
        <v>1446</v>
      </c>
      <c r="AT421" s="88">
        <v>401</v>
      </c>
      <c r="AU421" s="88">
        <v>283</v>
      </c>
      <c r="AV421" s="88">
        <v>-179</v>
      </c>
      <c r="AW421" s="88">
        <v>3125</v>
      </c>
      <c r="AX421" s="88">
        <v>8211</v>
      </c>
      <c r="AY421" s="88">
        <v>-2251</v>
      </c>
      <c r="AZ421" s="88">
        <v>-3128</v>
      </c>
      <c r="BA421" s="88">
        <v>1209</v>
      </c>
      <c r="BB421" s="88">
        <v>-625</v>
      </c>
      <c r="BC421" s="88">
        <v>584</v>
      </c>
    </row>
    <row r="422" spans="1:55" x14ac:dyDescent="0.45">
      <c r="A422" s="135" t="s">
        <v>474</v>
      </c>
      <c r="B422" s="60" t="s">
        <v>223</v>
      </c>
      <c r="C422" s="76" t="s">
        <v>209</v>
      </c>
      <c r="D422" s="60">
        <v>2690456</v>
      </c>
      <c r="E422" s="86">
        <v>-142</v>
      </c>
      <c r="F422" s="86">
        <v>-16</v>
      </c>
      <c r="G422" s="86">
        <v>112</v>
      </c>
      <c r="H422" s="77">
        <v>-188</v>
      </c>
      <c r="I422" s="86">
        <v>26</v>
      </c>
      <c r="J422" s="86">
        <v>-6</v>
      </c>
      <c r="K422" s="86">
        <v>26</v>
      </c>
      <c r="L422" s="77">
        <v>0</v>
      </c>
      <c r="M422" s="66"/>
      <c r="N422" s="66"/>
      <c r="O422" s="66"/>
      <c r="P422" s="67"/>
      <c r="Q422" s="66"/>
      <c r="R422" s="66"/>
      <c r="S422" s="66"/>
      <c r="T422" s="67"/>
      <c r="U422" s="66"/>
      <c r="V422" s="66"/>
      <c r="W422" s="66"/>
      <c r="X422" s="67"/>
      <c r="Y422" s="66"/>
      <c r="Z422" s="66"/>
      <c r="AA422" s="66"/>
      <c r="AB422" s="67"/>
      <c r="AC422" s="66"/>
      <c r="AD422" s="66"/>
      <c r="AE422" s="66"/>
      <c r="AF422" s="67"/>
      <c r="AG422" s="66"/>
      <c r="AH422" s="66"/>
      <c r="AI422" s="66"/>
      <c r="AJ422" s="67"/>
      <c r="AK422" s="66"/>
      <c r="AL422" s="66"/>
      <c r="AM422" s="66"/>
      <c r="AN422" s="67"/>
      <c r="AO422" s="66"/>
      <c r="AP422" s="66"/>
      <c r="AQ422" s="66"/>
      <c r="AR422" s="67"/>
      <c r="AT422" s="88">
        <v>-234</v>
      </c>
      <c r="AU422" s="68"/>
      <c r="AV422" s="68"/>
      <c r="AW422" s="68"/>
      <c r="AX422" s="68"/>
      <c r="AY422" s="68"/>
      <c r="AZ422" s="68"/>
      <c r="BA422" s="68"/>
      <c r="BB422" s="68"/>
      <c r="BC422" s="68"/>
    </row>
    <row r="423" spans="1:55" x14ac:dyDescent="0.45">
      <c r="A423" s="135" t="s">
        <v>475</v>
      </c>
      <c r="B423" s="60" t="s">
        <v>223</v>
      </c>
      <c r="C423" s="76" t="s">
        <v>209</v>
      </c>
      <c r="D423" s="60">
        <v>2621690</v>
      </c>
      <c r="E423" s="86">
        <v>-212</v>
      </c>
      <c r="F423" s="86">
        <v>-136</v>
      </c>
      <c r="G423" s="86">
        <v>199</v>
      </c>
      <c r="H423" s="77">
        <v>-547</v>
      </c>
      <c r="I423" s="86">
        <v>-334</v>
      </c>
      <c r="J423" s="86">
        <v>833</v>
      </c>
      <c r="K423" s="86">
        <v>-39</v>
      </c>
      <c r="L423" s="77">
        <v>-47</v>
      </c>
      <c r="M423" s="86">
        <v>43</v>
      </c>
      <c r="N423" s="86">
        <v>19</v>
      </c>
      <c r="O423" s="86">
        <v>142</v>
      </c>
      <c r="P423" s="77">
        <v>-522</v>
      </c>
      <c r="Q423" s="86">
        <v>185</v>
      </c>
      <c r="R423" s="86">
        <v>-24</v>
      </c>
      <c r="S423" s="86">
        <v>-47</v>
      </c>
      <c r="T423" s="77">
        <v>198</v>
      </c>
      <c r="U423" s="86">
        <v>-128</v>
      </c>
      <c r="V423" s="86">
        <v>-326</v>
      </c>
      <c r="W423" s="86">
        <v>-1632</v>
      </c>
      <c r="X423" s="77">
        <v>-78</v>
      </c>
      <c r="Y423" s="86">
        <v>-241</v>
      </c>
      <c r="Z423" s="86">
        <v>-515</v>
      </c>
      <c r="AA423" s="86">
        <v>-484</v>
      </c>
      <c r="AB423" s="77">
        <v>33</v>
      </c>
      <c r="AC423" s="86">
        <v>-265</v>
      </c>
      <c r="AD423" s="86">
        <v>89</v>
      </c>
      <c r="AE423" s="86">
        <v>-611</v>
      </c>
      <c r="AF423" s="77">
        <v>166</v>
      </c>
      <c r="AG423" s="86">
        <v>-115</v>
      </c>
      <c r="AH423" s="86">
        <v>-244</v>
      </c>
      <c r="AI423" s="86">
        <v>-233</v>
      </c>
      <c r="AJ423" s="77">
        <v>-738</v>
      </c>
      <c r="AK423" s="86">
        <v>7</v>
      </c>
      <c r="AL423" s="86">
        <v>-199</v>
      </c>
      <c r="AM423" s="86">
        <v>-1255</v>
      </c>
      <c r="AN423" s="77">
        <v>-399</v>
      </c>
      <c r="AO423" s="86">
        <v>-776</v>
      </c>
      <c r="AP423" s="86">
        <v>-845</v>
      </c>
      <c r="AQ423" s="86">
        <v>-2647</v>
      </c>
      <c r="AR423" s="77">
        <v>-778</v>
      </c>
      <c r="AT423" s="88">
        <v>-696</v>
      </c>
      <c r="AU423" s="88">
        <v>459</v>
      </c>
      <c r="AV423" s="88">
        <v>-318</v>
      </c>
      <c r="AW423" s="88">
        <v>312</v>
      </c>
      <c r="AX423" s="88">
        <v>-2164</v>
      </c>
      <c r="AY423" s="88">
        <v>-1207</v>
      </c>
      <c r="AZ423" s="88">
        <v>-621</v>
      </c>
      <c r="BA423" s="88">
        <v>-1330</v>
      </c>
      <c r="BB423" s="88">
        <v>-1846</v>
      </c>
      <c r="BC423" s="88">
        <v>-5046</v>
      </c>
    </row>
    <row r="424" spans="1:55" x14ac:dyDescent="0.45">
      <c r="A424" s="135" t="s">
        <v>476</v>
      </c>
      <c r="B424" s="60" t="s">
        <v>223</v>
      </c>
      <c r="C424" s="76" t="s">
        <v>209</v>
      </c>
      <c r="D424" s="60">
        <v>2621691</v>
      </c>
      <c r="E424" s="86">
        <v>87</v>
      </c>
      <c r="F424" s="86">
        <v>-159</v>
      </c>
      <c r="G424" s="86">
        <v>357</v>
      </c>
      <c r="H424" s="77">
        <v>320</v>
      </c>
      <c r="I424" s="86">
        <v>177</v>
      </c>
      <c r="J424" s="86">
        <v>-163</v>
      </c>
      <c r="K424" s="86">
        <v>-127</v>
      </c>
      <c r="L424" s="77">
        <v>549</v>
      </c>
      <c r="M424" s="86">
        <v>-24</v>
      </c>
      <c r="N424" s="86">
        <v>-374</v>
      </c>
      <c r="O424" s="86">
        <v>230</v>
      </c>
      <c r="P424" s="77">
        <v>371</v>
      </c>
      <c r="Q424" s="86">
        <v>-269</v>
      </c>
      <c r="R424" s="86">
        <v>48</v>
      </c>
      <c r="S424" s="86">
        <v>459</v>
      </c>
      <c r="T424" s="77">
        <v>-128</v>
      </c>
      <c r="U424" s="86">
        <v>103</v>
      </c>
      <c r="V424" s="86">
        <v>16</v>
      </c>
      <c r="W424" s="86">
        <v>-61</v>
      </c>
      <c r="X424" s="77">
        <v>673</v>
      </c>
      <c r="Y424" s="86">
        <v>122</v>
      </c>
      <c r="Z424" s="86">
        <v>-145</v>
      </c>
      <c r="AA424" s="86">
        <v>316</v>
      </c>
      <c r="AB424" s="77">
        <v>774</v>
      </c>
      <c r="AC424" s="86">
        <v>-425</v>
      </c>
      <c r="AD424" s="86">
        <v>-18</v>
      </c>
      <c r="AE424" s="86">
        <v>57</v>
      </c>
      <c r="AF424" s="77">
        <v>814</v>
      </c>
      <c r="AG424" s="86">
        <v>-835</v>
      </c>
      <c r="AH424" s="86">
        <v>146</v>
      </c>
      <c r="AI424" s="86">
        <v>420</v>
      </c>
      <c r="AJ424" s="77">
        <v>963</v>
      </c>
      <c r="AK424" s="86">
        <v>-982</v>
      </c>
      <c r="AL424" s="86">
        <v>-130</v>
      </c>
      <c r="AM424" s="86">
        <v>238</v>
      </c>
      <c r="AN424" s="77">
        <v>1157</v>
      </c>
      <c r="AO424" s="86">
        <v>-2373</v>
      </c>
      <c r="AP424" s="86">
        <v>1201</v>
      </c>
      <c r="AQ424" s="86">
        <v>1907</v>
      </c>
      <c r="AR424" s="77">
        <v>-28</v>
      </c>
      <c r="AT424" s="88">
        <v>605</v>
      </c>
      <c r="AU424" s="88">
        <v>436</v>
      </c>
      <c r="AV424" s="88">
        <v>203</v>
      </c>
      <c r="AW424" s="88">
        <v>110</v>
      </c>
      <c r="AX424" s="88">
        <v>731</v>
      </c>
      <c r="AY424" s="88">
        <v>1067</v>
      </c>
      <c r="AZ424" s="88">
        <v>428</v>
      </c>
      <c r="BA424" s="88">
        <v>694</v>
      </c>
      <c r="BB424" s="88">
        <v>283</v>
      </c>
      <c r="BC424" s="88">
        <v>707</v>
      </c>
    </row>
    <row r="425" spans="1:55" x14ac:dyDescent="0.45">
      <c r="A425" s="135" t="s">
        <v>477</v>
      </c>
      <c r="B425" s="60" t="s">
        <v>223</v>
      </c>
      <c r="C425" s="76" t="s">
        <v>209</v>
      </c>
      <c r="D425" s="60">
        <v>2621692</v>
      </c>
      <c r="E425" s="86">
        <v>-1059</v>
      </c>
      <c r="F425" s="86">
        <v>696</v>
      </c>
      <c r="G425" s="86">
        <v>93</v>
      </c>
      <c r="H425" s="77">
        <v>983</v>
      </c>
      <c r="I425" s="86">
        <v>-1079</v>
      </c>
      <c r="J425" s="86">
        <v>1011</v>
      </c>
      <c r="K425" s="86">
        <v>484</v>
      </c>
      <c r="L425" s="77">
        <v>341</v>
      </c>
      <c r="M425" s="86">
        <v>-601</v>
      </c>
      <c r="N425" s="86">
        <v>838</v>
      </c>
      <c r="O425" s="86">
        <v>583</v>
      </c>
      <c r="P425" s="77">
        <v>777</v>
      </c>
      <c r="Q425" s="86">
        <v>-1064</v>
      </c>
      <c r="R425" s="86">
        <v>593</v>
      </c>
      <c r="S425" s="86">
        <v>809</v>
      </c>
      <c r="T425" s="77">
        <v>1177</v>
      </c>
      <c r="U425" s="86">
        <v>-1868</v>
      </c>
      <c r="V425" s="86">
        <v>3555</v>
      </c>
      <c r="W425" s="86">
        <v>1434</v>
      </c>
      <c r="X425" s="77">
        <v>1770</v>
      </c>
      <c r="Y425" s="86">
        <v>-1142</v>
      </c>
      <c r="Z425" s="86">
        <v>5742</v>
      </c>
      <c r="AA425" s="86">
        <v>1857</v>
      </c>
      <c r="AB425" s="77">
        <v>2157</v>
      </c>
      <c r="AC425" s="86">
        <v>-229</v>
      </c>
      <c r="AD425" s="86">
        <v>1303</v>
      </c>
      <c r="AE425" s="86">
        <v>1853</v>
      </c>
      <c r="AF425" s="77">
        <v>4243</v>
      </c>
      <c r="AG425" s="86">
        <v>-3531</v>
      </c>
      <c r="AH425" s="86">
        <v>1432</v>
      </c>
      <c r="AI425" s="86">
        <v>2990</v>
      </c>
      <c r="AJ425" s="77">
        <v>4613</v>
      </c>
      <c r="AK425" s="86">
        <v>-3530</v>
      </c>
      <c r="AL425" s="86">
        <v>3731</v>
      </c>
      <c r="AM425" s="86">
        <v>2562</v>
      </c>
      <c r="AN425" s="77">
        <v>4541</v>
      </c>
      <c r="AO425" s="86">
        <v>-3216</v>
      </c>
      <c r="AP425" s="86">
        <v>1497</v>
      </c>
      <c r="AQ425" s="86">
        <v>2210</v>
      </c>
      <c r="AR425" s="77">
        <v>3424</v>
      </c>
      <c r="AT425" s="88">
        <v>713</v>
      </c>
      <c r="AU425" s="88">
        <v>757</v>
      </c>
      <c r="AV425" s="88">
        <v>1597</v>
      </c>
      <c r="AW425" s="88">
        <v>1515</v>
      </c>
      <c r="AX425" s="88">
        <v>4891</v>
      </c>
      <c r="AY425" s="88">
        <v>8614</v>
      </c>
      <c r="AZ425" s="88">
        <v>7170</v>
      </c>
      <c r="BA425" s="88">
        <v>5504</v>
      </c>
      <c r="BB425" s="88">
        <v>7304</v>
      </c>
      <c r="BC425" s="88">
        <v>3915</v>
      </c>
    </row>
    <row r="426" spans="1:55" x14ac:dyDescent="0.45">
      <c r="A426" s="135" t="s">
        <v>478</v>
      </c>
      <c r="B426" s="60" t="s">
        <v>223</v>
      </c>
      <c r="C426" s="76" t="s">
        <v>209</v>
      </c>
      <c r="D426" s="60">
        <v>2621693</v>
      </c>
      <c r="E426" s="86">
        <v>-27</v>
      </c>
      <c r="F426" s="86">
        <v>35</v>
      </c>
      <c r="G426" s="86">
        <v>0</v>
      </c>
      <c r="H426" s="77">
        <v>246</v>
      </c>
      <c r="I426" s="86">
        <v>-70</v>
      </c>
      <c r="J426" s="86">
        <v>2</v>
      </c>
      <c r="K426" s="86">
        <v>104</v>
      </c>
      <c r="L426" s="77">
        <v>209</v>
      </c>
      <c r="M426" s="86">
        <v>-205</v>
      </c>
      <c r="N426" s="86">
        <v>84</v>
      </c>
      <c r="O426" s="86">
        <v>52</v>
      </c>
      <c r="P426" s="77">
        <v>408</v>
      </c>
      <c r="Q426" s="86">
        <v>-131</v>
      </c>
      <c r="R426" s="86">
        <v>83</v>
      </c>
      <c r="S426" s="86">
        <v>186</v>
      </c>
      <c r="T426" s="77">
        <v>455</v>
      </c>
      <c r="U426" s="86">
        <v>-74</v>
      </c>
      <c r="V426" s="86">
        <v>80</v>
      </c>
      <c r="W426" s="86">
        <v>176</v>
      </c>
      <c r="X426" s="77">
        <v>773</v>
      </c>
      <c r="Y426" s="86">
        <v>-286</v>
      </c>
      <c r="Z426" s="86">
        <v>-17</v>
      </c>
      <c r="AA426" s="86">
        <v>107</v>
      </c>
      <c r="AB426" s="77">
        <v>679</v>
      </c>
      <c r="AC426" s="86">
        <v>-147</v>
      </c>
      <c r="AD426" s="86">
        <v>87</v>
      </c>
      <c r="AE426" s="86">
        <v>261</v>
      </c>
      <c r="AF426" s="77">
        <v>1072</v>
      </c>
      <c r="AG426" s="86">
        <v>-871</v>
      </c>
      <c r="AH426" s="86">
        <v>179</v>
      </c>
      <c r="AI426" s="86">
        <v>969</v>
      </c>
      <c r="AJ426" s="77">
        <v>1362</v>
      </c>
      <c r="AK426" s="86">
        <v>-444</v>
      </c>
      <c r="AL426" s="86">
        <v>473</v>
      </c>
      <c r="AM426" s="86">
        <v>357</v>
      </c>
      <c r="AN426" s="77">
        <v>1296</v>
      </c>
      <c r="AO426" s="86">
        <v>-828</v>
      </c>
      <c r="AP426" s="86">
        <v>-114</v>
      </c>
      <c r="AQ426" s="86">
        <v>-80</v>
      </c>
      <c r="AR426" s="77">
        <v>577</v>
      </c>
      <c r="AT426" s="88">
        <v>254</v>
      </c>
      <c r="AU426" s="88">
        <v>245</v>
      </c>
      <c r="AV426" s="88">
        <v>339</v>
      </c>
      <c r="AW426" s="88">
        <v>593</v>
      </c>
      <c r="AX426" s="88">
        <v>955</v>
      </c>
      <c r="AY426" s="88">
        <v>483</v>
      </c>
      <c r="AZ426" s="88">
        <v>1273</v>
      </c>
      <c r="BA426" s="88">
        <v>1639</v>
      </c>
      <c r="BB426" s="88">
        <v>1682</v>
      </c>
      <c r="BC426" s="88">
        <v>-445</v>
      </c>
    </row>
    <row r="427" spans="1:55" x14ac:dyDescent="0.45">
      <c r="A427" s="135" t="s">
        <v>479</v>
      </c>
      <c r="B427" s="60" t="s">
        <v>223</v>
      </c>
      <c r="C427" s="76" t="s">
        <v>209</v>
      </c>
      <c r="D427" s="60">
        <v>2621694</v>
      </c>
      <c r="E427" s="86">
        <v>-33</v>
      </c>
      <c r="F427" s="86">
        <v>17</v>
      </c>
      <c r="G427" s="86">
        <v>92</v>
      </c>
      <c r="H427" s="77">
        <v>157</v>
      </c>
      <c r="I427" s="86">
        <v>23</v>
      </c>
      <c r="J427" s="86">
        <v>-23</v>
      </c>
      <c r="K427" s="86">
        <v>0</v>
      </c>
      <c r="L427" s="77">
        <v>-175</v>
      </c>
      <c r="M427" s="86">
        <v>-59</v>
      </c>
      <c r="N427" s="86">
        <v>25</v>
      </c>
      <c r="O427" s="86">
        <v>-21</v>
      </c>
      <c r="P427" s="77">
        <v>98</v>
      </c>
      <c r="Q427" s="86">
        <v>18</v>
      </c>
      <c r="R427" s="86">
        <v>-15</v>
      </c>
      <c r="S427" s="86">
        <v>39</v>
      </c>
      <c r="T427" s="77">
        <v>181</v>
      </c>
      <c r="U427" s="86">
        <v>111</v>
      </c>
      <c r="V427" s="86">
        <v>84</v>
      </c>
      <c r="W427" s="86">
        <v>33</v>
      </c>
      <c r="X427" s="77">
        <v>162</v>
      </c>
      <c r="Y427" s="86">
        <v>130</v>
      </c>
      <c r="Z427" s="86">
        <v>165</v>
      </c>
      <c r="AA427" s="86">
        <v>-23</v>
      </c>
      <c r="AB427" s="77">
        <v>99</v>
      </c>
      <c r="AC427" s="86">
        <v>-81</v>
      </c>
      <c r="AD427" s="86">
        <v>-9</v>
      </c>
      <c r="AE427" s="86">
        <v>-59</v>
      </c>
      <c r="AF427" s="77">
        <v>186</v>
      </c>
      <c r="AG427" s="86">
        <v>37</v>
      </c>
      <c r="AH427" s="86">
        <v>111</v>
      </c>
      <c r="AI427" s="86">
        <v>280</v>
      </c>
      <c r="AJ427" s="77">
        <v>207</v>
      </c>
      <c r="AK427" s="86">
        <v>137</v>
      </c>
      <c r="AL427" s="86">
        <v>-3</v>
      </c>
      <c r="AM427" s="86">
        <v>272</v>
      </c>
      <c r="AN427" s="77">
        <v>368</v>
      </c>
      <c r="AO427" s="86">
        <v>-94</v>
      </c>
      <c r="AP427" s="86">
        <v>86</v>
      </c>
      <c r="AQ427" s="86">
        <v>112</v>
      </c>
      <c r="AR427" s="77">
        <v>263</v>
      </c>
      <c r="AT427" s="88">
        <v>233</v>
      </c>
      <c r="AU427" s="88">
        <v>-175</v>
      </c>
      <c r="AV427" s="88">
        <v>43</v>
      </c>
      <c r="AW427" s="88">
        <v>223</v>
      </c>
      <c r="AX427" s="88">
        <v>390</v>
      </c>
      <c r="AY427" s="88">
        <v>371</v>
      </c>
      <c r="AZ427" s="88">
        <v>37</v>
      </c>
      <c r="BA427" s="88">
        <v>635</v>
      </c>
      <c r="BB427" s="88">
        <v>774</v>
      </c>
      <c r="BC427" s="88">
        <v>367</v>
      </c>
    </row>
    <row r="428" spans="1:55" x14ac:dyDescent="0.45">
      <c r="A428" s="100" t="s">
        <v>480</v>
      </c>
      <c r="B428" s="101" t="s">
        <v>223</v>
      </c>
      <c r="C428" s="102" t="s">
        <v>209</v>
      </c>
      <c r="D428" s="101">
        <v>2621695</v>
      </c>
      <c r="E428" s="105">
        <f t="shared" ref="E428:AR428" si="48">SUM(E406,E408:E418,E420:E427)</f>
        <v>3633</v>
      </c>
      <c r="F428" s="105">
        <f t="shared" si="48"/>
        <v>4705</v>
      </c>
      <c r="G428" s="105">
        <f t="shared" si="48"/>
        <v>5083</v>
      </c>
      <c r="H428" s="106">
        <f t="shared" si="48"/>
        <v>5238</v>
      </c>
      <c r="I428" s="105">
        <f t="shared" si="48"/>
        <v>4391</v>
      </c>
      <c r="J428" s="105">
        <f t="shared" si="48"/>
        <v>5627</v>
      </c>
      <c r="K428" s="105">
        <f t="shared" si="48"/>
        <v>5994</v>
      </c>
      <c r="L428" s="106">
        <f t="shared" si="48"/>
        <v>6364</v>
      </c>
      <c r="M428" s="105">
        <f t="shared" si="48"/>
        <v>6617</v>
      </c>
      <c r="N428" s="105">
        <f t="shared" si="48"/>
        <v>6985</v>
      </c>
      <c r="O428" s="105">
        <f t="shared" si="48"/>
        <v>6007</v>
      </c>
      <c r="P428" s="106">
        <f t="shared" si="48"/>
        <v>6415</v>
      </c>
      <c r="Q428" s="105">
        <f t="shared" si="48"/>
        <v>7658</v>
      </c>
      <c r="R428" s="105">
        <f t="shared" si="48"/>
        <v>9120</v>
      </c>
      <c r="S428" s="105">
        <f t="shared" si="48"/>
        <v>9845</v>
      </c>
      <c r="T428" s="106">
        <f t="shared" si="48"/>
        <v>9413</v>
      </c>
      <c r="U428" s="105">
        <f t="shared" si="48"/>
        <v>9548</v>
      </c>
      <c r="V428" s="105">
        <f t="shared" si="48"/>
        <v>7403</v>
      </c>
      <c r="W428" s="105">
        <f t="shared" si="48"/>
        <v>9872</v>
      </c>
      <c r="X428" s="106">
        <f t="shared" si="48"/>
        <v>10268</v>
      </c>
      <c r="Y428" s="105">
        <f t="shared" si="48"/>
        <v>11642</v>
      </c>
      <c r="Z428" s="105">
        <f t="shared" si="48"/>
        <v>10132</v>
      </c>
      <c r="AA428" s="105">
        <f t="shared" si="48"/>
        <v>13210</v>
      </c>
      <c r="AB428" s="106">
        <f t="shared" si="48"/>
        <v>12987</v>
      </c>
      <c r="AC428" s="105">
        <f t="shared" si="48"/>
        <v>12000</v>
      </c>
      <c r="AD428" s="105">
        <f t="shared" si="48"/>
        <v>12627</v>
      </c>
      <c r="AE428" s="105">
        <f t="shared" si="48"/>
        <v>15466</v>
      </c>
      <c r="AF428" s="106">
        <f t="shared" si="48"/>
        <v>14427</v>
      </c>
      <c r="AG428" s="105">
        <f t="shared" si="48"/>
        <v>11451</v>
      </c>
      <c r="AH428" s="105">
        <f t="shared" si="48"/>
        <v>13993</v>
      </c>
      <c r="AI428" s="105">
        <f t="shared" si="48"/>
        <v>17003</v>
      </c>
      <c r="AJ428" s="106">
        <f t="shared" si="48"/>
        <v>22677</v>
      </c>
      <c r="AK428" s="105">
        <f t="shared" si="48"/>
        <v>19289</v>
      </c>
      <c r="AL428" s="105">
        <f t="shared" si="48"/>
        <v>21890</v>
      </c>
      <c r="AM428" s="105">
        <f t="shared" si="48"/>
        <v>25539</v>
      </c>
      <c r="AN428" s="106">
        <f t="shared" si="48"/>
        <v>24934</v>
      </c>
      <c r="AO428" s="105">
        <f t="shared" si="48"/>
        <v>25106</v>
      </c>
      <c r="AP428" s="105">
        <f t="shared" si="48"/>
        <v>19422</v>
      </c>
      <c r="AQ428" s="105">
        <f t="shared" si="48"/>
        <v>23353</v>
      </c>
      <c r="AR428" s="106">
        <f t="shared" si="48"/>
        <v>23614</v>
      </c>
      <c r="AT428" s="107">
        <f t="shared" ref="AT428:BC428" si="49">SUM(AT406,AT408:AT418,AT420:AT427)</f>
        <v>18659</v>
      </c>
      <c r="AU428" s="107">
        <f t="shared" si="49"/>
        <v>22376</v>
      </c>
      <c r="AV428" s="107">
        <f t="shared" si="49"/>
        <v>26024</v>
      </c>
      <c r="AW428" s="107">
        <f t="shared" si="49"/>
        <v>36036</v>
      </c>
      <c r="AX428" s="107">
        <f t="shared" si="49"/>
        <v>37091</v>
      </c>
      <c r="AY428" s="107">
        <f t="shared" si="49"/>
        <v>47971</v>
      </c>
      <c r="AZ428" s="107">
        <f t="shared" si="49"/>
        <v>54520</v>
      </c>
      <c r="BA428" s="107">
        <f t="shared" si="49"/>
        <v>65124</v>
      </c>
      <c r="BB428" s="107">
        <f t="shared" si="49"/>
        <v>91652</v>
      </c>
      <c r="BC428" s="107">
        <f t="shared" si="49"/>
        <v>91495</v>
      </c>
    </row>
    <row r="429" spans="1:55" x14ac:dyDescent="0.45">
      <c r="A429" s="59"/>
      <c r="B429" s="60"/>
      <c r="C429" s="60"/>
      <c r="D429" s="60"/>
      <c r="E429" s="131"/>
      <c r="F429" s="131"/>
      <c r="G429" s="131"/>
      <c r="H429" s="130"/>
      <c r="I429" s="131"/>
      <c r="J429" s="131"/>
      <c r="K429" s="131"/>
      <c r="L429" s="130"/>
      <c r="M429" s="131"/>
      <c r="N429" s="131"/>
      <c r="O429" s="131"/>
      <c r="P429" s="130"/>
      <c r="Q429" s="131"/>
      <c r="R429" s="131"/>
      <c r="S429" s="131"/>
      <c r="T429" s="130"/>
      <c r="U429" s="131"/>
      <c r="V429" s="131"/>
      <c r="W429" s="131"/>
      <c r="X429" s="130"/>
      <c r="Y429" s="131"/>
      <c r="Z429" s="131"/>
      <c r="AA429" s="131"/>
      <c r="AB429" s="130"/>
      <c r="AC429" s="131"/>
      <c r="AD429" s="131"/>
      <c r="AE429" s="131"/>
      <c r="AF429" s="130"/>
      <c r="AG429" s="131"/>
      <c r="AH429" s="131"/>
      <c r="AI429" s="131"/>
      <c r="AJ429" s="130"/>
      <c r="AK429" s="131"/>
      <c r="AL429" s="131"/>
      <c r="AM429" s="131"/>
      <c r="AN429" s="130"/>
      <c r="AO429" s="131"/>
      <c r="AP429" s="131"/>
      <c r="AQ429" s="131"/>
      <c r="AR429" s="130"/>
      <c r="AT429" s="132"/>
      <c r="AU429" s="132"/>
      <c r="AV429" s="132"/>
      <c r="AW429" s="132"/>
      <c r="AX429" s="132"/>
      <c r="AY429" s="132"/>
      <c r="AZ429" s="132"/>
      <c r="BA429" s="132"/>
      <c r="BB429" s="132"/>
      <c r="BC429" s="132"/>
    </row>
    <row r="430" spans="1:55" x14ac:dyDescent="0.45">
      <c r="A430" s="189" t="s">
        <v>481</v>
      </c>
      <c r="B430" s="190"/>
      <c r="C430" s="190"/>
      <c r="D430" s="190"/>
      <c r="E430" s="131"/>
      <c r="F430" s="131"/>
      <c r="G430" s="131"/>
      <c r="H430" s="130"/>
      <c r="I430" s="131"/>
      <c r="J430" s="131"/>
      <c r="K430" s="131"/>
      <c r="L430" s="130"/>
      <c r="M430" s="131"/>
      <c r="N430" s="131"/>
      <c r="O430" s="131"/>
      <c r="P430" s="130"/>
      <c r="Q430" s="131"/>
      <c r="R430" s="131"/>
      <c r="S430" s="131"/>
      <c r="T430" s="130"/>
      <c r="U430" s="131"/>
      <c r="V430" s="131"/>
      <c r="W430" s="131"/>
      <c r="X430" s="130"/>
      <c r="Y430" s="131"/>
      <c r="Z430" s="131"/>
      <c r="AA430" s="131"/>
      <c r="AB430" s="130"/>
      <c r="AC430" s="131"/>
      <c r="AD430" s="131"/>
      <c r="AE430" s="131"/>
      <c r="AF430" s="130"/>
      <c r="AG430" s="131"/>
      <c r="AH430" s="131"/>
      <c r="AI430" s="131"/>
      <c r="AJ430" s="130"/>
      <c r="AK430" s="131"/>
      <c r="AL430" s="131"/>
      <c r="AM430" s="131"/>
      <c r="AN430" s="130"/>
      <c r="AO430" s="131"/>
      <c r="AP430" s="131"/>
      <c r="AQ430" s="131"/>
      <c r="AR430" s="130"/>
      <c r="AT430" s="132"/>
      <c r="AU430" s="132"/>
      <c r="AV430" s="132"/>
      <c r="AW430" s="132"/>
      <c r="AX430" s="132"/>
      <c r="AY430" s="132"/>
      <c r="AZ430" s="132"/>
      <c r="BA430" s="132"/>
      <c r="BB430" s="132"/>
      <c r="BC430" s="132"/>
    </row>
    <row r="431" spans="1:55" x14ac:dyDescent="0.45">
      <c r="A431" s="97" t="s">
        <v>482</v>
      </c>
      <c r="B431" s="60" t="s">
        <v>223</v>
      </c>
      <c r="C431" s="76" t="s">
        <v>209</v>
      </c>
      <c r="D431" s="60">
        <v>2621696</v>
      </c>
      <c r="E431" s="86">
        <v>-1203</v>
      </c>
      <c r="F431" s="86">
        <v>-1611</v>
      </c>
      <c r="G431" s="86">
        <v>-2289</v>
      </c>
      <c r="H431" s="77">
        <v>-2255</v>
      </c>
      <c r="I431" s="86">
        <v>-2345</v>
      </c>
      <c r="J431" s="86">
        <v>-2646</v>
      </c>
      <c r="K431" s="86">
        <v>-2417</v>
      </c>
      <c r="L431" s="77">
        <v>-3551</v>
      </c>
      <c r="M431" s="86">
        <v>-2927</v>
      </c>
      <c r="N431" s="86">
        <v>-2515</v>
      </c>
      <c r="O431" s="86">
        <v>-2373</v>
      </c>
      <c r="P431" s="77">
        <v>-2100</v>
      </c>
      <c r="Q431" s="86">
        <v>-2428</v>
      </c>
      <c r="R431" s="86">
        <v>-2123</v>
      </c>
      <c r="S431" s="86">
        <v>-2554</v>
      </c>
      <c r="T431" s="77">
        <v>-3078</v>
      </c>
      <c r="U431" s="86">
        <v>-2508</v>
      </c>
      <c r="V431" s="86">
        <v>-2831</v>
      </c>
      <c r="W431" s="86">
        <v>-3538</v>
      </c>
      <c r="X431" s="77">
        <v>-4307</v>
      </c>
      <c r="Y431" s="86">
        <v>-7299</v>
      </c>
      <c r="Z431" s="86">
        <v>-5477</v>
      </c>
      <c r="AA431" s="86">
        <v>-5282</v>
      </c>
      <c r="AB431" s="77">
        <v>-7081</v>
      </c>
      <c r="AC431" s="86">
        <v>-4638</v>
      </c>
      <c r="AD431" s="86">
        <v>-6126</v>
      </c>
      <c r="AE431" s="86">
        <v>-6732</v>
      </c>
      <c r="AF431" s="77">
        <v>-6052</v>
      </c>
      <c r="AG431" s="86">
        <v>-6005</v>
      </c>
      <c r="AH431" s="86">
        <v>-5391</v>
      </c>
      <c r="AI431" s="86">
        <v>-5406</v>
      </c>
      <c r="AJ431" s="77">
        <v>-5479</v>
      </c>
      <c r="AK431" s="86">
        <v>-5942</v>
      </c>
      <c r="AL431" s="86">
        <v>-5496</v>
      </c>
      <c r="AM431" s="86">
        <v>-6819</v>
      </c>
      <c r="AN431" s="77">
        <v>-6383</v>
      </c>
      <c r="AO431" s="86">
        <v>-9786</v>
      </c>
      <c r="AP431" s="86">
        <v>-6828</v>
      </c>
      <c r="AQ431" s="86">
        <v>-7276</v>
      </c>
      <c r="AR431" s="77">
        <v>-7595</v>
      </c>
      <c r="AT431" s="88">
        <v>-7358</v>
      </c>
      <c r="AU431" s="88">
        <v>-10959</v>
      </c>
      <c r="AV431" s="88">
        <v>-9915</v>
      </c>
      <c r="AW431" s="88">
        <v>-10212</v>
      </c>
      <c r="AX431" s="88">
        <v>-13184</v>
      </c>
      <c r="AY431" s="88">
        <v>-25139</v>
      </c>
      <c r="AZ431" s="88">
        <v>-23548</v>
      </c>
      <c r="BA431" s="88">
        <v>-22281</v>
      </c>
      <c r="BB431" s="88">
        <v>-24640</v>
      </c>
      <c r="BC431" s="88">
        <v>-31485</v>
      </c>
    </row>
    <row r="432" spans="1:55" x14ac:dyDescent="0.45">
      <c r="A432" s="97" t="s">
        <v>483</v>
      </c>
      <c r="B432" s="60" t="s">
        <v>223</v>
      </c>
      <c r="C432" s="76" t="s">
        <v>209</v>
      </c>
      <c r="D432" s="60">
        <v>2690457</v>
      </c>
      <c r="E432" s="66"/>
      <c r="F432" s="66"/>
      <c r="G432" s="66"/>
      <c r="H432" s="67"/>
      <c r="I432" s="66"/>
      <c r="J432" s="66"/>
      <c r="K432" s="66"/>
      <c r="L432" s="67"/>
      <c r="M432" s="66"/>
      <c r="N432" s="66"/>
      <c r="O432" s="66"/>
      <c r="P432" s="67"/>
      <c r="Q432" s="86">
        <v>0</v>
      </c>
      <c r="R432" s="86">
        <v>0</v>
      </c>
      <c r="S432" s="86">
        <v>197</v>
      </c>
      <c r="T432" s="77">
        <v>14</v>
      </c>
      <c r="U432" s="86">
        <v>41</v>
      </c>
      <c r="V432" s="86">
        <v>13</v>
      </c>
      <c r="W432" s="86">
        <v>27</v>
      </c>
      <c r="X432" s="77">
        <v>18</v>
      </c>
      <c r="Y432" s="86">
        <v>30</v>
      </c>
      <c r="Z432" s="86">
        <v>19</v>
      </c>
      <c r="AA432" s="86">
        <v>20</v>
      </c>
      <c r="AB432" s="77">
        <v>29</v>
      </c>
      <c r="AC432" s="86">
        <v>34</v>
      </c>
      <c r="AD432" s="86">
        <v>0</v>
      </c>
      <c r="AE432" s="86">
        <v>0</v>
      </c>
      <c r="AF432" s="77">
        <v>0</v>
      </c>
      <c r="AG432" s="66"/>
      <c r="AH432" s="66"/>
      <c r="AI432" s="66"/>
      <c r="AJ432" s="79"/>
      <c r="AK432" s="66"/>
      <c r="AL432" s="66"/>
      <c r="AM432" s="66"/>
      <c r="AN432" s="79"/>
      <c r="AO432" s="66"/>
      <c r="AP432" s="66"/>
      <c r="AQ432" s="66"/>
      <c r="AR432" s="79"/>
      <c r="AT432" s="68"/>
      <c r="AU432" s="68"/>
      <c r="AV432" s="68"/>
      <c r="AW432" s="88">
        <v>240</v>
      </c>
      <c r="AX432" s="88">
        <v>99</v>
      </c>
      <c r="AY432" s="88">
        <v>98</v>
      </c>
      <c r="AZ432" s="68"/>
      <c r="BA432" s="68"/>
      <c r="BB432" s="99"/>
      <c r="BC432" s="99"/>
    </row>
    <row r="433" spans="1:55" x14ac:dyDescent="0.45">
      <c r="A433" s="97" t="s">
        <v>484</v>
      </c>
      <c r="B433" s="60" t="s">
        <v>223</v>
      </c>
      <c r="C433" s="76" t="s">
        <v>209</v>
      </c>
      <c r="D433" s="60">
        <v>2621698</v>
      </c>
      <c r="E433" s="86">
        <v>-7834</v>
      </c>
      <c r="F433" s="86">
        <v>-14948</v>
      </c>
      <c r="G433" s="86">
        <v>-8964</v>
      </c>
      <c r="H433" s="77">
        <v>-13698</v>
      </c>
      <c r="I433" s="86">
        <v>-12082</v>
      </c>
      <c r="J433" s="86">
        <v>-12775</v>
      </c>
      <c r="K433" s="86">
        <v>-18335</v>
      </c>
      <c r="L433" s="77">
        <v>-13118</v>
      </c>
      <c r="M433" s="86">
        <v>-12558</v>
      </c>
      <c r="N433" s="86">
        <v>-20568</v>
      </c>
      <c r="O433" s="86">
        <v>-23091</v>
      </c>
      <c r="P433" s="77">
        <v>-18151</v>
      </c>
      <c r="Q433" s="86">
        <v>-20748</v>
      </c>
      <c r="R433" s="86">
        <v>-24840</v>
      </c>
      <c r="S433" s="86">
        <v>-25371</v>
      </c>
      <c r="T433" s="77">
        <v>-13550</v>
      </c>
      <c r="U433" s="86">
        <v>-20119</v>
      </c>
      <c r="V433" s="86">
        <v>-19557</v>
      </c>
      <c r="W433" s="86">
        <v>-39033</v>
      </c>
      <c r="X433" s="77">
        <v>-13486</v>
      </c>
      <c r="Y433" s="86">
        <v>-8849</v>
      </c>
      <c r="Z433" s="86">
        <v>-14192</v>
      </c>
      <c r="AA433" s="86">
        <v>-14299</v>
      </c>
      <c r="AB433" s="77">
        <v>-12818</v>
      </c>
      <c r="AC433" s="86">
        <v>-20883</v>
      </c>
      <c r="AD433" s="86">
        <v>-23841</v>
      </c>
      <c r="AE433" s="86">
        <v>-36244</v>
      </c>
      <c r="AF433" s="77">
        <v>-19347</v>
      </c>
      <c r="AG433" s="86">
        <v>-37563</v>
      </c>
      <c r="AH433" s="86">
        <v>-26548</v>
      </c>
      <c r="AI433" s="86">
        <v>-40821</v>
      </c>
      <c r="AJ433" s="77">
        <v>-31644</v>
      </c>
      <c r="AK433" s="86">
        <v>-36426</v>
      </c>
      <c r="AL433" s="86">
        <v>-24183</v>
      </c>
      <c r="AM433" s="86">
        <v>-34497</v>
      </c>
      <c r="AN433" s="77">
        <v>-40090</v>
      </c>
      <c r="AO433" s="86">
        <v>-28462</v>
      </c>
      <c r="AP433" s="86">
        <v>-21737</v>
      </c>
      <c r="AQ433" s="86">
        <v>-17054</v>
      </c>
      <c r="AR433" s="77">
        <v>-11621</v>
      </c>
      <c r="AT433" s="88">
        <v>-45444</v>
      </c>
      <c r="AU433" s="88">
        <v>-56310</v>
      </c>
      <c r="AV433" s="88">
        <v>-74368</v>
      </c>
      <c r="AW433" s="88">
        <v>-84509</v>
      </c>
      <c r="AX433" s="88">
        <v>-92195</v>
      </c>
      <c r="AY433" s="88">
        <v>-50158</v>
      </c>
      <c r="AZ433" s="88">
        <v>-100315</v>
      </c>
      <c r="BA433" s="88">
        <v>-136576</v>
      </c>
      <c r="BB433" s="88">
        <v>-135196</v>
      </c>
      <c r="BC433" s="88">
        <v>-78874</v>
      </c>
    </row>
    <row r="434" spans="1:55" x14ac:dyDescent="0.45">
      <c r="A434" s="97" t="s">
        <v>485</v>
      </c>
      <c r="B434" s="60" t="s">
        <v>223</v>
      </c>
      <c r="C434" s="76" t="s">
        <v>209</v>
      </c>
      <c r="D434" s="60">
        <v>2621699</v>
      </c>
      <c r="E434" s="86">
        <v>6319</v>
      </c>
      <c r="F434" s="86">
        <v>10687</v>
      </c>
      <c r="G434" s="86">
        <v>6235</v>
      </c>
      <c r="H434" s="77">
        <v>15073</v>
      </c>
      <c r="I434" s="86">
        <v>9406</v>
      </c>
      <c r="J434" s="86">
        <v>14199</v>
      </c>
      <c r="K434" s="86">
        <v>13045</v>
      </c>
      <c r="L434" s="77">
        <v>14665</v>
      </c>
      <c r="M434" s="86">
        <v>10389</v>
      </c>
      <c r="N434" s="86">
        <v>17197</v>
      </c>
      <c r="O434" s="86">
        <v>19274</v>
      </c>
      <c r="P434" s="77">
        <v>16045</v>
      </c>
      <c r="Q434" s="86">
        <v>17443</v>
      </c>
      <c r="R434" s="86">
        <v>20346</v>
      </c>
      <c r="S434" s="86">
        <v>16590</v>
      </c>
      <c r="T434" s="77">
        <v>12516</v>
      </c>
      <c r="U434" s="86">
        <v>19362</v>
      </c>
      <c r="V434" s="86">
        <v>14876</v>
      </c>
      <c r="W434" s="86">
        <v>28350</v>
      </c>
      <c r="X434" s="77">
        <v>11371</v>
      </c>
      <c r="Y434" s="86">
        <v>9351</v>
      </c>
      <c r="Z434" s="86">
        <v>16172</v>
      </c>
      <c r="AA434" s="86">
        <v>9403</v>
      </c>
      <c r="AB434" s="77">
        <v>13581</v>
      </c>
      <c r="AC434" s="86">
        <v>21006</v>
      </c>
      <c r="AD434" s="86">
        <v>19686</v>
      </c>
      <c r="AE434" s="86">
        <v>34091</v>
      </c>
      <c r="AF434" s="77">
        <v>23042</v>
      </c>
      <c r="AG434" s="86">
        <v>41811</v>
      </c>
      <c r="AH434" s="86">
        <v>24063</v>
      </c>
      <c r="AI434" s="86">
        <v>31877</v>
      </c>
      <c r="AJ434" s="77">
        <v>35155</v>
      </c>
      <c r="AK434" s="86">
        <v>39248</v>
      </c>
      <c r="AL434" s="86">
        <v>21419</v>
      </c>
      <c r="AM434" s="86">
        <v>31459</v>
      </c>
      <c r="AN434" s="77">
        <v>36168</v>
      </c>
      <c r="AO434" s="86">
        <v>29779</v>
      </c>
      <c r="AP434" s="86">
        <v>25595</v>
      </c>
      <c r="AQ434" s="86">
        <v>28713</v>
      </c>
      <c r="AR434" s="77">
        <v>13735</v>
      </c>
      <c r="AT434" s="88">
        <v>38314</v>
      </c>
      <c r="AU434" s="88">
        <v>51315</v>
      </c>
      <c r="AV434" s="88">
        <v>62905</v>
      </c>
      <c r="AW434" s="88">
        <v>66895</v>
      </c>
      <c r="AX434" s="88">
        <v>73959</v>
      </c>
      <c r="AY434" s="88">
        <v>48507</v>
      </c>
      <c r="AZ434" s="88">
        <v>97825</v>
      </c>
      <c r="BA434" s="88">
        <v>132906</v>
      </c>
      <c r="BB434" s="88">
        <v>128294</v>
      </c>
      <c r="BC434" s="88">
        <v>97822</v>
      </c>
    </row>
    <row r="435" spans="1:55" x14ac:dyDescent="0.45">
      <c r="A435" s="97" t="s">
        <v>486</v>
      </c>
      <c r="B435" s="60" t="s">
        <v>223</v>
      </c>
      <c r="C435" s="76" t="s">
        <v>209</v>
      </c>
      <c r="D435" s="60">
        <v>2621700</v>
      </c>
      <c r="E435" s="86">
        <v>-36</v>
      </c>
      <c r="F435" s="86">
        <v>-136</v>
      </c>
      <c r="G435" s="86">
        <v>-299</v>
      </c>
      <c r="H435" s="77">
        <v>-98</v>
      </c>
      <c r="I435" s="86">
        <v>-168</v>
      </c>
      <c r="J435" s="86">
        <v>-299</v>
      </c>
      <c r="K435" s="86">
        <v>-69</v>
      </c>
      <c r="L435" s="77">
        <v>-691</v>
      </c>
      <c r="M435" s="86">
        <v>-1074</v>
      </c>
      <c r="N435" s="86">
        <v>-375</v>
      </c>
      <c r="O435" s="86">
        <v>-322</v>
      </c>
      <c r="P435" s="77">
        <v>-401</v>
      </c>
      <c r="Q435" s="86">
        <v>-321</v>
      </c>
      <c r="R435" s="86">
        <v>-262</v>
      </c>
      <c r="S435" s="86">
        <v>-90</v>
      </c>
      <c r="T435" s="77">
        <v>-247</v>
      </c>
      <c r="U435" s="86">
        <v>-354</v>
      </c>
      <c r="V435" s="86">
        <v>-340</v>
      </c>
      <c r="W435" s="86">
        <v>-177</v>
      </c>
      <c r="X435" s="77">
        <v>-874</v>
      </c>
      <c r="Y435" s="86">
        <v>-327</v>
      </c>
      <c r="Z435" s="86">
        <v>-405</v>
      </c>
      <c r="AA435" s="86">
        <v>-386</v>
      </c>
      <c r="AB435" s="77">
        <v>-955</v>
      </c>
      <c r="AC435" s="86">
        <v>-907</v>
      </c>
      <c r="AD435" s="86">
        <v>-188</v>
      </c>
      <c r="AE435" s="86">
        <v>-404</v>
      </c>
      <c r="AF435" s="77">
        <v>-433</v>
      </c>
      <c r="AG435" s="86">
        <v>-572</v>
      </c>
      <c r="AH435" s="86">
        <v>-739</v>
      </c>
      <c r="AI435" s="86">
        <v>-553</v>
      </c>
      <c r="AJ435" s="77">
        <v>-5311</v>
      </c>
      <c r="AK435" s="86">
        <v>-646</v>
      </c>
      <c r="AL435" s="86">
        <v>-766</v>
      </c>
      <c r="AM435" s="86">
        <v>-656</v>
      </c>
      <c r="AN435" s="77">
        <v>-770</v>
      </c>
      <c r="AO435" s="86">
        <v>-776</v>
      </c>
      <c r="AP435" s="86">
        <v>-488</v>
      </c>
      <c r="AQ435" s="86">
        <v>-364</v>
      </c>
      <c r="AR435" s="77">
        <v>-903</v>
      </c>
      <c r="AT435" s="88">
        <v>-569</v>
      </c>
      <c r="AU435" s="88">
        <v>-1227</v>
      </c>
      <c r="AV435" s="88">
        <v>-2172</v>
      </c>
      <c r="AW435" s="88">
        <v>-1109</v>
      </c>
      <c r="AX435" s="88">
        <v>-1745</v>
      </c>
      <c r="AY435" s="88">
        <v>-2073</v>
      </c>
      <c r="AZ435" s="88">
        <v>-1932</v>
      </c>
      <c r="BA435" s="88">
        <v>-7175</v>
      </c>
      <c r="BB435" s="88">
        <v>-2838</v>
      </c>
      <c r="BC435" s="88">
        <v>-2531</v>
      </c>
    </row>
    <row r="436" spans="1:55" x14ac:dyDescent="0.45">
      <c r="A436" s="97" t="s">
        <v>487</v>
      </c>
      <c r="B436" s="60" t="s">
        <v>223</v>
      </c>
      <c r="C436" s="76" t="s">
        <v>209</v>
      </c>
      <c r="D436" s="60">
        <v>2621701</v>
      </c>
      <c r="E436" s="66"/>
      <c r="F436" s="66"/>
      <c r="G436" s="66"/>
      <c r="H436" s="67"/>
      <c r="I436" s="66"/>
      <c r="J436" s="66"/>
      <c r="K436" s="66"/>
      <c r="L436" s="67"/>
      <c r="M436" s="66"/>
      <c r="N436" s="66"/>
      <c r="O436" s="66"/>
      <c r="P436" s="67"/>
      <c r="Q436" s="86">
        <v>0</v>
      </c>
      <c r="R436" s="86">
        <v>0</v>
      </c>
      <c r="S436" s="86">
        <v>0</v>
      </c>
      <c r="T436" s="77">
        <v>305</v>
      </c>
      <c r="U436" s="86">
        <v>78</v>
      </c>
      <c r="V436" s="86">
        <v>40</v>
      </c>
      <c r="W436" s="86">
        <v>97</v>
      </c>
      <c r="X436" s="77">
        <v>318</v>
      </c>
      <c r="Y436" s="86">
        <v>498</v>
      </c>
      <c r="Z436" s="86">
        <v>693</v>
      </c>
      <c r="AA436" s="86">
        <v>154</v>
      </c>
      <c r="AB436" s="77">
        <v>407</v>
      </c>
      <c r="AC436" s="86">
        <v>99</v>
      </c>
      <c r="AD436" s="86">
        <v>107</v>
      </c>
      <c r="AE436" s="86">
        <v>91</v>
      </c>
      <c r="AF436" s="77">
        <v>108</v>
      </c>
      <c r="AG436" s="86">
        <v>260</v>
      </c>
      <c r="AH436" s="86">
        <v>213</v>
      </c>
      <c r="AI436" s="86">
        <v>125</v>
      </c>
      <c r="AJ436" s="77">
        <v>425</v>
      </c>
      <c r="AK436" s="86">
        <v>19</v>
      </c>
      <c r="AL436" s="86">
        <v>237</v>
      </c>
      <c r="AM436" s="86">
        <v>334</v>
      </c>
      <c r="AN436" s="77">
        <v>344</v>
      </c>
      <c r="AO436" s="86">
        <v>12</v>
      </c>
      <c r="AP436" s="86">
        <v>113</v>
      </c>
      <c r="AQ436" s="86">
        <v>6</v>
      </c>
      <c r="AR436" s="77">
        <v>19</v>
      </c>
      <c r="AT436" s="68"/>
      <c r="AU436" s="68"/>
      <c r="AV436" s="68"/>
      <c r="AW436" s="88">
        <v>494</v>
      </c>
      <c r="AX436" s="88">
        <v>533</v>
      </c>
      <c r="AY436" s="88">
        <v>1752</v>
      </c>
      <c r="AZ436" s="88">
        <v>405</v>
      </c>
      <c r="BA436" s="88">
        <v>1023</v>
      </c>
      <c r="BB436" s="88">
        <v>934</v>
      </c>
      <c r="BC436" s="88">
        <v>150</v>
      </c>
    </row>
    <row r="437" spans="1:55" x14ac:dyDescent="0.45">
      <c r="A437" s="97" t="s">
        <v>488</v>
      </c>
      <c r="B437" s="60" t="s">
        <v>223</v>
      </c>
      <c r="C437" s="76" t="s">
        <v>185</v>
      </c>
      <c r="D437" s="60">
        <v>2621702</v>
      </c>
      <c r="E437" s="86">
        <v>564</v>
      </c>
      <c r="F437" s="86">
        <v>974</v>
      </c>
      <c r="G437" s="86">
        <v>-1318</v>
      </c>
      <c r="H437" s="77">
        <v>-519</v>
      </c>
      <c r="I437" s="86">
        <v>779</v>
      </c>
      <c r="J437" s="86">
        <v>934</v>
      </c>
      <c r="K437" s="86">
        <v>316</v>
      </c>
      <c r="L437" s="77">
        <v>-626</v>
      </c>
      <c r="M437" s="86">
        <v>-1120</v>
      </c>
      <c r="N437" s="86">
        <v>1036</v>
      </c>
      <c r="O437" s="86">
        <v>572</v>
      </c>
      <c r="P437" s="77">
        <v>-838</v>
      </c>
      <c r="Q437" s="86">
        <v>-257</v>
      </c>
      <c r="R437" s="86">
        <v>-106</v>
      </c>
      <c r="S437" s="86">
        <v>-2065</v>
      </c>
      <c r="T437" s="77">
        <v>0</v>
      </c>
      <c r="U437" s="86">
        <v>0</v>
      </c>
      <c r="V437" s="86">
        <v>0</v>
      </c>
      <c r="W437" s="86">
        <v>0</v>
      </c>
      <c r="X437" s="77">
        <v>0</v>
      </c>
      <c r="Y437" s="66"/>
      <c r="Z437" s="66"/>
      <c r="AA437" s="66"/>
      <c r="AB437" s="67"/>
      <c r="AC437" s="66"/>
      <c r="AD437" s="66"/>
      <c r="AE437" s="66"/>
      <c r="AF437" s="67"/>
      <c r="AG437" s="66"/>
      <c r="AH437" s="66"/>
      <c r="AI437" s="66"/>
      <c r="AJ437" s="67"/>
      <c r="AK437" s="66"/>
      <c r="AL437" s="66"/>
      <c r="AM437" s="66"/>
      <c r="AN437" s="67"/>
      <c r="AO437" s="66"/>
      <c r="AP437" s="66"/>
      <c r="AQ437" s="66"/>
      <c r="AR437" s="67"/>
      <c r="AT437" s="88">
        <v>-299</v>
      </c>
      <c r="AU437" s="88">
        <v>1403</v>
      </c>
      <c r="AV437" s="88">
        <v>-350</v>
      </c>
      <c r="AW437" s="88">
        <v>-2428</v>
      </c>
      <c r="AX437" s="88">
        <v>0</v>
      </c>
      <c r="AY437" s="88">
        <v>0</v>
      </c>
      <c r="AZ437" s="99"/>
      <c r="BA437" s="99"/>
      <c r="BB437" s="68"/>
      <c r="BC437" s="68"/>
    </row>
    <row r="438" spans="1:55" x14ac:dyDescent="0.45">
      <c r="A438" s="97" t="s">
        <v>489</v>
      </c>
      <c r="B438" s="60" t="s">
        <v>223</v>
      </c>
      <c r="C438" s="76" t="s">
        <v>185</v>
      </c>
      <c r="D438" s="60">
        <v>2621703</v>
      </c>
      <c r="E438" s="86">
        <v>0</v>
      </c>
      <c r="F438" s="86">
        <v>-70</v>
      </c>
      <c r="G438" s="86">
        <v>670</v>
      </c>
      <c r="H438" s="77">
        <v>0</v>
      </c>
      <c r="I438" s="86">
        <v>50</v>
      </c>
      <c r="J438" s="86">
        <v>-50</v>
      </c>
      <c r="K438" s="86">
        <v>-725</v>
      </c>
      <c r="L438" s="77">
        <v>-50</v>
      </c>
      <c r="M438" s="86">
        <v>50</v>
      </c>
      <c r="N438" s="86">
        <v>200</v>
      </c>
      <c r="O438" s="86">
        <v>225</v>
      </c>
      <c r="P438" s="77">
        <v>-50</v>
      </c>
      <c r="Q438" s="86">
        <v>100</v>
      </c>
      <c r="R438" s="86">
        <v>-150</v>
      </c>
      <c r="S438" s="86">
        <v>500</v>
      </c>
      <c r="T438" s="77">
        <v>0</v>
      </c>
      <c r="U438" s="86">
        <v>0</v>
      </c>
      <c r="V438" s="86">
        <v>0</v>
      </c>
      <c r="W438" s="86">
        <v>0</v>
      </c>
      <c r="X438" s="77">
        <v>0</v>
      </c>
      <c r="Y438" s="66"/>
      <c r="Z438" s="66"/>
      <c r="AA438" s="66"/>
      <c r="AB438" s="67"/>
      <c r="AC438" s="66"/>
      <c r="AD438" s="66"/>
      <c r="AE438" s="66"/>
      <c r="AF438" s="67"/>
      <c r="AG438" s="66"/>
      <c r="AH438" s="66"/>
      <c r="AI438" s="66"/>
      <c r="AJ438" s="67"/>
      <c r="AK438" s="66"/>
      <c r="AL438" s="66"/>
      <c r="AM438" s="66"/>
      <c r="AN438" s="67"/>
      <c r="AO438" s="66"/>
      <c r="AP438" s="66"/>
      <c r="AQ438" s="66"/>
      <c r="AR438" s="67"/>
      <c r="AT438" s="88">
        <v>600</v>
      </c>
      <c r="AU438" s="88">
        <v>-775</v>
      </c>
      <c r="AV438" s="88">
        <v>425</v>
      </c>
      <c r="AW438" s="88">
        <v>450</v>
      </c>
      <c r="AX438" s="88">
        <v>0</v>
      </c>
      <c r="AY438" s="88">
        <v>0</v>
      </c>
      <c r="AZ438" s="99"/>
      <c r="BA438" s="99"/>
      <c r="BB438" s="68"/>
      <c r="BC438" s="68"/>
    </row>
    <row r="439" spans="1:55" x14ac:dyDescent="0.45">
      <c r="A439" s="97" t="s">
        <v>490</v>
      </c>
      <c r="B439" s="60" t="s">
        <v>223</v>
      </c>
      <c r="C439" s="76" t="s">
        <v>185</v>
      </c>
      <c r="D439" s="60">
        <v>2621704</v>
      </c>
      <c r="E439" s="86">
        <v>0</v>
      </c>
      <c r="F439" s="86">
        <v>2313</v>
      </c>
      <c r="G439" s="86">
        <v>174</v>
      </c>
      <c r="H439" s="77">
        <v>0</v>
      </c>
      <c r="I439" s="86">
        <v>0</v>
      </c>
      <c r="J439" s="86">
        <v>0</v>
      </c>
      <c r="K439" s="86">
        <v>0</v>
      </c>
      <c r="L439" s="77">
        <v>386</v>
      </c>
      <c r="M439" s="66"/>
      <c r="N439" s="66"/>
      <c r="O439" s="66"/>
      <c r="P439" s="77">
        <v>0</v>
      </c>
      <c r="Q439" s="66"/>
      <c r="R439" s="66"/>
      <c r="S439" s="66"/>
      <c r="T439" s="67"/>
      <c r="U439" s="66"/>
      <c r="V439" s="66"/>
      <c r="W439" s="66"/>
      <c r="X439" s="67"/>
      <c r="Y439" s="66"/>
      <c r="Z439" s="66"/>
      <c r="AA439" s="66"/>
      <c r="AB439" s="67"/>
      <c r="AC439" s="66"/>
      <c r="AD439" s="66"/>
      <c r="AE439" s="66"/>
      <c r="AF439" s="67"/>
      <c r="AG439" s="66"/>
      <c r="AH439" s="66"/>
      <c r="AI439" s="66"/>
      <c r="AJ439" s="67"/>
      <c r="AK439" s="66"/>
      <c r="AL439" s="66"/>
      <c r="AM439" s="66"/>
      <c r="AN439" s="67"/>
      <c r="AO439" s="66"/>
      <c r="AP439" s="66"/>
      <c r="AQ439" s="66"/>
      <c r="AR439" s="67"/>
      <c r="AT439" s="88">
        <v>2525</v>
      </c>
      <c r="AU439" s="88">
        <v>386</v>
      </c>
      <c r="AV439" s="88">
        <v>0</v>
      </c>
      <c r="AW439" s="88">
        <v>0</v>
      </c>
      <c r="AX439" s="68"/>
      <c r="AY439" s="68"/>
      <c r="AZ439" s="68"/>
      <c r="BA439" s="68"/>
      <c r="BB439" s="68"/>
      <c r="BC439" s="68"/>
    </row>
    <row r="440" spans="1:55" x14ac:dyDescent="0.45">
      <c r="A440" s="97" t="s">
        <v>491</v>
      </c>
      <c r="B440" s="60" t="s">
        <v>223</v>
      </c>
      <c r="C440" s="76" t="s">
        <v>209</v>
      </c>
      <c r="D440" s="60">
        <v>2621705</v>
      </c>
      <c r="E440" s="86">
        <v>-251</v>
      </c>
      <c r="F440" s="86">
        <v>-1012</v>
      </c>
      <c r="G440" s="86">
        <v>-27</v>
      </c>
      <c r="H440" s="77">
        <v>-120</v>
      </c>
      <c r="I440" s="86">
        <v>-2947</v>
      </c>
      <c r="J440" s="86">
        <v>-543</v>
      </c>
      <c r="K440" s="86">
        <v>-1142</v>
      </c>
      <c r="L440" s="77">
        <v>-256</v>
      </c>
      <c r="M440" s="86">
        <v>-64</v>
      </c>
      <c r="N440" s="86">
        <v>-78</v>
      </c>
      <c r="O440" s="86">
        <v>-102</v>
      </c>
      <c r="P440" s="77">
        <v>8</v>
      </c>
      <c r="Q440" s="86">
        <v>-34</v>
      </c>
      <c r="R440" s="86">
        <v>-38</v>
      </c>
      <c r="S440" s="86">
        <v>-252</v>
      </c>
      <c r="T440" s="77">
        <v>-662</v>
      </c>
      <c r="U440" s="86">
        <v>-101</v>
      </c>
      <c r="V440" s="86">
        <v>-42</v>
      </c>
      <c r="W440" s="86">
        <v>-130</v>
      </c>
      <c r="X440" s="77">
        <v>-14</v>
      </c>
      <c r="Y440" s="86">
        <v>-1250</v>
      </c>
      <c r="Z440" s="86">
        <v>-184</v>
      </c>
      <c r="AA440" s="86">
        <v>-18</v>
      </c>
      <c r="AB440" s="77">
        <v>-39</v>
      </c>
      <c r="AC440" s="86">
        <v>-99</v>
      </c>
      <c r="AD440" s="86">
        <v>-148</v>
      </c>
      <c r="AE440" s="86">
        <v>-126</v>
      </c>
      <c r="AF440" s="77">
        <v>-2142</v>
      </c>
      <c r="AG440" s="86">
        <v>-190</v>
      </c>
      <c r="AH440" s="86">
        <v>-165</v>
      </c>
      <c r="AI440" s="86">
        <v>-13</v>
      </c>
      <c r="AJ440" s="77">
        <v>-370</v>
      </c>
      <c r="AK440" s="86">
        <v>-1666</v>
      </c>
      <c r="AL440" s="86">
        <v>-308</v>
      </c>
      <c r="AM440" s="86">
        <v>-259</v>
      </c>
      <c r="AN440" s="77">
        <v>-385</v>
      </c>
      <c r="AO440" s="86">
        <v>-173</v>
      </c>
      <c r="AP440" s="86">
        <v>-1063</v>
      </c>
      <c r="AQ440" s="86">
        <v>-5649</v>
      </c>
      <c r="AR440" s="77">
        <v>-84</v>
      </c>
      <c r="AT440" s="88">
        <v>-1448</v>
      </c>
      <c r="AU440" s="88">
        <v>-4888</v>
      </c>
      <c r="AV440" s="88">
        <v>-236</v>
      </c>
      <c r="AW440" s="88">
        <v>-986</v>
      </c>
      <c r="AX440" s="88">
        <v>-287</v>
      </c>
      <c r="AY440" s="88">
        <v>-1491</v>
      </c>
      <c r="AZ440" s="88">
        <v>-2515</v>
      </c>
      <c r="BA440" s="88">
        <v>-738</v>
      </c>
      <c r="BB440" s="88">
        <v>-2618</v>
      </c>
      <c r="BC440" s="88">
        <v>-6969</v>
      </c>
    </row>
    <row r="441" spans="1:55" x14ac:dyDescent="0.45">
      <c r="A441" s="97" t="s">
        <v>492</v>
      </c>
      <c r="B441" s="60" t="s">
        <v>223</v>
      </c>
      <c r="C441" s="76" t="s">
        <v>185</v>
      </c>
      <c r="D441" s="60">
        <v>2621706</v>
      </c>
      <c r="E441" s="66"/>
      <c r="F441" s="66"/>
      <c r="G441" s="66"/>
      <c r="H441" s="67"/>
      <c r="I441" s="66"/>
      <c r="J441" s="66"/>
      <c r="K441" s="66"/>
      <c r="L441" s="67"/>
      <c r="M441" s="66"/>
      <c r="N441" s="66"/>
      <c r="O441" s="66"/>
      <c r="P441" s="67"/>
      <c r="Q441" s="66"/>
      <c r="R441" s="66"/>
      <c r="S441" s="66"/>
      <c r="T441" s="67"/>
      <c r="U441" s="86">
        <v>750</v>
      </c>
      <c r="V441" s="86">
        <v>669</v>
      </c>
      <c r="W441" s="86">
        <v>0</v>
      </c>
      <c r="X441" s="77">
        <v>0</v>
      </c>
      <c r="Y441" s="86">
        <v>0</v>
      </c>
      <c r="Z441" s="86">
        <v>0</v>
      </c>
      <c r="AA441" s="86">
        <v>0</v>
      </c>
      <c r="AB441" s="77">
        <v>0</v>
      </c>
      <c r="AC441" s="66"/>
      <c r="AD441" s="66"/>
      <c r="AE441" s="66"/>
      <c r="AF441" s="79"/>
      <c r="AG441" s="66"/>
      <c r="AH441" s="66"/>
      <c r="AI441" s="66"/>
      <c r="AJ441" s="79"/>
      <c r="AK441" s="66"/>
      <c r="AL441" s="66"/>
      <c r="AM441" s="66"/>
      <c r="AN441" s="79"/>
      <c r="AO441" s="66"/>
      <c r="AP441" s="66"/>
      <c r="AQ441" s="66"/>
      <c r="AR441" s="79"/>
      <c r="AT441" s="68"/>
      <c r="AU441" s="68"/>
      <c r="AV441" s="68"/>
      <c r="AW441" s="68"/>
      <c r="AX441" s="88">
        <v>1419</v>
      </c>
      <c r="AY441" s="88">
        <v>0</v>
      </c>
      <c r="AZ441" s="68"/>
      <c r="BA441" s="68"/>
      <c r="BB441" s="99"/>
      <c r="BC441" s="99"/>
    </row>
    <row r="442" spans="1:55" x14ac:dyDescent="0.45">
      <c r="A442" s="97" t="s">
        <v>493</v>
      </c>
      <c r="B442" s="60" t="s">
        <v>223</v>
      </c>
      <c r="C442" s="76" t="s">
        <v>209</v>
      </c>
      <c r="D442" s="60">
        <v>2621707</v>
      </c>
      <c r="E442" s="66"/>
      <c r="F442" s="66"/>
      <c r="G442" s="66"/>
      <c r="H442" s="67"/>
      <c r="I442" s="66"/>
      <c r="J442" s="66"/>
      <c r="K442" s="66"/>
      <c r="L442" s="67"/>
      <c r="M442" s="66"/>
      <c r="N442" s="66"/>
      <c r="O442" s="66"/>
      <c r="P442" s="67"/>
      <c r="Q442" s="66"/>
      <c r="R442" s="66"/>
      <c r="S442" s="66"/>
      <c r="T442" s="67"/>
      <c r="U442" s="66"/>
      <c r="V442" s="66"/>
      <c r="W442" s="66"/>
      <c r="X442" s="67"/>
      <c r="Y442" s="66"/>
      <c r="Z442" s="66"/>
      <c r="AA442" s="66"/>
      <c r="AB442" s="67"/>
      <c r="AC442" s="86">
        <v>0</v>
      </c>
      <c r="AD442" s="86">
        <v>55</v>
      </c>
      <c r="AE442" s="86">
        <v>379</v>
      </c>
      <c r="AF442" s="77">
        <v>121</v>
      </c>
      <c r="AG442" s="86">
        <v>412</v>
      </c>
      <c r="AH442" s="86">
        <v>119</v>
      </c>
      <c r="AI442" s="86">
        <v>-406</v>
      </c>
      <c r="AJ442" s="77">
        <v>-57</v>
      </c>
      <c r="AK442" s="86">
        <v>30</v>
      </c>
      <c r="AL442" s="86">
        <v>23</v>
      </c>
      <c r="AM442" s="86">
        <v>388</v>
      </c>
      <c r="AN442" s="77">
        <v>100</v>
      </c>
      <c r="AO442" s="86">
        <v>355</v>
      </c>
      <c r="AP442" s="86">
        <v>221</v>
      </c>
      <c r="AQ442" s="86">
        <v>791</v>
      </c>
      <c r="AR442" s="77">
        <v>222</v>
      </c>
      <c r="AT442" s="68"/>
      <c r="AU442" s="68"/>
      <c r="AV442" s="68"/>
      <c r="AW442" s="68"/>
      <c r="AX442" s="68"/>
      <c r="AY442" s="68"/>
      <c r="AZ442" s="88">
        <v>589</v>
      </c>
      <c r="BA442" s="88">
        <v>68</v>
      </c>
      <c r="BB442" s="88">
        <v>541</v>
      </c>
      <c r="BC442" s="88">
        <v>1589</v>
      </c>
    </row>
    <row r="443" spans="1:55" x14ac:dyDescent="0.45">
      <c r="A443" s="123" t="s">
        <v>494</v>
      </c>
      <c r="B443" s="101" t="s">
        <v>223</v>
      </c>
      <c r="C443" s="102" t="s">
        <v>209</v>
      </c>
      <c r="D443" s="101">
        <v>2621708</v>
      </c>
      <c r="E443" s="105">
        <f t="shared" ref="E443:AR443" si="50">SUM(E431:E442)</f>
        <v>-2441</v>
      </c>
      <c r="F443" s="105">
        <f t="shared" si="50"/>
        <v>-3803</v>
      </c>
      <c r="G443" s="105">
        <f t="shared" si="50"/>
        <v>-5818</v>
      </c>
      <c r="H443" s="106">
        <f t="shared" si="50"/>
        <v>-1617</v>
      </c>
      <c r="I443" s="105">
        <f t="shared" si="50"/>
        <v>-7307</v>
      </c>
      <c r="J443" s="105">
        <f t="shared" si="50"/>
        <v>-1180</v>
      </c>
      <c r="K443" s="105">
        <f t="shared" si="50"/>
        <v>-9327</v>
      </c>
      <c r="L443" s="106">
        <f t="shared" si="50"/>
        <v>-3241</v>
      </c>
      <c r="M443" s="105">
        <f t="shared" si="50"/>
        <v>-7304</v>
      </c>
      <c r="N443" s="105">
        <f t="shared" si="50"/>
        <v>-5103</v>
      </c>
      <c r="O443" s="105">
        <f t="shared" si="50"/>
        <v>-5817</v>
      </c>
      <c r="P443" s="106">
        <f t="shared" si="50"/>
        <v>-5487</v>
      </c>
      <c r="Q443" s="105">
        <f t="shared" si="50"/>
        <v>-6245</v>
      </c>
      <c r="R443" s="105">
        <f t="shared" si="50"/>
        <v>-7173</v>
      </c>
      <c r="S443" s="105">
        <f t="shared" si="50"/>
        <v>-13045</v>
      </c>
      <c r="T443" s="106">
        <f t="shared" si="50"/>
        <v>-4702</v>
      </c>
      <c r="U443" s="105">
        <f t="shared" si="50"/>
        <v>-2851</v>
      </c>
      <c r="V443" s="105">
        <f t="shared" si="50"/>
        <v>-7172</v>
      </c>
      <c r="W443" s="105">
        <f t="shared" si="50"/>
        <v>-14404</v>
      </c>
      <c r="X443" s="106">
        <f t="shared" si="50"/>
        <v>-6974</v>
      </c>
      <c r="Y443" s="105">
        <f t="shared" si="50"/>
        <v>-7846</v>
      </c>
      <c r="Z443" s="105">
        <f t="shared" si="50"/>
        <v>-3374</v>
      </c>
      <c r="AA443" s="105">
        <f t="shared" si="50"/>
        <v>-10408</v>
      </c>
      <c r="AB443" s="106">
        <f t="shared" si="50"/>
        <v>-6876</v>
      </c>
      <c r="AC443" s="105">
        <f t="shared" si="50"/>
        <v>-5388</v>
      </c>
      <c r="AD443" s="105">
        <f t="shared" si="50"/>
        <v>-10455</v>
      </c>
      <c r="AE443" s="105">
        <f t="shared" si="50"/>
        <v>-8945</v>
      </c>
      <c r="AF443" s="106">
        <f t="shared" si="50"/>
        <v>-4703</v>
      </c>
      <c r="AG443" s="105">
        <f t="shared" si="50"/>
        <v>-1847</v>
      </c>
      <c r="AH443" s="105">
        <f t="shared" si="50"/>
        <v>-8448</v>
      </c>
      <c r="AI443" s="105">
        <f t="shared" si="50"/>
        <v>-15197</v>
      </c>
      <c r="AJ443" s="106">
        <f t="shared" si="50"/>
        <v>-7281</v>
      </c>
      <c r="AK443" s="105">
        <f t="shared" si="50"/>
        <v>-5383</v>
      </c>
      <c r="AL443" s="105">
        <f t="shared" si="50"/>
        <v>-9074</v>
      </c>
      <c r="AM443" s="105">
        <f t="shared" si="50"/>
        <v>-10050</v>
      </c>
      <c r="AN443" s="106">
        <f t="shared" si="50"/>
        <v>-11016</v>
      </c>
      <c r="AO443" s="105">
        <f t="shared" si="50"/>
        <v>-9051</v>
      </c>
      <c r="AP443" s="105">
        <f t="shared" si="50"/>
        <v>-4187</v>
      </c>
      <c r="AQ443" s="105">
        <f t="shared" si="50"/>
        <v>-833</v>
      </c>
      <c r="AR443" s="106">
        <f t="shared" si="50"/>
        <v>-6227</v>
      </c>
      <c r="AT443" s="107">
        <f t="shared" ref="AT443:BC443" si="51">SUM(AT431:AT442)</f>
        <v>-13679</v>
      </c>
      <c r="AU443" s="107">
        <f t="shared" si="51"/>
        <v>-21055</v>
      </c>
      <c r="AV443" s="107">
        <f t="shared" si="51"/>
        <v>-23711</v>
      </c>
      <c r="AW443" s="107">
        <f t="shared" si="51"/>
        <v>-31165</v>
      </c>
      <c r="AX443" s="107">
        <f t="shared" si="51"/>
        <v>-31401</v>
      </c>
      <c r="AY443" s="107">
        <f t="shared" si="51"/>
        <v>-28504</v>
      </c>
      <c r="AZ443" s="107">
        <f t="shared" si="51"/>
        <v>-29491</v>
      </c>
      <c r="BA443" s="107">
        <f t="shared" si="51"/>
        <v>-32773</v>
      </c>
      <c r="BB443" s="107">
        <f t="shared" si="51"/>
        <v>-35523</v>
      </c>
      <c r="BC443" s="107">
        <f t="shared" si="51"/>
        <v>-20298</v>
      </c>
    </row>
    <row r="444" spans="1:55" x14ac:dyDescent="0.45">
      <c r="A444" s="59"/>
      <c r="B444" s="60"/>
      <c r="C444" s="60"/>
      <c r="D444" s="60"/>
      <c r="E444" s="131"/>
      <c r="F444" s="131"/>
      <c r="G444" s="131"/>
      <c r="H444" s="130"/>
      <c r="I444" s="131"/>
      <c r="J444" s="131"/>
      <c r="K444" s="131"/>
      <c r="L444" s="130"/>
      <c r="M444" s="131"/>
      <c r="N444" s="131"/>
      <c r="O444" s="131"/>
      <c r="P444" s="130"/>
      <c r="Q444" s="131"/>
      <c r="R444" s="131"/>
      <c r="S444" s="131"/>
      <c r="T444" s="130"/>
      <c r="U444" s="131"/>
      <c r="V444" s="131"/>
      <c r="W444" s="131"/>
      <c r="X444" s="130"/>
      <c r="Y444" s="131"/>
      <c r="Z444" s="131"/>
      <c r="AA444" s="131"/>
      <c r="AB444" s="130"/>
      <c r="AC444" s="131"/>
      <c r="AD444" s="131"/>
      <c r="AE444" s="131"/>
      <c r="AF444" s="130"/>
      <c r="AG444" s="131"/>
      <c r="AH444" s="131"/>
      <c r="AI444" s="131"/>
      <c r="AJ444" s="130"/>
      <c r="AK444" s="131"/>
      <c r="AL444" s="131"/>
      <c r="AM444" s="131"/>
      <c r="AN444" s="130"/>
      <c r="AO444" s="131"/>
      <c r="AP444" s="131"/>
      <c r="AQ444" s="131"/>
      <c r="AR444" s="130"/>
      <c r="AT444" s="132"/>
      <c r="AU444" s="132"/>
      <c r="AV444" s="132"/>
      <c r="AW444" s="132"/>
      <c r="AX444" s="132"/>
      <c r="AY444" s="132"/>
      <c r="AZ444" s="132"/>
      <c r="BA444" s="132"/>
      <c r="BB444" s="132"/>
      <c r="BC444" s="132"/>
    </row>
    <row r="445" spans="1:55" x14ac:dyDescent="0.45">
      <c r="A445" s="95" t="s">
        <v>495</v>
      </c>
      <c r="B445" s="96"/>
      <c r="C445" s="96"/>
      <c r="D445" s="96"/>
      <c r="E445" s="131"/>
      <c r="F445" s="131"/>
      <c r="G445" s="131"/>
      <c r="H445" s="130"/>
      <c r="I445" s="131"/>
      <c r="J445" s="131"/>
      <c r="K445" s="131"/>
      <c r="L445" s="130"/>
      <c r="M445" s="131"/>
      <c r="N445" s="131"/>
      <c r="O445" s="131"/>
      <c r="P445" s="130"/>
      <c r="Q445" s="131"/>
      <c r="R445" s="131"/>
      <c r="S445" s="131"/>
      <c r="T445" s="130"/>
      <c r="U445" s="131"/>
      <c r="V445" s="131"/>
      <c r="W445" s="131"/>
      <c r="X445" s="130"/>
      <c r="Y445" s="131"/>
      <c r="Z445" s="131"/>
      <c r="AA445" s="131"/>
      <c r="AB445" s="130"/>
      <c r="AC445" s="131"/>
      <c r="AD445" s="131"/>
      <c r="AE445" s="131"/>
      <c r="AF445" s="130"/>
      <c r="AG445" s="131"/>
      <c r="AH445" s="131"/>
      <c r="AI445" s="131"/>
      <c r="AJ445" s="130"/>
      <c r="AK445" s="131"/>
      <c r="AL445" s="131"/>
      <c r="AM445" s="131"/>
      <c r="AN445" s="130"/>
      <c r="AO445" s="131"/>
      <c r="AP445" s="131"/>
      <c r="AQ445" s="131"/>
      <c r="AR445" s="130"/>
      <c r="AT445" s="132"/>
      <c r="AU445" s="132"/>
      <c r="AV445" s="132"/>
      <c r="AW445" s="132"/>
      <c r="AX445" s="132"/>
      <c r="AY445" s="132"/>
      <c r="AZ445" s="132"/>
      <c r="BA445" s="132"/>
      <c r="BB445" s="132"/>
      <c r="BC445" s="132"/>
    </row>
    <row r="446" spans="1:55" x14ac:dyDescent="0.45">
      <c r="A446" s="97" t="s">
        <v>496</v>
      </c>
      <c r="B446" s="60" t="s">
        <v>223</v>
      </c>
      <c r="C446" s="76" t="s">
        <v>209</v>
      </c>
      <c r="D446" s="60">
        <v>2621709</v>
      </c>
      <c r="E446" s="86">
        <v>-210</v>
      </c>
      <c r="F446" s="86">
        <v>-58</v>
      </c>
      <c r="G446" s="86">
        <v>-369</v>
      </c>
      <c r="H446" s="77">
        <v>-144</v>
      </c>
      <c r="I446" s="86">
        <v>-326</v>
      </c>
      <c r="J446" s="86">
        <v>-595</v>
      </c>
      <c r="K446" s="86">
        <v>-627</v>
      </c>
      <c r="L446" s="77">
        <v>-521</v>
      </c>
      <c r="M446" s="86">
        <v>-493</v>
      </c>
      <c r="N446" s="86">
        <v>-511</v>
      </c>
      <c r="O446" s="86">
        <v>-606</v>
      </c>
      <c r="P446" s="77">
        <v>-765</v>
      </c>
      <c r="Q446" s="86">
        <v>-807</v>
      </c>
      <c r="R446" s="86">
        <v>-803</v>
      </c>
      <c r="S446" s="86">
        <v>-815</v>
      </c>
      <c r="T446" s="77">
        <v>-879</v>
      </c>
      <c r="U446" s="86">
        <v>-1009</v>
      </c>
      <c r="V446" s="86">
        <v>-1084</v>
      </c>
      <c r="W446" s="86">
        <v>-1018</v>
      </c>
      <c r="X446" s="77">
        <v>-1055</v>
      </c>
      <c r="Y446" s="86">
        <v>-1158</v>
      </c>
      <c r="Z446" s="86">
        <v>-1541</v>
      </c>
      <c r="AA446" s="86">
        <v>-1253</v>
      </c>
      <c r="AB446" s="77">
        <v>-1041</v>
      </c>
      <c r="AC446" s="86">
        <v>-1175</v>
      </c>
      <c r="AD446" s="86">
        <v>-1260</v>
      </c>
      <c r="AE446" s="86">
        <v>-1131</v>
      </c>
      <c r="AF446" s="77">
        <v>-1199</v>
      </c>
      <c r="AG446" s="86">
        <v>-1241</v>
      </c>
      <c r="AH446" s="86">
        <v>-1475</v>
      </c>
      <c r="AI446" s="86">
        <v>-1357</v>
      </c>
      <c r="AJ446" s="77">
        <v>-1647</v>
      </c>
      <c r="AK446" s="86">
        <v>-2184</v>
      </c>
      <c r="AL446" s="86">
        <v>-2453</v>
      </c>
      <c r="AM446" s="86">
        <v>-2602</v>
      </c>
      <c r="AN446" s="77">
        <v>-2923</v>
      </c>
      <c r="AO446" s="86">
        <v>-2916</v>
      </c>
      <c r="AP446" s="86">
        <v>-2264</v>
      </c>
      <c r="AQ446" s="86">
        <v>-2041</v>
      </c>
      <c r="AR446" s="77">
        <v>-2079</v>
      </c>
      <c r="AT446" s="88">
        <v>-781</v>
      </c>
      <c r="AU446" s="88">
        <v>-2069</v>
      </c>
      <c r="AV446" s="88">
        <v>-2375</v>
      </c>
      <c r="AW446" s="88">
        <v>-3304</v>
      </c>
      <c r="AX446" s="88">
        <v>-4166</v>
      </c>
      <c r="AY446" s="88">
        <v>-4993</v>
      </c>
      <c r="AZ446" s="88">
        <v>-4765</v>
      </c>
      <c r="BA446" s="88">
        <v>-5720</v>
      </c>
      <c r="BB446" s="88">
        <v>-10162</v>
      </c>
      <c r="BC446" s="88">
        <v>-9300</v>
      </c>
    </row>
    <row r="447" spans="1:55" x14ac:dyDescent="0.45">
      <c r="A447" s="97" t="s">
        <v>463</v>
      </c>
      <c r="B447" s="60" t="s">
        <v>223</v>
      </c>
      <c r="C447" s="76" t="s">
        <v>209</v>
      </c>
      <c r="D447" s="60">
        <v>2621710</v>
      </c>
      <c r="E447" s="86">
        <v>94</v>
      </c>
      <c r="F447" s="86">
        <v>104</v>
      </c>
      <c r="G447" s="86">
        <v>104</v>
      </c>
      <c r="H447" s="77">
        <v>179</v>
      </c>
      <c r="I447" s="86">
        <v>155</v>
      </c>
      <c r="J447" s="86">
        <v>137</v>
      </c>
      <c r="K447" s="86">
        <v>175</v>
      </c>
      <c r="L447" s="77">
        <v>181</v>
      </c>
      <c r="M447" s="86">
        <v>105</v>
      </c>
      <c r="N447" s="86">
        <v>111</v>
      </c>
      <c r="O447" s="86">
        <v>138</v>
      </c>
      <c r="P447" s="77">
        <v>194</v>
      </c>
      <c r="Q447" s="66"/>
      <c r="R447" s="66"/>
      <c r="S447" s="66"/>
      <c r="T447" s="67"/>
      <c r="U447" s="66"/>
      <c r="V447" s="66"/>
      <c r="W447" s="66"/>
      <c r="X447" s="67"/>
      <c r="Y447" s="66"/>
      <c r="Z447" s="66"/>
      <c r="AA447" s="66"/>
      <c r="AB447" s="67"/>
      <c r="AC447" s="66"/>
      <c r="AD447" s="66"/>
      <c r="AE447" s="66"/>
      <c r="AF447" s="67"/>
      <c r="AG447" s="66"/>
      <c r="AH447" s="66"/>
      <c r="AI447" s="66"/>
      <c r="AJ447" s="67"/>
      <c r="AK447" s="66"/>
      <c r="AL447" s="66"/>
      <c r="AM447" s="66"/>
      <c r="AN447" s="67"/>
      <c r="AO447" s="66"/>
      <c r="AP447" s="66"/>
      <c r="AQ447" s="66"/>
      <c r="AR447" s="67"/>
      <c r="AT447" s="88">
        <v>481</v>
      </c>
      <c r="AU447" s="88">
        <v>648</v>
      </c>
      <c r="AV447" s="88">
        <v>548</v>
      </c>
      <c r="AW447" s="99"/>
      <c r="AX447" s="99"/>
      <c r="AY447" s="99"/>
      <c r="AZ447" s="99"/>
      <c r="BA447" s="99"/>
      <c r="BB447" s="68"/>
      <c r="BC447" s="68"/>
    </row>
    <row r="448" spans="1:55" x14ac:dyDescent="0.45">
      <c r="A448" s="97" t="s">
        <v>497</v>
      </c>
      <c r="B448" s="60" t="s">
        <v>223</v>
      </c>
      <c r="C448" s="76" t="s">
        <v>185</v>
      </c>
      <c r="D448" s="60">
        <v>2690458</v>
      </c>
      <c r="E448" s="66"/>
      <c r="F448" s="66"/>
      <c r="G448" s="66"/>
      <c r="H448" s="67"/>
      <c r="I448" s="66"/>
      <c r="J448" s="66"/>
      <c r="K448" s="66"/>
      <c r="L448" s="67"/>
      <c r="M448" s="86">
        <v>0</v>
      </c>
      <c r="N448" s="86">
        <v>-47</v>
      </c>
      <c r="O448" s="86">
        <v>0</v>
      </c>
      <c r="P448" s="77">
        <v>0</v>
      </c>
      <c r="Q448" s="66"/>
      <c r="R448" s="86">
        <v>0</v>
      </c>
      <c r="S448" s="86">
        <v>0</v>
      </c>
      <c r="T448" s="77">
        <v>0</v>
      </c>
      <c r="U448" s="66"/>
      <c r="V448" s="66"/>
      <c r="W448" s="66"/>
      <c r="X448" s="67"/>
      <c r="Y448" s="66"/>
      <c r="Z448" s="66"/>
      <c r="AA448" s="66"/>
      <c r="AB448" s="67"/>
      <c r="AC448" s="66"/>
      <c r="AD448" s="66"/>
      <c r="AE448" s="66"/>
      <c r="AF448" s="67"/>
      <c r="AG448" s="66"/>
      <c r="AH448" s="66"/>
      <c r="AI448" s="66"/>
      <c r="AJ448" s="67"/>
      <c r="AK448" s="66"/>
      <c r="AL448" s="66"/>
      <c r="AM448" s="66"/>
      <c r="AN448" s="67"/>
      <c r="AO448" s="66"/>
      <c r="AP448" s="66"/>
      <c r="AQ448" s="66"/>
      <c r="AR448" s="67"/>
      <c r="AT448" s="68"/>
      <c r="AU448" s="99"/>
      <c r="AV448" s="88">
        <v>-47</v>
      </c>
      <c r="AW448" s="88">
        <v>0</v>
      </c>
      <c r="AX448" s="99"/>
      <c r="AY448" s="99"/>
      <c r="AZ448" s="99"/>
      <c r="BA448" s="99"/>
      <c r="BB448" s="68"/>
      <c r="BC448" s="68"/>
    </row>
    <row r="449" spans="1:55" x14ac:dyDescent="0.45">
      <c r="A449" s="97" t="s">
        <v>498</v>
      </c>
      <c r="B449" s="60" t="s">
        <v>223</v>
      </c>
      <c r="C449" s="76" t="s">
        <v>209</v>
      </c>
      <c r="D449" s="60">
        <v>2621712</v>
      </c>
      <c r="E449" s="66"/>
      <c r="F449" s="66"/>
      <c r="G449" s="66"/>
      <c r="H449" s="67"/>
      <c r="I449" s="66"/>
      <c r="J449" s="66"/>
      <c r="K449" s="66"/>
      <c r="L449" s="67"/>
      <c r="M449" s="86">
        <v>0</v>
      </c>
      <c r="N449" s="86">
        <v>0</v>
      </c>
      <c r="O449" s="86">
        <v>0</v>
      </c>
      <c r="P449" s="77">
        <v>-1780</v>
      </c>
      <c r="Q449" s="86">
        <v>-2098</v>
      </c>
      <c r="R449" s="86">
        <v>-1595</v>
      </c>
      <c r="S449" s="86">
        <v>0</v>
      </c>
      <c r="T449" s="77">
        <v>0</v>
      </c>
      <c r="U449" s="86">
        <v>-1127</v>
      </c>
      <c r="V449" s="86">
        <v>-1618</v>
      </c>
      <c r="W449" s="86">
        <v>0</v>
      </c>
      <c r="X449" s="77">
        <v>-2101</v>
      </c>
      <c r="Y449" s="86">
        <v>-2173</v>
      </c>
      <c r="Z449" s="86">
        <v>-2052</v>
      </c>
      <c r="AA449" s="86">
        <v>-2200</v>
      </c>
      <c r="AB449" s="77">
        <v>-2650</v>
      </c>
      <c r="AC449" s="86">
        <v>-3025</v>
      </c>
      <c r="AD449" s="86">
        <v>-3577</v>
      </c>
      <c r="AE449" s="86">
        <v>-5696</v>
      </c>
      <c r="AF449" s="77">
        <v>-6098</v>
      </c>
      <c r="AG449" s="86">
        <v>-8496</v>
      </c>
      <c r="AH449" s="86">
        <v>-6852</v>
      </c>
      <c r="AI449" s="86">
        <v>-7897</v>
      </c>
      <c r="AJ449" s="77">
        <v>-7904</v>
      </c>
      <c r="AK449" s="86">
        <v>-11395</v>
      </c>
      <c r="AL449" s="86">
        <v>-12796</v>
      </c>
      <c r="AM449" s="86">
        <v>-12610</v>
      </c>
      <c r="AN449" s="77">
        <v>-13473</v>
      </c>
      <c r="AO449" s="86">
        <v>-13300</v>
      </c>
      <c r="AP449" s="86">
        <v>-15197</v>
      </c>
      <c r="AQ449" s="86">
        <v>-15392</v>
      </c>
      <c r="AR449" s="77">
        <v>-15407</v>
      </c>
      <c r="AT449" s="68"/>
      <c r="AU449" s="99"/>
      <c r="AV449" s="88">
        <v>-1780</v>
      </c>
      <c r="AW449" s="88">
        <v>-3693</v>
      </c>
      <c r="AX449" s="88">
        <v>-4846</v>
      </c>
      <c r="AY449" s="88">
        <v>-9075</v>
      </c>
      <c r="AZ449" s="88">
        <v>-18396</v>
      </c>
      <c r="BA449" s="88">
        <v>-31149</v>
      </c>
      <c r="BB449" s="88">
        <v>-50274</v>
      </c>
      <c r="BC449" s="88">
        <v>-59296</v>
      </c>
    </row>
    <row r="450" spans="1:55" x14ac:dyDescent="0.45">
      <c r="A450" s="97" t="s">
        <v>499</v>
      </c>
      <c r="B450" s="60" t="s">
        <v>223</v>
      </c>
      <c r="C450" s="76" t="s">
        <v>209</v>
      </c>
      <c r="D450" s="60">
        <v>2621713</v>
      </c>
      <c r="E450" s="86">
        <v>2922</v>
      </c>
      <c r="F450" s="86">
        <v>2729</v>
      </c>
      <c r="G450" s="86">
        <v>2699</v>
      </c>
      <c r="H450" s="77">
        <v>2418</v>
      </c>
      <c r="I450" s="86">
        <v>3416</v>
      </c>
      <c r="J450" s="86">
        <v>2877</v>
      </c>
      <c r="K450" s="86">
        <v>2874</v>
      </c>
      <c r="L450" s="77">
        <v>2458</v>
      </c>
      <c r="M450" s="86">
        <v>3305</v>
      </c>
      <c r="N450" s="86">
        <v>3393</v>
      </c>
      <c r="O450" s="86">
        <v>3634</v>
      </c>
      <c r="P450" s="77">
        <v>3373</v>
      </c>
      <c r="Q450" s="86">
        <v>3956</v>
      </c>
      <c r="R450" s="86">
        <v>1797</v>
      </c>
      <c r="S450" s="86">
        <v>2976</v>
      </c>
      <c r="T450" s="77">
        <v>0</v>
      </c>
      <c r="U450" s="86">
        <v>0</v>
      </c>
      <c r="V450" s="86">
        <v>0</v>
      </c>
      <c r="W450" s="86">
        <v>2698</v>
      </c>
      <c r="X450" s="77">
        <v>1593</v>
      </c>
      <c r="Y450" s="86">
        <v>4691</v>
      </c>
      <c r="Z450" s="86">
        <v>1545</v>
      </c>
      <c r="AA450" s="86">
        <v>530</v>
      </c>
      <c r="AB450" s="77">
        <v>0</v>
      </c>
      <c r="AC450" s="86">
        <v>315</v>
      </c>
      <c r="AD450" s="86">
        <v>2</v>
      </c>
      <c r="AE450" s="86">
        <v>0</v>
      </c>
      <c r="AF450" s="77">
        <v>0</v>
      </c>
      <c r="AG450" s="86">
        <v>1898</v>
      </c>
      <c r="AH450" s="86">
        <v>0</v>
      </c>
      <c r="AI450" s="86">
        <v>9863</v>
      </c>
      <c r="AJ450" s="77">
        <v>0</v>
      </c>
      <c r="AK450" s="86">
        <v>900</v>
      </c>
      <c r="AL450" s="86">
        <v>6699</v>
      </c>
      <c r="AM450" s="86">
        <v>6350</v>
      </c>
      <c r="AN450" s="77">
        <v>6250</v>
      </c>
      <c r="AO450" s="86">
        <v>16422</v>
      </c>
      <c r="AP450" s="86">
        <v>12806</v>
      </c>
      <c r="AQ450" s="86">
        <v>15094</v>
      </c>
      <c r="AR450" s="77">
        <v>8550</v>
      </c>
      <c r="AT450" s="88">
        <v>10768</v>
      </c>
      <c r="AU450" s="88">
        <v>11625</v>
      </c>
      <c r="AV450" s="88">
        <v>13705</v>
      </c>
      <c r="AW450" s="88">
        <v>8729</v>
      </c>
      <c r="AX450" s="88">
        <v>4291</v>
      </c>
      <c r="AY450" s="88">
        <v>6766</v>
      </c>
      <c r="AZ450" s="88">
        <v>317</v>
      </c>
      <c r="BA450" s="88">
        <v>11761</v>
      </c>
      <c r="BB450" s="88">
        <v>20199</v>
      </c>
      <c r="BC450" s="88">
        <v>52872</v>
      </c>
    </row>
    <row r="451" spans="1:55" x14ac:dyDescent="0.45">
      <c r="A451" s="97" t="s">
        <v>500</v>
      </c>
      <c r="B451" s="60" t="s">
        <v>223</v>
      </c>
      <c r="C451" s="76" t="s">
        <v>209</v>
      </c>
      <c r="D451" s="60">
        <v>2621714</v>
      </c>
      <c r="E451" s="86">
        <v>-3323</v>
      </c>
      <c r="F451" s="86">
        <v>-2880</v>
      </c>
      <c r="G451" s="86">
        <v>-2701</v>
      </c>
      <c r="H451" s="77">
        <v>-2421</v>
      </c>
      <c r="I451" s="86">
        <v>-2423</v>
      </c>
      <c r="J451" s="86">
        <v>-3881</v>
      </c>
      <c r="K451" s="86">
        <v>-2877</v>
      </c>
      <c r="L451" s="77">
        <v>-2462</v>
      </c>
      <c r="M451" s="86">
        <v>-3308</v>
      </c>
      <c r="N451" s="86">
        <v>-3396</v>
      </c>
      <c r="O451" s="86">
        <v>-3637</v>
      </c>
      <c r="P451" s="77">
        <v>-3387</v>
      </c>
      <c r="Q451" s="86">
        <v>-3962</v>
      </c>
      <c r="R451" s="86">
        <v>-2839</v>
      </c>
      <c r="S451" s="86">
        <v>-3250</v>
      </c>
      <c r="T451" s="77">
        <v>-13</v>
      </c>
      <c r="U451" s="86">
        <v>-18</v>
      </c>
      <c r="V451" s="86">
        <v>-38</v>
      </c>
      <c r="W451" s="86">
        <v>-2706</v>
      </c>
      <c r="X451" s="77">
        <v>-1615</v>
      </c>
      <c r="Y451" s="86">
        <v>-3378</v>
      </c>
      <c r="Z451" s="86">
        <v>-2889</v>
      </c>
      <c r="AA451" s="86">
        <v>-555</v>
      </c>
      <c r="AB451" s="77">
        <v>-5</v>
      </c>
      <c r="AC451" s="86">
        <v>-345</v>
      </c>
      <c r="AD451" s="86">
        <v>-48</v>
      </c>
      <c r="AE451" s="86">
        <v>-145</v>
      </c>
      <c r="AF451" s="77">
        <v>-47</v>
      </c>
      <c r="AG451" s="86">
        <v>-1947</v>
      </c>
      <c r="AH451" s="86">
        <v>-35</v>
      </c>
      <c r="AI451" s="86">
        <v>-61</v>
      </c>
      <c r="AJ451" s="77">
        <v>-57</v>
      </c>
      <c r="AK451" s="86">
        <v>-937</v>
      </c>
      <c r="AL451" s="86">
        <v>-7741</v>
      </c>
      <c r="AM451" s="86">
        <v>-6392</v>
      </c>
      <c r="AN451" s="77">
        <v>-6365</v>
      </c>
      <c r="AO451" s="86">
        <v>-16420</v>
      </c>
      <c r="AP451" s="86">
        <v>-13162</v>
      </c>
      <c r="AQ451" s="86">
        <v>-15768</v>
      </c>
      <c r="AR451" s="77">
        <v>-8718</v>
      </c>
      <c r="AT451" s="88">
        <v>-11325</v>
      </c>
      <c r="AU451" s="88">
        <v>-11643</v>
      </c>
      <c r="AV451" s="88">
        <v>-13728</v>
      </c>
      <c r="AW451" s="88">
        <v>-10064</v>
      </c>
      <c r="AX451" s="88">
        <v>-4377</v>
      </c>
      <c r="AY451" s="88">
        <v>-6827</v>
      </c>
      <c r="AZ451" s="88">
        <v>-585</v>
      </c>
      <c r="BA451" s="88">
        <v>-2100</v>
      </c>
      <c r="BB451" s="88">
        <v>-21435</v>
      </c>
      <c r="BC451" s="88">
        <v>-54068</v>
      </c>
    </row>
    <row r="452" spans="1:55" x14ac:dyDescent="0.45">
      <c r="A452" s="97" t="s">
        <v>501</v>
      </c>
      <c r="B452" s="60" t="s">
        <v>223</v>
      </c>
      <c r="C452" s="76" t="s">
        <v>209</v>
      </c>
      <c r="D452" s="60">
        <v>2621715</v>
      </c>
      <c r="E452" s="66"/>
      <c r="F452" s="66"/>
      <c r="G452" s="66"/>
      <c r="H452" s="67"/>
      <c r="I452" s="66"/>
      <c r="J452" s="66"/>
      <c r="K452" s="66"/>
      <c r="L452" s="67"/>
      <c r="M452" s="66"/>
      <c r="N452" s="66"/>
      <c r="O452" s="66"/>
      <c r="P452" s="67"/>
      <c r="Q452" s="66"/>
      <c r="R452" s="66"/>
      <c r="S452" s="66"/>
      <c r="T452" s="67"/>
      <c r="U452" s="86">
        <v>480</v>
      </c>
      <c r="V452" s="86">
        <v>0</v>
      </c>
      <c r="W452" s="86">
        <v>320</v>
      </c>
      <c r="X452" s="77">
        <v>0</v>
      </c>
      <c r="Y452" s="86">
        <v>0</v>
      </c>
      <c r="Z452" s="86">
        <v>0</v>
      </c>
      <c r="AA452" s="86">
        <v>0</v>
      </c>
      <c r="AB452" s="77">
        <v>950</v>
      </c>
      <c r="AC452" s="86">
        <v>47</v>
      </c>
      <c r="AD452" s="86">
        <v>137</v>
      </c>
      <c r="AE452" s="86">
        <v>18</v>
      </c>
      <c r="AF452" s="77">
        <v>18</v>
      </c>
      <c r="AG452" s="86">
        <v>1600</v>
      </c>
      <c r="AH452" s="86">
        <v>864</v>
      </c>
      <c r="AI452" s="86">
        <v>-2</v>
      </c>
      <c r="AJ452" s="77">
        <v>338</v>
      </c>
      <c r="AK452" s="86">
        <v>10</v>
      </c>
      <c r="AL452" s="86">
        <v>300</v>
      </c>
      <c r="AM452" s="86">
        <v>0</v>
      </c>
      <c r="AN452" s="77">
        <v>0</v>
      </c>
      <c r="AO452" s="86">
        <v>0</v>
      </c>
      <c r="AP452" s="86">
        <v>0</v>
      </c>
      <c r="AQ452" s="86">
        <v>10</v>
      </c>
      <c r="AR452" s="77">
        <v>25</v>
      </c>
      <c r="AT452" s="68"/>
      <c r="AU452" s="68"/>
      <c r="AV452" s="68"/>
      <c r="AW452" s="68"/>
      <c r="AX452" s="88">
        <v>800</v>
      </c>
      <c r="AY452" s="88">
        <v>950</v>
      </c>
      <c r="AZ452" s="88">
        <v>220</v>
      </c>
      <c r="BA452" s="88">
        <v>2800</v>
      </c>
      <c r="BB452" s="88">
        <v>310</v>
      </c>
      <c r="BC452" s="88">
        <v>35</v>
      </c>
    </row>
    <row r="453" spans="1:55" x14ac:dyDescent="0.45">
      <c r="A453" s="123" t="s">
        <v>502</v>
      </c>
      <c r="B453" s="101" t="s">
        <v>223</v>
      </c>
      <c r="C453" s="102" t="s">
        <v>209</v>
      </c>
      <c r="D453" s="101">
        <v>2621716</v>
      </c>
      <c r="E453" s="105">
        <f t="shared" ref="E453:AR453" si="52">SUM(E446:E452)</f>
        <v>-517</v>
      </c>
      <c r="F453" s="105">
        <f t="shared" si="52"/>
        <v>-105</v>
      </c>
      <c r="G453" s="105">
        <f t="shared" si="52"/>
        <v>-267</v>
      </c>
      <c r="H453" s="106">
        <f t="shared" si="52"/>
        <v>32</v>
      </c>
      <c r="I453" s="105">
        <f t="shared" si="52"/>
        <v>822</v>
      </c>
      <c r="J453" s="105">
        <f t="shared" si="52"/>
        <v>-1462</v>
      </c>
      <c r="K453" s="105">
        <f t="shared" si="52"/>
        <v>-455</v>
      </c>
      <c r="L453" s="106">
        <f t="shared" si="52"/>
        <v>-344</v>
      </c>
      <c r="M453" s="105">
        <f t="shared" si="52"/>
        <v>-391</v>
      </c>
      <c r="N453" s="105">
        <f t="shared" si="52"/>
        <v>-450</v>
      </c>
      <c r="O453" s="105">
        <f t="shared" si="52"/>
        <v>-471</v>
      </c>
      <c r="P453" s="106">
        <f t="shared" si="52"/>
        <v>-2365</v>
      </c>
      <c r="Q453" s="105">
        <f t="shared" si="52"/>
        <v>-2911</v>
      </c>
      <c r="R453" s="105">
        <f t="shared" si="52"/>
        <v>-3440</v>
      </c>
      <c r="S453" s="105">
        <f t="shared" si="52"/>
        <v>-1089</v>
      </c>
      <c r="T453" s="106">
        <f t="shared" si="52"/>
        <v>-892</v>
      </c>
      <c r="U453" s="105">
        <f t="shared" si="52"/>
        <v>-1674</v>
      </c>
      <c r="V453" s="105">
        <f t="shared" si="52"/>
        <v>-2740</v>
      </c>
      <c r="W453" s="105">
        <f t="shared" si="52"/>
        <v>-706</v>
      </c>
      <c r="X453" s="106">
        <f t="shared" si="52"/>
        <v>-3178</v>
      </c>
      <c r="Y453" s="105">
        <f t="shared" si="52"/>
        <v>-2018</v>
      </c>
      <c r="Z453" s="105">
        <f t="shared" si="52"/>
        <v>-4937</v>
      </c>
      <c r="AA453" s="105">
        <f t="shared" si="52"/>
        <v>-3478</v>
      </c>
      <c r="AB453" s="106">
        <f t="shared" si="52"/>
        <v>-2746</v>
      </c>
      <c r="AC453" s="105">
        <f t="shared" si="52"/>
        <v>-4183</v>
      </c>
      <c r="AD453" s="105">
        <f t="shared" si="52"/>
        <v>-4746</v>
      </c>
      <c r="AE453" s="105">
        <f t="shared" si="52"/>
        <v>-6954</v>
      </c>
      <c r="AF453" s="106">
        <f t="shared" si="52"/>
        <v>-7326</v>
      </c>
      <c r="AG453" s="105">
        <f t="shared" si="52"/>
        <v>-8186</v>
      </c>
      <c r="AH453" s="105">
        <f t="shared" si="52"/>
        <v>-7498</v>
      </c>
      <c r="AI453" s="105">
        <f t="shared" si="52"/>
        <v>546</v>
      </c>
      <c r="AJ453" s="106">
        <f t="shared" si="52"/>
        <v>-9270</v>
      </c>
      <c r="AK453" s="105">
        <f t="shared" si="52"/>
        <v>-13606</v>
      </c>
      <c r="AL453" s="105">
        <f t="shared" si="52"/>
        <v>-15991</v>
      </c>
      <c r="AM453" s="105">
        <f t="shared" si="52"/>
        <v>-15254</v>
      </c>
      <c r="AN453" s="106">
        <f t="shared" si="52"/>
        <v>-16511</v>
      </c>
      <c r="AO453" s="105">
        <f t="shared" si="52"/>
        <v>-16214</v>
      </c>
      <c r="AP453" s="105">
        <f t="shared" si="52"/>
        <v>-17817</v>
      </c>
      <c r="AQ453" s="105">
        <f t="shared" si="52"/>
        <v>-18097</v>
      </c>
      <c r="AR453" s="106">
        <f t="shared" si="52"/>
        <v>-17629</v>
      </c>
      <c r="AT453" s="107">
        <f t="shared" ref="AT453:BC453" si="53">SUM(AT446:AT452)</f>
        <v>-857</v>
      </c>
      <c r="AU453" s="107">
        <f t="shared" si="53"/>
        <v>-1439</v>
      </c>
      <c r="AV453" s="107">
        <f t="shared" si="53"/>
        <v>-3677</v>
      </c>
      <c r="AW453" s="107">
        <f t="shared" si="53"/>
        <v>-8332</v>
      </c>
      <c r="AX453" s="107">
        <f t="shared" si="53"/>
        <v>-8298</v>
      </c>
      <c r="AY453" s="107">
        <f t="shared" si="53"/>
        <v>-13179</v>
      </c>
      <c r="AZ453" s="107">
        <f t="shared" si="53"/>
        <v>-23209</v>
      </c>
      <c r="BA453" s="107">
        <f t="shared" si="53"/>
        <v>-24408</v>
      </c>
      <c r="BB453" s="107">
        <f t="shared" si="53"/>
        <v>-61362</v>
      </c>
      <c r="BC453" s="107">
        <f t="shared" si="53"/>
        <v>-69757</v>
      </c>
    </row>
    <row r="454" spans="1:55" x14ac:dyDescent="0.45">
      <c r="A454" s="59"/>
      <c r="B454" s="60"/>
      <c r="C454" s="60"/>
      <c r="D454" s="60"/>
      <c r="E454" s="131"/>
      <c r="F454" s="131"/>
      <c r="G454" s="131"/>
      <c r="H454" s="130"/>
      <c r="I454" s="131"/>
      <c r="J454" s="131"/>
      <c r="K454" s="131"/>
      <c r="L454" s="130"/>
      <c r="M454" s="131"/>
      <c r="N454" s="131"/>
      <c r="O454" s="131"/>
      <c r="P454" s="130"/>
      <c r="Q454" s="131"/>
      <c r="R454" s="131"/>
      <c r="S454" s="131"/>
      <c r="T454" s="130"/>
      <c r="U454" s="131"/>
      <c r="V454" s="131"/>
      <c r="W454" s="131"/>
      <c r="X454" s="130"/>
      <c r="Y454" s="131"/>
      <c r="Z454" s="131"/>
      <c r="AA454" s="131"/>
      <c r="AB454" s="130"/>
      <c r="AC454" s="131"/>
      <c r="AD454" s="131"/>
      <c r="AE454" s="131"/>
      <c r="AF454" s="130"/>
      <c r="AG454" s="131"/>
      <c r="AH454" s="131"/>
      <c r="AI454" s="131"/>
      <c r="AJ454" s="130"/>
      <c r="AK454" s="131"/>
      <c r="AL454" s="131"/>
      <c r="AM454" s="131"/>
      <c r="AN454" s="130"/>
      <c r="AO454" s="131"/>
      <c r="AP454" s="131"/>
      <c r="AQ454" s="131"/>
      <c r="AR454" s="130"/>
      <c r="AT454" s="132"/>
      <c r="AU454" s="132"/>
      <c r="AV454" s="132"/>
      <c r="AW454" s="132"/>
      <c r="AX454" s="132"/>
      <c r="AY454" s="132"/>
      <c r="AZ454" s="132"/>
      <c r="BA454" s="132"/>
      <c r="BB454" s="132"/>
      <c r="BC454" s="132"/>
    </row>
    <row r="455" spans="1:55" x14ac:dyDescent="0.45">
      <c r="A455" s="97" t="s">
        <v>503</v>
      </c>
      <c r="B455" s="60" t="s">
        <v>223</v>
      </c>
      <c r="C455" s="76" t="s">
        <v>209</v>
      </c>
      <c r="D455" s="60">
        <v>2621717</v>
      </c>
      <c r="E455" s="86">
        <v>-78</v>
      </c>
      <c r="F455" s="86">
        <v>-8</v>
      </c>
      <c r="G455" s="86">
        <v>80</v>
      </c>
      <c r="H455" s="77">
        <v>3</v>
      </c>
      <c r="I455" s="86">
        <v>-5</v>
      </c>
      <c r="J455" s="86">
        <v>-4</v>
      </c>
      <c r="K455" s="86">
        <v>-227</v>
      </c>
      <c r="L455" s="77">
        <v>-197</v>
      </c>
      <c r="M455" s="86">
        <v>-293</v>
      </c>
      <c r="N455" s="86">
        <v>45</v>
      </c>
      <c r="O455" s="86">
        <v>-104</v>
      </c>
      <c r="P455" s="77">
        <v>-82</v>
      </c>
      <c r="Q455" s="86">
        <v>60</v>
      </c>
      <c r="R455" s="86">
        <v>9</v>
      </c>
      <c r="S455" s="86">
        <v>68</v>
      </c>
      <c r="T455" s="77">
        <v>-307</v>
      </c>
      <c r="U455" s="86">
        <v>191</v>
      </c>
      <c r="V455" s="86">
        <v>88</v>
      </c>
      <c r="W455" s="86">
        <v>108</v>
      </c>
      <c r="X455" s="77">
        <v>18</v>
      </c>
      <c r="Y455" s="86">
        <v>165</v>
      </c>
      <c r="Z455" s="86">
        <v>-331</v>
      </c>
      <c r="AA455" s="86">
        <v>-29</v>
      </c>
      <c r="AB455" s="77">
        <v>-107</v>
      </c>
      <c r="AC455" s="86">
        <v>18</v>
      </c>
      <c r="AD455" s="86">
        <v>13</v>
      </c>
      <c r="AE455" s="86">
        <v>-122</v>
      </c>
      <c r="AF455" s="77">
        <v>68</v>
      </c>
      <c r="AG455" s="86">
        <v>-272</v>
      </c>
      <c r="AH455" s="86">
        <v>51</v>
      </c>
      <c r="AI455" s="86">
        <v>35</v>
      </c>
      <c r="AJ455" s="77">
        <v>210</v>
      </c>
      <c r="AK455" s="86">
        <v>-143</v>
      </c>
      <c r="AL455" s="86">
        <v>183</v>
      </c>
      <c r="AM455" s="86">
        <v>-146</v>
      </c>
      <c r="AN455" s="77">
        <v>-181</v>
      </c>
      <c r="AO455" s="86">
        <v>100</v>
      </c>
      <c r="AP455" s="86">
        <v>-368</v>
      </c>
      <c r="AQ455" s="86">
        <v>-375</v>
      </c>
      <c r="AR455" s="77">
        <v>137</v>
      </c>
      <c r="AT455" s="88">
        <v>-3</v>
      </c>
      <c r="AU455" s="88">
        <v>-433</v>
      </c>
      <c r="AV455" s="88">
        <v>-434</v>
      </c>
      <c r="AW455" s="88">
        <v>-170</v>
      </c>
      <c r="AX455" s="88">
        <v>405</v>
      </c>
      <c r="AY455" s="88">
        <v>-302</v>
      </c>
      <c r="AZ455" s="88">
        <v>-23</v>
      </c>
      <c r="BA455" s="88">
        <v>24</v>
      </c>
      <c r="BB455" s="88">
        <v>-287</v>
      </c>
      <c r="BC455" s="88">
        <v>-506</v>
      </c>
    </row>
    <row r="456" spans="1:55" x14ac:dyDescent="0.45">
      <c r="A456" s="123" t="s">
        <v>504</v>
      </c>
      <c r="B456" s="101" t="s">
        <v>223</v>
      </c>
      <c r="C456" s="102" t="s">
        <v>209</v>
      </c>
      <c r="D456" s="101">
        <v>2621718</v>
      </c>
      <c r="E456" s="105">
        <f t="shared" ref="E456:AR456" si="54">E428+E443+E453+E455</f>
        <v>597</v>
      </c>
      <c r="F456" s="105">
        <f t="shared" si="54"/>
        <v>789</v>
      </c>
      <c r="G456" s="105">
        <f t="shared" si="54"/>
        <v>-922</v>
      </c>
      <c r="H456" s="106">
        <f t="shared" si="54"/>
        <v>3656</v>
      </c>
      <c r="I456" s="105">
        <f t="shared" si="54"/>
        <v>-2099</v>
      </c>
      <c r="J456" s="105">
        <f t="shared" si="54"/>
        <v>2981</v>
      </c>
      <c r="K456" s="105">
        <f t="shared" si="54"/>
        <v>-4015</v>
      </c>
      <c r="L456" s="106">
        <f t="shared" si="54"/>
        <v>2582</v>
      </c>
      <c r="M456" s="105">
        <f t="shared" si="54"/>
        <v>-1371</v>
      </c>
      <c r="N456" s="105">
        <f t="shared" si="54"/>
        <v>1477</v>
      </c>
      <c r="O456" s="105">
        <f t="shared" si="54"/>
        <v>-385</v>
      </c>
      <c r="P456" s="106">
        <f t="shared" si="54"/>
        <v>-1519</v>
      </c>
      <c r="Q456" s="105">
        <f t="shared" si="54"/>
        <v>-1438</v>
      </c>
      <c r="R456" s="105">
        <f t="shared" si="54"/>
        <v>-1484</v>
      </c>
      <c r="S456" s="105">
        <f t="shared" si="54"/>
        <v>-4221</v>
      </c>
      <c r="T456" s="106">
        <f t="shared" si="54"/>
        <v>3512</v>
      </c>
      <c r="U456" s="105">
        <f t="shared" si="54"/>
        <v>5214</v>
      </c>
      <c r="V456" s="105">
        <f t="shared" si="54"/>
        <v>-2421</v>
      </c>
      <c r="W456" s="105">
        <f t="shared" si="54"/>
        <v>-5130</v>
      </c>
      <c r="X456" s="106">
        <f t="shared" si="54"/>
        <v>134</v>
      </c>
      <c r="Y456" s="105">
        <f t="shared" si="54"/>
        <v>1943</v>
      </c>
      <c r="Z456" s="105">
        <f t="shared" si="54"/>
        <v>1490</v>
      </c>
      <c r="AA456" s="105">
        <f t="shared" si="54"/>
        <v>-705</v>
      </c>
      <c r="AB456" s="106">
        <f t="shared" si="54"/>
        <v>3258</v>
      </c>
      <c r="AC456" s="105">
        <f t="shared" si="54"/>
        <v>2447</v>
      </c>
      <c r="AD456" s="105">
        <f t="shared" si="54"/>
        <v>-2561</v>
      </c>
      <c r="AE456" s="105">
        <f t="shared" si="54"/>
        <v>-555</v>
      </c>
      <c r="AF456" s="106">
        <f t="shared" si="54"/>
        <v>2466</v>
      </c>
      <c r="AG456" s="105">
        <f t="shared" si="54"/>
        <v>1146</v>
      </c>
      <c r="AH456" s="105">
        <f t="shared" si="54"/>
        <v>-1902</v>
      </c>
      <c r="AI456" s="105">
        <f t="shared" si="54"/>
        <v>2387</v>
      </c>
      <c r="AJ456" s="106">
        <f t="shared" si="54"/>
        <v>6336</v>
      </c>
      <c r="AK456" s="105">
        <f t="shared" si="54"/>
        <v>157</v>
      </c>
      <c r="AL456" s="105">
        <f t="shared" si="54"/>
        <v>-2992</v>
      </c>
      <c r="AM456" s="105">
        <f t="shared" si="54"/>
        <v>89</v>
      </c>
      <c r="AN456" s="106">
        <f t="shared" si="54"/>
        <v>-2774</v>
      </c>
      <c r="AO456" s="105">
        <f t="shared" si="54"/>
        <v>-59</v>
      </c>
      <c r="AP456" s="105">
        <f t="shared" si="54"/>
        <v>-2950</v>
      </c>
      <c r="AQ456" s="105">
        <f t="shared" si="54"/>
        <v>4048</v>
      </c>
      <c r="AR456" s="106">
        <f t="shared" si="54"/>
        <v>-105</v>
      </c>
      <c r="AT456" s="107">
        <f t="shared" ref="AT456:BC456" si="55">AT428+AT443+AT453+AT455</f>
        <v>4120</v>
      </c>
      <c r="AU456" s="107">
        <f t="shared" si="55"/>
        <v>-551</v>
      </c>
      <c r="AV456" s="107">
        <f t="shared" si="55"/>
        <v>-1798</v>
      </c>
      <c r="AW456" s="107">
        <f t="shared" si="55"/>
        <v>-3631</v>
      </c>
      <c r="AX456" s="107">
        <f t="shared" si="55"/>
        <v>-2203</v>
      </c>
      <c r="AY456" s="107">
        <f t="shared" si="55"/>
        <v>5986</v>
      </c>
      <c r="AZ456" s="107">
        <f t="shared" si="55"/>
        <v>1797</v>
      </c>
      <c r="BA456" s="107">
        <f t="shared" si="55"/>
        <v>7967</v>
      </c>
      <c r="BB456" s="107">
        <f t="shared" si="55"/>
        <v>-5520</v>
      </c>
      <c r="BC456" s="107">
        <f t="shared" si="55"/>
        <v>934</v>
      </c>
    </row>
    <row r="457" spans="1:55" x14ac:dyDescent="0.45">
      <c r="A457" s="59"/>
      <c r="B457" s="60"/>
      <c r="C457" s="60"/>
      <c r="D457" s="60"/>
      <c r="E457" s="131"/>
      <c r="F457" s="131"/>
      <c r="G457" s="131"/>
      <c r="H457" s="130"/>
      <c r="I457" s="131"/>
      <c r="J457" s="131"/>
      <c r="K457" s="131"/>
      <c r="L457" s="130"/>
      <c r="M457" s="131"/>
      <c r="N457" s="131"/>
      <c r="O457" s="131"/>
      <c r="P457" s="130"/>
      <c r="Q457" s="131"/>
      <c r="R457" s="131"/>
      <c r="S457" s="131"/>
      <c r="T457" s="130"/>
      <c r="U457" s="131"/>
      <c r="V457" s="131"/>
      <c r="W457" s="131"/>
      <c r="X457" s="130"/>
      <c r="Y457" s="131"/>
      <c r="Z457" s="131"/>
      <c r="AA457" s="131"/>
      <c r="AB457" s="130"/>
      <c r="AC457" s="131"/>
      <c r="AD457" s="131"/>
      <c r="AE457" s="131"/>
      <c r="AF457" s="130"/>
      <c r="AG457" s="131"/>
      <c r="AH457" s="131"/>
      <c r="AI457" s="131"/>
      <c r="AJ457" s="130"/>
      <c r="AK457" s="131"/>
      <c r="AL457" s="131"/>
      <c r="AM457" s="131"/>
      <c r="AN457" s="130"/>
      <c r="AO457" s="131"/>
      <c r="AP457" s="131"/>
      <c r="AQ457" s="131"/>
      <c r="AR457" s="130"/>
      <c r="AT457" s="132"/>
      <c r="AU457" s="132"/>
      <c r="AV457" s="132"/>
      <c r="AW457" s="132"/>
      <c r="AX457" s="132"/>
      <c r="AY457" s="132"/>
      <c r="AZ457" s="132"/>
      <c r="BA457" s="132"/>
      <c r="BB457" s="132"/>
      <c r="BC457" s="132"/>
    </row>
    <row r="458" spans="1:55" x14ac:dyDescent="0.45">
      <c r="A458" s="97" t="s">
        <v>505</v>
      </c>
      <c r="B458" s="60" t="s">
        <v>223</v>
      </c>
      <c r="C458" s="76" t="s">
        <v>209</v>
      </c>
      <c r="D458" s="60">
        <v>14710</v>
      </c>
      <c r="E458" s="86">
        <v>14778</v>
      </c>
      <c r="F458" s="86">
        <v>15375</v>
      </c>
      <c r="G458" s="86">
        <v>16164</v>
      </c>
      <c r="H458" s="77">
        <v>15242</v>
      </c>
      <c r="I458" s="86">
        <v>18898</v>
      </c>
      <c r="J458" s="86">
        <v>16639</v>
      </c>
      <c r="K458" s="86">
        <v>19620</v>
      </c>
      <c r="L458" s="77">
        <v>15605</v>
      </c>
      <c r="M458" s="86">
        <v>18347</v>
      </c>
      <c r="N458" s="86">
        <v>16976</v>
      </c>
      <c r="O458" s="86">
        <v>18453</v>
      </c>
      <c r="P458" s="77">
        <v>18068</v>
      </c>
      <c r="Q458" s="86">
        <v>16549</v>
      </c>
      <c r="R458" s="86">
        <v>15111</v>
      </c>
      <c r="S458" s="86">
        <v>13627</v>
      </c>
      <c r="T458" s="77">
        <v>9406</v>
      </c>
      <c r="U458" s="86">
        <v>12918</v>
      </c>
      <c r="V458" s="86">
        <v>18132</v>
      </c>
      <c r="W458" s="86">
        <v>15711</v>
      </c>
      <c r="X458" s="77">
        <v>10581</v>
      </c>
      <c r="Y458" s="86">
        <v>10715</v>
      </c>
      <c r="Z458" s="86">
        <v>12658</v>
      </c>
      <c r="AA458" s="86">
        <v>14148</v>
      </c>
      <c r="AB458" s="77">
        <v>13443</v>
      </c>
      <c r="AC458" s="86">
        <v>16701</v>
      </c>
      <c r="AD458" s="86">
        <v>19148</v>
      </c>
      <c r="AE458" s="86">
        <v>16587</v>
      </c>
      <c r="AF458" s="77">
        <v>16032</v>
      </c>
      <c r="AG458" s="86">
        <v>18498</v>
      </c>
      <c r="AH458" s="86">
        <v>19644</v>
      </c>
      <c r="AI458" s="86">
        <v>17742</v>
      </c>
      <c r="AJ458" s="77">
        <v>20129</v>
      </c>
      <c r="AK458" s="86">
        <v>26465</v>
      </c>
      <c r="AL458" s="86">
        <v>26622</v>
      </c>
      <c r="AM458" s="86">
        <v>23630</v>
      </c>
      <c r="AN458" s="77">
        <v>23719</v>
      </c>
      <c r="AO458" s="86">
        <v>20945</v>
      </c>
      <c r="AP458" s="86">
        <v>20886</v>
      </c>
      <c r="AQ458" s="86">
        <v>17936</v>
      </c>
      <c r="AR458" s="77">
        <v>21984</v>
      </c>
      <c r="AT458" s="88">
        <v>14778</v>
      </c>
      <c r="AU458" s="88">
        <v>18898</v>
      </c>
      <c r="AV458" s="88">
        <v>18347</v>
      </c>
      <c r="AW458" s="88">
        <v>16549</v>
      </c>
      <c r="AX458" s="88">
        <v>12918</v>
      </c>
      <c r="AY458" s="88">
        <v>10715</v>
      </c>
      <c r="AZ458" s="88">
        <v>16701</v>
      </c>
      <c r="BA458" s="88">
        <v>18498</v>
      </c>
      <c r="BB458" s="88">
        <v>26465</v>
      </c>
      <c r="BC458" s="88">
        <v>20945</v>
      </c>
    </row>
    <row r="459" spans="1:55" x14ac:dyDescent="0.45">
      <c r="A459" s="97" t="s">
        <v>506</v>
      </c>
      <c r="B459" s="60" t="s">
        <v>223</v>
      </c>
      <c r="C459" s="76" t="s">
        <v>209</v>
      </c>
      <c r="D459" s="60">
        <v>14719</v>
      </c>
      <c r="E459" s="66"/>
      <c r="F459" s="66"/>
      <c r="G459" s="66"/>
      <c r="H459" s="67"/>
      <c r="I459" s="86">
        <v>-160</v>
      </c>
      <c r="J459" s="86">
        <v>0</v>
      </c>
      <c r="K459" s="86">
        <v>0</v>
      </c>
      <c r="L459" s="77">
        <v>160</v>
      </c>
      <c r="M459" s="86">
        <v>0</v>
      </c>
      <c r="N459" s="86">
        <v>0</v>
      </c>
      <c r="O459" s="86">
        <v>0</v>
      </c>
      <c r="P459" s="77">
        <v>0</v>
      </c>
      <c r="Q459" s="66"/>
      <c r="R459" s="66"/>
      <c r="S459" s="66"/>
      <c r="T459" s="67"/>
      <c r="U459" s="66"/>
      <c r="V459" s="66"/>
      <c r="W459" s="66"/>
      <c r="X459" s="67"/>
      <c r="Y459" s="66"/>
      <c r="Z459" s="66"/>
      <c r="AA459" s="66"/>
      <c r="AB459" s="67"/>
      <c r="AC459" s="66"/>
      <c r="AD459" s="66"/>
      <c r="AE459" s="66"/>
      <c r="AF459" s="67"/>
      <c r="AG459" s="66"/>
      <c r="AH459" s="66"/>
      <c r="AI459" s="66"/>
      <c r="AJ459" s="67"/>
      <c r="AK459" s="66"/>
      <c r="AL459" s="66"/>
      <c r="AM459" s="66"/>
      <c r="AN459" s="67"/>
      <c r="AO459" s="66"/>
      <c r="AP459" s="66"/>
      <c r="AQ459" s="66"/>
      <c r="AR459" s="67"/>
      <c r="AT459" s="68"/>
      <c r="AU459" s="88">
        <v>0</v>
      </c>
      <c r="AV459" s="88">
        <v>0</v>
      </c>
      <c r="AW459" s="99"/>
      <c r="AX459" s="99"/>
      <c r="AY459" s="99"/>
      <c r="AZ459" s="99"/>
      <c r="BA459" s="99"/>
      <c r="BB459" s="68"/>
      <c r="BC459" s="68"/>
    </row>
    <row r="460" spans="1:55" ht="14.65" thickBot="1" x14ac:dyDescent="0.5">
      <c r="A460" s="169" t="s">
        <v>507</v>
      </c>
      <c r="B460" s="170" t="s">
        <v>223</v>
      </c>
      <c r="C460" s="171" t="s">
        <v>209</v>
      </c>
      <c r="D460" s="170">
        <v>14724</v>
      </c>
      <c r="E460" s="172">
        <f t="shared" ref="E460:AR460" si="56">SUM(E456,E458,E459)</f>
        <v>15375</v>
      </c>
      <c r="F460" s="172">
        <f t="shared" si="56"/>
        <v>16164</v>
      </c>
      <c r="G460" s="172">
        <f t="shared" si="56"/>
        <v>15242</v>
      </c>
      <c r="H460" s="173">
        <f t="shared" si="56"/>
        <v>18898</v>
      </c>
      <c r="I460" s="172">
        <f t="shared" si="56"/>
        <v>16639</v>
      </c>
      <c r="J460" s="172">
        <f t="shared" si="56"/>
        <v>19620</v>
      </c>
      <c r="K460" s="172">
        <f t="shared" si="56"/>
        <v>15605</v>
      </c>
      <c r="L460" s="173">
        <f t="shared" si="56"/>
        <v>18347</v>
      </c>
      <c r="M460" s="172">
        <f t="shared" si="56"/>
        <v>16976</v>
      </c>
      <c r="N460" s="172">
        <f t="shared" si="56"/>
        <v>18453</v>
      </c>
      <c r="O460" s="172">
        <f t="shared" si="56"/>
        <v>18068</v>
      </c>
      <c r="P460" s="173">
        <f t="shared" si="56"/>
        <v>16549</v>
      </c>
      <c r="Q460" s="172">
        <f t="shared" si="56"/>
        <v>15111</v>
      </c>
      <c r="R460" s="172">
        <f t="shared" si="56"/>
        <v>13627</v>
      </c>
      <c r="S460" s="172">
        <f t="shared" si="56"/>
        <v>9406</v>
      </c>
      <c r="T460" s="173">
        <f t="shared" si="56"/>
        <v>12918</v>
      </c>
      <c r="U460" s="172">
        <f t="shared" si="56"/>
        <v>18132</v>
      </c>
      <c r="V460" s="172">
        <f t="shared" si="56"/>
        <v>15711</v>
      </c>
      <c r="W460" s="172">
        <f t="shared" si="56"/>
        <v>10581</v>
      </c>
      <c r="X460" s="173">
        <f t="shared" si="56"/>
        <v>10715</v>
      </c>
      <c r="Y460" s="172">
        <f t="shared" si="56"/>
        <v>12658</v>
      </c>
      <c r="Z460" s="172">
        <f t="shared" si="56"/>
        <v>14148</v>
      </c>
      <c r="AA460" s="172">
        <f t="shared" si="56"/>
        <v>13443</v>
      </c>
      <c r="AB460" s="173">
        <f t="shared" si="56"/>
        <v>16701</v>
      </c>
      <c r="AC460" s="172">
        <f t="shared" si="56"/>
        <v>19148</v>
      </c>
      <c r="AD460" s="172">
        <f t="shared" si="56"/>
        <v>16587</v>
      </c>
      <c r="AE460" s="172">
        <f t="shared" si="56"/>
        <v>16032</v>
      </c>
      <c r="AF460" s="173">
        <f t="shared" si="56"/>
        <v>18498</v>
      </c>
      <c r="AG460" s="172">
        <f t="shared" si="56"/>
        <v>19644</v>
      </c>
      <c r="AH460" s="172">
        <f t="shared" si="56"/>
        <v>17742</v>
      </c>
      <c r="AI460" s="172">
        <f t="shared" si="56"/>
        <v>20129</v>
      </c>
      <c r="AJ460" s="173">
        <f t="shared" si="56"/>
        <v>26465</v>
      </c>
      <c r="AK460" s="172">
        <f t="shared" si="56"/>
        <v>26622</v>
      </c>
      <c r="AL460" s="172">
        <f t="shared" si="56"/>
        <v>23630</v>
      </c>
      <c r="AM460" s="172">
        <f t="shared" si="56"/>
        <v>23719</v>
      </c>
      <c r="AN460" s="173">
        <f t="shared" si="56"/>
        <v>20945</v>
      </c>
      <c r="AO460" s="172">
        <f t="shared" si="56"/>
        <v>20886</v>
      </c>
      <c r="AP460" s="172">
        <f t="shared" si="56"/>
        <v>17936</v>
      </c>
      <c r="AQ460" s="172">
        <f t="shared" si="56"/>
        <v>21984</v>
      </c>
      <c r="AR460" s="173">
        <f t="shared" si="56"/>
        <v>21879</v>
      </c>
      <c r="AT460" s="174">
        <f t="shared" ref="AT460:BC460" si="57">SUM(AT456,AT458,AT459)</f>
        <v>18898</v>
      </c>
      <c r="AU460" s="174">
        <f t="shared" si="57"/>
        <v>18347</v>
      </c>
      <c r="AV460" s="174">
        <f t="shared" si="57"/>
        <v>16549</v>
      </c>
      <c r="AW460" s="174">
        <f t="shared" si="57"/>
        <v>12918</v>
      </c>
      <c r="AX460" s="174">
        <f t="shared" si="57"/>
        <v>10715</v>
      </c>
      <c r="AY460" s="174">
        <f t="shared" si="57"/>
        <v>16701</v>
      </c>
      <c r="AZ460" s="174">
        <f t="shared" si="57"/>
        <v>18498</v>
      </c>
      <c r="BA460" s="174">
        <f t="shared" si="57"/>
        <v>26465</v>
      </c>
      <c r="BB460" s="174">
        <f t="shared" si="57"/>
        <v>20945</v>
      </c>
      <c r="BC460" s="174">
        <f t="shared" si="57"/>
        <v>21879</v>
      </c>
    </row>
    <row r="461" spans="1:55" x14ac:dyDescent="0.45">
      <c r="A461" s="59"/>
      <c r="B461" s="60"/>
      <c r="C461" s="60"/>
      <c r="D461" s="60"/>
      <c r="E461" s="66"/>
      <c r="F461" s="66"/>
      <c r="G461" s="66"/>
      <c r="H461" s="67"/>
      <c r="I461" s="66"/>
      <c r="J461" s="66"/>
      <c r="K461" s="66"/>
      <c r="L461" s="67"/>
      <c r="M461" s="66"/>
      <c r="N461" s="66"/>
      <c r="O461" s="66"/>
      <c r="P461" s="67"/>
      <c r="Q461" s="66"/>
      <c r="R461" s="66"/>
      <c r="S461" s="66"/>
      <c r="T461" s="67"/>
      <c r="U461" s="66"/>
      <c r="V461" s="66"/>
      <c r="W461" s="66"/>
      <c r="X461" s="67"/>
      <c r="Y461" s="66"/>
      <c r="Z461" s="66"/>
      <c r="AA461" s="66"/>
      <c r="AB461" s="67"/>
      <c r="AC461" s="66"/>
      <c r="AD461" s="66"/>
      <c r="AE461" s="66"/>
      <c r="AF461" s="67"/>
      <c r="AG461" s="66"/>
      <c r="AH461" s="66"/>
      <c r="AI461" s="66"/>
      <c r="AJ461" s="67"/>
      <c r="AK461" s="66"/>
      <c r="AL461" s="66"/>
      <c r="AM461" s="66"/>
      <c r="AN461" s="67"/>
      <c r="AO461" s="66"/>
      <c r="AP461" s="66"/>
      <c r="AQ461" s="66"/>
      <c r="AR461" s="67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</row>
    <row r="462" spans="1:55" x14ac:dyDescent="0.45">
      <c r="A462" s="95" t="s">
        <v>508</v>
      </c>
      <c r="B462" s="96"/>
      <c r="C462" s="96"/>
      <c r="D462" s="96"/>
      <c r="E462" s="66"/>
      <c r="F462" s="66"/>
      <c r="G462" s="66"/>
      <c r="H462" s="67"/>
      <c r="I462" s="66"/>
      <c r="J462" s="66"/>
      <c r="K462" s="66"/>
      <c r="L462" s="67"/>
      <c r="M462" s="66"/>
      <c r="N462" s="66"/>
      <c r="O462" s="66"/>
      <c r="P462" s="67"/>
      <c r="Q462" s="66"/>
      <c r="R462" s="66"/>
      <c r="S462" s="66"/>
      <c r="T462" s="67"/>
      <c r="U462" s="66"/>
      <c r="V462" s="66"/>
      <c r="W462" s="66"/>
      <c r="X462" s="67"/>
      <c r="Y462" s="66"/>
      <c r="Z462" s="66"/>
      <c r="AA462" s="66"/>
      <c r="AB462" s="67"/>
      <c r="AC462" s="66"/>
      <c r="AD462" s="66"/>
      <c r="AE462" s="66"/>
      <c r="AF462" s="67"/>
      <c r="AG462" s="66"/>
      <c r="AH462" s="66"/>
      <c r="AI462" s="66"/>
      <c r="AJ462" s="67"/>
      <c r="AK462" s="66"/>
      <c r="AL462" s="66"/>
      <c r="AM462" s="66"/>
      <c r="AN462" s="67"/>
      <c r="AO462" s="66"/>
      <c r="AP462" s="66"/>
      <c r="AQ462" s="66"/>
      <c r="AR462" s="67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</row>
    <row r="463" spans="1:55" x14ac:dyDescent="0.45">
      <c r="A463" s="97" t="s">
        <v>509</v>
      </c>
      <c r="B463" s="60" t="s">
        <v>223</v>
      </c>
      <c r="C463" s="76" t="s">
        <v>209</v>
      </c>
      <c r="D463" s="60">
        <v>14737</v>
      </c>
      <c r="E463" s="86">
        <v>3633</v>
      </c>
      <c r="F463" s="86">
        <v>4705</v>
      </c>
      <c r="G463" s="86">
        <v>5083</v>
      </c>
      <c r="H463" s="77">
        <v>5238</v>
      </c>
      <c r="I463" s="86">
        <v>4391</v>
      </c>
      <c r="J463" s="86">
        <v>5627</v>
      </c>
      <c r="K463" s="86">
        <v>5994</v>
      </c>
      <c r="L463" s="77">
        <v>6364</v>
      </c>
      <c r="M463" s="86">
        <v>6617</v>
      </c>
      <c r="N463" s="86">
        <v>6985</v>
      </c>
      <c r="O463" s="86">
        <v>6007</v>
      </c>
      <c r="P463" s="77">
        <v>6415</v>
      </c>
      <c r="Q463" s="86">
        <v>7658</v>
      </c>
      <c r="R463" s="86">
        <v>9120</v>
      </c>
      <c r="S463" s="86">
        <v>9845</v>
      </c>
      <c r="T463" s="77">
        <v>9413</v>
      </c>
      <c r="U463" s="86">
        <v>9548</v>
      </c>
      <c r="V463" s="86">
        <v>7403</v>
      </c>
      <c r="W463" s="86">
        <v>9872</v>
      </c>
      <c r="X463" s="77">
        <v>10268</v>
      </c>
      <c r="Y463" s="86">
        <v>11642</v>
      </c>
      <c r="Z463" s="86">
        <v>10132</v>
      </c>
      <c r="AA463" s="86">
        <v>13210</v>
      </c>
      <c r="AB463" s="77">
        <v>12987</v>
      </c>
      <c r="AC463" s="86">
        <v>12000</v>
      </c>
      <c r="AD463" s="86">
        <v>12627</v>
      </c>
      <c r="AE463" s="86">
        <v>15466</v>
      </c>
      <c r="AF463" s="77">
        <v>14427</v>
      </c>
      <c r="AG463" s="86">
        <v>11451</v>
      </c>
      <c r="AH463" s="86">
        <v>13993</v>
      </c>
      <c r="AI463" s="86">
        <v>17003</v>
      </c>
      <c r="AJ463" s="77">
        <v>22677</v>
      </c>
      <c r="AK463" s="86">
        <v>19289</v>
      </c>
      <c r="AL463" s="86">
        <v>21890</v>
      </c>
      <c r="AM463" s="86">
        <v>25539</v>
      </c>
      <c r="AN463" s="77">
        <v>24934</v>
      </c>
      <c r="AO463" s="86">
        <v>25106</v>
      </c>
      <c r="AP463" s="86">
        <v>19422</v>
      </c>
      <c r="AQ463" s="86">
        <v>23353</v>
      </c>
      <c r="AR463" s="77">
        <v>23614</v>
      </c>
      <c r="AT463" s="99">
        <f>SUM(E463,F463,G463,H463)</f>
        <v>18659</v>
      </c>
      <c r="AU463" s="99">
        <f>SUM(I463,J463,K463,L463)</f>
        <v>22376</v>
      </c>
      <c r="AV463" s="99">
        <f>SUM(M463,N463,O463,P463)</f>
        <v>26024</v>
      </c>
      <c r="AW463" s="99">
        <f>SUM(Q463,R463,S463,T463)</f>
        <v>36036</v>
      </c>
      <c r="AX463" s="99">
        <f>SUM(U463,V463,W463,X463)</f>
        <v>37091</v>
      </c>
      <c r="AY463" s="99">
        <f>SUM(Y463,Z463,AA463,AB463)</f>
        <v>47971</v>
      </c>
      <c r="AZ463" s="99">
        <f>SUM(AC463,AD463,AE463,AF463)</f>
        <v>54520</v>
      </c>
      <c r="BA463" s="99">
        <f>SUM(AG463,AH463,AI463,AJ463)</f>
        <v>65124</v>
      </c>
      <c r="BB463" s="88">
        <v>91652</v>
      </c>
      <c r="BC463" s="99">
        <f>SUM(AO463,AP463,AQ463,AR463)</f>
        <v>91495</v>
      </c>
    </row>
    <row r="464" spans="1:55" x14ac:dyDescent="0.45">
      <c r="A464" s="97" t="s">
        <v>510</v>
      </c>
      <c r="B464" s="60" t="s">
        <v>223</v>
      </c>
      <c r="C464" s="76" t="s">
        <v>209</v>
      </c>
      <c r="D464" s="60">
        <v>14750</v>
      </c>
      <c r="E464" s="86">
        <v>-1203</v>
      </c>
      <c r="F464" s="86">
        <v>-1611</v>
      </c>
      <c r="G464" s="86">
        <v>-2289</v>
      </c>
      <c r="H464" s="77">
        <v>-2255</v>
      </c>
      <c r="I464" s="86">
        <v>-2345</v>
      </c>
      <c r="J464" s="86">
        <v>-2646</v>
      </c>
      <c r="K464" s="86">
        <v>-2417</v>
      </c>
      <c r="L464" s="77">
        <v>-3551</v>
      </c>
      <c r="M464" s="86">
        <v>-2927</v>
      </c>
      <c r="N464" s="86">
        <v>-2515</v>
      </c>
      <c r="O464" s="86">
        <v>-2373</v>
      </c>
      <c r="P464" s="77">
        <v>-2100</v>
      </c>
      <c r="Q464" s="86">
        <v>-2428</v>
      </c>
      <c r="R464" s="86">
        <v>-2123</v>
      </c>
      <c r="S464" s="86">
        <v>-2554</v>
      </c>
      <c r="T464" s="77">
        <v>-3078</v>
      </c>
      <c r="U464" s="86">
        <v>-2508</v>
      </c>
      <c r="V464" s="86">
        <v>-2831</v>
      </c>
      <c r="W464" s="86">
        <v>-3538</v>
      </c>
      <c r="X464" s="77">
        <v>-4307</v>
      </c>
      <c r="Y464" s="86">
        <v>-7299</v>
      </c>
      <c r="Z464" s="86">
        <v>-5477</v>
      </c>
      <c r="AA464" s="86">
        <v>-5282</v>
      </c>
      <c r="AB464" s="77">
        <v>-7081</v>
      </c>
      <c r="AC464" s="86">
        <v>-4638</v>
      </c>
      <c r="AD464" s="86">
        <v>-6126</v>
      </c>
      <c r="AE464" s="86">
        <v>-6732</v>
      </c>
      <c r="AF464" s="77">
        <v>-6052</v>
      </c>
      <c r="AG464" s="86">
        <v>-6005</v>
      </c>
      <c r="AH464" s="86">
        <v>-5391</v>
      </c>
      <c r="AI464" s="86">
        <v>-5406</v>
      </c>
      <c r="AJ464" s="77">
        <v>-5479</v>
      </c>
      <c r="AK464" s="86">
        <v>-5942</v>
      </c>
      <c r="AL464" s="86">
        <v>-5496</v>
      </c>
      <c r="AM464" s="86">
        <v>-6819</v>
      </c>
      <c r="AN464" s="77">
        <v>-6383</v>
      </c>
      <c r="AO464" s="86">
        <v>-9786</v>
      </c>
      <c r="AP464" s="86">
        <v>-6828</v>
      </c>
      <c r="AQ464" s="86">
        <v>-7276</v>
      </c>
      <c r="AR464" s="77">
        <v>-7595</v>
      </c>
      <c r="AT464" s="99">
        <f>SUM(E464,F464,G464,H464)</f>
        <v>-7358</v>
      </c>
      <c r="AU464" s="99">
        <f>SUM(I464,J464,K464,L464)</f>
        <v>-10959</v>
      </c>
      <c r="AV464" s="99">
        <f>SUM(M464,N464,O464,P464)</f>
        <v>-9915</v>
      </c>
      <c r="AW464" s="99">
        <f>SUM(Q464,R464,S464,T464)</f>
        <v>-10183</v>
      </c>
      <c r="AX464" s="99">
        <f>SUM(U464,V464,W464,X464)</f>
        <v>-13184</v>
      </c>
      <c r="AY464" s="99">
        <f>SUM(Y464,Z464,AA464,AB464)</f>
        <v>-25139</v>
      </c>
      <c r="AZ464" s="99">
        <f>SUM(AC464,AD464,AE464,AF464)</f>
        <v>-23548</v>
      </c>
      <c r="BA464" s="99">
        <f>SUM(AG464,AH464,AI464,AJ464)</f>
        <v>-22281</v>
      </c>
      <c r="BB464" s="88">
        <v>-24640</v>
      </c>
      <c r="BC464" s="99">
        <f>SUM(AO464,AP464,AQ464,AR464)</f>
        <v>-31485</v>
      </c>
    </row>
    <row r="465" spans="1:55" x14ac:dyDescent="0.45">
      <c r="A465" s="123" t="s">
        <v>511</v>
      </c>
      <c r="B465" s="101" t="s">
        <v>223</v>
      </c>
      <c r="C465" s="102" t="s">
        <v>209</v>
      </c>
      <c r="D465" s="101">
        <v>14762</v>
      </c>
      <c r="E465" s="105">
        <f t="shared" ref="E465:AR465" si="58">E463+E464</f>
        <v>2430</v>
      </c>
      <c r="F465" s="105">
        <f t="shared" si="58"/>
        <v>3094</v>
      </c>
      <c r="G465" s="105">
        <f t="shared" si="58"/>
        <v>2794</v>
      </c>
      <c r="H465" s="106">
        <f t="shared" si="58"/>
        <v>2983</v>
      </c>
      <c r="I465" s="105">
        <f t="shared" si="58"/>
        <v>2046</v>
      </c>
      <c r="J465" s="105">
        <f t="shared" si="58"/>
        <v>2981</v>
      </c>
      <c r="K465" s="105">
        <f t="shared" si="58"/>
        <v>3577</v>
      </c>
      <c r="L465" s="106">
        <f t="shared" si="58"/>
        <v>2813</v>
      </c>
      <c r="M465" s="105">
        <f t="shared" si="58"/>
        <v>3690</v>
      </c>
      <c r="N465" s="105">
        <f t="shared" si="58"/>
        <v>4470</v>
      </c>
      <c r="O465" s="105">
        <f t="shared" si="58"/>
        <v>3634</v>
      </c>
      <c r="P465" s="106">
        <f t="shared" si="58"/>
        <v>4315</v>
      </c>
      <c r="Q465" s="105">
        <f t="shared" si="58"/>
        <v>5230</v>
      </c>
      <c r="R465" s="105">
        <f t="shared" si="58"/>
        <v>6997</v>
      </c>
      <c r="S465" s="105">
        <f t="shared" si="58"/>
        <v>7291</v>
      </c>
      <c r="T465" s="106">
        <f t="shared" si="58"/>
        <v>6335</v>
      </c>
      <c r="U465" s="105">
        <f t="shared" si="58"/>
        <v>7040</v>
      </c>
      <c r="V465" s="105">
        <f t="shared" si="58"/>
        <v>4572</v>
      </c>
      <c r="W465" s="105">
        <f t="shared" si="58"/>
        <v>6334</v>
      </c>
      <c r="X465" s="106">
        <f t="shared" si="58"/>
        <v>5961</v>
      </c>
      <c r="Y465" s="105">
        <f t="shared" si="58"/>
        <v>4343</v>
      </c>
      <c r="Z465" s="105">
        <f t="shared" si="58"/>
        <v>4655</v>
      </c>
      <c r="AA465" s="105">
        <f t="shared" si="58"/>
        <v>7928</v>
      </c>
      <c r="AB465" s="106">
        <f t="shared" si="58"/>
        <v>5906</v>
      </c>
      <c r="AC465" s="105">
        <f t="shared" si="58"/>
        <v>7362</v>
      </c>
      <c r="AD465" s="105">
        <f t="shared" si="58"/>
        <v>6501</v>
      </c>
      <c r="AE465" s="105">
        <f t="shared" si="58"/>
        <v>8734</v>
      </c>
      <c r="AF465" s="106">
        <f t="shared" si="58"/>
        <v>8375</v>
      </c>
      <c r="AG465" s="105">
        <f t="shared" si="58"/>
        <v>5446</v>
      </c>
      <c r="AH465" s="105">
        <f t="shared" si="58"/>
        <v>8602</v>
      </c>
      <c r="AI465" s="105">
        <f t="shared" si="58"/>
        <v>11597</v>
      </c>
      <c r="AJ465" s="106">
        <f t="shared" si="58"/>
        <v>17198</v>
      </c>
      <c r="AK465" s="105">
        <f t="shared" si="58"/>
        <v>13347</v>
      </c>
      <c r="AL465" s="105">
        <f t="shared" si="58"/>
        <v>16394</v>
      </c>
      <c r="AM465" s="105">
        <f t="shared" si="58"/>
        <v>18720</v>
      </c>
      <c r="AN465" s="106">
        <f t="shared" si="58"/>
        <v>18551</v>
      </c>
      <c r="AO465" s="105">
        <f t="shared" si="58"/>
        <v>15320</v>
      </c>
      <c r="AP465" s="105">
        <f t="shared" si="58"/>
        <v>12594</v>
      </c>
      <c r="AQ465" s="105">
        <f t="shared" si="58"/>
        <v>16077</v>
      </c>
      <c r="AR465" s="106">
        <f t="shared" si="58"/>
        <v>16019</v>
      </c>
      <c r="AT465" s="109">
        <f>SUM(E465,F465,G465,H465)</f>
        <v>11301</v>
      </c>
      <c r="AU465" s="109">
        <f>SUM(I465,J465,K465,L465)</f>
        <v>11417</v>
      </c>
      <c r="AV465" s="109">
        <f>SUM(M465,N465,O465,P465)</f>
        <v>16109</v>
      </c>
      <c r="AW465" s="109">
        <f>SUM(Q465,R465,S465,T465)</f>
        <v>25853</v>
      </c>
      <c r="AX465" s="109">
        <f>SUM(U465,V465,W465,X465)</f>
        <v>23907</v>
      </c>
      <c r="AY465" s="109">
        <f>SUM(Y465,Z465,AA465,AB465)</f>
        <v>22832</v>
      </c>
      <c r="AZ465" s="109">
        <f>SUM(AC465,AD465,AE465,AF465)</f>
        <v>30972</v>
      </c>
      <c r="BA465" s="109">
        <f>SUM(AG465,AH465,AI465,AJ465)</f>
        <v>42843</v>
      </c>
      <c r="BB465" s="107">
        <f>BB463+BB464</f>
        <v>67012</v>
      </c>
      <c r="BC465" s="109">
        <f>SUM(AO465,AP465,AQ465,AR465)</f>
        <v>60010</v>
      </c>
    </row>
    <row r="466" spans="1:55" x14ac:dyDescent="0.45">
      <c r="A466" s="59"/>
      <c r="B466" s="60"/>
      <c r="C466" s="60"/>
      <c r="D466" s="60"/>
      <c r="E466" s="66"/>
      <c r="F466" s="66"/>
      <c r="G466" s="66"/>
      <c r="H466" s="67"/>
      <c r="I466" s="66"/>
      <c r="J466" s="66"/>
      <c r="K466" s="66"/>
      <c r="L466" s="67"/>
      <c r="M466" s="66"/>
      <c r="N466" s="66"/>
      <c r="O466" s="66"/>
      <c r="P466" s="67"/>
      <c r="Q466" s="66"/>
      <c r="R466" s="66"/>
      <c r="S466" s="66"/>
      <c r="T466" s="67"/>
      <c r="U466" s="66"/>
      <c r="V466" s="66"/>
      <c r="W466" s="66"/>
      <c r="X466" s="67"/>
      <c r="Y466" s="66"/>
      <c r="Z466" s="66"/>
      <c r="AA466" s="66"/>
      <c r="AB466" s="67"/>
      <c r="AC466" s="66"/>
      <c r="AD466" s="66"/>
      <c r="AE466" s="66"/>
      <c r="AF466" s="67"/>
      <c r="AG466" s="66"/>
      <c r="AH466" s="66"/>
      <c r="AI466" s="66"/>
      <c r="AJ466" s="67"/>
      <c r="AK466" s="66"/>
      <c r="AL466" s="66"/>
      <c r="AM466" s="66"/>
      <c r="AN466" s="67"/>
      <c r="AO466" s="66"/>
      <c r="AP466" s="66"/>
      <c r="AQ466" s="66"/>
      <c r="AR466" s="67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</row>
    <row r="467" spans="1:55" x14ac:dyDescent="0.45">
      <c r="A467" s="95" t="s">
        <v>512</v>
      </c>
      <c r="B467" s="96"/>
      <c r="C467" s="96"/>
      <c r="D467" s="96"/>
      <c r="E467" s="66"/>
      <c r="F467" s="66"/>
      <c r="G467" s="66"/>
      <c r="H467" s="67"/>
      <c r="I467" s="66"/>
      <c r="J467" s="66"/>
      <c r="K467" s="66"/>
      <c r="L467" s="67"/>
      <c r="M467" s="66"/>
      <c r="N467" s="66"/>
      <c r="O467" s="66"/>
      <c r="P467" s="67"/>
      <c r="Q467" s="66"/>
      <c r="R467" s="66"/>
      <c r="S467" s="66"/>
      <c r="T467" s="67"/>
      <c r="U467" s="66"/>
      <c r="V467" s="66"/>
      <c r="W467" s="66"/>
      <c r="X467" s="67"/>
      <c r="Y467" s="66"/>
      <c r="Z467" s="66"/>
      <c r="AA467" s="66"/>
      <c r="AB467" s="67"/>
      <c r="AC467" s="66"/>
      <c r="AD467" s="66"/>
      <c r="AE467" s="66"/>
      <c r="AF467" s="67"/>
      <c r="AG467" s="66"/>
      <c r="AH467" s="66"/>
      <c r="AI467" s="66"/>
      <c r="AJ467" s="67"/>
      <c r="AK467" s="66"/>
      <c r="AL467" s="66"/>
      <c r="AM467" s="66"/>
      <c r="AN467" s="67"/>
      <c r="AO467" s="66"/>
      <c r="AP467" s="66"/>
      <c r="AQ467" s="66"/>
      <c r="AR467" s="67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</row>
    <row r="468" spans="1:55" x14ac:dyDescent="0.45">
      <c r="A468" s="97" t="s">
        <v>513</v>
      </c>
      <c r="B468" s="60" t="s">
        <v>223</v>
      </c>
      <c r="C468" s="76" t="s">
        <v>185</v>
      </c>
      <c r="D468" s="60">
        <v>14777</v>
      </c>
      <c r="E468" s="86">
        <v>385</v>
      </c>
      <c r="F468" s="86">
        <v>411</v>
      </c>
      <c r="G468" s="86">
        <v>508</v>
      </c>
      <c r="H468" s="77">
        <v>628</v>
      </c>
      <c r="I468" s="86">
        <v>353</v>
      </c>
      <c r="J468" s="86">
        <v>1313</v>
      </c>
      <c r="K468" s="86">
        <v>716</v>
      </c>
      <c r="L468" s="77">
        <v>437</v>
      </c>
      <c r="M468" s="86">
        <v>98</v>
      </c>
      <c r="N468" s="86">
        <v>136</v>
      </c>
      <c r="O468" s="86">
        <v>2083</v>
      </c>
      <c r="P468" s="77">
        <v>1021</v>
      </c>
      <c r="Q468" s="86">
        <v>166</v>
      </c>
      <c r="R468" s="86">
        <v>-190</v>
      </c>
      <c r="S468" s="86">
        <v>958</v>
      </c>
      <c r="T468" s="77">
        <v>709</v>
      </c>
      <c r="U468" s="98"/>
      <c r="V468" s="98"/>
      <c r="W468" s="98"/>
      <c r="X468" s="77">
        <v>6191</v>
      </c>
      <c r="Y468" s="98"/>
      <c r="Z468" s="98"/>
      <c r="AA468" s="98"/>
      <c r="AB468" s="77">
        <v>5671</v>
      </c>
      <c r="AC468" s="98"/>
      <c r="AD468" s="98"/>
      <c r="AE468" s="98"/>
      <c r="AF468" s="77">
        <v>8203</v>
      </c>
      <c r="AG468" s="98"/>
      <c r="AH468" s="98"/>
      <c r="AI468" s="98"/>
      <c r="AJ468" s="77">
        <v>4990</v>
      </c>
      <c r="AK468" s="98"/>
      <c r="AL468" s="98"/>
      <c r="AM468" s="98"/>
      <c r="AN468" s="77">
        <v>13412</v>
      </c>
      <c r="AO468" s="98"/>
      <c r="AP468" s="98"/>
      <c r="AQ468" s="98"/>
      <c r="AR468" s="77">
        <v>18892</v>
      </c>
      <c r="AT468" s="88">
        <v>1932</v>
      </c>
      <c r="AU468" s="88">
        <v>2819</v>
      </c>
      <c r="AV468" s="88">
        <v>3338</v>
      </c>
      <c r="AW468" s="88">
        <v>1643</v>
      </c>
      <c r="AX468" s="88">
        <v>6191</v>
      </c>
      <c r="AY468" s="88">
        <v>5671</v>
      </c>
      <c r="AZ468" s="88">
        <v>8203</v>
      </c>
      <c r="BA468" s="88">
        <v>4990</v>
      </c>
      <c r="BB468" s="88">
        <v>13412</v>
      </c>
      <c r="BC468" s="88">
        <v>18892</v>
      </c>
    </row>
    <row r="469" spans="1:55" x14ac:dyDescent="0.45">
      <c r="A469" s="97" t="s">
        <v>514</v>
      </c>
      <c r="B469" s="60" t="s">
        <v>223</v>
      </c>
      <c r="C469" s="76" t="s">
        <v>185</v>
      </c>
      <c r="D469" s="60">
        <v>14785</v>
      </c>
      <c r="E469" s="86">
        <v>0</v>
      </c>
      <c r="F469" s="86">
        <v>35</v>
      </c>
      <c r="G469" s="86">
        <v>1</v>
      </c>
      <c r="H469" s="77">
        <v>36</v>
      </c>
      <c r="I469" s="86">
        <v>0</v>
      </c>
      <c r="J469" s="86">
        <v>38</v>
      </c>
      <c r="K469" s="86">
        <v>18</v>
      </c>
      <c r="L469" s="77">
        <v>30</v>
      </c>
      <c r="M469" s="86">
        <v>18</v>
      </c>
      <c r="N469" s="86">
        <v>30</v>
      </c>
      <c r="O469" s="86">
        <v>18</v>
      </c>
      <c r="P469" s="77">
        <v>30</v>
      </c>
      <c r="Q469" s="86">
        <v>18</v>
      </c>
      <c r="R469" s="86">
        <v>30</v>
      </c>
      <c r="S469" s="86">
        <v>18</v>
      </c>
      <c r="T469" s="77">
        <v>18</v>
      </c>
      <c r="U469" s="98"/>
      <c r="V469" s="98"/>
      <c r="W469" s="98"/>
      <c r="X469" s="77">
        <v>84</v>
      </c>
      <c r="Y469" s="98"/>
      <c r="Z469" s="98"/>
      <c r="AA469" s="98"/>
      <c r="AB469" s="77">
        <v>69</v>
      </c>
      <c r="AC469" s="98"/>
      <c r="AD469" s="98"/>
      <c r="AE469" s="98"/>
      <c r="AF469" s="79"/>
      <c r="AG469" s="98"/>
      <c r="AH469" s="98"/>
      <c r="AI469" s="98"/>
      <c r="AJ469" s="79"/>
      <c r="AK469" s="98"/>
      <c r="AL469" s="98"/>
      <c r="AM469" s="98"/>
      <c r="AN469" s="79"/>
      <c r="AO469" s="98"/>
      <c r="AP469" s="98"/>
      <c r="AQ469" s="98"/>
      <c r="AR469" s="79"/>
      <c r="AT469" s="88">
        <v>72</v>
      </c>
      <c r="AU469" s="88">
        <v>86</v>
      </c>
      <c r="AV469" s="88">
        <v>96</v>
      </c>
      <c r="AW469" s="88">
        <v>84</v>
      </c>
      <c r="AX469" s="88">
        <v>84</v>
      </c>
      <c r="AY469" s="88">
        <v>69</v>
      </c>
      <c r="AZ469" s="99"/>
      <c r="BA469" s="99"/>
      <c r="BB469" s="99"/>
      <c r="BC469" s="99"/>
    </row>
    <row r="470" spans="1:55" x14ac:dyDescent="0.45">
      <c r="A470" s="127" t="s">
        <v>515</v>
      </c>
      <c r="B470" s="96"/>
      <c r="C470" s="96"/>
      <c r="D470" s="96"/>
      <c r="E470" s="66"/>
      <c r="F470" s="66"/>
      <c r="G470" s="66"/>
      <c r="H470" s="130"/>
      <c r="I470" s="66"/>
      <c r="J470" s="66"/>
      <c r="K470" s="66"/>
      <c r="L470" s="130"/>
      <c r="M470" s="66"/>
      <c r="N470" s="66"/>
      <c r="O470" s="66"/>
      <c r="P470" s="130"/>
      <c r="Q470" s="66"/>
      <c r="R470" s="66"/>
      <c r="S470" s="66"/>
      <c r="T470" s="130"/>
      <c r="U470" s="66"/>
      <c r="V470" s="66"/>
      <c r="W470" s="66"/>
      <c r="X470" s="130"/>
      <c r="Y470" s="66"/>
      <c r="Z470" s="66"/>
      <c r="AA470" s="66"/>
      <c r="AB470" s="130"/>
      <c r="AC470" s="66"/>
      <c r="AD470" s="66"/>
      <c r="AE470" s="66"/>
      <c r="AF470" s="130"/>
      <c r="AG470" s="66"/>
      <c r="AH470" s="66"/>
      <c r="AI470" s="66"/>
      <c r="AJ470" s="130"/>
      <c r="AK470" s="66"/>
      <c r="AL470" s="66"/>
      <c r="AM470" s="66"/>
      <c r="AN470" s="130"/>
      <c r="AO470" s="66"/>
      <c r="AP470" s="66"/>
      <c r="AQ470" s="66"/>
      <c r="AR470" s="130"/>
      <c r="AT470" s="132"/>
      <c r="AU470" s="132"/>
      <c r="AV470" s="68"/>
      <c r="AW470" s="68"/>
      <c r="AX470" s="68"/>
      <c r="AY470" s="68"/>
      <c r="AZ470" s="68"/>
      <c r="BA470" s="68"/>
      <c r="BB470" s="132"/>
      <c r="BC470" s="132"/>
    </row>
    <row r="471" spans="1:55" x14ac:dyDescent="0.45">
      <c r="A471" s="97" t="s">
        <v>516</v>
      </c>
      <c r="B471" s="60" t="s">
        <v>223</v>
      </c>
      <c r="C471" s="76" t="s">
        <v>185</v>
      </c>
      <c r="D471" s="60">
        <v>14796</v>
      </c>
      <c r="E471" s="98"/>
      <c r="F471" s="98"/>
      <c r="G471" s="98"/>
      <c r="H471" s="79"/>
      <c r="I471" s="86">
        <v>0</v>
      </c>
      <c r="J471" s="86">
        <v>0</v>
      </c>
      <c r="K471" s="86">
        <v>0</v>
      </c>
      <c r="L471" s="77">
        <v>1314</v>
      </c>
      <c r="M471" s="98"/>
      <c r="N471" s="98"/>
      <c r="O471" s="98"/>
      <c r="P471" s="79"/>
      <c r="Q471" s="98"/>
      <c r="R471" s="98"/>
      <c r="S471" s="98"/>
      <c r="T471" s="79"/>
      <c r="U471" s="98"/>
      <c r="V471" s="98"/>
      <c r="W471" s="98"/>
      <c r="X471" s="79"/>
      <c r="Y471" s="98"/>
      <c r="Z471" s="98"/>
      <c r="AA471" s="98"/>
      <c r="AB471" s="79"/>
      <c r="AC471" s="98"/>
      <c r="AD471" s="98"/>
      <c r="AE471" s="98"/>
      <c r="AF471" s="79"/>
      <c r="AG471" s="98"/>
      <c r="AH471" s="98"/>
      <c r="AI471" s="98"/>
      <c r="AJ471" s="79"/>
      <c r="AK471" s="98"/>
      <c r="AL471" s="98"/>
      <c r="AM471" s="98"/>
      <c r="AN471" s="79"/>
      <c r="AO471" s="98"/>
      <c r="AP471" s="98"/>
      <c r="AQ471" s="98"/>
      <c r="AR471" s="79"/>
      <c r="AT471" s="99"/>
      <c r="AU471" s="88">
        <v>1314</v>
      </c>
      <c r="AV471" s="99"/>
      <c r="AW471" s="99"/>
      <c r="AX471" s="99"/>
      <c r="AY471" s="99"/>
      <c r="AZ471" s="99"/>
      <c r="BA471" s="99"/>
      <c r="BB471" s="99"/>
      <c r="BC471" s="99"/>
    </row>
    <row r="472" spans="1:55" x14ac:dyDescent="0.45">
      <c r="A472" s="97" t="s">
        <v>517</v>
      </c>
      <c r="B472" s="60" t="s">
        <v>223</v>
      </c>
      <c r="C472" s="76" t="s">
        <v>185</v>
      </c>
      <c r="D472" s="60">
        <v>14798</v>
      </c>
      <c r="E472" s="98"/>
      <c r="F472" s="98"/>
      <c r="G472" s="98"/>
      <c r="H472" s="79"/>
      <c r="I472" s="86">
        <v>0</v>
      </c>
      <c r="J472" s="86">
        <v>0</v>
      </c>
      <c r="K472" s="86">
        <v>0</v>
      </c>
      <c r="L472" s="77">
        <v>750</v>
      </c>
      <c r="M472" s="98"/>
      <c r="N472" s="98"/>
      <c r="O472" s="98"/>
      <c r="P472" s="79"/>
      <c r="Q472" s="98"/>
      <c r="R472" s="98"/>
      <c r="S472" s="98"/>
      <c r="T472" s="79"/>
      <c r="U472" s="98"/>
      <c r="V472" s="98"/>
      <c r="W472" s="98"/>
      <c r="X472" s="79"/>
      <c r="Y472" s="98"/>
      <c r="Z472" s="98"/>
      <c r="AA472" s="98"/>
      <c r="AB472" s="79"/>
      <c r="AC472" s="98"/>
      <c r="AD472" s="98"/>
      <c r="AE472" s="98"/>
      <c r="AF472" s="79"/>
      <c r="AG472" s="98"/>
      <c r="AH472" s="98"/>
      <c r="AI472" s="98"/>
      <c r="AJ472" s="79"/>
      <c r="AK472" s="98"/>
      <c r="AL472" s="98"/>
      <c r="AM472" s="98"/>
      <c r="AN472" s="79"/>
      <c r="AO472" s="98"/>
      <c r="AP472" s="98"/>
      <c r="AQ472" s="98"/>
      <c r="AR472" s="79"/>
      <c r="AT472" s="99"/>
      <c r="AU472" s="88">
        <v>750</v>
      </c>
      <c r="AV472" s="99"/>
      <c r="AW472" s="99"/>
      <c r="AX472" s="99"/>
      <c r="AY472" s="99"/>
      <c r="AZ472" s="99"/>
      <c r="BA472" s="99"/>
      <c r="BB472" s="99"/>
      <c r="BC472" s="99"/>
    </row>
    <row r="473" spans="1:55" x14ac:dyDescent="0.45">
      <c r="A473" s="97" t="s">
        <v>518</v>
      </c>
      <c r="B473" s="60" t="s">
        <v>223</v>
      </c>
      <c r="C473" s="76" t="s">
        <v>185</v>
      </c>
      <c r="D473" s="60">
        <v>14799</v>
      </c>
      <c r="E473" s="86">
        <v>0</v>
      </c>
      <c r="F473" s="86">
        <v>175</v>
      </c>
      <c r="G473" s="86">
        <v>0</v>
      </c>
      <c r="H473" s="77">
        <v>0</v>
      </c>
      <c r="I473" s="86">
        <v>0</v>
      </c>
      <c r="J473" s="86">
        <v>0</v>
      </c>
      <c r="K473" s="86">
        <v>0</v>
      </c>
      <c r="L473" s="77">
        <v>0</v>
      </c>
      <c r="M473" s="98"/>
      <c r="N473" s="98"/>
      <c r="O473" s="98"/>
      <c r="P473" s="79"/>
      <c r="Q473" s="98"/>
      <c r="R473" s="98"/>
      <c r="S473" s="98"/>
      <c r="T473" s="79"/>
      <c r="U473" s="98"/>
      <c r="V473" s="98"/>
      <c r="W473" s="98"/>
      <c r="X473" s="79"/>
      <c r="Y473" s="98"/>
      <c r="Z473" s="98"/>
      <c r="AA473" s="98"/>
      <c r="AB473" s="79"/>
      <c r="AC473" s="98"/>
      <c r="AD473" s="98"/>
      <c r="AE473" s="98"/>
      <c r="AF473" s="79"/>
      <c r="AG473" s="98"/>
      <c r="AH473" s="98"/>
      <c r="AI473" s="98"/>
      <c r="AJ473" s="79"/>
      <c r="AK473" s="98"/>
      <c r="AL473" s="98"/>
      <c r="AM473" s="98"/>
      <c r="AN473" s="79"/>
      <c r="AO473" s="98"/>
      <c r="AP473" s="98"/>
      <c r="AQ473" s="98"/>
      <c r="AR473" s="79"/>
      <c r="AT473" s="88">
        <v>175</v>
      </c>
      <c r="AU473" s="88">
        <v>0</v>
      </c>
      <c r="AV473" s="99"/>
      <c r="AW473" s="99"/>
      <c r="AX473" s="99"/>
      <c r="AY473" s="99"/>
      <c r="AZ473" s="99"/>
      <c r="BA473" s="99"/>
      <c r="BB473" s="99"/>
      <c r="BC473" s="99"/>
    </row>
    <row r="474" spans="1:55" x14ac:dyDescent="0.45">
      <c r="A474" s="97" t="s">
        <v>519</v>
      </c>
      <c r="B474" s="60" t="s">
        <v>223</v>
      </c>
      <c r="C474" s="76" t="s">
        <v>185</v>
      </c>
      <c r="D474" s="60">
        <v>14804</v>
      </c>
      <c r="E474" s="86">
        <v>0</v>
      </c>
      <c r="F474" s="86">
        <v>0</v>
      </c>
      <c r="G474" s="86">
        <v>0</v>
      </c>
      <c r="H474" s="77">
        <v>0</v>
      </c>
      <c r="I474" s="86">
        <v>0</v>
      </c>
      <c r="J474" s="86">
        <v>0</v>
      </c>
      <c r="K474" s="86">
        <v>0</v>
      </c>
      <c r="L474" s="77">
        <v>0</v>
      </c>
      <c r="M474" s="98"/>
      <c r="N474" s="98"/>
      <c r="O474" s="98"/>
      <c r="P474" s="79"/>
      <c r="Q474" s="98"/>
      <c r="R474" s="98"/>
      <c r="S474" s="98"/>
      <c r="T474" s="79"/>
      <c r="U474" s="98"/>
      <c r="V474" s="98"/>
      <c r="W474" s="98"/>
      <c r="X474" s="79"/>
      <c r="Y474" s="98"/>
      <c r="Z474" s="98"/>
      <c r="AA474" s="98"/>
      <c r="AB474" s="79"/>
      <c r="AC474" s="98"/>
      <c r="AD474" s="98"/>
      <c r="AE474" s="98"/>
      <c r="AF474" s="79"/>
      <c r="AG474" s="98"/>
      <c r="AH474" s="98"/>
      <c r="AI474" s="98"/>
      <c r="AJ474" s="79"/>
      <c r="AK474" s="98"/>
      <c r="AL474" s="98"/>
      <c r="AM474" s="98"/>
      <c r="AN474" s="79"/>
      <c r="AO474" s="98"/>
      <c r="AP474" s="98"/>
      <c r="AQ474" s="98"/>
      <c r="AR474" s="79"/>
      <c r="AT474" s="88">
        <v>0</v>
      </c>
      <c r="AU474" s="88">
        <v>0</v>
      </c>
      <c r="AV474" s="99"/>
      <c r="AW474" s="99"/>
      <c r="AX474" s="99"/>
      <c r="AY474" s="99"/>
      <c r="AZ474" s="99"/>
      <c r="BA474" s="99"/>
      <c r="BB474" s="99"/>
      <c r="BC474" s="99"/>
    </row>
    <row r="475" spans="1:55" x14ac:dyDescent="0.45">
      <c r="A475" s="97" t="s">
        <v>520</v>
      </c>
      <c r="B475" s="60" t="s">
        <v>223</v>
      </c>
      <c r="C475" s="76" t="s">
        <v>185</v>
      </c>
      <c r="D475" s="60">
        <v>14806</v>
      </c>
      <c r="E475" s="86">
        <v>0</v>
      </c>
      <c r="F475" s="86">
        <v>0</v>
      </c>
      <c r="G475" s="86">
        <v>258</v>
      </c>
      <c r="H475" s="77">
        <v>0</v>
      </c>
      <c r="I475" s="86">
        <v>0</v>
      </c>
      <c r="J475" s="86">
        <v>0</v>
      </c>
      <c r="K475" s="86">
        <v>0</v>
      </c>
      <c r="L475" s="77">
        <v>0</v>
      </c>
      <c r="M475" s="98"/>
      <c r="N475" s="98"/>
      <c r="O475" s="98"/>
      <c r="P475" s="79"/>
      <c r="Q475" s="98"/>
      <c r="R475" s="98"/>
      <c r="S475" s="98"/>
      <c r="T475" s="79"/>
      <c r="U475" s="98"/>
      <c r="V475" s="98"/>
      <c r="W475" s="98"/>
      <c r="X475" s="79"/>
      <c r="Y475" s="98"/>
      <c r="Z475" s="98"/>
      <c r="AA475" s="98"/>
      <c r="AB475" s="79"/>
      <c r="AC475" s="98"/>
      <c r="AD475" s="98"/>
      <c r="AE475" s="98"/>
      <c r="AF475" s="79"/>
      <c r="AG475" s="98"/>
      <c r="AH475" s="98"/>
      <c r="AI475" s="98"/>
      <c r="AJ475" s="79"/>
      <c r="AK475" s="98"/>
      <c r="AL475" s="98"/>
      <c r="AM475" s="98"/>
      <c r="AN475" s="79"/>
      <c r="AO475" s="98"/>
      <c r="AP475" s="98"/>
      <c r="AQ475" s="98"/>
      <c r="AR475" s="79"/>
      <c r="AT475" s="88">
        <v>258</v>
      </c>
      <c r="AU475" s="99"/>
      <c r="AV475" s="99"/>
      <c r="AW475" s="99"/>
      <c r="AX475" s="99"/>
      <c r="AY475" s="99"/>
      <c r="AZ475" s="99"/>
      <c r="BA475" s="99"/>
      <c r="BB475" s="99"/>
      <c r="BC475" s="99"/>
    </row>
    <row r="476" spans="1:55" x14ac:dyDescent="0.45">
      <c r="A476" s="97" t="s">
        <v>521</v>
      </c>
      <c r="B476" s="60" t="s">
        <v>223</v>
      </c>
      <c r="C476" s="76" t="s">
        <v>185</v>
      </c>
      <c r="D476" s="60">
        <v>14808</v>
      </c>
      <c r="E476" s="98"/>
      <c r="F476" s="98"/>
      <c r="G476" s="98"/>
      <c r="H476" s="79"/>
      <c r="I476" s="86">
        <v>0</v>
      </c>
      <c r="J476" s="86">
        <v>0</v>
      </c>
      <c r="K476" s="86">
        <v>0</v>
      </c>
      <c r="L476" s="77">
        <v>250</v>
      </c>
      <c r="M476" s="98"/>
      <c r="N476" s="98"/>
      <c r="O476" s="98"/>
      <c r="P476" s="79"/>
      <c r="Q476" s="98"/>
      <c r="R476" s="98"/>
      <c r="S476" s="98"/>
      <c r="T476" s="79"/>
      <c r="U476" s="98"/>
      <c r="V476" s="98"/>
      <c r="W476" s="98"/>
      <c r="X476" s="79"/>
      <c r="Y476" s="98"/>
      <c r="Z476" s="98"/>
      <c r="AA476" s="98"/>
      <c r="AB476" s="79"/>
      <c r="AC476" s="98"/>
      <c r="AD476" s="98"/>
      <c r="AE476" s="98"/>
      <c r="AF476" s="79"/>
      <c r="AG476" s="98"/>
      <c r="AH476" s="98"/>
      <c r="AI476" s="98"/>
      <c r="AJ476" s="79"/>
      <c r="AK476" s="98"/>
      <c r="AL476" s="98"/>
      <c r="AM476" s="98"/>
      <c r="AN476" s="79"/>
      <c r="AO476" s="98"/>
      <c r="AP476" s="98"/>
      <c r="AQ476" s="98"/>
      <c r="AR476" s="79"/>
      <c r="AT476" s="99"/>
      <c r="AU476" s="88">
        <v>250</v>
      </c>
      <c r="AV476" s="99"/>
      <c r="AW476" s="99"/>
      <c r="AX476" s="99"/>
      <c r="AY476" s="99"/>
      <c r="AZ476" s="99"/>
      <c r="BA476" s="99"/>
      <c r="BB476" s="99"/>
      <c r="BC476" s="99"/>
    </row>
    <row r="477" spans="1:55" x14ac:dyDescent="0.45">
      <c r="A477" s="97" t="s">
        <v>522</v>
      </c>
      <c r="B477" s="60" t="s">
        <v>223</v>
      </c>
      <c r="C477" s="76" t="s">
        <v>185</v>
      </c>
      <c r="D477" s="60">
        <v>14811</v>
      </c>
      <c r="E477" s="98"/>
      <c r="F477" s="98"/>
      <c r="G477" s="98"/>
      <c r="H477" s="79"/>
      <c r="I477" s="98"/>
      <c r="J477" s="98"/>
      <c r="K477" s="98"/>
      <c r="L477" s="79"/>
      <c r="M477" s="86">
        <v>0</v>
      </c>
      <c r="N477" s="86">
        <v>475</v>
      </c>
      <c r="O477" s="86">
        <v>0</v>
      </c>
      <c r="P477" s="77">
        <v>-475</v>
      </c>
      <c r="Q477" s="98"/>
      <c r="R477" s="98"/>
      <c r="S477" s="98"/>
      <c r="T477" s="79"/>
      <c r="U477" s="98"/>
      <c r="V477" s="98"/>
      <c r="W477" s="98"/>
      <c r="X477" s="79"/>
      <c r="Y477" s="98"/>
      <c r="Z477" s="98"/>
      <c r="AA477" s="98"/>
      <c r="AB477" s="79"/>
      <c r="AC477" s="98"/>
      <c r="AD477" s="98"/>
      <c r="AE477" s="98"/>
      <c r="AF477" s="79"/>
      <c r="AG477" s="98"/>
      <c r="AH477" s="98"/>
      <c r="AI477" s="98"/>
      <c r="AJ477" s="79"/>
      <c r="AK477" s="98"/>
      <c r="AL477" s="98"/>
      <c r="AM477" s="98"/>
      <c r="AN477" s="79"/>
      <c r="AO477" s="98"/>
      <c r="AP477" s="98"/>
      <c r="AQ477" s="98"/>
      <c r="AR477" s="79"/>
      <c r="AT477" s="99"/>
      <c r="AU477" s="99"/>
      <c r="AV477" s="99"/>
      <c r="AW477" s="99"/>
      <c r="AX477" s="99"/>
      <c r="AY477" s="99"/>
      <c r="AZ477" s="99"/>
      <c r="BA477" s="99"/>
      <c r="BB477" s="99"/>
      <c r="BC477" s="99"/>
    </row>
    <row r="478" spans="1:55" x14ac:dyDescent="0.45">
      <c r="A478" s="97"/>
      <c r="B478" s="114"/>
      <c r="C478" s="114"/>
      <c r="D478" s="114"/>
      <c r="E478" s="98"/>
      <c r="F478" s="98"/>
      <c r="G478" s="98"/>
      <c r="H478" s="79"/>
      <c r="I478" s="98"/>
      <c r="J478" s="98"/>
      <c r="K478" s="98"/>
      <c r="L478" s="79"/>
      <c r="M478" s="98"/>
      <c r="N478" s="98"/>
      <c r="O478" s="98"/>
      <c r="P478" s="79"/>
      <c r="Q478" s="98"/>
      <c r="R478" s="98"/>
      <c r="S478" s="98"/>
      <c r="T478" s="79"/>
      <c r="U478" s="98"/>
      <c r="V478" s="98"/>
      <c r="W478" s="98"/>
      <c r="X478" s="79"/>
      <c r="Y478" s="98"/>
      <c r="Z478" s="98"/>
      <c r="AA478" s="98"/>
      <c r="AB478" s="79"/>
      <c r="AC478" s="98"/>
      <c r="AD478" s="98"/>
      <c r="AE478" s="98"/>
      <c r="AF478" s="79"/>
      <c r="AG478" s="98"/>
      <c r="AH478" s="98"/>
      <c r="AI478" s="98"/>
      <c r="AJ478" s="79"/>
      <c r="AK478" s="98"/>
      <c r="AL478" s="98"/>
      <c r="AM478" s="98"/>
      <c r="AN478" s="79"/>
      <c r="AO478" s="98"/>
      <c r="AP478" s="98"/>
      <c r="AQ478" s="98"/>
      <c r="AR478" s="79"/>
      <c r="AT478" s="99"/>
      <c r="AU478" s="99"/>
      <c r="AV478" s="99"/>
      <c r="AW478" s="99"/>
      <c r="AX478" s="99"/>
      <c r="AY478" s="99"/>
      <c r="AZ478" s="99"/>
      <c r="BA478" s="99"/>
      <c r="BB478" s="99"/>
      <c r="BC478" s="99"/>
    </row>
    <row r="479" spans="1:55" x14ac:dyDescent="0.45">
      <c r="A479" s="54" t="s">
        <v>523</v>
      </c>
      <c r="B479" s="55"/>
      <c r="C479" s="55"/>
      <c r="D479" s="55"/>
      <c r="E479" s="56"/>
      <c r="F479" s="56"/>
      <c r="G479" s="56"/>
      <c r="H479" s="57"/>
      <c r="I479" s="56"/>
      <c r="J479" s="56"/>
      <c r="K479" s="56"/>
      <c r="L479" s="57"/>
      <c r="M479" s="56"/>
      <c r="N479" s="56"/>
      <c r="O479" s="56"/>
      <c r="P479" s="57"/>
      <c r="Q479" s="56"/>
      <c r="R479" s="56"/>
      <c r="S479" s="56"/>
      <c r="T479" s="57"/>
      <c r="U479" s="56"/>
      <c r="V479" s="56"/>
      <c r="W479" s="56"/>
      <c r="X479" s="57"/>
      <c r="Y479" s="56"/>
      <c r="Z479" s="56"/>
      <c r="AA479" s="56"/>
      <c r="AB479" s="57"/>
      <c r="AC479" s="56"/>
      <c r="AD479" s="56"/>
      <c r="AE479" s="56"/>
      <c r="AF479" s="57"/>
      <c r="AG479" s="56"/>
      <c r="AH479" s="56"/>
      <c r="AI479" s="56"/>
      <c r="AJ479" s="57"/>
      <c r="AK479" s="56"/>
      <c r="AL479" s="56"/>
      <c r="AM479" s="56"/>
      <c r="AN479" s="57"/>
      <c r="AO479" s="56"/>
      <c r="AP479" s="56"/>
      <c r="AQ479" s="56"/>
      <c r="AR479" s="57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</row>
    <row r="480" spans="1:55" x14ac:dyDescent="0.45">
      <c r="A480" s="95" t="s">
        <v>524</v>
      </c>
      <c r="B480" s="96"/>
      <c r="C480" s="96"/>
      <c r="D480" s="96"/>
      <c r="E480" s="66"/>
      <c r="F480" s="66"/>
      <c r="G480" s="66"/>
      <c r="H480" s="67"/>
      <c r="I480" s="66"/>
      <c r="J480" s="66"/>
      <c r="K480" s="66"/>
      <c r="L480" s="67"/>
      <c r="M480" s="66"/>
      <c r="N480" s="66"/>
      <c r="O480" s="66"/>
      <c r="P480" s="67"/>
      <c r="Q480" s="66"/>
      <c r="R480" s="66"/>
      <c r="S480" s="66"/>
      <c r="T480" s="67"/>
      <c r="U480" s="66"/>
      <c r="V480" s="66"/>
      <c r="W480" s="66"/>
      <c r="X480" s="67"/>
      <c r="Y480" s="66"/>
      <c r="Z480" s="66"/>
      <c r="AA480" s="66"/>
      <c r="AB480" s="67"/>
      <c r="AC480" s="66"/>
      <c r="AD480" s="66"/>
      <c r="AE480" s="66"/>
      <c r="AF480" s="67"/>
      <c r="AG480" s="66"/>
      <c r="AH480" s="66"/>
      <c r="AI480" s="66"/>
      <c r="AJ480" s="79"/>
      <c r="AK480" s="66"/>
      <c r="AL480" s="66"/>
      <c r="AM480" s="66"/>
      <c r="AN480" s="79"/>
      <c r="AO480" s="66"/>
      <c r="AP480" s="66"/>
      <c r="AQ480" s="66"/>
      <c r="AR480" s="79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</row>
    <row r="481" spans="1:55" x14ac:dyDescent="0.45">
      <c r="A481" s="141" t="s">
        <v>280</v>
      </c>
      <c r="B481" s="142"/>
      <c r="C481" s="142"/>
      <c r="D481" s="142"/>
      <c r="E481" s="66"/>
      <c r="F481" s="66"/>
      <c r="G481" s="66"/>
      <c r="H481" s="67"/>
      <c r="I481" s="66"/>
      <c r="J481" s="66"/>
      <c r="K481" s="66"/>
      <c r="L481" s="67"/>
      <c r="M481" s="66"/>
      <c r="N481" s="66"/>
      <c r="O481" s="66"/>
      <c r="P481" s="67"/>
      <c r="Q481" s="66"/>
      <c r="R481" s="66"/>
      <c r="S481" s="66"/>
      <c r="T481" s="67"/>
      <c r="U481" s="66"/>
      <c r="V481" s="66"/>
      <c r="W481" s="66"/>
      <c r="X481" s="67"/>
      <c r="Y481" s="66"/>
      <c r="Z481" s="66"/>
      <c r="AA481" s="66"/>
      <c r="AB481" s="67"/>
      <c r="AC481" s="66"/>
      <c r="AD481" s="66"/>
      <c r="AE481" s="66"/>
      <c r="AF481" s="67"/>
      <c r="AG481" s="66"/>
      <c r="AH481" s="66"/>
      <c r="AI481" s="66"/>
      <c r="AJ481" s="67"/>
      <c r="AK481" s="66"/>
      <c r="AL481" s="66"/>
      <c r="AM481" s="66"/>
      <c r="AN481" s="67"/>
      <c r="AO481" s="66"/>
      <c r="AP481" s="66"/>
      <c r="AQ481" s="66"/>
      <c r="AR481" s="67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</row>
    <row r="482" spans="1:55" x14ac:dyDescent="0.45">
      <c r="A482" s="187" t="s">
        <v>525</v>
      </c>
      <c r="B482" s="60" t="s">
        <v>223</v>
      </c>
      <c r="C482" s="76" t="s">
        <v>209</v>
      </c>
      <c r="D482" s="60">
        <v>14939</v>
      </c>
      <c r="E482" s="86">
        <v>1387</v>
      </c>
      <c r="F482" s="86">
        <v>1321</v>
      </c>
      <c r="G482" s="86">
        <v>1389</v>
      </c>
      <c r="H482" s="77">
        <v>1503</v>
      </c>
      <c r="I482" s="66"/>
      <c r="J482" s="66"/>
      <c r="K482" s="66"/>
      <c r="L482" s="67"/>
      <c r="M482" s="66"/>
      <c r="N482" s="66"/>
      <c r="O482" s="66"/>
      <c r="P482" s="67"/>
      <c r="Q482" s="66"/>
      <c r="R482" s="66"/>
      <c r="S482" s="66"/>
      <c r="T482" s="67"/>
      <c r="U482" s="66"/>
      <c r="V482" s="66"/>
      <c r="W482" s="66"/>
      <c r="X482" s="67"/>
      <c r="Y482" s="66"/>
      <c r="Z482" s="66"/>
      <c r="AA482" s="66"/>
      <c r="AB482" s="67"/>
      <c r="AC482" s="66"/>
      <c r="AD482" s="66"/>
      <c r="AE482" s="66"/>
      <c r="AF482" s="67"/>
      <c r="AG482" s="66"/>
      <c r="AH482" s="66"/>
      <c r="AI482" s="66"/>
      <c r="AJ482" s="130"/>
      <c r="AK482" s="66"/>
      <c r="AL482" s="66"/>
      <c r="AM482" s="66"/>
      <c r="AN482" s="130"/>
      <c r="AO482" s="66"/>
      <c r="AP482" s="66"/>
      <c r="AQ482" s="66"/>
      <c r="AR482" s="130"/>
      <c r="AT482" s="99">
        <f>SUM(E482,F482,G482,H482)</f>
        <v>5600</v>
      </c>
      <c r="AU482" s="68"/>
      <c r="AV482" s="68"/>
      <c r="AW482" s="68"/>
      <c r="AX482" s="68"/>
      <c r="AY482" s="68"/>
      <c r="AZ482" s="68"/>
      <c r="BA482" s="68"/>
      <c r="BB482" s="68"/>
      <c r="BC482" s="68"/>
    </row>
    <row r="483" spans="1:55" x14ac:dyDescent="0.45">
      <c r="A483" s="160" t="s">
        <v>526</v>
      </c>
      <c r="B483" s="60" t="s">
        <v>223</v>
      </c>
      <c r="C483" s="76" t="s">
        <v>209</v>
      </c>
      <c r="D483" s="60">
        <v>14940</v>
      </c>
      <c r="E483" s="86">
        <v>0</v>
      </c>
      <c r="F483" s="66"/>
      <c r="G483" s="66"/>
      <c r="H483" s="67"/>
      <c r="I483" s="66"/>
      <c r="J483" s="66"/>
      <c r="K483" s="66"/>
      <c r="L483" s="67"/>
      <c r="M483" s="66"/>
      <c r="N483" s="66"/>
      <c r="O483" s="66"/>
      <c r="P483" s="67"/>
      <c r="Q483" s="66"/>
      <c r="R483" s="66"/>
      <c r="S483" s="66"/>
      <c r="T483" s="67"/>
      <c r="U483" s="66"/>
      <c r="V483" s="66"/>
      <c r="W483" s="66"/>
      <c r="X483" s="67"/>
      <c r="Y483" s="66"/>
      <c r="Z483" s="66"/>
      <c r="AA483" s="66"/>
      <c r="AB483" s="67"/>
      <c r="AC483" s="66"/>
      <c r="AD483" s="66"/>
      <c r="AE483" s="66"/>
      <c r="AF483" s="67"/>
      <c r="AG483" s="66"/>
      <c r="AH483" s="66"/>
      <c r="AI483" s="66"/>
      <c r="AJ483" s="79"/>
      <c r="AK483" s="66"/>
      <c r="AL483" s="66"/>
      <c r="AM483" s="66"/>
      <c r="AN483" s="79"/>
      <c r="AO483" s="66"/>
      <c r="AP483" s="66"/>
      <c r="AQ483" s="66"/>
      <c r="AR483" s="79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</row>
    <row r="484" spans="1:55" x14ac:dyDescent="0.45">
      <c r="A484" s="160" t="s">
        <v>527</v>
      </c>
      <c r="B484" s="60" t="s">
        <v>223</v>
      </c>
      <c r="C484" s="76" t="s">
        <v>209</v>
      </c>
      <c r="D484" s="60">
        <v>14942</v>
      </c>
      <c r="E484" s="86">
        <v>27</v>
      </c>
      <c r="F484" s="86">
        <v>31</v>
      </c>
      <c r="G484" s="86">
        <v>-13</v>
      </c>
      <c r="H484" s="77">
        <v>-54</v>
      </c>
      <c r="I484" s="66"/>
      <c r="J484" s="66"/>
      <c r="K484" s="66"/>
      <c r="L484" s="67"/>
      <c r="M484" s="66"/>
      <c r="N484" s="66"/>
      <c r="O484" s="66"/>
      <c r="P484" s="67"/>
      <c r="Q484" s="66"/>
      <c r="R484" s="66"/>
      <c r="S484" s="66"/>
      <c r="T484" s="67"/>
      <c r="U484" s="66"/>
      <c r="V484" s="66"/>
      <c r="W484" s="66"/>
      <c r="X484" s="67"/>
      <c r="Y484" s="66"/>
      <c r="Z484" s="66"/>
      <c r="AA484" s="66"/>
      <c r="AB484" s="67"/>
      <c r="AC484" s="66"/>
      <c r="AD484" s="66"/>
      <c r="AE484" s="66"/>
      <c r="AF484" s="67"/>
      <c r="AG484" s="66"/>
      <c r="AH484" s="66"/>
      <c r="AI484" s="66"/>
      <c r="AJ484" s="67"/>
      <c r="AK484" s="66"/>
      <c r="AL484" s="66"/>
      <c r="AM484" s="66"/>
      <c r="AN484" s="67"/>
      <c r="AO484" s="66"/>
      <c r="AP484" s="66"/>
      <c r="AQ484" s="66"/>
      <c r="AR484" s="67"/>
      <c r="AT484" s="99">
        <f>SUM(E484,F484,G484,H484)</f>
        <v>-9</v>
      </c>
      <c r="AU484" s="68"/>
      <c r="AV484" s="68"/>
      <c r="AW484" s="68"/>
      <c r="AX484" s="68"/>
      <c r="AY484" s="68"/>
      <c r="AZ484" s="68"/>
      <c r="BA484" s="68"/>
      <c r="BB484" s="68"/>
      <c r="BC484" s="68"/>
    </row>
    <row r="485" spans="1:55" x14ac:dyDescent="0.45">
      <c r="A485" s="160" t="s">
        <v>528</v>
      </c>
      <c r="B485" s="60" t="s">
        <v>223</v>
      </c>
      <c r="C485" s="76" t="s">
        <v>209</v>
      </c>
      <c r="D485" s="60">
        <v>14945</v>
      </c>
      <c r="E485" s="86">
        <v>-20</v>
      </c>
      <c r="F485" s="86">
        <v>-24</v>
      </c>
      <c r="G485" s="86">
        <v>-17</v>
      </c>
      <c r="H485" s="77">
        <v>-2</v>
      </c>
      <c r="I485" s="66"/>
      <c r="J485" s="66"/>
      <c r="K485" s="66"/>
      <c r="L485" s="67"/>
      <c r="M485" s="66"/>
      <c r="N485" s="66"/>
      <c r="O485" s="66"/>
      <c r="P485" s="67"/>
      <c r="Q485" s="66"/>
      <c r="R485" s="66"/>
      <c r="S485" s="66"/>
      <c r="T485" s="67"/>
      <c r="U485" s="66"/>
      <c r="V485" s="66"/>
      <c r="W485" s="66"/>
      <c r="X485" s="67"/>
      <c r="Y485" s="66"/>
      <c r="Z485" s="66"/>
      <c r="AA485" s="66"/>
      <c r="AB485" s="67"/>
      <c r="AC485" s="66"/>
      <c r="AD485" s="66"/>
      <c r="AE485" s="66"/>
      <c r="AF485" s="67"/>
      <c r="AG485" s="66"/>
      <c r="AH485" s="66"/>
      <c r="AI485" s="66"/>
      <c r="AJ485" s="130"/>
      <c r="AK485" s="66"/>
      <c r="AL485" s="66"/>
      <c r="AM485" s="66"/>
      <c r="AN485" s="130"/>
      <c r="AO485" s="66"/>
      <c r="AP485" s="66"/>
      <c r="AQ485" s="66"/>
      <c r="AR485" s="130"/>
      <c r="AT485" s="99">
        <f>SUM(E485,F485,G485,H485)</f>
        <v>-63</v>
      </c>
      <c r="AU485" s="68"/>
      <c r="AV485" s="68"/>
      <c r="AW485" s="68"/>
      <c r="AX485" s="68"/>
      <c r="AY485" s="68"/>
      <c r="AZ485" s="68"/>
      <c r="BA485" s="68"/>
      <c r="BB485" s="68"/>
      <c r="BC485" s="68"/>
    </row>
    <row r="486" spans="1:55" x14ac:dyDescent="0.45">
      <c r="A486" s="161" t="s">
        <v>529</v>
      </c>
      <c r="B486" s="101" t="s">
        <v>223</v>
      </c>
      <c r="C486" s="102" t="s">
        <v>209</v>
      </c>
      <c r="D486" s="101">
        <v>14948</v>
      </c>
      <c r="E486" s="105">
        <f>SUM(E482:E485)</f>
        <v>1394</v>
      </c>
      <c r="F486" s="105">
        <f>SUM(F482:F485)</f>
        <v>1328</v>
      </c>
      <c r="G486" s="105">
        <f>SUM(G482:G485)</f>
        <v>1359</v>
      </c>
      <c r="H486" s="106">
        <f>SUM(H482:H485)</f>
        <v>1447</v>
      </c>
      <c r="I486" s="128"/>
      <c r="J486" s="128"/>
      <c r="K486" s="128"/>
      <c r="L486" s="129"/>
      <c r="M486" s="128"/>
      <c r="N486" s="128"/>
      <c r="O486" s="128"/>
      <c r="P486" s="129"/>
      <c r="Q486" s="128"/>
      <c r="R486" s="128"/>
      <c r="S486" s="128"/>
      <c r="T486" s="129"/>
      <c r="U486" s="128"/>
      <c r="V486" s="128"/>
      <c r="W486" s="128"/>
      <c r="X486" s="129"/>
      <c r="Y486" s="128"/>
      <c r="Z486" s="128"/>
      <c r="AA486" s="128"/>
      <c r="AB486" s="129"/>
      <c r="AC486" s="128"/>
      <c r="AD486" s="128"/>
      <c r="AE486" s="128"/>
      <c r="AF486" s="129"/>
      <c r="AG486" s="128"/>
      <c r="AH486" s="128"/>
      <c r="AI486" s="128"/>
      <c r="AJ486" s="166"/>
      <c r="AK486" s="128"/>
      <c r="AL486" s="128"/>
      <c r="AM486" s="128"/>
      <c r="AN486" s="166"/>
      <c r="AO486" s="128"/>
      <c r="AP486" s="128"/>
      <c r="AQ486" s="128"/>
      <c r="AR486" s="166"/>
      <c r="AT486" s="109">
        <f>SUM(E486,F486,G486,H486)</f>
        <v>5528</v>
      </c>
      <c r="AU486" s="134"/>
      <c r="AV486" s="134"/>
      <c r="AW486" s="134"/>
      <c r="AX486" s="134"/>
      <c r="AY486" s="134"/>
      <c r="AZ486" s="134"/>
      <c r="BA486" s="134"/>
      <c r="BB486" s="134"/>
      <c r="BC486" s="134"/>
    </row>
    <row r="487" spans="1:55" x14ac:dyDescent="0.45">
      <c r="A487" s="135"/>
      <c r="B487" s="158"/>
      <c r="C487" s="158"/>
      <c r="D487" s="158"/>
      <c r="E487" s="131"/>
      <c r="F487" s="66"/>
      <c r="G487" s="66"/>
      <c r="H487" s="67"/>
      <c r="I487" s="66"/>
      <c r="J487" s="66"/>
      <c r="K487" s="66"/>
      <c r="L487" s="67"/>
      <c r="M487" s="66"/>
      <c r="N487" s="66"/>
      <c r="O487" s="66"/>
      <c r="P487" s="67"/>
      <c r="Q487" s="66"/>
      <c r="R487" s="66"/>
      <c r="S487" s="66"/>
      <c r="T487" s="67"/>
      <c r="U487" s="66"/>
      <c r="V487" s="66"/>
      <c r="W487" s="66"/>
      <c r="X487" s="67"/>
      <c r="Y487" s="66"/>
      <c r="Z487" s="66"/>
      <c r="AA487" s="66"/>
      <c r="AB487" s="67"/>
      <c r="AC487" s="66"/>
      <c r="AD487" s="66"/>
      <c r="AE487" s="66"/>
      <c r="AF487" s="67"/>
      <c r="AG487" s="66"/>
      <c r="AH487" s="66"/>
      <c r="AI487" s="66"/>
      <c r="AJ487" s="67"/>
      <c r="AK487" s="66"/>
      <c r="AL487" s="66"/>
      <c r="AM487" s="66"/>
      <c r="AN487" s="67"/>
      <c r="AO487" s="66"/>
      <c r="AP487" s="66"/>
      <c r="AQ487" s="66"/>
      <c r="AR487" s="67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</row>
    <row r="488" spans="1:55" x14ac:dyDescent="0.45">
      <c r="A488" s="187" t="s">
        <v>530</v>
      </c>
      <c r="B488" s="60" t="s">
        <v>223</v>
      </c>
      <c r="C488" s="76" t="s">
        <v>209</v>
      </c>
      <c r="D488" s="60">
        <v>14950</v>
      </c>
      <c r="E488" s="86">
        <v>5728</v>
      </c>
      <c r="F488" s="86">
        <v>5890</v>
      </c>
      <c r="G488" s="86">
        <v>6285</v>
      </c>
      <c r="H488" s="77">
        <v>7269</v>
      </c>
      <c r="I488" s="66"/>
      <c r="J488" s="66"/>
      <c r="K488" s="66"/>
      <c r="L488" s="67"/>
      <c r="M488" s="66"/>
      <c r="N488" s="66"/>
      <c r="O488" s="66"/>
      <c r="P488" s="67"/>
      <c r="Q488" s="66"/>
      <c r="R488" s="66"/>
      <c r="S488" s="66"/>
      <c r="T488" s="67"/>
      <c r="U488" s="66"/>
      <c r="V488" s="66"/>
      <c r="W488" s="66"/>
      <c r="X488" s="67"/>
      <c r="Y488" s="66"/>
      <c r="Z488" s="66"/>
      <c r="AA488" s="66"/>
      <c r="AB488" s="67"/>
      <c r="AC488" s="66"/>
      <c r="AD488" s="66"/>
      <c r="AE488" s="66"/>
      <c r="AF488" s="67"/>
      <c r="AG488" s="66"/>
      <c r="AH488" s="66"/>
      <c r="AI488" s="66"/>
      <c r="AJ488" s="67"/>
      <c r="AK488" s="66"/>
      <c r="AL488" s="66"/>
      <c r="AM488" s="66"/>
      <c r="AN488" s="67"/>
      <c r="AO488" s="66"/>
      <c r="AP488" s="66"/>
      <c r="AQ488" s="66"/>
      <c r="AR488" s="67"/>
      <c r="AT488" s="99">
        <f>SUM(E488,F488,G488,H488)</f>
        <v>25172</v>
      </c>
      <c r="AU488" s="68"/>
      <c r="AV488" s="68"/>
      <c r="AW488" s="68"/>
      <c r="AX488" s="68"/>
      <c r="AY488" s="68"/>
      <c r="AZ488" s="68"/>
      <c r="BA488" s="68"/>
      <c r="BB488" s="68"/>
      <c r="BC488" s="68"/>
    </row>
    <row r="489" spans="1:55" x14ac:dyDescent="0.45">
      <c r="A489" s="160" t="s">
        <v>526</v>
      </c>
      <c r="B489" s="60" t="s">
        <v>223</v>
      </c>
      <c r="C489" s="76" t="s">
        <v>209</v>
      </c>
      <c r="D489" s="60">
        <v>14952</v>
      </c>
      <c r="E489" s="86">
        <v>0</v>
      </c>
      <c r="F489" s="66"/>
      <c r="G489" s="66"/>
      <c r="H489" s="67"/>
      <c r="I489" s="66"/>
      <c r="J489" s="66"/>
      <c r="K489" s="66"/>
      <c r="L489" s="67"/>
      <c r="M489" s="66"/>
      <c r="N489" s="66"/>
      <c r="O489" s="66"/>
      <c r="P489" s="67"/>
      <c r="Q489" s="66"/>
      <c r="R489" s="66"/>
      <c r="S489" s="66"/>
      <c r="T489" s="67"/>
      <c r="U489" s="66"/>
      <c r="V489" s="66"/>
      <c r="W489" s="66"/>
      <c r="X489" s="67"/>
      <c r="Y489" s="66"/>
      <c r="Z489" s="66"/>
      <c r="AA489" s="66"/>
      <c r="AB489" s="67"/>
      <c r="AC489" s="66"/>
      <c r="AD489" s="66"/>
      <c r="AE489" s="66"/>
      <c r="AF489" s="67"/>
      <c r="AG489" s="66"/>
      <c r="AH489" s="66"/>
      <c r="AI489" s="66"/>
      <c r="AJ489" s="67"/>
      <c r="AK489" s="66"/>
      <c r="AL489" s="66"/>
      <c r="AM489" s="66"/>
      <c r="AN489" s="67"/>
      <c r="AO489" s="66"/>
      <c r="AP489" s="66"/>
      <c r="AQ489" s="66"/>
      <c r="AR489" s="67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</row>
    <row r="490" spans="1:55" x14ac:dyDescent="0.45">
      <c r="A490" s="160" t="s">
        <v>527</v>
      </c>
      <c r="B490" s="60" t="s">
        <v>223</v>
      </c>
      <c r="C490" s="76" t="s">
        <v>209</v>
      </c>
      <c r="D490" s="60">
        <v>14954</v>
      </c>
      <c r="E490" s="86">
        <v>-16</v>
      </c>
      <c r="F490" s="86">
        <v>146</v>
      </c>
      <c r="G490" s="86">
        <v>54</v>
      </c>
      <c r="H490" s="77">
        <v>-102</v>
      </c>
      <c r="I490" s="66"/>
      <c r="J490" s="66"/>
      <c r="K490" s="66"/>
      <c r="L490" s="67"/>
      <c r="M490" s="66"/>
      <c r="N490" s="66"/>
      <c r="O490" s="66"/>
      <c r="P490" s="67"/>
      <c r="Q490" s="66"/>
      <c r="R490" s="66"/>
      <c r="S490" s="66"/>
      <c r="T490" s="67"/>
      <c r="U490" s="66"/>
      <c r="V490" s="66"/>
      <c r="W490" s="66"/>
      <c r="X490" s="67"/>
      <c r="Y490" s="66"/>
      <c r="Z490" s="66"/>
      <c r="AA490" s="66"/>
      <c r="AB490" s="67"/>
      <c r="AC490" s="66"/>
      <c r="AD490" s="66"/>
      <c r="AE490" s="66"/>
      <c r="AF490" s="67"/>
      <c r="AG490" s="66"/>
      <c r="AH490" s="66"/>
      <c r="AI490" s="66"/>
      <c r="AJ490" s="67"/>
      <c r="AK490" s="66"/>
      <c r="AL490" s="66"/>
      <c r="AM490" s="66"/>
      <c r="AN490" s="67"/>
      <c r="AO490" s="66"/>
      <c r="AP490" s="66"/>
      <c r="AQ490" s="66"/>
      <c r="AR490" s="67"/>
      <c r="AT490" s="99">
        <f>SUM(E490,F490,G490,H490)</f>
        <v>82</v>
      </c>
      <c r="AU490" s="68"/>
      <c r="AV490" s="68"/>
      <c r="AW490" s="68"/>
      <c r="AX490" s="68"/>
      <c r="AY490" s="68"/>
      <c r="AZ490" s="68"/>
      <c r="BA490" s="68"/>
      <c r="BB490" s="68"/>
      <c r="BC490" s="68"/>
    </row>
    <row r="491" spans="1:55" x14ac:dyDescent="0.45">
      <c r="A491" s="160" t="s">
        <v>528</v>
      </c>
      <c r="B491" s="60" t="s">
        <v>223</v>
      </c>
      <c r="C491" s="76" t="s">
        <v>209</v>
      </c>
      <c r="D491" s="60">
        <v>14958</v>
      </c>
      <c r="E491" s="86">
        <v>-15</v>
      </c>
      <c r="F491" s="86">
        <v>-11</v>
      </c>
      <c r="G491" s="86">
        <v>-5</v>
      </c>
      <c r="H491" s="77">
        <v>-1</v>
      </c>
      <c r="I491" s="66"/>
      <c r="J491" s="66"/>
      <c r="K491" s="66"/>
      <c r="L491" s="67"/>
      <c r="M491" s="66"/>
      <c r="N491" s="66"/>
      <c r="O491" s="66"/>
      <c r="P491" s="67"/>
      <c r="Q491" s="66"/>
      <c r="R491" s="66"/>
      <c r="S491" s="66"/>
      <c r="T491" s="67"/>
      <c r="U491" s="66"/>
      <c r="V491" s="66"/>
      <c r="W491" s="66"/>
      <c r="X491" s="67"/>
      <c r="Y491" s="66"/>
      <c r="Z491" s="66"/>
      <c r="AA491" s="66"/>
      <c r="AB491" s="67"/>
      <c r="AC491" s="66"/>
      <c r="AD491" s="66"/>
      <c r="AE491" s="66"/>
      <c r="AF491" s="67"/>
      <c r="AG491" s="66"/>
      <c r="AH491" s="66"/>
      <c r="AI491" s="66"/>
      <c r="AJ491" s="67"/>
      <c r="AK491" s="66"/>
      <c r="AL491" s="66"/>
      <c r="AM491" s="66"/>
      <c r="AN491" s="67"/>
      <c r="AO491" s="66"/>
      <c r="AP491" s="66"/>
      <c r="AQ491" s="66"/>
      <c r="AR491" s="67"/>
      <c r="AT491" s="99">
        <f>SUM(E491,F491,G491,H491)</f>
        <v>-32</v>
      </c>
      <c r="AU491" s="68"/>
      <c r="AV491" s="68"/>
      <c r="AW491" s="68"/>
      <c r="AX491" s="68"/>
      <c r="AY491" s="68"/>
      <c r="AZ491" s="68"/>
      <c r="BA491" s="68"/>
      <c r="BB491" s="68"/>
      <c r="BC491" s="68"/>
    </row>
    <row r="492" spans="1:55" x14ac:dyDescent="0.45">
      <c r="A492" s="161" t="s">
        <v>531</v>
      </c>
      <c r="B492" s="101" t="s">
        <v>223</v>
      </c>
      <c r="C492" s="102" t="s">
        <v>209</v>
      </c>
      <c r="D492" s="101">
        <v>14961</v>
      </c>
      <c r="E492" s="105">
        <f>SUM(E488:E491)</f>
        <v>5697</v>
      </c>
      <c r="F492" s="105">
        <f>SUM(F488:F491)</f>
        <v>6025</v>
      </c>
      <c r="G492" s="105">
        <f>SUM(G488:G491)</f>
        <v>6334</v>
      </c>
      <c r="H492" s="106">
        <f>SUM(H488:H491)</f>
        <v>7166</v>
      </c>
      <c r="I492" s="128"/>
      <c r="J492" s="128"/>
      <c r="K492" s="128"/>
      <c r="L492" s="129"/>
      <c r="M492" s="128"/>
      <c r="N492" s="128"/>
      <c r="O492" s="128"/>
      <c r="P492" s="129"/>
      <c r="Q492" s="128"/>
      <c r="R492" s="128"/>
      <c r="S492" s="128"/>
      <c r="T492" s="129"/>
      <c r="U492" s="128"/>
      <c r="V492" s="128"/>
      <c r="W492" s="128"/>
      <c r="X492" s="129"/>
      <c r="Y492" s="128"/>
      <c r="Z492" s="128"/>
      <c r="AA492" s="128"/>
      <c r="AB492" s="129"/>
      <c r="AC492" s="128"/>
      <c r="AD492" s="128"/>
      <c r="AE492" s="128"/>
      <c r="AF492" s="129"/>
      <c r="AG492" s="128"/>
      <c r="AH492" s="128"/>
      <c r="AI492" s="128"/>
      <c r="AJ492" s="129"/>
      <c r="AK492" s="128"/>
      <c r="AL492" s="128"/>
      <c r="AM492" s="128"/>
      <c r="AN492" s="129"/>
      <c r="AO492" s="128"/>
      <c r="AP492" s="128"/>
      <c r="AQ492" s="128"/>
      <c r="AR492" s="129"/>
      <c r="AT492" s="109">
        <f>SUM(E492,F492,G492,H492)</f>
        <v>25222</v>
      </c>
      <c r="AU492" s="134"/>
      <c r="AV492" s="134"/>
      <c r="AW492" s="134"/>
      <c r="AX492" s="134"/>
      <c r="AY492" s="134"/>
      <c r="AZ492" s="134"/>
      <c r="BA492" s="134"/>
      <c r="BB492" s="134"/>
      <c r="BC492" s="134"/>
    </row>
    <row r="493" spans="1:55" x14ac:dyDescent="0.45">
      <c r="A493" s="97"/>
      <c r="B493" s="114"/>
      <c r="C493" s="114"/>
      <c r="D493" s="114"/>
      <c r="E493" s="66"/>
      <c r="F493" s="66"/>
      <c r="G493" s="66"/>
      <c r="H493" s="67"/>
      <c r="I493" s="66"/>
      <c r="J493" s="66"/>
      <c r="K493" s="66"/>
      <c r="L493" s="67"/>
      <c r="M493" s="66"/>
      <c r="N493" s="66"/>
      <c r="O493" s="66"/>
      <c r="P493" s="67"/>
      <c r="Q493" s="66"/>
      <c r="R493" s="66"/>
      <c r="S493" s="66"/>
      <c r="T493" s="67"/>
      <c r="U493" s="66"/>
      <c r="V493" s="66"/>
      <c r="W493" s="66"/>
      <c r="X493" s="67"/>
      <c r="Y493" s="66"/>
      <c r="Z493" s="66"/>
      <c r="AA493" s="66"/>
      <c r="AB493" s="67"/>
      <c r="AC493" s="66"/>
      <c r="AD493" s="66"/>
      <c r="AE493" s="66"/>
      <c r="AF493" s="67"/>
      <c r="AG493" s="66"/>
      <c r="AH493" s="66"/>
      <c r="AI493" s="66"/>
      <c r="AJ493" s="67"/>
      <c r="AK493" s="66"/>
      <c r="AL493" s="66"/>
      <c r="AM493" s="66"/>
      <c r="AN493" s="67"/>
      <c r="AO493" s="66"/>
      <c r="AP493" s="66"/>
      <c r="AQ493" s="66"/>
      <c r="AR493" s="67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</row>
    <row r="494" spans="1:55" x14ac:dyDescent="0.45">
      <c r="A494" s="141" t="s">
        <v>532</v>
      </c>
      <c r="B494" s="142"/>
      <c r="C494" s="142"/>
      <c r="D494" s="142"/>
      <c r="E494" s="66"/>
      <c r="F494" s="66"/>
      <c r="G494" s="66"/>
      <c r="H494" s="67"/>
      <c r="I494" s="66"/>
      <c r="J494" s="66"/>
      <c r="K494" s="66"/>
      <c r="L494" s="67"/>
      <c r="M494" s="66"/>
      <c r="N494" s="66"/>
      <c r="O494" s="66"/>
      <c r="P494" s="67"/>
      <c r="Q494" s="66"/>
      <c r="R494" s="66"/>
      <c r="S494" s="66"/>
      <c r="T494" s="67"/>
      <c r="U494" s="66"/>
      <c r="V494" s="66"/>
      <c r="W494" s="66"/>
      <c r="X494" s="67"/>
      <c r="Y494" s="66"/>
      <c r="Z494" s="66"/>
      <c r="AA494" s="66"/>
      <c r="AB494" s="67"/>
      <c r="AC494" s="66"/>
      <c r="AD494" s="66"/>
      <c r="AE494" s="66"/>
      <c r="AF494" s="67"/>
      <c r="AG494" s="66"/>
      <c r="AH494" s="66"/>
      <c r="AI494" s="66"/>
      <c r="AJ494" s="67"/>
      <c r="AK494" s="66"/>
      <c r="AL494" s="66"/>
      <c r="AM494" s="66"/>
      <c r="AN494" s="67"/>
      <c r="AO494" s="66"/>
      <c r="AP494" s="66"/>
      <c r="AQ494" s="66"/>
      <c r="AR494" s="67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</row>
    <row r="495" spans="1:55" x14ac:dyDescent="0.45">
      <c r="A495" s="187" t="s">
        <v>533</v>
      </c>
      <c r="B495" s="60" t="s">
        <v>223</v>
      </c>
      <c r="C495" s="76" t="s">
        <v>209</v>
      </c>
      <c r="D495" s="60">
        <v>14963</v>
      </c>
      <c r="E495" s="86">
        <v>1398</v>
      </c>
      <c r="F495" s="86">
        <v>1326</v>
      </c>
      <c r="G495" s="86">
        <v>1390</v>
      </c>
      <c r="H495" s="77">
        <v>1524</v>
      </c>
      <c r="I495" s="86">
        <v>1583</v>
      </c>
      <c r="J495" s="86">
        <v>1616</v>
      </c>
      <c r="K495" s="86">
        <v>1627</v>
      </c>
      <c r="L495" s="77">
        <v>1657</v>
      </c>
      <c r="M495" s="86">
        <v>1675</v>
      </c>
      <c r="N495" s="86">
        <v>1678</v>
      </c>
      <c r="O495" s="86">
        <v>1792</v>
      </c>
      <c r="P495" s="77">
        <v>1922</v>
      </c>
      <c r="Q495" s="86">
        <v>1921</v>
      </c>
      <c r="R495" s="86">
        <v>1914</v>
      </c>
      <c r="S495" s="86">
        <v>1890</v>
      </c>
      <c r="T495" s="77">
        <v>2062</v>
      </c>
      <c r="U495" s="115"/>
      <c r="V495" s="115"/>
      <c r="W495" s="115"/>
      <c r="X495" s="116"/>
      <c r="Y495" s="115"/>
      <c r="Z495" s="115"/>
      <c r="AA495" s="115"/>
      <c r="AB495" s="116"/>
      <c r="AC495" s="115"/>
      <c r="AD495" s="115"/>
      <c r="AE495" s="115"/>
      <c r="AF495" s="116"/>
      <c r="AG495" s="115"/>
      <c r="AH495" s="115"/>
      <c r="AI495" s="115"/>
      <c r="AJ495" s="116"/>
      <c r="AK495" s="115"/>
      <c r="AL495" s="115"/>
      <c r="AM495" s="115"/>
      <c r="AN495" s="116"/>
      <c r="AO495" s="115"/>
      <c r="AP495" s="115"/>
      <c r="AQ495" s="115"/>
      <c r="AR495" s="116"/>
      <c r="AT495" s="99">
        <f>SUM(E495,F495,G495,H495)</f>
        <v>5638</v>
      </c>
      <c r="AU495" s="99">
        <f>SUM(I495,J495,K495,L495)</f>
        <v>6483</v>
      </c>
      <c r="AV495" s="99">
        <f>SUM(M495,N495,O495,P495)</f>
        <v>7067</v>
      </c>
      <c r="AW495" s="99">
        <f>SUM(Q495,R495,S495,T495)</f>
        <v>7787</v>
      </c>
      <c r="AX495" s="99"/>
      <c r="AY495" s="99"/>
      <c r="AZ495" s="99"/>
      <c r="BA495" s="99"/>
      <c r="BB495" s="117"/>
      <c r="BC495" s="117"/>
    </row>
    <row r="496" spans="1:55" x14ac:dyDescent="0.45">
      <c r="A496" s="160" t="s">
        <v>526</v>
      </c>
      <c r="B496" s="60" t="s">
        <v>223</v>
      </c>
      <c r="C496" s="76" t="s">
        <v>209</v>
      </c>
      <c r="D496" s="60">
        <v>14969</v>
      </c>
      <c r="E496" s="86">
        <v>0</v>
      </c>
      <c r="F496" s="66"/>
      <c r="G496" s="66"/>
      <c r="H496" s="67"/>
      <c r="I496" s="66"/>
      <c r="J496" s="66"/>
      <c r="K496" s="66"/>
      <c r="L496" s="67"/>
      <c r="M496" s="66"/>
      <c r="N496" s="66"/>
      <c r="O496" s="66"/>
      <c r="P496" s="67"/>
      <c r="Q496" s="66"/>
      <c r="R496" s="66"/>
      <c r="S496" s="66"/>
      <c r="T496" s="67"/>
      <c r="U496" s="66"/>
      <c r="V496" s="66"/>
      <c r="W496" s="66"/>
      <c r="X496" s="67"/>
      <c r="Y496" s="66"/>
      <c r="Z496" s="66"/>
      <c r="AA496" s="66"/>
      <c r="AB496" s="67"/>
      <c r="AC496" s="66"/>
      <c r="AD496" s="66"/>
      <c r="AE496" s="66"/>
      <c r="AF496" s="67"/>
      <c r="AG496" s="66"/>
      <c r="AH496" s="66"/>
      <c r="AI496" s="66"/>
      <c r="AJ496" s="67"/>
      <c r="AK496" s="66"/>
      <c r="AL496" s="66"/>
      <c r="AM496" s="66"/>
      <c r="AN496" s="67"/>
      <c r="AO496" s="66"/>
      <c r="AP496" s="66"/>
      <c r="AQ496" s="66"/>
      <c r="AR496" s="67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</row>
    <row r="497" spans="1:55" x14ac:dyDescent="0.45">
      <c r="A497" s="160" t="s">
        <v>527</v>
      </c>
      <c r="B497" s="60" t="s">
        <v>223</v>
      </c>
      <c r="C497" s="76" t="s">
        <v>209</v>
      </c>
      <c r="D497" s="60">
        <v>14971</v>
      </c>
      <c r="E497" s="86">
        <v>28</v>
      </c>
      <c r="F497" s="86">
        <v>31</v>
      </c>
      <c r="G497" s="86">
        <v>-13</v>
      </c>
      <c r="H497" s="77">
        <v>-56</v>
      </c>
      <c r="I497" s="86">
        <v>-36</v>
      </c>
      <c r="J497" s="86">
        <v>-16</v>
      </c>
      <c r="K497" s="86">
        <v>-9</v>
      </c>
      <c r="L497" s="77">
        <v>78</v>
      </c>
      <c r="M497" s="86">
        <v>62</v>
      </c>
      <c r="N497" s="86">
        <v>30</v>
      </c>
      <c r="O497" s="86">
        <v>-39</v>
      </c>
      <c r="P497" s="77">
        <v>44</v>
      </c>
      <c r="Q497" s="86">
        <v>93</v>
      </c>
      <c r="R497" s="86">
        <v>-21</v>
      </c>
      <c r="S497" s="86">
        <v>153</v>
      </c>
      <c r="T497" s="77">
        <v>87</v>
      </c>
      <c r="U497" s="66"/>
      <c r="V497" s="66"/>
      <c r="W497" s="66"/>
      <c r="X497" s="67"/>
      <c r="Y497" s="66"/>
      <c r="Z497" s="66"/>
      <c r="AA497" s="66"/>
      <c r="AB497" s="67"/>
      <c r="AC497" s="66"/>
      <c r="AD497" s="66"/>
      <c r="AE497" s="66"/>
      <c r="AF497" s="67"/>
      <c r="AG497" s="66"/>
      <c r="AH497" s="66"/>
      <c r="AI497" s="66"/>
      <c r="AJ497" s="67"/>
      <c r="AK497" s="66"/>
      <c r="AL497" s="66"/>
      <c r="AM497" s="66"/>
      <c r="AN497" s="67"/>
      <c r="AO497" s="66"/>
      <c r="AP497" s="66"/>
      <c r="AQ497" s="66"/>
      <c r="AR497" s="67"/>
      <c r="AT497" s="99">
        <f>SUM(E497,F497,G497,H497)</f>
        <v>-10</v>
      </c>
      <c r="AU497" s="99">
        <f>SUM(I497,J497,K497,L497)</f>
        <v>17</v>
      </c>
      <c r="AV497" s="99">
        <f>SUM(M497,N497,O497,P497)</f>
        <v>97</v>
      </c>
      <c r="AW497" s="99">
        <f>SUM(Q497,R497,S497,T497)</f>
        <v>312</v>
      </c>
      <c r="AX497" s="99"/>
      <c r="AY497" s="99"/>
      <c r="AZ497" s="99"/>
      <c r="BA497" s="99"/>
      <c r="BB497" s="68"/>
      <c r="BC497" s="68"/>
    </row>
    <row r="498" spans="1:55" x14ac:dyDescent="0.45">
      <c r="A498" s="160" t="s">
        <v>528</v>
      </c>
      <c r="B498" s="60" t="s">
        <v>223</v>
      </c>
      <c r="C498" s="76" t="s">
        <v>209</v>
      </c>
      <c r="D498" s="60">
        <v>14977</v>
      </c>
      <c r="E498" s="86">
        <v>-20</v>
      </c>
      <c r="F498" s="86">
        <v>-24</v>
      </c>
      <c r="G498" s="86">
        <v>-17</v>
      </c>
      <c r="H498" s="77">
        <v>-2</v>
      </c>
      <c r="I498" s="86">
        <v>0</v>
      </c>
      <c r="J498" s="86">
        <v>0</v>
      </c>
      <c r="K498" s="86">
        <v>0</v>
      </c>
      <c r="L498" s="77">
        <v>-3</v>
      </c>
      <c r="M498" s="86">
        <v>-20</v>
      </c>
      <c r="N498" s="86">
        <v>-54</v>
      </c>
      <c r="O498" s="86">
        <v>-20</v>
      </c>
      <c r="P498" s="77">
        <v>-39</v>
      </c>
      <c r="Q498" s="86">
        <v>-42</v>
      </c>
      <c r="R498" s="86">
        <v>-37</v>
      </c>
      <c r="S498" s="86">
        <v>-84</v>
      </c>
      <c r="T498" s="77">
        <v>-134</v>
      </c>
      <c r="U498" s="66"/>
      <c r="V498" s="66"/>
      <c r="W498" s="66"/>
      <c r="X498" s="67"/>
      <c r="Y498" s="66"/>
      <c r="Z498" s="66"/>
      <c r="AA498" s="66"/>
      <c r="AB498" s="67"/>
      <c r="AC498" s="66"/>
      <c r="AD498" s="66"/>
      <c r="AE498" s="66"/>
      <c r="AF498" s="67"/>
      <c r="AG498" s="66"/>
      <c r="AH498" s="66"/>
      <c r="AI498" s="66"/>
      <c r="AJ498" s="67"/>
      <c r="AK498" s="66"/>
      <c r="AL498" s="66"/>
      <c r="AM498" s="66"/>
      <c r="AN498" s="67"/>
      <c r="AO498" s="66"/>
      <c r="AP498" s="66"/>
      <c r="AQ498" s="66"/>
      <c r="AR498" s="67"/>
      <c r="AT498" s="99">
        <f>SUM(E498,F498,G498,H498)</f>
        <v>-63</v>
      </c>
      <c r="AU498" s="99">
        <f>SUM(I498,J498,K498,L498)</f>
        <v>-3</v>
      </c>
      <c r="AV498" s="99">
        <f>SUM(M498,N498,O498,P498)</f>
        <v>-133</v>
      </c>
      <c r="AW498" s="99">
        <f>SUM(Q498,R498,S498,T498)</f>
        <v>-297</v>
      </c>
      <c r="AX498" s="99"/>
      <c r="AY498" s="99"/>
      <c r="AZ498" s="99"/>
      <c r="BA498" s="99"/>
      <c r="BB498" s="68"/>
      <c r="BC498" s="68"/>
    </row>
    <row r="499" spans="1:55" x14ac:dyDescent="0.45">
      <c r="A499" s="161" t="s">
        <v>534</v>
      </c>
      <c r="B499" s="101" t="s">
        <v>223</v>
      </c>
      <c r="C499" s="102" t="s">
        <v>209</v>
      </c>
      <c r="D499" s="101">
        <v>14982</v>
      </c>
      <c r="E499" s="105">
        <f t="shared" ref="E499:T499" si="59">E495+E496+E497+E498</f>
        <v>1406</v>
      </c>
      <c r="F499" s="105">
        <f t="shared" si="59"/>
        <v>1333</v>
      </c>
      <c r="G499" s="105">
        <f t="shared" si="59"/>
        <v>1360</v>
      </c>
      <c r="H499" s="106">
        <f t="shared" si="59"/>
        <v>1466</v>
      </c>
      <c r="I499" s="105">
        <f t="shared" si="59"/>
        <v>1547</v>
      </c>
      <c r="J499" s="105">
        <f t="shared" si="59"/>
        <v>1600</v>
      </c>
      <c r="K499" s="105">
        <f t="shared" si="59"/>
        <v>1618</v>
      </c>
      <c r="L499" s="106">
        <f t="shared" si="59"/>
        <v>1732</v>
      </c>
      <c r="M499" s="105">
        <f t="shared" si="59"/>
        <v>1717</v>
      </c>
      <c r="N499" s="105">
        <f t="shared" si="59"/>
        <v>1654</v>
      </c>
      <c r="O499" s="105">
        <f t="shared" si="59"/>
        <v>1733</v>
      </c>
      <c r="P499" s="106">
        <f t="shared" si="59"/>
        <v>1927</v>
      </c>
      <c r="Q499" s="105">
        <f t="shared" si="59"/>
        <v>1972</v>
      </c>
      <c r="R499" s="105">
        <f t="shared" si="59"/>
        <v>1856</v>
      </c>
      <c r="S499" s="105">
        <f t="shared" si="59"/>
        <v>1959</v>
      </c>
      <c r="T499" s="106">
        <f t="shared" si="59"/>
        <v>2015</v>
      </c>
      <c r="U499" s="128"/>
      <c r="V499" s="128"/>
      <c r="W499" s="128"/>
      <c r="X499" s="129"/>
      <c r="Y499" s="128"/>
      <c r="Z499" s="128"/>
      <c r="AA499" s="128"/>
      <c r="AB499" s="129"/>
      <c r="AC499" s="128"/>
      <c r="AD499" s="128"/>
      <c r="AE499" s="128"/>
      <c r="AF499" s="129"/>
      <c r="AG499" s="128"/>
      <c r="AH499" s="128"/>
      <c r="AI499" s="128"/>
      <c r="AJ499" s="129"/>
      <c r="AK499" s="128"/>
      <c r="AL499" s="128"/>
      <c r="AM499" s="128"/>
      <c r="AN499" s="129"/>
      <c r="AO499" s="128"/>
      <c r="AP499" s="128"/>
      <c r="AQ499" s="128"/>
      <c r="AR499" s="129"/>
      <c r="AT499" s="109">
        <f>SUM(E499,F499,G499,H499)</f>
        <v>5565</v>
      </c>
      <c r="AU499" s="109">
        <f>SUM(I499,J499,K499,L499)</f>
        <v>6497</v>
      </c>
      <c r="AV499" s="109">
        <f>SUM(M499,N499,O499,P499)</f>
        <v>7031</v>
      </c>
      <c r="AW499" s="109">
        <f>SUM(Q499,R499,S499,T499)</f>
        <v>7802</v>
      </c>
      <c r="AX499" s="109"/>
      <c r="AY499" s="109"/>
      <c r="AZ499" s="109"/>
      <c r="BA499" s="109"/>
      <c r="BB499" s="134"/>
      <c r="BC499" s="134"/>
    </row>
    <row r="500" spans="1:55" x14ac:dyDescent="0.45">
      <c r="A500" s="135"/>
      <c r="B500" s="158"/>
      <c r="C500" s="158"/>
      <c r="D500" s="158"/>
      <c r="E500" s="66"/>
      <c r="F500" s="66"/>
      <c r="G500" s="66"/>
      <c r="H500" s="67"/>
      <c r="I500" s="66"/>
      <c r="J500" s="66"/>
      <c r="K500" s="66"/>
      <c r="L500" s="67"/>
      <c r="M500" s="66"/>
      <c r="N500" s="66"/>
      <c r="O500" s="66"/>
      <c r="P500" s="67"/>
      <c r="Q500" s="66"/>
      <c r="R500" s="66"/>
      <c r="S500" s="66"/>
      <c r="T500" s="67"/>
      <c r="U500" s="66"/>
      <c r="V500" s="66"/>
      <c r="W500" s="66"/>
      <c r="X500" s="67"/>
      <c r="Y500" s="66"/>
      <c r="Z500" s="66"/>
      <c r="AA500" s="66"/>
      <c r="AB500" s="67"/>
      <c r="AC500" s="66"/>
      <c r="AD500" s="66"/>
      <c r="AE500" s="66"/>
      <c r="AF500" s="67"/>
      <c r="AG500" s="66"/>
      <c r="AH500" s="66"/>
      <c r="AI500" s="66"/>
      <c r="AJ500" s="67"/>
      <c r="AK500" s="66"/>
      <c r="AL500" s="66"/>
      <c r="AM500" s="66"/>
      <c r="AN500" s="67"/>
      <c r="AO500" s="66"/>
      <c r="AP500" s="66"/>
      <c r="AQ500" s="66"/>
      <c r="AR500" s="67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</row>
    <row r="501" spans="1:55" x14ac:dyDescent="0.45">
      <c r="A501" s="135" t="s">
        <v>535</v>
      </c>
      <c r="B501" s="60" t="s">
        <v>223</v>
      </c>
      <c r="C501" s="76" t="s">
        <v>209</v>
      </c>
      <c r="D501" s="60">
        <v>14986</v>
      </c>
      <c r="E501" s="66"/>
      <c r="F501" s="66"/>
      <c r="G501" s="66"/>
      <c r="H501" s="67"/>
      <c r="I501" s="66"/>
      <c r="J501" s="66"/>
      <c r="K501" s="66"/>
      <c r="L501" s="67"/>
      <c r="M501" s="66"/>
      <c r="N501" s="66"/>
      <c r="O501" s="66"/>
      <c r="P501" s="67"/>
      <c r="Q501" s="66"/>
      <c r="R501" s="66"/>
      <c r="S501" s="86">
        <v>1877</v>
      </c>
      <c r="T501" s="77">
        <v>1806</v>
      </c>
      <c r="U501" s="66"/>
      <c r="V501" s="66"/>
      <c r="W501" s="66"/>
      <c r="X501" s="67"/>
      <c r="Y501" s="66"/>
      <c r="Z501" s="66"/>
      <c r="AA501" s="66"/>
      <c r="AB501" s="67"/>
      <c r="AC501" s="66"/>
      <c r="AD501" s="66"/>
      <c r="AE501" s="66"/>
      <c r="AF501" s="67"/>
      <c r="AG501" s="66"/>
      <c r="AH501" s="66"/>
      <c r="AI501" s="66"/>
      <c r="AJ501" s="67"/>
      <c r="AK501" s="66"/>
      <c r="AL501" s="66"/>
      <c r="AM501" s="66"/>
      <c r="AN501" s="67"/>
      <c r="AO501" s="66"/>
      <c r="AP501" s="66"/>
      <c r="AQ501" s="66"/>
      <c r="AR501" s="67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</row>
    <row r="502" spans="1:55" x14ac:dyDescent="0.45">
      <c r="A502" s="135" t="s">
        <v>536</v>
      </c>
      <c r="B502" s="60" t="s">
        <v>227</v>
      </c>
      <c r="C502" s="76" t="s">
        <v>209</v>
      </c>
      <c r="D502" s="60">
        <v>14987</v>
      </c>
      <c r="E502" s="66"/>
      <c r="F502" s="66"/>
      <c r="G502" s="66"/>
      <c r="H502" s="67"/>
      <c r="I502" s="66"/>
      <c r="J502" s="66"/>
      <c r="K502" s="66"/>
      <c r="L502" s="67"/>
      <c r="M502" s="66"/>
      <c r="N502" s="66"/>
      <c r="O502" s="66"/>
      <c r="P502" s="67"/>
      <c r="Q502" s="66"/>
      <c r="R502" s="66"/>
      <c r="S502" s="110">
        <v>-0.01</v>
      </c>
      <c r="T502" s="111">
        <v>0.09</v>
      </c>
      <c r="U502" s="66"/>
      <c r="V502" s="66"/>
      <c r="W502" s="66"/>
      <c r="X502" s="67"/>
      <c r="Y502" s="66"/>
      <c r="Z502" s="66"/>
      <c r="AA502" s="66"/>
      <c r="AB502" s="67"/>
      <c r="AC502" s="66"/>
      <c r="AD502" s="66"/>
      <c r="AE502" s="66"/>
      <c r="AF502" s="67"/>
      <c r="AG502" s="66"/>
      <c r="AH502" s="66"/>
      <c r="AI502" s="66"/>
      <c r="AJ502" s="67"/>
      <c r="AK502" s="66"/>
      <c r="AL502" s="66"/>
      <c r="AM502" s="66"/>
      <c r="AN502" s="67"/>
      <c r="AO502" s="66"/>
      <c r="AP502" s="66"/>
      <c r="AQ502" s="66"/>
      <c r="AR502" s="67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</row>
    <row r="503" spans="1:55" x14ac:dyDescent="0.45">
      <c r="A503" s="135" t="s">
        <v>537</v>
      </c>
      <c r="B503" s="60" t="s">
        <v>227</v>
      </c>
      <c r="C503" s="76" t="s">
        <v>209</v>
      </c>
      <c r="D503" s="60">
        <v>14988</v>
      </c>
      <c r="E503" s="66"/>
      <c r="F503" s="66"/>
      <c r="G503" s="66"/>
      <c r="H503" s="67"/>
      <c r="I503" s="66"/>
      <c r="J503" s="66"/>
      <c r="K503" s="66"/>
      <c r="L503" s="67"/>
      <c r="M503" s="66"/>
      <c r="N503" s="66"/>
      <c r="O503" s="66"/>
      <c r="P503" s="67"/>
      <c r="Q503" s="66"/>
      <c r="R503" s="66"/>
      <c r="S503" s="110">
        <v>0.04</v>
      </c>
      <c r="T503" s="111">
        <v>0.12</v>
      </c>
      <c r="U503" s="66"/>
      <c r="V503" s="66"/>
      <c r="W503" s="66"/>
      <c r="X503" s="67"/>
      <c r="Y503" s="66"/>
      <c r="Z503" s="66"/>
      <c r="AA503" s="66"/>
      <c r="AB503" s="67"/>
      <c r="AC503" s="66"/>
      <c r="AD503" s="66"/>
      <c r="AE503" s="66"/>
      <c r="AF503" s="67"/>
      <c r="AG503" s="66"/>
      <c r="AH503" s="66"/>
      <c r="AI503" s="66"/>
      <c r="AJ503" s="67"/>
      <c r="AK503" s="66"/>
      <c r="AL503" s="66"/>
      <c r="AM503" s="66"/>
      <c r="AN503" s="67"/>
      <c r="AO503" s="66"/>
      <c r="AP503" s="66"/>
      <c r="AQ503" s="66"/>
      <c r="AR503" s="67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</row>
    <row r="504" spans="1:55" x14ac:dyDescent="0.45">
      <c r="A504" s="135"/>
      <c r="B504" s="158"/>
      <c r="C504" s="158"/>
      <c r="D504" s="158"/>
      <c r="E504" s="66"/>
      <c r="F504" s="66"/>
      <c r="G504" s="66"/>
      <c r="H504" s="67"/>
      <c r="I504" s="66"/>
      <c r="J504" s="66"/>
      <c r="K504" s="66"/>
      <c r="L504" s="67"/>
      <c r="M504" s="66"/>
      <c r="N504" s="66"/>
      <c r="O504" s="66"/>
      <c r="P504" s="67"/>
      <c r="Q504" s="66"/>
      <c r="R504" s="66"/>
      <c r="S504" s="131"/>
      <c r="T504" s="130"/>
      <c r="U504" s="66"/>
      <c r="V504" s="66"/>
      <c r="W504" s="66"/>
      <c r="X504" s="67"/>
      <c r="Y504" s="66"/>
      <c r="Z504" s="66"/>
      <c r="AA504" s="66"/>
      <c r="AB504" s="67"/>
      <c r="AC504" s="66"/>
      <c r="AD504" s="66"/>
      <c r="AE504" s="66"/>
      <c r="AF504" s="67"/>
      <c r="AG504" s="66"/>
      <c r="AH504" s="66"/>
      <c r="AI504" s="66"/>
      <c r="AJ504" s="67"/>
      <c r="AK504" s="66"/>
      <c r="AL504" s="66"/>
      <c r="AM504" s="66"/>
      <c r="AN504" s="67"/>
      <c r="AO504" s="66"/>
      <c r="AP504" s="66"/>
      <c r="AQ504" s="66"/>
      <c r="AR504" s="67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</row>
    <row r="505" spans="1:55" x14ac:dyDescent="0.45">
      <c r="A505" s="187" t="s">
        <v>538</v>
      </c>
      <c r="B505" s="60" t="s">
        <v>223</v>
      </c>
      <c r="C505" s="76" t="s">
        <v>209</v>
      </c>
      <c r="D505" s="60">
        <v>14989</v>
      </c>
      <c r="E505" s="86">
        <v>6240</v>
      </c>
      <c r="F505" s="86">
        <v>6413</v>
      </c>
      <c r="G505" s="86">
        <v>6843</v>
      </c>
      <c r="H505" s="77">
        <v>7923</v>
      </c>
      <c r="I505" s="86">
        <v>7181</v>
      </c>
      <c r="J505" s="86">
        <v>7709</v>
      </c>
      <c r="K505" s="86">
        <v>7921</v>
      </c>
      <c r="L505" s="77">
        <v>8568</v>
      </c>
      <c r="M505" s="86">
        <v>8195</v>
      </c>
      <c r="N505" s="86">
        <v>8001</v>
      </c>
      <c r="O505" s="86">
        <v>8135</v>
      </c>
      <c r="P505" s="77">
        <v>9114</v>
      </c>
      <c r="Q505" s="86">
        <v>8955</v>
      </c>
      <c r="R505" s="86">
        <v>9551</v>
      </c>
      <c r="S505" s="86">
        <v>9912</v>
      </c>
      <c r="T505" s="77">
        <v>11286</v>
      </c>
      <c r="U505" s="115"/>
      <c r="V505" s="115"/>
      <c r="W505" s="115"/>
      <c r="X505" s="116"/>
      <c r="Y505" s="115"/>
      <c r="Z505" s="115"/>
      <c r="AA505" s="115"/>
      <c r="AB505" s="116"/>
      <c r="AC505" s="115"/>
      <c r="AD505" s="115"/>
      <c r="AE505" s="115"/>
      <c r="AF505" s="116"/>
      <c r="AG505" s="115"/>
      <c r="AH505" s="115"/>
      <c r="AI505" s="115"/>
      <c r="AJ505" s="116"/>
      <c r="AK505" s="115"/>
      <c r="AL505" s="115"/>
      <c r="AM505" s="115"/>
      <c r="AN505" s="116"/>
      <c r="AO505" s="115"/>
      <c r="AP505" s="115"/>
      <c r="AQ505" s="115"/>
      <c r="AR505" s="116"/>
      <c r="AT505" s="99">
        <f>SUM(E505,F505,G505,H505)</f>
        <v>27419</v>
      </c>
      <c r="AU505" s="99">
        <f>SUM(I505,J505,K505,L505)</f>
        <v>31379</v>
      </c>
      <c r="AV505" s="99">
        <f>SUM(M505,N505,O505,P505)</f>
        <v>33445</v>
      </c>
      <c r="AW505" s="99">
        <f>SUM(Q505,R505,S505,T505)</f>
        <v>39704</v>
      </c>
      <c r="AX505" s="99"/>
      <c r="AY505" s="99"/>
      <c r="AZ505" s="99"/>
      <c r="BA505" s="99"/>
      <c r="BB505" s="117"/>
      <c r="BC505" s="117"/>
    </row>
    <row r="506" spans="1:55" x14ac:dyDescent="0.45">
      <c r="A506" s="160" t="s">
        <v>526</v>
      </c>
      <c r="B506" s="60" t="s">
        <v>223</v>
      </c>
      <c r="C506" s="76" t="s">
        <v>209</v>
      </c>
      <c r="D506" s="60">
        <v>14993</v>
      </c>
      <c r="E506" s="86">
        <v>0</v>
      </c>
      <c r="F506" s="66"/>
      <c r="G506" s="66"/>
      <c r="H506" s="67"/>
      <c r="I506" s="66"/>
      <c r="J506" s="66"/>
      <c r="K506" s="66"/>
      <c r="L506" s="67"/>
      <c r="M506" s="66"/>
      <c r="N506" s="66"/>
      <c r="O506" s="66"/>
      <c r="P506" s="67"/>
      <c r="Q506" s="66"/>
      <c r="R506" s="66"/>
      <c r="S506" s="66"/>
      <c r="T506" s="67"/>
      <c r="U506" s="66"/>
      <c r="V506" s="66"/>
      <c r="W506" s="66"/>
      <c r="X506" s="67"/>
      <c r="Y506" s="66"/>
      <c r="Z506" s="66"/>
      <c r="AA506" s="66"/>
      <c r="AB506" s="67"/>
      <c r="AC506" s="66"/>
      <c r="AD506" s="66"/>
      <c r="AE506" s="66"/>
      <c r="AF506" s="67"/>
      <c r="AG506" s="66"/>
      <c r="AH506" s="66"/>
      <c r="AI506" s="66"/>
      <c r="AJ506" s="67"/>
      <c r="AK506" s="66"/>
      <c r="AL506" s="66"/>
      <c r="AM506" s="66"/>
      <c r="AN506" s="67"/>
      <c r="AO506" s="66"/>
      <c r="AP506" s="66"/>
      <c r="AQ506" s="66"/>
      <c r="AR506" s="67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</row>
    <row r="507" spans="1:55" x14ac:dyDescent="0.45">
      <c r="A507" s="160" t="s">
        <v>527</v>
      </c>
      <c r="B507" s="60" t="s">
        <v>223</v>
      </c>
      <c r="C507" s="76" t="s">
        <v>209</v>
      </c>
      <c r="D507" s="60">
        <v>14995</v>
      </c>
      <c r="E507" s="86">
        <v>-20</v>
      </c>
      <c r="F507" s="86">
        <v>149</v>
      </c>
      <c r="G507" s="86">
        <v>75</v>
      </c>
      <c r="H507" s="77">
        <v>-107</v>
      </c>
      <c r="I507" s="86">
        <v>86</v>
      </c>
      <c r="J507" s="86">
        <v>-61</v>
      </c>
      <c r="K507" s="86">
        <v>75</v>
      </c>
      <c r="L507" s="77">
        <v>463</v>
      </c>
      <c r="M507" s="86">
        <v>512</v>
      </c>
      <c r="N507" s="86">
        <v>292</v>
      </c>
      <c r="O507" s="86">
        <v>61</v>
      </c>
      <c r="P507" s="77">
        <v>167</v>
      </c>
      <c r="Q507" s="86">
        <v>57</v>
      </c>
      <c r="R507" s="86">
        <v>-280</v>
      </c>
      <c r="S507" s="86">
        <v>-41</v>
      </c>
      <c r="T507" s="77">
        <v>132</v>
      </c>
      <c r="U507" s="66"/>
      <c r="V507" s="66"/>
      <c r="W507" s="66"/>
      <c r="X507" s="67"/>
      <c r="Y507" s="66"/>
      <c r="Z507" s="66"/>
      <c r="AA507" s="66"/>
      <c r="AB507" s="67"/>
      <c r="AC507" s="66"/>
      <c r="AD507" s="66"/>
      <c r="AE507" s="66"/>
      <c r="AF507" s="67"/>
      <c r="AG507" s="66"/>
      <c r="AH507" s="66"/>
      <c r="AI507" s="66"/>
      <c r="AJ507" s="67"/>
      <c r="AK507" s="66"/>
      <c r="AL507" s="66"/>
      <c r="AM507" s="66"/>
      <c r="AN507" s="67"/>
      <c r="AO507" s="66"/>
      <c r="AP507" s="66"/>
      <c r="AQ507" s="66"/>
      <c r="AR507" s="67"/>
      <c r="AT507" s="99">
        <f>SUM(E507,F507,G507,H507)</f>
        <v>97</v>
      </c>
      <c r="AU507" s="99">
        <f>SUM(I507,J507,K507,L507)</f>
        <v>563</v>
      </c>
      <c r="AV507" s="99">
        <f>SUM(M507,N507,O507,P507)</f>
        <v>1032</v>
      </c>
      <c r="AW507" s="99">
        <f>SUM(Q507,R507,S507,T507)</f>
        <v>-132</v>
      </c>
      <c r="AX507" s="99"/>
      <c r="AY507" s="99"/>
      <c r="AZ507" s="99"/>
      <c r="BA507" s="99"/>
      <c r="BB507" s="68"/>
      <c r="BC507" s="68"/>
    </row>
    <row r="508" spans="1:55" x14ac:dyDescent="0.45">
      <c r="A508" s="160" t="s">
        <v>528</v>
      </c>
      <c r="B508" s="60" t="s">
        <v>223</v>
      </c>
      <c r="C508" s="76" t="s">
        <v>209</v>
      </c>
      <c r="D508" s="60">
        <v>14999</v>
      </c>
      <c r="E508" s="86">
        <v>-15</v>
      </c>
      <c r="F508" s="86">
        <v>-11</v>
      </c>
      <c r="G508" s="86">
        <v>-5</v>
      </c>
      <c r="H508" s="77">
        <v>-1</v>
      </c>
      <c r="I508" s="86">
        <v>-8</v>
      </c>
      <c r="J508" s="86">
        <v>-6</v>
      </c>
      <c r="K508" s="86">
        <v>-10</v>
      </c>
      <c r="L508" s="77">
        <v>-145</v>
      </c>
      <c r="M508" s="86">
        <v>-291</v>
      </c>
      <c r="N508" s="86">
        <v>-417</v>
      </c>
      <c r="O508" s="86">
        <v>-266</v>
      </c>
      <c r="P508" s="77">
        <v>-293</v>
      </c>
      <c r="Q508" s="86">
        <v>-127</v>
      </c>
      <c r="R508" s="86">
        <v>-41</v>
      </c>
      <c r="S508" s="86">
        <v>-21</v>
      </c>
      <c r="T508" s="77">
        <v>-53</v>
      </c>
      <c r="U508" s="66"/>
      <c r="V508" s="66"/>
      <c r="W508" s="66"/>
      <c r="X508" s="67"/>
      <c r="Y508" s="66"/>
      <c r="Z508" s="66"/>
      <c r="AA508" s="66"/>
      <c r="AB508" s="67"/>
      <c r="AC508" s="66"/>
      <c r="AD508" s="66"/>
      <c r="AE508" s="66"/>
      <c r="AF508" s="67"/>
      <c r="AG508" s="66"/>
      <c r="AH508" s="66"/>
      <c r="AI508" s="66"/>
      <c r="AJ508" s="67"/>
      <c r="AK508" s="66"/>
      <c r="AL508" s="66"/>
      <c r="AM508" s="66"/>
      <c r="AN508" s="67"/>
      <c r="AO508" s="66"/>
      <c r="AP508" s="66"/>
      <c r="AQ508" s="66"/>
      <c r="AR508" s="67"/>
      <c r="AT508" s="99">
        <f>SUM(E508,F508,G508,H508)</f>
        <v>-32</v>
      </c>
      <c r="AU508" s="99">
        <f>SUM(I508,J508,K508,L508)</f>
        <v>-169</v>
      </c>
      <c r="AV508" s="99">
        <f>SUM(M508,N508,O508,P508)</f>
        <v>-1267</v>
      </c>
      <c r="AW508" s="99">
        <f>SUM(Q508,R508,S508,T508)</f>
        <v>-242</v>
      </c>
      <c r="AX508" s="99"/>
      <c r="AY508" s="99"/>
      <c r="AZ508" s="99"/>
      <c r="BA508" s="99"/>
      <c r="BB508" s="68"/>
      <c r="BC508" s="68"/>
    </row>
    <row r="509" spans="1:55" x14ac:dyDescent="0.45">
      <c r="A509" s="161" t="s">
        <v>539</v>
      </c>
      <c r="B509" s="101" t="s">
        <v>223</v>
      </c>
      <c r="C509" s="102" t="s">
        <v>209</v>
      </c>
      <c r="D509" s="101">
        <v>15003</v>
      </c>
      <c r="E509" s="105">
        <f t="shared" ref="E509:T509" si="60">E505+E506+E507+E508</f>
        <v>6205</v>
      </c>
      <c r="F509" s="105">
        <f t="shared" si="60"/>
        <v>6551</v>
      </c>
      <c r="G509" s="105">
        <f t="shared" si="60"/>
        <v>6913</v>
      </c>
      <c r="H509" s="106">
        <f t="shared" si="60"/>
        <v>7815</v>
      </c>
      <c r="I509" s="105">
        <f t="shared" si="60"/>
        <v>7259</v>
      </c>
      <c r="J509" s="105">
        <f t="shared" si="60"/>
        <v>7642</v>
      </c>
      <c r="K509" s="105">
        <f t="shared" si="60"/>
        <v>7986</v>
      </c>
      <c r="L509" s="106">
        <f t="shared" si="60"/>
        <v>8886</v>
      </c>
      <c r="M509" s="105">
        <f t="shared" si="60"/>
        <v>8416</v>
      </c>
      <c r="N509" s="105">
        <f t="shared" si="60"/>
        <v>7876</v>
      </c>
      <c r="O509" s="105">
        <f t="shared" si="60"/>
        <v>7930</v>
      </c>
      <c r="P509" s="106">
        <f t="shared" si="60"/>
        <v>8988</v>
      </c>
      <c r="Q509" s="105">
        <f t="shared" si="60"/>
        <v>8885</v>
      </c>
      <c r="R509" s="105">
        <f t="shared" si="60"/>
        <v>9230</v>
      </c>
      <c r="S509" s="105">
        <f t="shared" si="60"/>
        <v>9850</v>
      </c>
      <c r="T509" s="106">
        <f t="shared" si="60"/>
        <v>11365</v>
      </c>
      <c r="U509" s="128"/>
      <c r="V509" s="128"/>
      <c r="W509" s="128"/>
      <c r="X509" s="129"/>
      <c r="Y509" s="128"/>
      <c r="Z509" s="128"/>
      <c r="AA509" s="128"/>
      <c r="AB509" s="129"/>
      <c r="AC509" s="128"/>
      <c r="AD509" s="128"/>
      <c r="AE509" s="128"/>
      <c r="AF509" s="129"/>
      <c r="AG509" s="128"/>
      <c r="AH509" s="128"/>
      <c r="AI509" s="128"/>
      <c r="AJ509" s="129"/>
      <c r="AK509" s="128"/>
      <c r="AL509" s="128"/>
      <c r="AM509" s="128"/>
      <c r="AN509" s="129"/>
      <c r="AO509" s="128"/>
      <c r="AP509" s="128"/>
      <c r="AQ509" s="128"/>
      <c r="AR509" s="129"/>
      <c r="AT509" s="109">
        <f>SUM(E509,F509,G509,H509)</f>
        <v>27484</v>
      </c>
      <c r="AU509" s="109">
        <f>SUM(I509,J509,K509,L509)</f>
        <v>31773</v>
      </c>
      <c r="AV509" s="109">
        <f>SUM(M509,N509,O509,P509)</f>
        <v>33210</v>
      </c>
      <c r="AW509" s="109">
        <f>SUM(Q509,R509,S509,T509)</f>
        <v>39330</v>
      </c>
      <c r="AX509" s="109"/>
      <c r="AY509" s="109"/>
      <c r="AZ509" s="109"/>
      <c r="BA509" s="109"/>
      <c r="BB509" s="134"/>
      <c r="BC509" s="134"/>
    </row>
    <row r="510" spans="1:55" x14ac:dyDescent="0.45">
      <c r="A510" s="135"/>
      <c r="B510" s="158"/>
      <c r="C510" s="158"/>
      <c r="D510" s="158"/>
      <c r="E510" s="66"/>
      <c r="F510" s="66"/>
      <c r="G510" s="66"/>
      <c r="H510" s="67"/>
      <c r="I510" s="66"/>
      <c r="J510" s="66"/>
      <c r="K510" s="66"/>
      <c r="L510" s="67"/>
      <c r="M510" s="66"/>
      <c r="N510" s="66"/>
      <c r="O510" s="66"/>
      <c r="P510" s="67"/>
      <c r="Q510" s="66"/>
      <c r="R510" s="66"/>
      <c r="S510" s="66"/>
      <c r="T510" s="67"/>
      <c r="U510" s="66"/>
      <c r="V510" s="66"/>
      <c r="W510" s="66"/>
      <c r="X510" s="67"/>
      <c r="Y510" s="66"/>
      <c r="Z510" s="66"/>
      <c r="AA510" s="66"/>
      <c r="AB510" s="67"/>
      <c r="AC510" s="66"/>
      <c r="AD510" s="66"/>
      <c r="AE510" s="66"/>
      <c r="AF510" s="67"/>
      <c r="AG510" s="66"/>
      <c r="AH510" s="66"/>
      <c r="AI510" s="66"/>
      <c r="AJ510" s="67"/>
      <c r="AK510" s="66"/>
      <c r="AL510" s="66"/>
      <c r="AM510" s="66"/>
      <c r="AN510" s="67"/>
      <c r="AO510" s="66"/>
      <c r="AP510" s="66"/>
      <c r="AQ510" s="66"/>
      <c r="AR510" s="67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</row>
    <row r="511" spans="1:55" x14ac:dyDescent="0.45">
      <c r="A511" s="135" t="s">
        <v>540</v>
      </c>
      <c r="B511" s="60" t="s">
        <v>223</v>
      </c>
      <c r="C511" s="76" t="s">
        <v>209</v>
      </c>
      <c r="D511" s="60">
        <v>15007</v>
      </c>
      <c r="E511" s="66"/>
      <c r="F511" s="66"/>
      <c r="G511" s="66"/>
      <c r="H511" s="67"/>
      <c r="I511" s="66"/>
      <c r="J511" s="66"/>
      <c r="K511" s="66"/>
      <c r="L511" s="67"/>
      <c r="M511" s="66"/>
      <c r="N511" s="66"/>
      <c r="O511" s="66"/>
      <c r="P511" s="67"/>
      <c r="Q511" s="66"/>
      <c r="R511" s="66"/>
      <c r="S511" s="86">
        <v>9510</v>
      </c>
      <c r="T511" s="77">
        <v>9891</v>
      </c>
      <c r="U511" s="66"/>
      <c r="V511" s="66"/>
      <c r="W511" s="66"/>
      <c r="X511" s="67"/>
      <c r="Y511" s="66"/>
      <c r="Z511" s="66"/>
      <c r="AA511" s="66"/>
      <c r="AB511" s="67"/>
      <c r="AC511" s="66"/>
      <c r="AD511" s="66"/>
      <c r="AE511" s="66"/>
      <c r="AF511" s="67"/>
      <c r="AG511" s="66"/>
      <c r="AH511" s="66"/>
      <c r="AI511" s="66"/>
      <c r="AJ511" s="67"/>
      <c r="AK511" s="66"/>
      <c r="AL511" s="66"/>
      <c r="AM511" s="66"/>
      <c r="AN511" s="67"/>
      <c r="AO511" s="66"/>
      <c r="AP511" s="66"/>
      <c r="AQ511" s="66"/>
      <c r="AR511" s="67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</row>
    <row r="512" spans="1:55" x14ac:dyDescent="0.45">
      <c r="A512" s="135" t="s">
        <v>541</v>
      </c>
      <c r="B512" s="60" t="s">
        <v>227</v>
      </c>
      <c r="C512" s="76" t="s">
        <v>209</v>
      </c>
      <c r="D512" s="60">
        <v>15008</v>
      </c>
      <c r="E512" s="66"/>
      <c r="F512" s="66"/>
      <c r="G512" s="66"/>
      <c r="H512" s="67"/>
      <c r="I512" s="66"/>
      <c r="J512" s="66"/>
      <c r="K512" s="66"/>
      <c r="L512" s="67"/>
      <c r="M512" s="66"/>
      <c r="N512" s="66"/>
      <c r="O512" s="66"/>
      <c r="P512" s="67"/>
      <c r="Q512" s="66"/>
      <c r="R512" s="66"/>
      <c r="S512" s="110">
        <v>0.04</v>
      </c>
      <c r="T512" s="111">
        <v>0.14000000000000001</v>
      </c>
      <c r="U512" s="66"/>
      <c r="V512" s="66"/>
      <c r="W512" s="66"/>
      <c r="X512" s="67"/>
      <c r="Y512" s="66"/>
      <c r="Z512" s="66"/>
      <c r="AA512" s="66"/>
      <c r="AB512" s="67"/>
      <c r="AC512" s="66"/>
      <c r="AD512" s="66"/>
      <c r="AE512" s="66"/>
      <c r="AF512" s="67"/>
      <c r="AG512" s="66"/>
      <c r="AH512" s="66"/>
      <c r="AI512" s="66"/>
      <c r="AJ512" s="67"/>
      <c r="AK512" s="66"/>
      <c r="AL512" s="66"/>
      <c r="AM512" s="66"/>
      <c r="AN512" s="67"/>
      <c r="AO512" s="66"/>
      <c r="AP512" s="66"/>
      <c r="AQ512" s="66"/>
      <c r="AR512" s="67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</row>
    <row r="513" spans="1:55" x14ac:dyDescent="0.45">
      <c r="A513" s="135" t="s">
        <v>542</v>
      </c>
      <c r="B513" s="60" t="s">
        <v>227</v>
      </c>
      <c r="C513" s="76" t="s">
        <v>209</v>
      </c>
      <c r="D513" s="60">
        <v>15009</v>
      </c>
      <c r="E513" s="66"/>
      <c r="F513" s="66"/>
      <c r="G513" s="66"/>
      <c r="H513" s="67"/>
      <c r="I513" s="66"/>
      <c r="J513" s="66"/>
      <c r="K513" s="66"/>
      <c r="L513" s="67"/>
      <c r="M513" s="66"/>
      <c r="N513" s="66"/>
      <c r="O513" s="66"/>
      <c r="P513" s="67"/>
      <c r="Q513" s="66"/>
      <c r="R513" s="66"/>
      <c r="S513" s="110">
        <v>0.04</v>
      </c>
      <c r="T513" s="111">
        <v>0.15</v>
      </c>
      <c r="U513" s="66"/>
      <c r="V513" s="66"/>
      <c r="W513" s="66"/>
      <c r="X513" s="67"/>
      <c r="Y513" s="66"/>
      <c r="Z513" s="66"/>
      <c r="AA513" s="66"/>
      <c r="AB513" s="67"/>
      <c r="AC513" s="66"/>
      <c r="AD513" s="66"/>
      <c r="AE513" s="66"/>
      <c r="AF513" s="67"/>
      <c r="AG513" s="66"/>
      <c r="AH513" s="66"/>
      <c r="AI513" s="66"/>
      <c r="AJ513" s="67"/>
      <c r="AK513" s="66"/>
      <c r="AL513" s="66"/>
      <c r="AM513" s="66"/>
      <c r="AN513" s="67"/>
      <c r="AO513" s="66"/>
      <c r="AP513" s="66"/>
      <c r="AQ513" s="66"/>
      <c r="AR513" s="67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</row>
    <row r="514" spans="1:55" x14ac:dyDescent="0.45">
      <c r="A514" s="97"/>
      <c r="B514" s="114"/>
      <c r="C514" s="114"/>
      <c r="D514" s="114"/>
      <c r="E514" s="66"/>
      <c r="F514" s="66"/>
      <c r="G514" s="66"/>
      <c r="H514" s="67"/>
      <c r="I514" s="66"/>
      <c r="J514" s="66"/>
      <c r="K514" s="66"/>
      <c r="L514" s="67"/>
      <c r="M514" s="66"/>
      <c r="N514" s="66"/>
      <c r="O514" s="66"/>
      <c r="P514" s="67"/>
      <c r="Q514" s="66"/>
      <c r="R514" s="66"/>
      <c r="S514" s="131"/>
      <c r="T514" s="130"/>
      <c r="U514" s="66"/>
      <c r="V514" s="66"/>
      <c r="W514" s="66"/>
      <c r="X514" s="67"/>
      <c r="Y514" s="66"/>
      <c r="Z514" s="66"/>
      <c r="AA514" s="66"/>
      <c r="AB514" s="67"/>
      <c r="AC514" s="66"/>
      <c r="AD514" s="66"/>
      <c r="AE514" s="66"/>
      <c r="AF514" s="67"/>
      <c r="AG514" s="66"/>
      <c r="AH514" s="66"/>
      <c r="AI514" s="66"/>
      <c r="AJ514" s="67"/>
      <c r="AK514" s="66"/>
      <c r="AL514" s="66"/>
      <c r="AM514" s="66"/>
      <c r="AN514" s="67"/>
      <c r="AO514" s="66"/>
      <c r="AP514" s="66"/>
      <c r="AQ514" s="66"/>
      <c r="AR514" s="67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</row>
    <row r="515" spans="1:55" x14ac:dyDescent="0.45">
      <c r="A515" s="95" t="s">
        <v>543</v>
      </c>
      <c r="B515" s="96"/>
      <c r="C515" s="96"/>
      <c r="D515" s="96"/>
      <c r="E515" s="66"/>
      <c r="F515" s="66"/>
      <c r="G515" s="66"/>
      <c r="H515" s="67"/>
      <c r="I515" s="66"/>
      <c r="J515" s="66"/>
      <c r="K515" s="66"/>
      <c r="L515" s="67"/>
      <c r="M515" s="66"/>
      <c r="N515" s="66"/>
      <c r="O515" s="66"/>
      <c r="P515" s="67"/>
      <c r="Q515" s="66"/>
      <c r="R515" s="66"/>
      <c r="S515" s="131"/>
      <c r="T515" s="130"/>
      <c r="U515" s="66"/>
      <c r="V515" s="66"/>
      <c r="W515" s="66"/>
      <c r="X515" s="67"/>
      <c r="Y515" s="66"/>
      <c r="Z515" s="66"/>
      <c r="AA515" s="66"/>
      <c r="AB515" s="67"/>
      <c r="AC515" s="66"/>
      <c r="AD515" s="66"/>
      <c r="AE515" s="66"/>
      <c r="AF515" s="67"/>
      <c r="AG515" s="66"/>
      <c r="AH515" s="66"/>
      <c r="AI515" s="66"/>
      <c r="AJ515" s="67"/>
      <c r="AK515" s="66"/>
      <c r="AL515" s="66"/>
      <c r="AM515" s="66"/>
      <c r="AN515" s="67"/>
      <c r="AO515" s="66"/>
      <c r="AP515" s="66"/>
      <c r="AQ515" s="66"/>
      <c r="AR515" s="67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</row>
    <row r="516" spans="1:55" x14ac:dyDescent="0.45">
      <c r="A516" s="141" t="s">
        <v>544</v>
      </c>
      <c r="B516" s="60" t="s">
        <v>223</v>
      </c>
      <c r="C516" s="76" t="s">
        <v>209</v>
      </c>
      <c r="D516" s="60">
        <v>2690459</v>
      </c>
      <c r="E516" s="66"/>
      <c r="F516" s="66"/>
      <c r="G516" s="66"/>
      <c r="H516" s="67"/>
      <c r="I516" s="66"/>
      <c r="J516" s="66"/>
      <c r="K516" s="66"/>
      <c r="L516" s="67"/>
      <c r="M516" s="66"/>
      <c r="N516" s="66"/>
      <c r="O516" s="66"/>
      <c r="P516" s="67"/>
      <c r="Q516" s="66"/>
      <c r="R516" s="66"/>
      <c r="S516" s="66"/>
      <c r="T516" s="67"/>
      <c r="U516" s="86">
        <v>8091</v>
      </c>
      <c r="V516" s="86">
        <v>8545</v>
      </c>
      <c r="W516" s="86">
        <v>9097</v>
      </c>
      <c r="X516" s="77">
        <v>10313</v>
      </c>
      <c r="Y516" s="86">
        <v>10474</v>
      </c>
      <c r="Z516" s="86">
        <v>10785</v>
      </c>
      <c r="AA516" s="86">
        <v>10958</v>
      </c>
      <c r="AB516" s="77">
        <v>12350</v>
      </c>
      <c r="AC516" s="86">
        <v>11791</v>
      </c>
      <c r="AD516" s="86">
        <v>12401</v>
      </c>
      <c r="AE516" s="86">
        <v>12667</v>
      </c>
      <c r="AF516" s="77">
        <v>14099</v>
      </c>
      <c r="AG516" s="86">
        <v>12845</v>
      </c>
      <c r="AH516" s="86">
        <v>11363</v>
      </c>
      <c r="AI516" s="86">
        <v>13924</v>
      </c>
      <c r="AJ516" s="77">
        <v>17238</v>
      </c>
      <c r="AK516" s="86">
        <v>17031</v>
      </c>
      <c r="AL516" s="86">
        <v>19084</v>
      </c>
      <c r="AM516" s="86">
        <v>19839</v>
      </c>
      <c r="AN516" s="77">
        <v>23153</v>
      </c>
      <c r="AO516" s="86">
        <v>20317</v>
      </c>
      <c r="AP516" s="86">
        <v>20533</v>
      </c>
      <c r="AQ516" s="86">
        <v>19450</v>
      </c>
      <c r="AR516" s="77">
        <v>21762</v>
      </c>
      <c r="AT516" s="68"/>
      <c r="AU516" s="68"/>
      <c r="AV516" s="68"/>
      <c r="AW516" s="68"/>
      <c r="AX516" s="99">
        <f>SUM(U516,V516,W516,X516)</f>
        <v>36046</v>
      </c>
      <c r="AY516" s="99">
        <f>SUM(Y516,Z516,AA516,AB516)</f>
        <v>44567</v>
      </c>
      <c r="AZ516" s="99">
        <f>SUM(AC516,AD516,AE516,AF516)</f>
        <v>50958</v>
      </c>
      <c r="BA516" s="99">
        <f>SUM(AG516,AH516,AI516,AJ516)</f>
        <v>55370</v>
      </c>
      <c r="BB516" s="99">
        <f>SUM(AK516,AL516,AM516,AN516)</f>
        <v>79107</v>
      </c>
      <c r="BC516" s="99">
        <f>SUM(AO516,AP516,AQ516,AR516)</f>
        <v>82062</v>
      </c>
    </row>
    <row r="517" spans="1:55" x14ac:dyDescent="0.45">
      <c r="A517" s="135" t="s">
        <v>545</v>
      </c>
      <c r="B517" s="60" t="s">
        <v>223</v>
      </c>
      <c r="C517" s="76" t="s">
        <v>209</v>
      </c>
      <c r="D517" s="60">
        <v>15047</v>
      </c>
      <c r="E517" s="66"/>
      <c r="F517" s="66"/>
      <c r="G517" s="66"/>
      <c r="H517" s="67"/>
      <c r="I517" s="66"/>
      <c r="J517" s="66"/>
      <c r="K517" s="66"/>
      <c r="L517" s="67"/>
      <c r="M517" s="66"/>
      <c r="N517" s="66"/>
      <c r="O517" s="66"/>
      <c r="P517" s="67"/>
      <c r="Q517" s="66"/>
      <c r="R517" s="66"/>
      <c r="S517" s="66"/>
      <c r="T517" s="67"/>
      <c r="U517" s="86">
        <v>177</v>
      </c>
      <c r="V517" s="86">
        <v>-235</v>
      </c>
      <c r="W517" s="86">
        <v>-413</v>
      </c>
      <c r="X517" s="77">
        <v>-38</v>
      </c>
      <c r="Y517" s="86">
        <v>-324</v>
      </c>
      <c r="Z517" s="86">
        <v>127</v>
      </c>
      <c r="AA517" s="86">
        <v>398</v>
      </c>
      <c r="AB517" s="77">
        <v>175</v>
      </c>
      <c r="AC517" s="86">
        <v>40</v>
      </c>
      <c r="AD517" s="86">
        <v>154</v>
      </c>
      <c r="AE517" s="86">
        <v>82</v>
      </c>
      <c r="AF517" s="77">
        <v>55</v>
      </c>
      <c r="AG517" s="86">
        <v>-63</v>
      </c>
      <c r="AH517" s="86">
        <v>281</v>
      </c>
      <c r="AI517" s="86">
        <v>-605</v>
      </c>
      <c r="AJ517" s="77">
        <v>-91</v>
      </c>
      <c r="AK517" s="86">
        <v>-550</v>
      </c>
      <c r="AL517" s="86">
        <v>79</v>
      </c>
      <c r="AM517" s="86">
        <v>184</v>
      </c>
      <c r="AN517" s="79"/>
      <c r="AO517" s="98"/>
      <c r="AP517" s="98"/>
      <c r="AQ517" s="98"/>
      <c r="AR517" s="77">
        <v>580</v>
      </c>
      <c r="AT517" s="68"/>
      <c r="AU517" s="68"/>
      <c r="AV517" s="68"/>
      <c r="AW517" s="68"/>
      <c r="AX517" s="99">
        <f>SUM(U517,V517,W517,X517)</f>
        <v>-509</v>
      </c>
      <c r="AY517" s="99">
        <f>SUM(Y517,Z517,AA517,AB517)</f>
        <v>376</v>
      </c>
      <c r="AZ517" s="99">
        <f>SUM(AC517,AD517,AE517,AF517)</f>
        <v>331</v>
      </c>
      <c r="BA517" s="99">
        <f>SUM(AG517,AH517,AI517,AJ517)</f>
        <v>-478</v>
      </c>
      <c r="BB517" s="99"/>
      <c r="BC517" s="93"/>
    </row>
    <row r="518" spans="1:55" x14ac:dyDescent="0.45">
      <c r="A518" s="135" t="s">
        <v>546</v>
      </c>
      <c r="B518" s="60" t="s">
        <v>223</v>
      </c>
      <c r="C518" s="76" t="s">
        <v>209</v>
      </c>
      <c r="D518" s="60">
        <v>15050</v>
      </c>
      <c r="E518" s="66"/>
      <c r="F518" s="66"/>
      <c r="G518" s="66"/>
      <c r="H518" s="67"/>
      <c r="I518" s="66"/>
      <c r="J518" s="66"/>
      <c r="K518" s="66"/>
      <c r="L518" s="67"/>
      <c r="M518" s="66"/>
      <c r="N518" s="66"/>
      <c r="O518" s="66"/>
      <c r="P518" s="67"/>
      <c r="Q518" s="66"/>
      <c r="R518" s="66"/>
      <c r="S518" s="66"/>
      <c r="T518" s="67"/>
      <c r="U518" s="86">
        <v>-158</v>
      </c>
      <c r="V518" s="86">
        <v>12</v>
      </c>
      <c r="W518" s="86">
        <v>161</v>
      </c>
      <c r="X518" s="77">
        <v>175</v>
      </c>
      <c r="Y518" s="86">
        <v>217</v>
      </c>
      <c r="Z518" s="86">
        <v>103</v>
      </c>
      <c r="AA518" s="86">
        <v>-49</v>
      </c>
      <c r="AB518" s="77">
        <v>-99</v>
      </c>
      <c r="AC518" s="86">
        <v>-123</v>
      </c>
      <c r="AD518" s="86">
        <v>-88</v>
      </c>
      <c r="AE518" s="86">
        <v>-102</v>
      </c>
      <c r="AF518" s="77">
        <v>0</v>
      </c>
      <c r="AG518" s="98"/>
      <c r="AH518" s="98"/>
      <c r="AI518" s="98"/>
      <c r="AJ518" s="79"/>
      <c r="AK518" s="98"/>
      <c r="AL518" s="98"/>
      <c r="AM518" s="98"/>
      <c r="AN518" s="79"/>
      <c r="AO518" s="98"/>
      <c r="AP518" s="98"/>
      <c r="AQ518" s="98"/>
      <c r="AR518" s="79"/>
      <c r="AT518" s="68"/>
      <c r="AU518" s="68"/>
      <c r="AV518" s="68"/>
      <c r="AW518" s="68"/>
      <c r="AX518" s="99">
        <f>SUM(U518,V518,W518,X518)</f>
        <v>190</v>
      </c>
      <c r="AY518" s="99">
        <f>SUM(Y518,Z518,AA518,AB518)</f>
        <v>172</v>
      </c>
      <c r="AZ518" s="99">
        <f>SUM(AC518,AD518,AE518,AF518)</f>
        <v>-313</v>
      </c>
      <c r="BA518" s="68"/>
      <c r="BB518" s="99"/>
      <c r="BC518" s="93"/>
    </row>
    <row r="519" spans="1:55" x14ac:dyDescent="0.45">
      <c r="A519" s="136" t="s">
        <v>547</v>
      </c>
      <c r="B519" s="101" t="s">
        <v>223</v>
      </c>
      <c r="C519" s="102" t="s">
        <v>209</v>
      </c>
      <c r="D519" s="101">
        <v>2690460</v>
      </c>
      <c r="E519" s="128"/>
      <c r="F519" s="128"/>
      <c r="G519" s="128"/>
      <c r="H519" s="129"/>
      <c r="I519" s="128"/>
      <c r="J519" s="128"/>
      <c r="K519" s="128"/>
      <c r="L519" s="129"/>
      <c r="M519" s="128"/>
      <c r="N519" s="128"/>
      <c r="O519" s="128"/>
      <c r="P519" s="129"/>
      <c r="Q519" s="128"/>
      <c r="R519" s="128"/>
      <c r="S519" s="128"/>
      <c r="T519" s="129"/>
      <c r="U519" s="105">
        <f t="shared" ref="U519:AM519" si="61">U516+U517+U518</f>
        <v>8110</v>
      </c>
      <c r="V519" s="105">
        <f t="shared" si="61"/>
        <v>8322</v>
      </c>
      <c r="W519" s="105">
        <f t="shared" si="61"/>
        <v>8845</v>
      </c>
      <c r="X519" s="106">
        <f t="shared" si="61"/>
        <v>10450</v>
      </c>
      <c r="Y519" s="105">
        <f t="shared" si="61"/>
        <v>10367</v>
      </c>
      <c r="Z519" s="105">
        <f t="shared" si="61"/>
        <v>11015</v>
      </c>
      <c r="AA519" s="105">
        <f t="shared" si="61"/>
        <v>11307</v>
      </c>
      <c r="AB519" s="106">
        <f t="shared" si="61"/>
        <v>12426</v>
      </c>
      <c r="AC519" s="105">
        <f t="shared" si="61"/>
        <v>11708</v>
      </c>
      <c r="AD519" s="105">
        <f t="shared" si="61"/>
        <v>12467</v>
      </c>
      <c r="AE519" s="105">
        <f t="shared" si="61"/>
        <v>12647</v>
      </c>
      <c r="AF519" s="106">
        <f t="shared" si="61"/>
        <v>14154</v>
      </c>
      <c r="AG519" s="105">
        <f t="shared" si="61"/>
        <v>12782</v>
      </c>
      <c r="AH519" s="105">
        <f t="shared" si="61"/>
        <v>11644</v>
      </c>
      <c r="AI519" s="105">
        <f t="shared" si="61"/>
        <v>13319</v>
      </c>
      <c r="AJ519" s="106">
        <f t="shared" si="61"/>
        <v>17147</v>
      </c>
      <c r="AK519" s="105">
        <f t="shared" si="61"/>
        <v>16481</v>
      </c>
      <c r="AL519" s="105">
        <f t="shared" si="61"/>
        <v>19163</v>
      </c>
      <c r="AM519" s="105">
        <f t="shared" si="61"/>
        <v>20023</v>
      </c>
      <c r="AN519" s="104">
        <v>23662</v>
      </c>
      <c r="AO519" s="103">
        <v>20836</v>
      </c>
      <c r="AP519" s="103">
        <v>21164</v>
      </c>
      <c r="AQ519" s="103">
        <v>20390</v>
      </c>
      <c r="AR519" s="106">
        <f>AR516+AR517+AR518</f>
        <v>22342</v>
      </c>
      <c r="AT519" s="134"/>
      <c r="AU519" s="134"/>
      <c r="AV519" s="134"/>
      <c r="AW519" s="134"/>
      <c r="AX519" s="109">
        <f>SUM(U519,V519,W519,X519)</f>
        <v>35727</v>
      </c>
      <c r="AY519" s="109">
        <f>SUM(Y519,Z519,AA519,AB519)</f>
        <v>45115</v>
      </c>
      <c r="AZ519" s="109">
        <f>SUM(AC519,AD519,AE519,AF519)</f>
        <v>50976</v>
      </c>
      <c r="BA519" s="109">
        <f>SUM(AG519,AH519,AI519,AJ519)</f>
        <v>54892</v>
      </c>
      <c r="BB519" s="109">
        <f>SUM(AK519,AL519,AM519,AN519)</f>
        <v>79329</v>
      </c>
      <c r="BC519" s="109">
        <f>SUM(AO519,AP519,AQ519,AR519)</f>
        <v>84732</v>
      </c>
    </row>
    <row r="520" spans="1:55" x14ac:dyDescent="0.45">
      <c r="A520" s="97"/>
      <c r="B520" s="114"/>
      <c r="C520" s="114"/>
      <c r="D520" s="114"/>
      <c r="E520" s="66"/>
      <c r="F520" s="66"/>
      <c r="G520" s="66"/>
      <c r="H520" s="67"/>
      <c r="I520" s="66"/>
      <c r="J520" s="66"/>
      <c r="K520" s="66"/>
      <c r="L520" s="67"/>
      <c r="M520" s="66"/>
      <c r="N520" s="66"/>
      <c r="O520" s="66"/>
      <c r="P520" s="67"/>
      <c r="Q520" s="66"/>
      <c r="R520" s="66"/>
      <c r="S520" s="66"/>
      <c r="T520" s="67"/>
      <c r="U520" s="66"/>
      <c r="V520" s="66"/>
      <c r="W520" s="66"/>
      <c r="X520" s="67"/>
      <c r="Y520" s="66"/>
      <c r="Z520" s="66"/>
      <c r="AA520" s="66"/>
      <c r="AB520" s="67"/>
      <c r="AC520" s="66"/>
      <c r="AD520" s="66"/>
      <c r="AE520" s="66"/>
      <c r="AF520" s="67"/>
      <c r="AG520" s="66"/>
      <c r="AH520" s="66"/>
      <c r="AI520" s="66"/>
      <c r="AJ520" s="67"/>
      <c r="AK520" s="66"/>
      <c r="AL520" s="66"/>
      <c r="AM520" s="66"/>
      <c r="AN520" s="67"/>
      <c r="AO520" s="66"/>
      <c r="AP520" s="66"/>
      <c r="AQ520" s="66"/>
      <c r="AR520" s="67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</row>
    <row r="521" spans="1:55" x14ac:dyDescent="0.45">
      <c r="A521" s="97" t="s">
        <v>548</v>
      </c>
      <c r="B521" s="60" t="s">
        <v>223</v>
      </c>
      <c r="C521" s="76" t="s">
        <v>209</v>
      </c>
      <c r="D521" s="60">
        <v>2690461</v>
      </c>
      <c r="E521" s="66"/>
      <c r="F521" s="66"/>
      <c r="G521" s="66"/>
      <c r="H521" s="67"/>
      <c r="I521" s="66"/>
      <c r="J521" s="66"/>
      <c r="K521" s="66"/>
      <c r="L521" s="67"/>
      <c r="M521" s="66"/>
      <c r="N521" s="66"/>
      <c r="O521" s="66"/>
      <c r="P521" s="67"/>
      <c r="Q521" s="66"/>
      <c r="R521" s="66"/>
      <c r="S521" s="66"/>
      <c r="T521" s="67"/>
      <c r="U521" s="86">
        <v>8111</v>
      </c>
      <c r="V521" s="86">
        <v>7933</v>
      </c>
      <c r="W521" s="86">
        <v>8557</v>
      </c>
      <c r="X521" s="77">
        <v>9258</v>
      </c>
      <c r="Y521" s="86">
        <v>10488</v>
      </c>
      <c r="Z521" s="86">
        <v>10691</v>
      </c>
      <c r="AA521" s="86">
        <v>10888</v>
      </c>
      <c r="AB521" s="77">
        <v>10909</v>
      </c>
      <c r="AC521" s="86">
        <v>12251</v>
      </c>
      <c r="AD521" s="86">
        <v>11668</v>
      </c>
      <c r="AE521" s="86">
        <v>12313</v>
      </c>
      <c r="AF521" s="91"/>
      <c r="AG521" s="113"/>
      <c r="AH521" s="113"/>
      <c r="AI521" s="113"/>
      <c r="AJ521" s="91"/>
      <c r="AK521" s="113"/>
      <c r="AL521" s="113"/>
      <c r="AM521" s="113"/>
      <c r="AN521" s="79"/>
      <c r="AO521" s="113"/>
      <c r="AP521" s="113"/>
      <c r="AQ521" s="113"/>
      <c r="AR521" s="79"/>
      <c r="AT521" s="68"/>
      <c r="AU521" s="68"/>
      <c r="AV521" s="68"/>
      <c r="AW521" s="68"/>
      <c r="AX521" s="99">
        <f>SUM(U521,V521,W521,X521)</f>
        <v>33859</v>
      </c>
      <c r="AY521" s="99">
        <f>SUM(Y521,Z521,AA521,AB521)</f>
        <v>42976</v>
      </c>
      <c r="AZ521" s="68"/>
      <c r="BA521" s="68"/>
      <c r="BB521" s="99"/>
      <c r="BC521" s="99"/>
    </row>
    <row r="522" spans="1:55" x14ac:dyDescent="0.45">
      <c r="A522" s="97" t="s">
        <v>549</v>
      </c>
      <c r="B522" s="60" t="s">
        <v>223</v>
      </c>
      <c r="C522" s="76" t="s">
        <v>209</v>
      </c>
      <c r="D522" s="60">
        <v>2690462</v>
      </c>
      <c r="E522" s="66"/>
      <c r="F522" s="66"/>
      <c r="G522" s="66"/>
      <c r="H522" s="67"/>
      <c r="I522" s="66"/>
      <c r="J522" s="66"/>
      <c r="K522" s="66"/>
      <c r="L522" s="67"/>
      <c r="M522" s="66"/>
      <c r="N522" s="66"/>
      <c r="O522" s="66"/>
      <c r="P522" s="67"/>
      <c r="Q522" s="66"/>
      <c r="R522" s="66"/>
      <c r="S522" s="66"/>
      <c r="T522" s="67"/>
      <c r="U522" s="98"/>
      <c r="V522" s="98"/>
      <c r="W522" s="98"/>
      <c r="X522" s="79"/>
      <c r="Y522" s="98"/>
      <c r="Z522" s="98"/>
      <c r="AA522" s="98"/>
      <c r="AB522" s="79"/>
      <c r="AC522" s="98"/>
      <c r="AD522" s="98"/>
      <c r="AE522" s="98"/>
      <c r="AF522" s="77">
        <v>12565</v>
      </c>
      <c r="AG522" s="86">
        <v>14099</v>
      </c>
      <c r="AH522" s="86">
        <v>12845</v>
      </c>
      <c r="AI522" s="86">
        <v>11363</v>
      </c>
      <c r="AJ522" s="77">
        <v>13924</v>
      </c>
      <c r="AK522" s="86">
        <v>17238</v>
      </c>
      <c r="AL522" s="86">
        <v>17031</v>
      </c>
      <c r="AM522" s="86">
        <v>19084</v>
      </c>
      <c r="AN522" s="79"/>
      <c r="AO522" s="98"/>
      <c r="AP522" s="98"/>
      <c r="AQ522" s="98"/>
      <c r="AR522" s="79"/>
      <c r="AT522" s="68"/>
      <c r="AU522" s="68"/>
      <c r="AV522" s="68"/>
      <c r="AW522" s="68"/>
      <c r="AX522" s="68"/>
      <c r="AY522" s="68"/>
      <c r="AZ522" s="68"/>
      <c r="BA522" s="99">
        <f>SUM(AG522,AH522,AI522,AJ522)</f>
        <v>52231</v>
      </c>
      <c r="BB522" s="99"/>
      <c r="BC522" s="99"/>
    </row>
    <row r="523" spans="1:55" x14ac:dyDescent="0.45">
      <c r="A523" s="97" t="s">
        <v>550</v>
      </c>
      <c r="B523" s="60" t="s">
        <v>227</v>
      </c>
      <c r="C523" s="76" t="s">
        <v>209</v>
      </c>
      <c r="D523" s="60">
        <v>2690463</v>
      </c>
      <c r="E523" s="66"/>
      <c r="F523" s="66"/>
      <c r="G523" s="66"/>
      <c r="H523" s="67"/>
      <c r="I523" s="66"/>
      <c r="J523" s="66"/>
      <c r="K523" s="66"/>
      <c r="L523" s="67"/>
      <c r="M523" s="66"/>
      <c r="N523" s="66"/>
      <c r="O523" s="66"/>
      <c r="P523" s="67"/>
      <c r="Q523" s="66"/>
      <c r="R523" s="66"/>
      <c r="S523" s="66"/>
      <c r="T523" s="67"/>
      <c r="U523" s="110">
        <v>-0.02</v>
      </c>
      <c r="V523" s="110">
        <v>0.06</v>
      </c>
      <c r="W523" s="110">
        <v>0.06</v>
      </c>
      <c r="X523" s="111">
        <v>0.13</v>
      </c>
      <c r="Y523" s="110">
        <v>0.02</v>
      </c>
      <c r="Z523" s="110">
        <v>0.03</v>
      </c>
      <c r="AA523" s="110">
        <v>0.02</v>
      </c>
      <c r="AB523" s="111">
        <v>0.13</v>
      </c>
      <c r="AC523" s="110">
        <v>-0.05</v>
      </c>
      <c r="AD523" s="110">
        <v>0.05</v>
      </c>
      <c r="AE523" s="110">
        <v>0.02</v>
      </c>
      <c r="AF523" s="111">
        <v>0.12</v>
      </c>
      <c r="AG523" s="110">
        <v>-0.09</v>
      </c>
      <c r="AH523" s="110">
        <v>-0.12</v>
      </c>
      <c r="AI523" s="110">
        <v>0.23</v>
      </c>
      <c r="AJ523" s="111">
        <v>0.24</v>
      </c>
      <c r="AK523" s="110">
        <v>-0.01</v>
      </c>
      <c r="AL523" s="110">
        <v>0.12</v>
      </c>
      <c r="AM523" s="110">
        <v>0.04</v>
      </c>
      <c r="AN523" s="111">
        <v>0.17</v>
      </c>
      <c r="AO523" s="110">
        <v>-0.12</v>
      </c>
      <c r="AP523" s="110">
        <v>0.01</v>
      </c>
      <c r="AQ523" s="110">
        <v>-0.05</v>
      </c>
      <c r="AR523" s="111">
        <v>0.12</v>
      </c>
      <c r="AT523" s="68"/>
      <c r="AU523" s="68"/>
      <c r="AV523" s="68"/>
      <c r="AW523" s="68"/>
      <c r="AX523" s="68"/>
      <c r="AY523" s="68"/>
      <c r="AZ523" s="68"/>
      <c r="BA523" s="68"/>
      <c r="BB523" s="99"/>
      <c r="BC523" s="93"/>
    </row>
    <row r="524" spans="1:55" x14ac:dyDescent="0.45">
      <c r="A524" s="135" t="s">
        <v>551</v>
      </c>
      <c r="B524" s="60" t="s">
        <v>227</v>
      </c>
      <c r="C524" s="76" t="s">
        <v>209</v>
      </c>
      <c r="D524" s="60">
        <v>3814031</v>
      </c>
      <c r="E524" s="66"/>
      <c r="F524" s="66"/>
      <c r="G524" s="66"/>
      <c r="H524" s="67"/>
      <c r="I524" s="66"/>
      <c r="J524" s="66"/>
      <c r="K524" s="66"/>
      <c r="L524" s="67"/>
      <c r="M524" s="66"/>
      <c r="N524" s="66"/>
      <c r="O524" s="66"/>
      <c r="P524" s="67"/>
      <c r="Q524" s="66"/>
      <c r="R524" s="66"/>
      <c r="S524" s="66"/>
      <c r="T524" s="67"/>
      <c r="U524" s="98"/>
      <c r="V524" s="98"/>
      <c r="W524" s="98"/>
      <c r="X524" s="79"/>
      <c r="Y524" s="98"/>
      <c r="Z524" s="98"/>
      <c r="AA524" s="98"/>
      <c r="AB524" s="79"/>
      <c r="AC524" s="98"/>
      <c r="AD524" s="98"/>
      <c r="AE524" s="98"/>
      <c r="AF524" s="79"/>
      <c r="AG524" s="98"/>
      <c r="AH524" s="98"/>
      <c r="AI524" s="98"/>
      <c r="AJ524" s="79"/>
      <c r="AK524" s="98"/>
      <c r="AL524" s="98"/>
      <c r="AM524" s="98"/>
      <c r="AN524" s="79"/>
      <c r="AO524" s="98"/>
      <c r="AP524" s="98"/>
      <c r="AQ524" s="98"/>
      <c r="AR524" s="111">
        <v>-0.03</v>
      </c>
      <c r="AT524" s="68"/>
      <c r="AU524" s="68"/>
      <c r="AV524" s="68"/>
      <c r="AW524" s="68"/>
      <c r="AX524" s="68"/>
      <c r="AY524" s="68"/>
      <c r="AZ524" s="68"/>
      <c r="BA524" s="68"/>
      <c r="BB524" s="99"/>
      <c r="BC524" s="93"/>
    </row>
    <row r="525" spans="1:55" x14ac:dyDescent="0.45">
      <c r="A525" s="136" t="s">
        <v>552</v>
      </c>
      <c r="B525" s="101" t="s">
        <v>227</v>
      </c>
      <c r="C525" s="102" t="s">
        <v>209</v>
      </c>
      <c r="D525" s="101">
        <v>2690464</v>
      </c>
      <c r="E525" s="128"/>
      <c r="F525" s="128"/>
      <c r="G525" s="128"/>
      <c r="H525" s="129"/>
      <c r="I525" s="128"/>
      <c r="J525" s="128"/>
      <c r="K525" s="128"/>
      <c r="L525" s="129"/>
      <c r="M525" s="128"/>
      <c r="N525" s="128"/>
      <c r="O525" s="128"/>
      <c r="P525" s="129"/>
      <c r="Q525" s="128"/>
      <c r="R525" s="128"/>
      <c r="S525" s="128"/>
      <c r="T525" s="129"/>
      <c r="U525" s="159">
        <v>0</v>
      </c>
      <c r="V525" s="143">
        <v>0.05</v>
      </c>
      <c r="W525" s="143">
        <v>0.03</v>
      </c>
      <c r="X525" s="191">
        <v>0.13</v>
      </c>
      <c r="Y525" s="143">
        <v>-0.01</v>
      </c>
      <c r="Z525" s="143">
        <v>0.03</v>
      </c>
      <c r="AA525" s="143">
        <v>0.04</v>
      </c>
      <c r="AB525" s="191">
        <v>0.14000000000000001</v>
      </c>
      <c r="AC525" s="143">
        <v>-0.04</v>
      </c>
      <c r="AD525" s="143">
        <v>7.0000000000000007E-2</v>
      </c>
      <c r="AE525" s="143">
        <v>0.03</v>
      </c>
      <c r="AF525" s="191">
        <v>0.13</v>
      </c>
      <c r="AG525" s="143">
        <v>-0.09</v>
      </c>
      <c r="AH525" s="143">
        <v>-0.09</v>
      </c>
      <c r="AI525" s="143">
        <v>0.17</v>
      </c>
      <c r="AJ525" s="191">
        <v>0.23</v>
      </c>
      <c r="AK525" s="143">
        <v>-0.04</v>
      </c>
      <c r="AL525" s="143">
        <v>0.13</v>
      </c>
      <c r="AM525" s="143">
        <v>0.05</v>
      </c>
      <c r="AN525" s="191">
        <v>0.19</v>
      </c>
      <c r="AO525" s="143">
        <v>-0.1</v>
      </c>
      <c r="AP525" s="143">
        <v>0.04</v>
      </c>
      <c r="AQ525" s="143">
        <v>-0.01</v>
      </c>
      <c r="AR525" s="192">
        <f>AR523-AR524</f>
        <v>0.15</v>
      </c>
      <c r="AT525" s="134"/>
      <c r="AU525" s="134"/>
      <c r="AV525" s="134"/>
      <c r="AW525" s="134"/>
      <c r="AX525" s="134"/>
      <c r="AY525" s="134"/>
      <c r="AZ525" s="134"/>
      <c r="BA525" s="134"/>
      <c r="BB525" s="109"/>
      <c r="BC525" s="193"/>
    </row>
    <row r="526" spans="1:55" x14ac:dyDescent="0.45">
      <c r="A526" s="97"/>
      <c r="B526" s="114"/>
      <c r="C526" s="114"/>
      <c r="D526" s="114"/>
      <c r="E526" s="66"/>
      <c r="F526" s="66"/>
      <c r="G526" s="66"/>
      <c r="H526" s="67"/>
      <c r="I526" s="66"/>
      <c r="J526" s="66"/>
      <c r="K526" s="66"/>
      <c r="L526" s="67"/>
      <c r="M526" s="66"/>
      <c r="N526" s="66"/>
      <c r="O526" s="66"/>
      <c r="P526" s="67"/>
      <c r="Q526" s="66"/>
      <c r="R526" s="66"/>
      <c r="S526" s="66"/>
      <c r="T526" s="67"/>
      <c r="U526" s="131"/>
      <c r="V526" s="131"/>
      <c r="W526" s="131"/>
      <c r="X526" s="130"/>
      <c r="Y526" s="131"/>
      <c r="Z526" s="131"/>
      <c r="AA526" s="131"/>
      <c r="AB526" s="130"/>
      <c r="AC526" s="131"/>
      <c r="AD526" s="131"/>
      <c r="AE526" s="131"/>
      <c r="AF526" s="130"/>
      <c r="AG526" s="131"/>
      <c r="AH526" s="131"/>
      <c r="AI526" s="131"/>
      <c r="AJ526" s="130"/>
      <c r="AK526" s="131"/>
      <c r="AL526" s="131"/>
      <c r="AM526" s="131"/>
      <c r="AN526" s="130"/>
      <c r="AO526" s="131"/>
      <c r="AP526" s="131"/>
      <c r="AQ526" s="131"/>
      <c r="AR526" s="130"/>
      <c r="AT526" s="68"/>
      <c r="AU526" s="68"/>
      <c r="AV526" s="68"/>
      <c r="AW526" s="68"/>
      <c r="AX526" s="68"/>
      <c r="AY526" s="68"/>
      <c r="AZ526" s="68"/>
      <c r="BA526" s="68"/>
      <c r="BB526" s="132"/>
      <c r="BC526" s="132"/>
    </row>
    <row r="527" spans="1:55" x14ac:dyDescent="0.45">
      <c r="A527" s="141" t="s">
        <v>553</v>
      </c>
      <c r="B527" s="60" t="s">
        <v>223</v>
      </c>
      <c r="C527" s="76" t="s">
        <v>209</v>
      </c>
      <c r="D527" s="60">
        <v>2690465</v>
      </c>
      <c r="E527" s="66"/>
      <c r="F527" s="66"/>
      <c r="G527" s="66"/>
      <c r="H527" s="67"/>
      <c r="I527" s="66"/>
      <c r="J527" s="66"/>
      <c r="K527" s="66"/>
      <c r="L527" s="67"/>
      <c r="M527" s="66"/>
      <c r="N527" s="66"/>
      <c r="O527" s="66"/>
      <c r="P527" s="67"/>
      <c r="Q527" s="66"/>
      <c r="R527" s="66"/>
      <c r="S527" s="66"/>
      <c r="T527" s="67"/>
      <c r="U527" s="86">
        <v>3619</v>
      </c>
      <c r="V527" s="86">
        <v>3730</v>
      </c>
      <c r="W527" s="86">
        <v>4199</v>
      </c>
      <c r="X527" s="77">
        <v>4687</v>
      </c>
      <c r="Y527" s="86">
        <v>4804</v>
      </c>
      <c r="Z527" s="86">
        <v>5090</v>
      </c>
      <c r="AA527" s="86">
        <v>5424</v>
      </c>
      <c r="AB527" s="77">
        <v>6056</v>
      </c>
      <c r="AC527" s="86">
        <v>6112</v>
      </c>
      <c r="AD527" s="86">
        <v>6551</v>
      </c>
      <c r="AE527" s="86">
        <v>6828</v>
      </c>
      <c r="AF527" s="77">
        <v>7482</v>
      </c>
      <c r="AG527" s="86">
        <v>7238</v>
      </c>
      <c r="AH527" s="86">
        <v>6945</v>
      </c>
      <c r="AI527" s="86">
        <v>8458</v>
      </c>
      <c r="AJ527" s="77">
        <v>9909</v>
      </c>
      <c r="AK527" s="86">
        <v>10455</v>
      </c>
      <c r="AL527" s="86">
        <v>11231</v>
      </c>
      <c r="AM527" s="86">
        <v>11705</v>
      </c>
      <c r="AN527" s="77">
        <v>12732</v>
      </c>
      <c r="AO527" s="86">
        <v>11841</v>
      </c>
      <c r="AP527" s="86">
        <v>11710</v>
      </c>
      <c r="AQ527" s="86">
        <v>11494</v>
      </c>
      <c r="AR527" s="77">
        <v>11979</v>
      </c>
      <c r="AT527" s="68"/>
      <c r="AU527" s="68"/>
      <c r="AV527" s="68"/>
      <c r="AW527" s="68"/>
      <c r="AX527" s="99">
        <f>SUM(U527,V527,W527,X527)</f>
        <v>16235</v>
      </c>
      <c r="AY527" s="99">
        <f>SUM(Y527,Z527,AA527,AB527)</f>
        <v>21374</v>
      </c>
      <c r="AZ527" s="99">
        <f>SUM(AC527,AD527,AE527,AF527)</f>
        <v>26973</v>
      </c>
      <c r="BA527" s="99">
        <f>SUM(AG527,AH527,AI527,AJ527)</f>
        <v>32550</v>
      </c>
      <c r="BB527" s="99">
        <f>SUM(AK527,AL527,AM527,AN527)</f>
        <v>46123</v>
      </c>
      <c r="BC527" s="99">
        <f>SUM(AO527,AP527,AQ527,AR527)</f>
        <v>47024</v>
      </c>
    </row>
    <row r="528" spans="1:55" x14ac:dyDescent="0.45">
      <c r="A528" s="135" t="s">
        <v>527</v>
      </c>
      <c r="B528" s="60" t="s">
        <v>223</v>
      </c>
      <c r="C528" s="76" t="s">
        <v>209</v>
      </c>
      <c r="D528" s="60">
        <v>15075</v>
      </c>
      <c r="E528" s="66"/>
      <c r="F528" s="66"/>
      <c r="G528" s="66"/>
      <c r="H528" s="67"/>
      <c r="I528" s="66"/>
      <c r="J528" s="66"/>
      <c r="K528" s="66"/>
      <c r="L528" s="67"/>
      <c r="M528" s="66"/>
      <c r="N528" s="66"/>
      <c r="O528" s="66"/>
      <c r="P528" s="67"/>
      <c r="Q528" s="66"/>
      <c r="R528" s="66"/>
      <c r="S528" s="66"/>
      <c r="T528" s="67"/>
      <c r="U528" s="86">
        <v>138</v>
      </c>
      <c r="V528" s="86">
        <v>-77</v>
      </c>
      <c r="W528" s="86">
        <v>-44</v>
      </c>
      <c r="X528" s="77">
        <v>41</v>
      </c>
      <c r="Y528" s="86">
        <v>-96</v>
      </c>
      <c r="Z528" s="86">
        <v>15</v>
      </c>
      <c r="AA528" s="86">
        <v>135</v>
      </c>
      <c r="AB528" s="77">
        <v>92</v>
      </c>
      <c r="AC528" s="86">
        <v>-66</v>
      </c>
      <c r="AD528" s="86">
        <v>26</v>
      </c>
      <c r="AE528" s="86">
        <v>-39</v>
      </c>
      <c r="AF528" s="77">
        <v>40</v>
      </c>
      <c r="AG528" s="86">
        <v>37</v>
      </c>
      <c r="AH528" s="86">
        <v>74</v>
      </c>
      <c r="AI528" s="86">
        <v>-180</v>
      </c>
      <c r="AJ528" s="77">
        <v>-109</v>
      </c>
      <c r="AK528" s="86">
        <v>-155</v>
      </c>
      <c r="AL528" s="86">
        <v>158</v>
      </c>
      <c r="AM528" s="86">
        <v>134</v>
      </c>
      <c r="AN528" s="79"/>
      <c r="AO528" s="98"/>
      <c r="AP528" s="98"/>
      <c r="AQ528" s="98"/>
      <c r="AR528" s="77">
        <v>366</v>
      </c>
      <c r="AT528" s="68"/>
      <c r="AU528" s="68"/>
      <c r="AV528" s="68"/>
      <c r="AW528" s="68"/>
      <c r="AX528" s="99">
        <f>SUM(U528,V528,W528,X528)</f>
        <v>58</v>
      </c>
      <c r="AY528" s="99">
        <f>SUM(Y528,Z528,AA528,AB528)</f>
        <v>146</v>
      </c>
      <c r="AZ528" s="99">
        <f>SUM(AC528,AD528,AE528,AF528)</f>
        <v>-39</v>
      </c>
      <c r="BA528" s="99">
        <f>SUM(AG528,AH528,AI528,AJ528)</f>
        <v>-178</v>
      </c>
      <c r="BB528" s="99"/>
      <c r="BC528" s="93"/>
    </row>
    <row r="529" spans="1:55" x14ac:dyDescent="0.45">
      <c r="A529" s="135" t="s">
        <v>528</v>
      </c>
      <c r="B529" s="60" t="s">
        <v>223</v>
      </c>
      <c r="C529" s="76" t="s">
        <v>209</v>
      </c>
      <c r="D529" s="60">
        <v>15079</v>
      </c>
      <c r="E529" s="66"/>
      <c r="F529" s="66"/>
      <c r="G529" s="66"/>
      <c r="H529" s="67"/>
      <c r="I529" s="66"/>
      <c r="J529" s="66"/>
      <c r="K529" s="66"/>
      <c r="L529" s="67"/>
      <c r="M529" s="66"/>
      <c r="N529" s="66"/>
      <c r="O529" s="66"/>
      <c r="P529" s="67"/>
      <c r="Q529" s="66"/>
      <c r="R529" s="66"/>
      <c r="S529" s="66"/>
      <c r="T529" s="67"/>
      <c r="U529" s="86">
        <v>-59</v>
      </c>
      <c r="V529" s="86">
        <v>-11</v>
      </c>
      <c r="W529" s="86">
        <v>18</v>
      </c>
      <c r="X529" s="77">
        <v>9</v>
      </c>
      <c r="Y529" s="86">
        <v>15</v>
      </c>
      <c r="Z529" s="86">
        <v>0</v>
      </c>
      <c r="AA529" s="86">
        <v>-23</v>
      </c>
      <c r="AB529" s="77">
        <v>-25</v>
      </c>
      <c r="AC529" s="86">
        <v>-16</v>
      </c>
      <c r="AD529" s="86">
        <v>-15</v>
      </c>
      <c r="AE529" s="86">
        <v>-14</v>
      </c>
      <c r="AF529" s="77">
        <v>0</v>
      </c>
      <c r="AG529" s="98"/>
      <c r="AH529" s="98"/>
      <c r="AI529" s="98"/>
      <c r="AJ529" s="79"/>
      <c r="AK529" s="98"/>
      <c r="AL529" s="98"/>
      <c r="AM529" s="98"/>
      <c r="AN529" s="79"/>
      <c r="AO529" s="98"/>
      <c r="AP529" s="98"/>
      <c r="AQ529" s="98"/>
      <c r="AR529" s="79"/>
      <c r="AT529" s="68"/>
      <c r="AU529" s="68"/>
      <c r="AV529" s="68"/>
      <c r="AW529" s="68"/>
      <c r="AX529" s="99">
        <f>SUM(U529,V529,W529,X529)</f>
        <v>-43</v>
      </c>
      <c r="AY529" s="99">
        <f>SUM(Y529,Z529,AA529,AB529)</f>
        <v>-33</v>
      </c>
      <c r="AZ529" s="99">
        <f>SUM(AC529,AD529,AE529,AF529)</f>
        <v>-45</v>
      </c>
      <c r="BA529" s="68"/>
      <c r="BB529" s="99"/>
      <c r="BC529" s="93"/>
    </row>
    <row r="530" spans="1:55" x14ac:dyDescent="0.45">
      <c r="A530" s="136" t="s">
        <v>554</v>
      </c>
      <c r="B530" s="101" t="s">
        <v>223</v>
      </c>
      <c r="C530" s="102" t="s">
        <v>209</v>
      </c>
      <c r="D530" s="101">
        <v>2690466</v>
      </c>
      <c r="E530" s="128"/>
      <c r="F530" s="128"/>
      <c r="G530" s="128"/>
      <c r="H530" s="129"/>
      <c r="I530" s="128"/>
      <c r="J530" s="128"/>
      <c r="K530" s="128"/>
      <c r="L530" s="129"/>
      <c r="M530" s="128"/>
      <c r="N530" s="128"/>
      <c r="O530" s="128"/>
      <c r="P530" s="129"/>
      <c r="Q530" s="128"/>
      <c r="R530" s="128"/>
      <c r="S530" s="128"/>
      <c r="T530" s="129"/>
      <c r="U530" s="105">
        <f t="shared" ref="U530:AM530" si="62">SUM(U527,U528,U529)</f>
        <v>3698</v>
      </c>
      <c r="V530" s="105">
        <f t="shared" si="62"/>
        <v>3642</v>
      </c>
      <c r="W530" s="105">
        <f t="shared" si="62"/>
        <v>4173</v>
      </c>
      <c r="X530" s="106">
        <f t="shared" si="62"/>
        <v>4737</v>
      </c>
      <c r="Y530" s="105">
        <f t="shared" si="62"/>
        <v>4723</v>
      </c>
      <c r="Z530" s="105">
        <f t="shared" si="62"/>
        <v>5105</v>
      </c>
      <c r="AA530" s="105">
        <f t="shared" si="62"/>
        <v>5536</v>
      </c>
      <c r="AB530" s="106">
        <f t="shared" si="62"/>
        <v>6123</v>
      </c>
      <c r="AC530" s="105">
        <f t="shared" si="62"/>
        <v>6030</v>
      </c>
      <c r="AD530" s="105">
        <f t="shared" si="62"/>
        <v>6562</v>
      </c>
      <c r="AE530" s="105">
        <f t="shared" si="62"/>
        <v>6775</v>
      </c>
      <c r="AF530" s="106">
        <f t="shared" si="62"/>
        <v>7522</v>
      </c>
      <c r="AG530" s="105">
        <f t="shared" si="62"/>
        <v>7275</v>
      </c>
      <c r="AH530" s="105">
        <f t="shared" si="62"/>
        <v>7019</v>
      </c>
      <c r="AI530" s="105">
        <f t="shared" si="62"/>
        <v>8278</v>
      </c>
      <c r="AJ530" s="106">
        <f t="shared" si="62"/>
        <v>9800</v>
      </c>
      <c r="AK530" s="105">
        <f t="shared" si="62"/>
        <v>10300</v>
      </c>
      <c r="AL530" s="105">
        <f t="shared" si="62"/>
        <v>11389</v>
      </c>
      <c r="AM530" s="105">
        <f t="shared" si="62"/>
        <v>11839</v>
      </c>
      <c r="AN530" s="104">
        <v>12872</v>
      </c>
      <c r="AO530" s="103">
        <v>11975</v>
      </c>
      <c r="AP530" s="103">
        <v>12044</v>
      </c>
      <c r="AQ530" s="103">
        <v>11949</v>
      </c>
      <c r="AR530" s="106">
        <f>SUM(AR527,AR528,AR529)</f>
        <v>12345</v>
      </c>
      <c r="AT530" s="134"/>
      <c r="AU530" s="134"/>
      <c r="AV530" s="134"/>
      <c r="AW530" s="134"/>
      <c r="AX530" s="109">
        <f>SUM(U530,V530,W530,X530)</f>
        <v>16250</v>
      </c>
      <c r="AY530" s="109">
        <f>SUM(Y530,Z530,AA530,AB530)</f>
        <v>21487</v>
      </c>
      <c r="AZ530" s="109">
        <f>SUM(AC530,AD530,AE530,AF530)</f>
        <v>26889</v>
      </c>
      <c r="BA530" s="109">
        <f>SUM(AG530,AH530,AI530,AJ530)</f>
        <v>32372</v>
      </c>
      <c r="BB530" s="109">
        <f>SUM(AK530,AL530,AM530,AN530)</f>
        <v>46400</v>
      </c>
      <c r="BC530" s="109">
        <f>SUM(AO530,AP530,AQ530,AR530)</f>
        <v>48313</v>
      </c>
    </row>
    <row r="531" spans="1:55" x14ac:dyDescent="0.45">
      <c r="A531" s="97"/>
      <c r="B531" s="114"/>
      <c r="C531" s="114"/>
      <c r="D531" s="114"/>
      <c r="E531" s="66"/>
      <c r="F531" s="66"/>
      <c r="G531" s="66"/>
      <c r="H531" s="67"/>
      <c r="I531" s="66"/>
      <c r="J531" s="66"/>
      <c r="K531" s="66"/>
      <c r="L531" s="67"/>
      <c r="M531" s="66"/>
      <c r="N531" s="66"/>
      <c r="O531" s="66"/>
      <c r="P531" s="67"/>
      <c r="Q531" s="66"/>
      <c r="R531" s="66"/>
      <c r="S531" s="66"/>
      <c r="T531" s="67"/>
      <c r="U531" s="66"/>
      <c r="V531" s="66"/>
      <c r="W531" s="66"/>
      <c r="X531" s="67"/>
      <c r="Y531" s="66"/>
      <c r="Z531" s="66"/>
      <c r="AA531" s="66"/>
      <c r="AB531" s="67"/>
      <c r="AC531" s="66"/>
      <c r="AD531" s="66"/>
      <c r="AE531" s="66"/>
      <c r="AF531" s="67"/>
      <c r="AG531" s="66"/>
      <c r="AH531" s="66"/>
      <c r="AI531" s="66"/>
      <c r="AJ531" s="67"/>
      <c r="AK531" s="66"/>
      <c r="AL531" s="66"/>
      <c r="AM531" s="66"/>
      <c r="AN531" s="67"/>
      <c r="AO531" s="66"/>
      <c r="AP531" s="66"/>
      <c r="AQ531" s="66"/>
      <c r="AR531" s="67"/>
      <c r="AT531" s="68"/>
      <c r="AU531" s="68"/>
      <c r="AV531" s="68"/>
      <c r="AW531" s="68"/>
      <c r="AX531" s="68"/>
      <c r="AY531" s="68"/>
      <c r="AZ531" s="68"/>
      <c r="BA531" s="68"/>
      <c r="BB531" s="68"/>
      <c r="BC531" s="93"/>
    </row>
    <row r="532" spans="1:55" x14ac:dyDescent="0.45">
      <c r="A532" s="97" t="s">
        <v>555</v>
      </c>
      <c r="B532" s="60" t="s">
        <v>223</v>
      </c>
      <c r="C532" s="76" t="s">
        <v>209</v>
      </c>
      <c r="D532" s="60">
        <v>2690467</v>
      </c>
      <c r="E532" s="66"/>
      <c r="F532" s="66"/>
      <c r="G532" s="66"/>
      <c r="H532" s="67"/>
      <c r="I532" s="66"/>
      <c r="J532" s="66"/>
      <c r="K532" s="66"/>
      <c r="L532" s="67"/>
      <c r="M532" s="66"/>
      <c r="N532" s="66"/>
      <c r="O532" s="66"/>
      <c r="P532" s="67"/>
      <c r="Q532" s="66"/>
      <c r="R532" s="66"/>
      <c r="S532" s="66"/>
      <c r="T532" s="67"/>
      <c r="U532" s="86">
        <v>3608</v>
      </c>
      <c r="V532" s="86">
        <v>3560</v>
      </c>
      <c r="W532" s="86">
        <v>3719</v>
      </c>
      <c r="X532" s="77">
        <v>4217</v>
      </c>
      <c r="Y532" s="86">
        <v>4696</v>
      </c>
      <c r="Z532" s="86">
        <v>4819</v>
      </c>
      <c r="AA532" s="86">
        <v>5090</v>
      </c>
      <c r="AB532" s="77">
        <v>5401</v>
      </c>
      <c r="AC532" s="86">
        <v>6031</v>
      </c>
      <c r="AD532" s="86">
        <v>6096</v>
      </c>
      <c r="AE532" s="86">
        <v>6536</v>
      </c>
      <c r="AF532" s="91"/>
      <c r="AG532" s="113"/>
      <c r="AH532" s="113"/>
      <c r="AI532" s="113"/>
      <c r="AJ532" s="91"/>
      <c r="AK532" s="113"/>
      <c r="AL532" s="113"/>
      <c r="AM532" s="113"/>
      <c r="AN532" s="79"/>
      <c r="AO532" s="113"/>
      <c r="AP532" s="113"/>
      <c r="AQ532" s="113"/>
      <c r="AR532" s="79"/>
      <c r="AT532" s="68"/>
      <c r="AU532" s="68"/>
      <c r="AV532" s="68"/>
      <c r="AW532" s="68"/>
      <c r="AX532" s="99">
        <f>SUM(U532,V532,W532,X532)</f>
        <v>15104</v>
      </c>
      <c r="AY532" s="99">
        <f>SUM(Y532,Z532,AA532,AB532)</f>
        <v>20006</v>
      </c>
      <c r="AZ532" s="68"/>
      <c r="BA532" s="68"/>
      <c r="BB532" s="99"/>
      <c r="BC532" s="93"/>
    </row>
    <row r="533" spans="1:55" x14ac:dyDescent="0.45">
      <c r="A533" s="97" t="s">
        <v>556</v>
      </c>
      <c r="B533" s="60" t="s">
        <v>223</v>
      </c>
      <c r="C533" s="76" t="s">
        <v>209</v>
      </c>
      <c r="D533" s="60">
        <v>2690468</v>
      </c>
      <c r="E533" s="66"/>
      <c r="F533" s="66"/>
      <c r="G533" s="66"/>
      <c r="H533" s="67"/>
      <c r="I533" s="66"/>
      <c r="J533" s="66"/>
      <c r="K533" s="66"/>
      <c r="L533" s="67"/>
      <c r="M533" s="66"/>
      <c r="N533" s="66"/>
      <c r="O533" s="66"/>
      <c r="P533" s="67"/>
      <c r="Q533" s="66"/>
      <c r="R533" s="66"/>
      <c r="S533" s="66"/>
      <c r="T533" s="67"/>
      <c r="U533" s="98"/>
      <c r="V533" s="98"/>
      <c r="W533" s="98"/>
      <c r="X533" s="79"/>
      <c r="Y533" s="98"/>
      <c r="Z533" s="98"/>
      <c r="AA533" s="98"/>
      <c r="AB533" s="79"/>
      <c r="AC533" s="98"/>
      <c r="AD533" s="98"/>
      <c r="AE533" s="98"/>
      <c r="AF533" s="77">
        <v>6814</v>
      </c>
      <c r="AG533" s="86">
        <v>7482</v>
      </c>
      <c r="AH533" s="86">
        <v>7238</v>
      </c>
      <c r="AI533" s="86">
        <v>6945</v>
      </c>
      <c r="AJ533" s="77">
        <v>8458</v>
      </c>
      <c r="AK533" s="86">
        <v>9909</v>
      </c>
      <c r="AL533" s="86">
        <v>10455</v>
      </c>
      <c r="AM533" s="86">
        <v>11231</v>
      </c>
      <c r="AN533" s="79"/>
      <c r="AO533" s="98"/>
      <c r="AP533" s="98"/>
      <c r="AQ533" s="98"/>
      <c r="AR533" s="79"/>
      <c r="AT533" s="68"/>
      <c r="AU533" s="68"/>
      <c r="AV533" s="68"/>
      <c r="AW533" s="68"/>
      <c r="AX533" s="68"/>
      <c r="AY533" s="68"/>
      <c r="AZ533" s="68"/>
      <c r="BA533" s="99">
        <f>SUM(AG533,AH533,AI533,AJ533)</f>
        <v>30123</v>
      </c>
      <c r="BB533" s="99"/>
      <c r="BC533" s="93"/>
    </row>
    <row r="534" spans="1:55" x14ac:dyDescent="0.45">
      <c r="A534" s="97" t="s">
        <v>557</v>
      </c>
      <c r="B534" s="60" t="s">
        <v>227</v>
      </c>
      <c r="C534" s="76" t="s">
        <v>209</v>
      </c>
      <c r="D534" s="60">
        <v>2690469</v>
      </c>
      <c r="E534" s="66"/>
      <c r="F534" s="66"/>
      <c r="G534" s="66"/>
      <c r="H534" s="67"/>
      <c r="I534" s="66"/>
      <c r="J534" s="66"/>
      <c r="K534" s="66"/>
      <c r="L534" s="67"/>
      <c r="M534" s="66"/>
      <c r="N534" s="66"/>
      <c r="O534" s="66"/>
      <c r="P534" s="67"/>
      <c r="Q534" s="66"/>
      <c r="R534" s="66"/>
      <c r="S534" s="66"/>
      <c r="T534" s="67"/>
      <c r="U534" s="90">
        <v>0</v>
      </c>
      <c r="V534" s="110">
        <v>0.03</v>
      </c>
      <c r="W534" s="110">
        <v>0.13</v>
      </c>
      <c r="X534" s="111">
        <v>0.12</v>
      </c>
      <c r="Y534" s="110">
        <v>0.02</v>
      </c>
      <c r="Z534" s="110">
        <v>0.06</v>
      </c>
      <c r="AA534" s="110">
        <v>7.0000000000000007E-2</v>
      </c>
      <c r="AB534" s="111">
        <v>0.12</v>
      </c>
      <c r="AC534" s="110">
        <v>0.01</v>
      </c>
      <c r="AD534" s="110">
        <v>7.0000000000000007E-2</v>
      </c>
      <c r="AE534" s="110">
        <v>0.04</v>
      </c>
      <c r="AF534" s="111">
        <v>0.1</v>
      </c>
      <c r="AG534" s="110">
        <v>-0.03</v>
      </c>
      <c r="AH534" s="110">
        <v>-0.04</v>
      </c>
      <c r="AI534" s="110">
        <v>0.22</v>
      </c>
      <c r="AJ534" s="111">
        <v>0.17</v>
      </c>
      <c r="AK534" s="110">
        <v>0.06</v>
      </c>
      <c r="AL534" s="110">
        <v>7.0000000000000007E-2</v>
      </c>
      <c r="AM534" s="110">
        <v>0.04</v>
      </c>
      <c r="AN534" s="111">
        <v>0.09</v>
      </c>
      <c r="AO534" s="110">
        <v>-7.0000000000000007E-2</v>
      </c>
      <c r="AP534" s="110">
        <v>-0.01</v>
      </c>
      <c r="AQ534" s="110">
        <v>-0.02</v>
      </c>
      <c r="AR534" s="111">
        <v>0.04</v>
      </c>
      <c r="AT534" s="68"/>
      <c r="AU534" s="68"/>
      <c r="AV534" s="68"/>
      <c r="AW534" s="68"/>
      <c r="AX534" s="68"/>
      <c r="AY534" s="68"/>
      <c r="AZ534" s="68"/>
      <c r="BA534" s="68"/>
      <c r="BB534" s="99"/>
      <c r="BC534" s="93"/>
    </row>
    <row r="535" spans="1:55" x14ac:dyDescent="0.45">
      <c r="A535" s="135" t="s">
        <v>558</v>
      </c>
      <c r="B535" s="60" t="s">
        <v>227</v>
      </c>
      <c r="C535" s="76" t="s">
        <v>209</v>
      </c>
      <c r="D535" s="60">
        <v>3814032</v>
      </c>
      <c r="E535" s="66"/>
      <c r="F535" s="66"/>
      <c r="G535" s="66"/>
      <c r="H535" s="67"/>
      <c r="I535" s="66"/>
      <c r="J535" s="66"/>
      <c r="K535" s="66"/>
      <c r="L535" s="67"/>
      <c r="M535" s="66"/>
      <c r="N535" s="66"/>
      <c r="O535" s="66"/>
      <c r="P535" s="67"/>
      <c r="Q535" s="66"/>
      <c r="R535" s="66"/>
      <c r="S535" s="66"/>
      <c r="T535" s="67"/>
      <c r="U535" s="98"/>
      <c r="V535" s="98"/>
      <c r="W535" s="98"/>
      <c r="X535" s="79"/>
      <c r="Y535" s="98"/>
      <c r="Z535" s="98"/>
      <c r="AA535" s="98"/>
      <c r="AB535" s="79"/>
      <c r="AC535" s="98"/>
      <c r="AD535" s="98"/>
      <c r="AE535" s="98"/>
      <c r="AF535" s="79"/>
      <c r="AG535" s="98"/>
      <c r="AH535" s="98"/>
      <c r="AI535" s="98"/>
      <c r="AJ535" s="79"/>
      <c r="AK535" s="98"/>
      <c r="AL535" s="98"/>
      <c r="AM535" s="98"/>
      <c r="AN535" s="79"/>
      <c r="AO535" s="98"/>
      <c r="AP535" s="98"/>
      <c r="AQ535" s="98"/>
      <c r="AR535" s="111">
        <v>-0.03</v>
      </c>
      <c r="AT535" s="68"/>
      <c r="AU535" s="68"/>
      <c r="AV535" s="68"/>
      <c r="AW535" s="68"/>
      <c r="AX535" s="68"/>
      <c r="AY535" s="68"/>
      <c r="AZ535" s="68"/>
      <c r="BA535" s="68"/>
      <c r="BB535" s="99"/>
      <c r="BC535" s="93"/>
    </row>
    <row r="536" spans="1:55" x14ac:dyDescent="0.45">
      <c r="A536" s="136" t="s">
        <v>559</v>
      </c>
      <c r="B536" s="101" t="s">
        <v>227</v>
      </c>
      <c r="C536" s="102" t="s">
        <v>209</v>
      </c>
      <c r="D536" s="101">
        <v>2690470</v>
      </c>
      <c r="E536" s="128"/>
      <c r="F536" s="128"/>
      <c r="G536" s="128"/>
      <c r="H536" s="129"/>
      <c r="I536" s="128"/>
      <c r="J536" s="128"/>
      <c r="K536" s="128"/>
      <c r="L536" s="129"/>
      <c r="M536" s="128"/>
      <c r="N536" s="128"/>
      <c r="O536" s="128"/>
      <c r="P536" s="129"/>
      <c r="Q536" s="128"/>
      <c r="R536" s="128"/>
      <c r="S536" s="128"/>
      <c r="T536" s="129"/>
      <c r="U536" s="143">
        <v>0.02</v>
      </c>
      <c r="V536" s="143">
        <v>0.02</v>
      </c>
      <c r="W536" s="143">
        <v>0.12</v>
      </c>
      <c r="X536" s="191">
        <v>0.12</v>
      </c>
      <c r="Y536" s="143">
        <v>0.01</v>
      </c>
      <c r="Z536" s="143">
        <v>0.06</v>
      </c>
      <c r="AA536" s="143">
        <v>0.09</v>
      </c>
      <c r="AB536" s="191">
        <v>0.13</v>
      </c>
      <c r="AC536" s="159">
        <v>0</v>
      </c>
      <c r="AD536" s="143">
        <v>0.08</v>
      </c>
      <c r="AE536" s="143">
        <v>0.04</v>
      </c>
      <c r="AF536" s="191">
        <v>0.1</v>
      </c>
      <c r="AG536" s="143">
        <v>-0.03</v>
      </c>
      <c r="AH536" s="143">
        <v>-0.03</v>
      </c>
      <c r="AI536" s="143">
        <v>0.19</v>
      </c>
      <c r="AJ536" s="191">
        <v>0.16</v>
      </c>
      <c r="AK536" s="143">
        <v>0.04</v>
      </c>
      <c r="AL536" s="143">
        <v>0.09</v>
      </c>
      <c r="AM536" s="143">
        <v>0.05</v>
      </c>
      <c r="AN536" s="191">
        <v>0.1</v>
      </c>
      <c r="AO536" s="143">
        <v>-0.06</v>
      </c>
      <c r="AP536" s="143">
        <v>0.02</v>
      </c>
      <c r="AQ536" s="143">
        <v>0.02</v>
      </c>
      <c r="AR536" s="192">
        <f>AR534-AR535</f>
        <v>7.0000000000000007E-2</v>
      </c>
      <c r="AT536" s="134"/>
      <c r="AU536" s="134"/>
      <c r="AV536" s="134"/>
      <c r="AW536" s="134"/>
      <c r="AX536" s="134"/>
      <c r="AY536" s="134"/>
      <c r="AZ536" s="134"/>
      <c r="BA536" s="134"/>
      <c r="BB536" s="109"/>
      <c r="BC536" s="193"/>
    </row>
    <row r="537" spans="1:55" x14ac:dyDescent="0.45">
      <c r="A537" s="97"/>
      <c r="B537" s="114"/>
      <c r="C537" s="114"/>
      <c r="D537" s="114"/>
      <c r="E537" s="66"/>
      <c r="F537" s="66"/>
      <c r="G537" s="66"/>
      <c r="H537" s="67"/>
      <c r="I537" s="66"/>
      <c r="J537" s="66"/>
      <c r="K537" s="66"/>
      <c r="L537" s="67"/>
      <c r="M537" s="66"/>
      <c r="N537" s="66"/>
      <c r="O537" s="66"/>
      <c r="P537" s="67"/>
      <c r="Q537" s="66"/>
      <c r="R537" s="66"/>
      <c r="S537" s="66"/>
      <c r="T537" s="67"/>
      <c r="U537" s="131"/>
      <c r="V537" s="131"/>
      <c r="W537" s="131"/>
      <c r="X537" s="130"/>
      <c r="Y537" s="131"/>
      <c r="Z537" s="131"/>
      <c r="AA537" s="131"/>
      <c r="AB537" s="130"/>
      <c r="AC537" s="131"/>
      <c r="AD537" s="131"/>
      <c r="AE537" s="131"/>
      <c r="AF537" s="130"/>
      <c r="AG537" s="131"/>
      <c r="AH537" s="131"/>
      <c r="AI537" s="131"/>
      <c r="AJ537" s="130"/>
      <c r="AK537" s="131"/>
      <c r="AL537" s="131"/>
      <c r="AM537" s="131"/>
      <c r="AN537" s="130"/>
      <c r="AO537" s="131"/>
      <c r="AP537" s="131"/>
      <c r="AQ537" s="131"/>
      <c r="AR537" s="130"/>
      <c r="AT537" s="68"/>
      <c r="AU537" s="68"/>
      <c r="AV537" s="68"/>
      <c r="AW537" s="68"/>
      <c r="AX537" s="68"/>
      <c r="AY537" s="68"/>
      <c r="AZ537" s="68"/>
      <c r="BA537" s="68"/>
      <c r="BB537" s="132"/>
      <c r="BC537" s="132"/>
    </row>
    <row r="538" spans="1:55" x14ac:dyDescent="0.45">
      <c r="A538" s="141" t="s">
        <v>560</v>
      </c>
      <c r="B538" s="60" t="s">
        <v>223</v>
      </c>
      <c r="C538" s="76" t="s">
        <v>209</v>
      </c>
      <c r="D538" s="60">
        <v>2690471</v>
      </c>
      <c r="E538" s="66"/>
      <c r="F538" s="66"/>
      <c r="G538" s="66"/>
      <c r="H538" s="67"/>
      <c r="I538" s="66"/>
      <c r="J538" s="66"/>
      <c r="K538" s="66"/>
      <c r="L538" s="67"/>
      <c r="M538" s="66"/>
      <c r="N538" s="66"/>
      <c r="O538" s="66"/>
      <c r="P538" s="67"/>
      <c r="Q538" s="66"/>
      <c r="R538" s="66"/>
      <c r="S538" s="66"/>
      <c r="T538" s="67"/>
      <c r="U538" s="86">
        <v>1271</v>
      </c>
      <c r="V538" s="86">
        <v>1413</v>
      </c>
      <c r="W538" s="86">
        <v>1546</v>
      </c>
      <c r="X538" s="77">
        <v>1895</v>
      </c>
      <c r="Y538" s="86">
        <v>1724</v>
      </c>
      <c r="Z538" s="86">
        <v>1849</v>
      </c>
      <c r="AA538" s="86">
        <v>1835</v>
      </c>
      <c r="AB538" s="77">
        <v>2201</v>
      </c>
      <c r="AC538" s="86">
        <v>1904</v>
      </c>
      <c r="AD538" s="86">
        <v>2129</v>
      </c>
      <c r="AE538" s="86">
        <v>2293</v>
      </c>
      <c r="AF538" s="77">
        <v>2666</v>
      </c>
      <c r="AG538" s="86">
        <v>2157</v>
      </c>
      <c r="AH538" s="86">
        <v>1839</v>
      </c>
      <c r="AI538" s="86">
        <v>2371</v>
      </c>
      <c r="AJ538" s="77">
        <v>3050</v>
      </c>
      <c r="AK538" s="86">
        <v>2905</v>
      </c>
      <c r="AL538" s="86">
        <v>3364</v>
      </c>
      <c r="AM538" s="86">
        <v>3688</v>
      </c>
      <c r="AN538" s="77">
        <v>4447</v>
      </c>
      <c r="AO538" s="86">
        <v>3842</v>
      </c>
      <c r="AP538" s="86">
        <v>4340</v>
      </c>
      <c r="AQ538" s="86">
        <v>4138</v>
      </c>
      <c r="AR538" s="77">
        <v>4656</v>
      </c>
      <c r="AT538" s="68"/>
      <c r="AU538" s="68"/>
      <c r="AV538" s="68"/>
      <c r="AW538" s="68"/>
      <c r="AX538" s="99">
        <f>SUM(U538,V538,W538,X538)</f>
        <v>6125</v>
      </c>
      <c r="AY538" s="99">
        <f>SUM(Y538,Z538,AA538,AB538)</f>
        <v>7609</v>
      </c>
      <c r="AZ538" s="99">
        <f>SUM(AC538,AD538,AE538,AF538)</f>
        <v>8992</v>
      </c>
      <c r="BA538" s="99">
        <f>SUM(AG538,AH538,AI538,AJ538)</f>
        <v>9417</v>
      </c>
      <c r="BB538" s="99">
        <f>SUM(AK538,AL538,AM538,AN538)</f>
        <v>14404</v>
      </c>
      <c r="BC538" s="99">
        <f>SUM(AO538,AP538,AQ538,AR538)</f>
        <v>16976</v>
      </c>
    </row>
    <row r="539" spans="1:55" x14ac:dyDescent="0.45">
      <c r="A539" s="135" t="s">
        <v>527</v>
      </c>
      <c r="B539" s="60" t="s">
        <v>223</v>
      </c>
      <c r="C539" s="76" t="s">
        <v>209</v>
      </c>
      <c r="D539" s="60">
        <v>15097</v>
      </c>
      <c r="E539" s="66"/>
      <c r="F539" s="66"/>
      <c r="G539" s="66"/>
      <c r="H539" s="67"/>
      <c r="I539" s="66"/>
      <c r="J539" s="66"/>
      <c r="K539" s="66"/>
      <c r="L539" s="67"/>
      <c r="M539" s="66"/>
      <c r="N539" s="66"/>
      <c r="O539" s="66"/>
      <c r="P539" s="67"/>
      <c r="Q539" s="66"/>
      <c r="R539" s="66"/>
      <c r="S539" s="66"/>
      <c r="T539" s="67"/>
      <c r="U539" s="86">
        <v>-9</v>
      </c>
      <c r="V539" s="86">
        <v>3</v>
      </c>
      <c r="W539" s="86">
        <v>-30</v>
      </c>
      <c r="X539" s="77">
        <v>12</v>
      </c>
      <c r="Y539" s="86">
        <v>3</v>
      </c>
      <c r="Z539" s="86">
        <v>65</v>
      </c>
      <c r="AA539" s="86">
        <v>82</v>
      </c>
      <c r="AB539" s="77">
        <v>27</v>
      </c>
      <c r="AC539" s="86">
        <v>-1</v>
      </c>
      <c r="AD539" s="86">
        <v>43</v>
      </c>
      <c r="AE539" s="86">
        <v>-13</v>
      </c>
      <c r="AF539" s="77">
        <v>57</v>
      </c>
      <c r="AG539" s="86">
        <v>14</v>
      </c>
      <c r="AH539" s="86">
        <v>190</v>
      </c>
      <c r="AI539" s="86">
        <v>-35</v>
      </c>
      <c r="AJ539" s="77">
        <v>11</v>
      </c>
      <c r="AK539" s="86">
        <v>-77</v>
      </c>
      <c r="AL539" s="86">
        <v>7</v>
      </c>
      <c r="AM539" s="86">
        <v>-54</v>
      </c>
      <c r="AN539" s="79"/>
      <c r="AO539" s="98"/>
      <c r="AP539" s="98"/>
      <c r="AQ539" s="98"/>
      <c r="AR539" s="77">
        <v>141</v>
      </c>
      <c r="AT539" s="68"/>
      <c r="AU539" s="68"/>
      <c r="AV539" s="68"/>
      <c r="AW539" s="68"/>
      <c r="AX539" s="99">
        <f>SUM(U539,V539,W539,X539)</f>
        <v>-24</v>
      </c>
      <c r="AY539" s="99">
        <f>SUM(Y539,Z539,AA539,AB539)</f>
        <v>177</v>
      </c>
      <c r="AZ539" s="99">
        <f>SUM(AC539,AD539,AE539,AF539)</f>
        <v>86</v>
      </c>
      <c r="BA539" s="99">
        <f>SUM(AG539,AH539,AI539,AJ539)</f>
        <v>180</v>
      </c>
      <c r="BB539" s="99"/>
      <c r="BC539" s="93"/>
    </row>
    <row r="540" spans="1:55" x14ac:dyDescent="0.45">
      <c r="A540" s="135" t="s">
        <v>528</v>
      </c>
      <c r="B540" s="60" t="s">
        <v>223</v>
      </c>
      <c r="C540" s="76" t="s">
        <v>209</v>
      </c>
      <c r="D540" s="60">
        <v>15099</v>
      </c>
      <c r="E540" s="66"/>
      <c r="F540" s="66"/>
      <c r="G540" s="66"/>
      <c r="H540" s="67"/>
      <c r="I540" s="66"/>
      <c r="J540" s="66"/>
      <c r="K540" s="66"/>
      <c r="L540" s="67"/>
      <c r="M540" s="66"/>
      <c r="N540" s="66"/>
      <c r="O540" s="66"/>
      <c r="P540" s="67"/>
      <c r="Q540" s="66"/>
      <c r="R540" s="66"/>
      <c r="S540" s="66"/>
      <c r="T540" s="67"/>
      <c r="U540" s="86">
        <v>0</v>
      </c>
      <c r="V540" s="86">
        <v>-4</v>
      </c>
      <c r="W540" s="86">
        <v>12</v>
      </c>
      <c r="X540" s="77">
        <v>14</v>
      </c>
      <c r="Y540" s="86">
        <v>7</v>
      </c>
      <c r="Z540" s="86">
        <v>0</v>
      </c>
      <c r="AA540" s="86">
        <v>-8</v>
      </c>
      <c r="AB540" s="77">
        <v>0</v>
      </c>
      <c r="AC540" s="86">
        <v>2</v>
      </c>
      <c r="AD540" s="86">
        <v>-5</v>
      </c>
      <c r="AE540" s="86">
        <v>-3</v>
      </c>
      <c r="AF540" s="77">
        <v>0</v>
      </c>
      <c r="AG540" s="98"/>
      <c r="AH540" s="98"/>
      <c r="AI540" s="98"/>
      <c r="AJ540" s="79"/>
      <c r="AK540" s="98"/>
      <c r="AL540" s="98"/>
      <c r="AM540" s="98"/>
      <c r="AN540" s="79"/>
      <c r="AO540" s="98"/>
      <c r="AP540" s="98"/>
      <c r="AQ540" s="98"/>
      <c r="AR540" s="79"/>
      <c r="AT540" s="68"/>
      <c r="AU540" s="68"/>
      <c r="AV540" s="68"/>
      <c r="AW540" s="68"/>
      <c r="AX540" s="99">
        <f>SUM(U540,V540,W540,X540)</f>
        <v>22</v>
      </c>
      <c r="AY540" s="99">
        <f>SUM(Y540,Z540,AA540,AB540)</f>
        <v>-1</v>
      </c>
      <c r="AZ540" s="99">
        <f>SUM(AC540,AD540,AE540,AF540)</f>
        <v>-6</v>
      </c>
      <c r="BA540" s="68"/>
      <c r="BB540" s="99"/>
      <c r="BC540" s="93"/>
    </row>
    <row r="541" spans="1:55" x14ac:dyDescent="0.45">
      <c r="A541" s="136" t="s">
        <v>561</v>
      </c>
      <c r="B541" s="101" t="s">
        <v>223</v>
      </c>
      <c r="C541" s="102" t="s">
        <v>209</v>
      </c>
      <c r="D541" s="101">
        <v>2690472</v>
      </c>
      <c r="E541" s="128"/>
      <c r="F541" s="128"/>
      <c r="G541" s="128"/>
      <c r="H541" s="129"/>
      <c r="I541" s="128"/>
      <c r="J541" s="128"/>
      <c r="K541" s="128"/>
      <c r="L541" s="129"/>
      <c r="M541" s="128"/>
      <c r="N541" s="128"/>
      <c r="O541" s="128"/>
      <c r="P541" s="129"/>
      <c r="Q541" s="128"/>
      <c r="R541" s="128"/>
      <c r="S541" s="128"/>
      <c r="T541" s="129"/>
      <c r="U541" s="105">
        <f t="shared" ref="U541:AM541" si="63">U538+U539+U540</f>
        <v>1262</v>
      </c>
      <c r="V541" s="105">
        <f t="shared" si="63"/>
        <v>1412</v>
      </c>
      <c r="W541" s="105">
        <f t="shared" si="63"/>
        <v>1528</v>
      </c>
      <c r="X541" s="106">
        <f t="shared" si="63"/>
        <v>1921</v>
      </c>
      <c r="Y541" s="105">
        <f t="shared" si="63"/>
        <v>1734</v>
      </c>
      <c r="Z541" s="105">
        <f t="shared" si="63"/>
        <v>1914</v>
      </c>
      <c r="AA541" s="105">
        <f t="shared" si="63"/>
        <v>1909</v>
      </c>
      <c r="AB541" s="106">
        <f t="shared" si="63"/>
        <v>2228</v>
      </c>
      <c r="AC541" s="105">
        <f t="shared" si="63"/>
        <v>1905</v>
      </c>
      <c r="AD541" s="105">
        <f t="shared" si="63"/>
        <v>2167</v>
      </c>
      <c r="AE541" s="105">
        <f t="shared" si="63"/>
        <v>2277</v>
      </c>
      <c r="AF541" s="106">
        <f t="shared" si="63"/>
        <v>2723</v>
      </c>
      <c r="AG541" s="105">
        <f t="shared" si="63"/>
        <v>2171</v>
      </c>
      <c r="AH541" s="105">
        <f t="shared" si="63"/>
        <v>2029</v>
      </c>
      <c r="AI541" s="105">
        <f t="shared" si="63"/>
        <v>2336</v>
      </c>
      <c r="AJ541" s="106">
        <f t="shared" si="63"/>
        <v>3061</v>
      </c>
      <c r="AK541" s="105">
        <f t="shared" si="63"/>
        <v>2828</v>
      </c>
      <c r="AL541" s="105">
        <f t="shared" si="63"/>
        <v>3371</v>
      </c>
      <c r="AM541" s="105">
        <f t="shared" si="63"/>
        <v>3634</v>
      </c>
      <c r="AN541" s="104">
        <v>4560</v>
      </c>
      <c r="AO541" s="103">
        <v>3854</v>
      </c>
      <c r="AP541" s="103">
        <v>4231</v>
      </c>
      <c r="AQ541" s="103">
        <v>4290</v>
      </c>
      <c r="AR541" s="106">
        <f>AR538+AR539+AR540</f>
        <v>4797</v>
      </c>
      <c r="AT541" s="134"/>
      <c r="AU541" s="134"/>
      <c r="AV541" s="134"/>
      <c r="AW541" s="134"/>
      <c r="AX541" s="109">
        <f>SUM(U541,V541,W541,X541)</f>
        <v>6123</v>
      </c>
      <c r="AY541" s="109">
        <f>SUM(Y541,Z541,AA541,AB541)</f>
        <v>7785</v>
      </c>
      <c r="AZ541" s="109">
        <f>SUM(AC541,AD541,AE541,AF541)</f>
        <v>9072</v>
      </c>
      <c r="BA541" s="109">
        <f>SUM(AG541,AH541,AI541,AJ541)</f>
        <v>9597</v>
      </c>
      <c r="BB541" s="109">
        <f>SUM(AK541,AL541,AM541,AN541)</f>
        <v>14393</v>
      </c>
      <c r="BC541" s="109">
        <f>SUM(AO541,AP541,AQ541,AR541)</f>
        <v>17172</v>
      </c>
    </row>
    <row r="542" spans="1:55" x14ac:dyDescent="0.45">
      <c r="A542" s="97"/>
      <c r="B542" s="114"/>
      <c r="C542" s="114"/>
      <c r="D542" s="114"/>
      <c r="E542" s="66"/>
      <c r="F542" s="66"/>
      <c r="G542" s="66"/>
      <c r="H542" s="67"/>
      <c r="I542" s="66"/>
      <c r="J542" s="66"/>
      <c r="K542" s="66"/>
      <c r="L542" s="67"/>
      <c r="M542" s="66"/>
      <c r="N542" s="66"/>
      <c r="O542" s="66"/>
      <c r="P542" s="67"/>
      <c r="Q542" s="66"/>
      <c r="R542" s="66"/>
      <c r="S542" s="66"/>
      <c r="T542" s="67"/>
      <c r="U542" s="66"/>
      <c r="V542" s="66"/>
      <c r="W542" s="66"/>
      <c r="X542" s="67"/>
      <c r="Y542" s="66"/>
      <c r="Z542" s="66"/>
      <c r="AA542" s="66"/>
      <c r="AB542" s="67"/>
      <c r="AC542" s="66"/>
      <c r="AD542" s="66"/>
      <c r="AE542" s="66"/>
      <c r="AF542" s="67"/>
      <c r="AG542" s="66"/>
      <c r="AH542" s="66"/>
      <c r="AI542" s="66"/>
      <c r="AJ542" s="67"/>
      <c r="AK542" s="66"/>
      <c r="AL542" s="66"/>
      <c r="AM542" s="66"/>
      <c r="AN542" s="67"/>
      <c r="AO542" s="66"/>
      <c r="AP542" s="66"/>
      <c r="AQ542" s="66"/>
      <c r="AR542" s="67"/>
      <c r="AT542" s="68"/>
      <c r="AU542" s="68"/>
      <c r="AV542" s="68"/>
      <c r="AW542" s="68"/>
      <c r="AX542" s="68"/>
      <c r="AY542" s="68"/>
      <c r="AZ542" s="68"/>
      <c r="BA542" s="68"/>
      <c r="BB542" s="68"/>
      <c r="BC542" s="93"/>
    </row>
    <row r="543" spans="1:55" x14ac:dyDescent="0.45">
      <c r="A543" s="97" t="s">
        <v>562</v>
      </c>
      <c r="B543" s="60" t="s">
        <v>223</v>
      </c>
      <c r="C543" s="76" t="s">
        <v>209</v>
      </c>
      <c r="D543" s="60">
        <v>2690473</v>
      </c>
      <c r="E543" s="66"/>
      <c r="F543" s="66"/>
      <c r="G543" s="66"/>
      <c r="H543" s="67"/>
      <c r="I543" s="66"/>
      <c r="J543" s="66"/>
      <c r="K543" s="66"/>
      <c r="L543" s="67"/>
      <c r="M543" s="66"/>
      <c r="N543" s="66"/>
      <c r="O543" s="66"/>
      <c r="P543" s="67"/>
      <c r="Q543" s="66"/>
      <c r="R543" s="66"/>
      <c r="S543" s="66"/>
      <c r="T543" s="67"/>
      <c r="U543" s="86">
        <v>1442</v>
      </c>
      <c r="V543" s="86">
        <v>1271</v>
      </c>
      <c r="W543" s="86">
        <v>1409</v>
      </c>
      <c r="X543" s="77">
        <v>1558</v>
      </c>
      <c r="Y543" s="86">
        <v>1909</v>
      </c>
      <c r="Z543" s="86">
        <v>1731</v>
      </c>
      <c r="AA543" s="86">
        <v>1849</v>
      </c>
      <c r="AB543" s="77">
        <v>1827</v>
      </c>
      <c r="AC543" s="86">
        <v>2201</v>
      </c>
      <c r="AD543" s="86">
        <v>1906</v>
      </c>
      <c r="AE543" s="86">
        <v>2124</v>
      </c>
      <c r="AF543" s="91"/>
      <c r="AG543" s="113"/>
      <c r="AH543" s="113"/>
      <c r="AI543" s="113"/>
      <c r="AJ543" s="91"/>
      <c r="AK543" s="113"/>
      <c r="AL543" s="113"/>
      <c r="AM543" s="113"/>
      <c r="AN543" s="79"/>
      <c r="AO543" s="113"/>
      <c r="AP543" s="113"/>
      <c r="AQ543" s="113"/>
      <c r="AR543" s="79"/>
      <c r="AT543" s="68"/>
      <c r="AU543" s="68"/>
      <c r="AV543" s="68"/>
      <c r="AW543" s="68"/>
      <c r="AX543" s="99">
        <f>SUM(U543,V543,W543,X543)</f>
        <v>5680</v>
      </c>
      <c r="AY543" s="99">
        <f>SUM(Y543,Z543,AA543,AB543)</f>
        <v>7316</v>
      </c>
      <c r="AZ543" s="68"/>
      <c r="BA543" s="68"/>
      <c r="BB543" s="99"/>
      <c r="BC543" s="93"/>
    </row>
    <row r="544" spans="1:55" x14ac:dyDescent="0.45">
      <c r="A544" s="97" t="s">
        <v>563</v>
      </c>
      <c r="B544" s="60" t="s">
        <v>223</v>
      </c>
      <c r="C544" s="76" t="s">
        <v>209</v>
      </c>
      <c r="D544" s="60">
        <v>2690474</v>
      </c>
      <c r="E544" s="66"/>
      <c r="F544" s="66"/>
      <c r="G544" s="66"/>
      <c r="H544" s="67"/>
      <c r="I544" s="66"/>
      <c r="J544" s="66"/>
      <c r="K544" s="66"/>
      <c r="L544" s="67"/>
      <c r="M544" s="66"/>
      <c r="N544" s="66"/>
      <c r="O544" s="66"/>
      <c r="P544" s="67"/>
      <c r="Q544" s="66"/>
      <c r="R544" s="66"/>
      <c r="S544" s="66"/>
      <c r="T544" s="67"/>
      <c r="U544" s="98"/>
      <c r="V544" s="98"/>
      <c r="W544" s="98"/>
      <c r="X544" s="79"/>
      <c r="Y544" s="98"/>
      <c r="Z544" s="98"/>
      <c r="AA544" s="98"/>
      <c r="AB544" s="79"/>
      <c r="AC544" s="98"/>
      <c r="AD544" s="98"/>
      <c r="AE544" s="98"/>
      <c r="AF544" s="77">
        <v>2290</v>
      </c>
      <c r="AG544" s="86">
        <v>2666</v>
      </c>
      <c r="AH544" s="86">
        <v>2157</v>
      </c>
      <c r="AI544" s="86">
        <v>1839</v>
      </c>
      <c r="AJ544" s="77">
        <v>2371</v>
      </c>
      <c r="AK544" s="86">
        <v>3050</v>
      </c>
      <c r="AL544" s="86">
        <v>2905</v>
      </c>
      <c r="AM544" s="86">
        <v>3364</v>
      </c>
      <c r="AN544" s="79"/>
      <c r="AO544" s="98"/>
      <c r="AP544" s="98"/>
      <c r="AQ544" s="98"/>
      <c r="AR544" s="79"/>
      <c r="AT544" s="68"/>
      <c r="AU544" s="68"/>
      <c r="AV544" s="68"/>
      <c r="AW544" s="68"/>
      <c r="AX544" s="68"/>
      <c r="AY544" s="68"/>
      <c r="AZ544" s="68"/>
      <c r="BA544" s="99">
        <f>SUM(AG544,AH544,AI544,AJ544)</f>
        <v>9033</v>
      </c>
      <c r="BB544" s="99"/>
      <c r="BC544" s="93"/>
    </row>
    <row r="545" spans="1:55" x14ac:dyDescent="0.45">
      <c r="A545" s="97" t="s">
        <v>564</v>
      </c>
      <c r="B545" s="60" t="s">
        <v>227</v>
      </c>
      <c r="C545" s="76" t="s">
        <v>209</v>
      </c>
      <c r="D545" s="60">
        <v>2690475</v>
      </c>
      <c r="E545" s="66"/>
      <c r="F545" s="66"/>
      <c r="G545" s="66"/>
      <c r="H545" s="67"/>
      <c r="I545" s="66"/>
      <c r="J545" s="66"/>
      <c r="K545" s="66"/>
      <c r="L545" s="67"/>
      <c r="M545" s="66"/>
      <c r="N545" s="66"/>
      <c r="O545" s="66"/>
      <c r="P545" s="67"/>
      <c r="Q545" s="66"/>
      <c r="R545" s="66"/>
      <c r="S545" s="66"/>
      <c r="T545" s="67"/>
      <c r="U545" s="110">
        <v>-0.12</v>
      </c>
      <c r="V545" s="110">
        <v>0.11</v>
      </c>
      <c r="W545" s="110">
        <v>0.09</v>
      </c>
      <c r="X545" s="111">
        <v>0.23</v>
      </c>
      <c r="Y545" s="110">
        <v>-0.09</v>
      </c>
      <c r="Z545" s="110">
        <v>7.0000000000000007E-2</v>
      </c>
      <c r="AA545" s="110">
        <v>-0.01</v>
      </c>
      <c r="AB545" s="111">
        <v>0.2</v>
      </c>
      <c r="AC545" s="110">
        <v>-0.13</v>
      </c>
      <c r="AD545" s="110">
        <v>0.12</v>
      </c>
      <c r="AE545" s="110">
        <v>0.08</v>
      </c>
      <c r="AF545" s="111">
        <v>0.16</v>
      </c>
      <c r="AG545" s="110">
        <v>-0.19</v>
      </c>
      <c r="AH545" s="110">
        <v>-0.15</v>
      </c>
      <c r="AI545" s="110">
        <v>0.28999999999999998</v>
      </c>
      <c r="AJ545" s="111">
        <v>0.28999999999999998</v>
      </c>
      <c r="AK545" s="110">
        <v>-0.05</v>
      </c>
      <c r="AL545" s="110">
        <v>0.16</v>
      </c>
      <c r="AM545" s="110">
        <v>0.1</v>
      </c>
      <c r="AN545" s="111">
        <v>0.21</v>
      </c>
      <c r="AO545" s="110">
        <v>-0.14000000000000001</v>
      </c>
      <c r="AP545" s="110">
        <v>0.13</v>
      </c>
      <c r="AQ545" s="110">
        <v>-0.05</v>
      </c>
      <c r="AR545" s="111">
        <v>0.13</v>
      </c>
      <c r="AT545" s="68"/>
      <c r="AU545" s="68"/>
      <c r="AV545" s="68"/>
      <c r="AW545" s="68"/>
      <c r="AX545" s="68"/>
      <c r="AY545" s="68"/>
      <c r="AZ545" s="68"/>
      <c r="BA545" s="68"/>
      <c r="BB545" s="99"/>
      <c r="BC545" s="93"/>
    </row>
    <row r="546" spans="1:55" x14ac:dyDescent="0.45">
      <c r="A546" s="135" t="s">
        <v>331</v>
      </c>
      <c r="B546" s="60" t="s">
        <v>227</v>
      </c>
      <c r="C546" s="76" t="s">
        <v>209</v>
      </c>
      <c r="D546" s="60">
        <v>3814033</v>
      </c>
      <c r="E546" s="66"/>
      <c r="F546" s="66"/>
      <c r="G546" s="66"/>
      <c r="H546" s="67"/>
      <c r="I546" s="66"/>
      <c r="J546" s="66"/>
      <c r="K546" s="66"/>
      <c r="L546" s="67"/>
      <c r="M546" s="66"/>
      <c r="N546" s="66"/>
      <c r="O546" s="66"/>
      <c r="P546" s="67"/>
      <c r="Q546" s="66"/>
      <c r="R546" s="66"/>
      <c r="S546" s="66"/>
      <c r="T546" s="67"/>
      <c r="U546" s="98"/>
      <c r="V546" s="98"/>
      <c r="W546" s="98"/>
      <c r="X546" s="79"/>
      <c r="Y546" s="98"/>
      <c r="Z546" s="98"/>
      <c r="AA546" s="98"/>
      <c r="AB546" s="79"/>
      <c r="AC546" s="98"/>
      <c r="AD546" s="98"/>
      <c r="AE546" s="98"/>
      <c r="AF546" s="79"/>
      <c r="AG546" s="98"/>
      <c r="AH546" s="98"/>
      <c r="AI546" s="98"/>
      <c r="AJ546" s="79"/>
      <c r="AK546" s="98"/>
      <c r="AL546" s="98"/>
      <c r="AM546" s="98"/>
      <c r="AN546" s="79"/>
      <c r="AO546" s="98"/>
      <c r="AP546" s="98"/>
      <c r="AQ546" s="98"/>
      <c r="AR546" s="111">
        <v>-0.03</v>
      </c>
      <c r="AT546" s="68"/>
      <c r="AU546" s="68"/>
      <c r="AV546" s="68"/>
      <c r="AW546" s="68"/>
      <c r="AX546" s="68"/>
      <c r="AY546" s="68"/>
      <c r="AZ546" s="68"/>
      <c r="BA546" s="68"/>
      <c r="BB546" s="99"/>
      <c r="BC546" s="93"/>
    </row>
    <row r="547" spans="1:55" x14ac:dyDescent="0.45">
      <c r="A547" s="136" t="s">
        <v>565</v>
      </c>
      <c r="B547" s="101" t="s">
        <v>227</v>
      </c>
      <c r="C547" s="102" t="s">
        <v>209</v>
      </c>
      <c r="D547" s="101">
        <v>2690476</v>
      </c>
      <c r="E547" s="128"/>
      <c r="F547" s="128"/>
      <c r="G547" s="128"/>
      <c r="H547" s="129"/>
      <c r="I547" s="128"/>
      <c r="J547" s="128"/>
      <c r="K547" s="128"/>
      <c r="L547" s="129"/>
      <c r="M547" s="128"/>
      <c r="N547" s="128"/>
      <c r="O547" s="128"/>
      <c r="P547" s="129"/>
      <c r="Q547" s="128"/>
      <c r="R547" s="128"/>
      <c r="S547" s="128"/>
      <c r="T547" s="129"/>
      <c r="U547" s="143">
        <v>-0.12</v>
      </c>
      <c r="V547" s="143">
        <v>0.11</v>
      </c>
      <c r="W547" s="143">
        <v>0.08</v>
      </c>
      <c r="X547" s="191">
        <v>0.23</v>
      </c>
      <c r="Y547" s="143">
        <v>-0.09</v>
      </c>
      <c r="Z547" s="143">
        <v>0.11</v>
      </c>
      <c r="AA547" s="143">
        <v>0.03</v>
      </c>
      <c r="AB547" s="191">
        <v>0.22</v>
      </c>
      <c r="AC547" s="143">
        <v>-0.13</v>
      </c>
      <c r="AD547" s="143">
        <v>0.14000000000000001</v>
      </c>
      <c r="AE547" s="143">
        <v>7.0000000000000007E-2</v>
      </c>
      <c r="AF547" s="191">
        <v>0.19</v>
      </c>
      <c r="AG547" s="143">
        <v>-0.19</v>
      </c>
      <c r="AH547" s="143">
        <v>-0.06</v>
      </c>
      <c r="AI547" s="143">
        <v>0.27</v>
      </c>
      <c r="AJ547" s="191">
        <v>0.28999999999999998</v>
      </c>
      <c r="AK547" s="143">
        <v>-7.0000000000000007E-2</v>
      </c>
      <c r="AL547" s="143">
        <v>0.16</v>
      </c>
      <c r="AM547" s="143">
        <v>0.08</v>
      </c>
      <c r="AN547" s="191">
        <v>0.24</v>
      </c>
      <c r="AO547" s="143">
        <v>-0.13</v>
      </c>
      <c r="AP547" s="143">
        <v>0.1</v>
      </c>
      <c r="AQ547" s="143">
        <v>-0.01</v>
      </c>
      <c r="AR547" s="192">
        <f>AR545-AR546</f>
        <v>0.16</v>
      </c>
      <c r="AT547" s="134"/>
      <c r="AU547" s="134"/>
      <c r="AV547" s="134"/>
      <c r="AW547" s="134"/>
      <c r="AX547" s="134"/>
      <c r="AY547" s="134"/>
      <c r="AZ547" s="134"/>
      <c r="BA547" s="134"/>
      <c r="BB547" s="109"/>
      <c r="BC547" s="194"/>
    </row>
    <row r="548" spans="1:55" x14ac:dyDescent="0.45">
      <c r="A548" s="97"/>
      <c r="B548" s="114"/>
      <c r="C548" s="114"/>
      <c r="D548" s="114"/>
      <c r="E548" s="66"/>
      <c r="F548" s="66"/>
      <c r="G548" s="66"/>
      <c r="H548" s="67"/>
      <c r="I548" s="66"/>
      <c r="J548" s="66"/>
      <c r="K548" s="66"/>
      <c r="L548" s="67"/>
      <c r="M548" s="66"/>
      <c r="N548" s="66"/>
      <c r="O548" s="66"/>
      <c r="P548" s="67"/>
      <c r="Q548" s="66"/>
      <c r="R548" s="66"/>
      <c r="S548" s="66"/>
      <c r="T548" s="67"/>
      <c r="U548" s="131"/>
      <c r="V548" s="131"/>
      <c r="W548" s="131"/>
      <c r="X548" s="130"/>
      <c r="Y548" s="131"/>
      <c r="Z548" s="131"/>
      <c r="AA548" s="131"/>
      <c r="AB548" s="130"/>
      <c r="AC548" s="131"/>
      <c r="AD548" s="131"/>
      <c r="AE548" s="131"/>
      <c r="AF548" s="130"/>
      <c r="AG548" s="131"/>
      <c r="AH548" s="131"/>
      <c r="AI548" s="131"/>
      <c r="AJ548" s="130"/>
      <c r="AK548" s="131"/>
      <c r="AL548" s="131"/>
      <c r="AM548" s="131"/>
      <c r="AN548" s="130"/>
      <c r="AO548" s="131"/>
      <c r="AP548" s="131"/>
      <c r="AQ548" s="131"/>
      <c r="AR548" s="130"/>
      <c r="AT548" s="68"/>
      <c r="AU548" s="68"/>
      <c r="AV548" s="68"/>
      <c r="AW548" s="68"/>
      <c r="AX548" s="68"/>
      <c r="AY548" s="68"/>
      <c r="AZ548" s="68"/>
      <c r="BA548" s="68"/>
      <c r="BB548" s="132"/>
      <c r="BC548" s="132"/>
    </row>
    <row r="549" spans="1:55" x14ac:dyDescent="0.45">
      <c r="A549" s="141" t="s">
        <v>566</v>
      </c>
      <c r="B549" s="60" t="s">
        <v>223</v>
      </c>
      <c r="C549" s="76" t="s">
        <v>209</v>
      </c>
      <c r="D549" s="60">
        <v>2690477</v>
      </c>
      <c r="E549" s="66"/>
      <c r="F549" s="66"/>
      <c r="G549" s="66"/>
      <c r="H549" s="67"/>
      <c r="I549" s="66"/>
      <c r="J549" s="66"/>
      <c r="K549" s="66"/>
      <c r="L549" s="67"/>
      <c r="M549" s="86">
        <v>7388</v>
      </c>
      <c r="N549" s="86">
        <v>8048</v>
      </c>
      <c r="O549" s="86">
        <v>8748</v>
      </c>
      <c r="P549" s="77">
        <v>10293</v>
      </c>
      <c r="Q549" s="86">
        <v>9381</v>
      </c>
      <c r="R549" s="86">
        <v>10035</v>
      </c>
      <c r="S549" s="86">
        <v>10649</v>
      </c>
      <c r="T549" s="77">
        <v>12716</v>
      </c>
      <c r="U549" s="86">
        <v>11769</v>
      </c>
      <c r="V549" s="86">
        <v>12322</v>
      </c>
      <c r="W549" s="86">
        <v>12930</v>
      </c>
      <c r="X549" s="77">
        <v>15428</v>
      </c>
      <c r="Y549" s="86">
        <v>14144</v>
      </c>
      <c r="Z549" s="86">
        <v>14933</v>
      </c>
      <c r="AA549" s="86">
        <v>15523</v>
      </c>
      <c r="AB549" s="77">
        <v>18669</v>
      </c>
      <c r="AC549" s="86">
        <v>16532</v>
      </c>
      <c r="AD549" s="86">
        <v>17863</v>
      </c>
      <c r="AE549" s="86">
        <v>18711</v>
      </c>
      <c r="AF549" s="77">
        <v>21737</v>
      </c>
      <c r="AG549" s="86">
        <v>18870</v>
      </c>
      <c r="AH549" s="86">
        <v>17999</v>
      </c>
      <c r="AI549" s="86">
        <v>21442</v>
      </c>
      <c r="AJ549" s="77">
        <v>26703</v>
      </c>
      <c r="AK549" s="86">
        <v>25032</v>
      </c>
      <c r="AL549" s="86">
        <v>28208</v>
      </c>
      <c r="AM549" s="86">
        <v>29824</v>
      </c>
      <c r="AN549" s="77">
        <v>34790</v>
      </c>
      <c r="AO549" s="86">
        <v>31733</v>
      </c>
      <c r="AP549" s="86">
        <v>32727</v>
      </c>
      <c r="AQ549" s="86">
        <v>33372</v>
      </c>
      <c r="AR549" s="77">
        <v>36982</v>
      </c>
      <c r="AT549" s="68"/>
      <c r="AU549" s="68"/>
      <c r="AV549" s="99">
        <f>SUM(M549,N549,O549,P549)</f>
        <v>34477</v>
      </c>
      <c r="AW549" s="99">
        <f>SUM(Q549,R549,S549,T549)</f>
        <v>42781</v>
      </c>
      <c r="AX549" s="99">
        <f>SUM(U549,V549,W549,X549)</f>
        <v>52449</v>
      </c>
      <c r="AY549" s="99">
        <f>SUM(Y549,Z549,AA549,AB549)</f>
        <v>63269</v>
      </c>
      <c r="AZ549" s="99">
        <f>SUM(AC549,AD549,AE549,AF549)</f>
        <v>74843</v>
      </c>
      <c r="BA549" s="99">
        <f>SUM(AG549,AH549,AI549,AJ549)</f>
        <v>85014</v>
      </c>
      <c r="BB549" s="99">
        <f>SUM(AK549,AL549,AM549,AN549)</f>
        <v>117854</v>
      </c>
      <c r="BC549" s="99">
        <f>SUM(AO549,AP549,AQ549,AR549)</f>
        <v>134814</v>
      </c>
    </row>
    <row r="550" spans="1:55" x14ac:dyDescent="0.45">
      <c r="A550" s="135" t="s">
        <v>527</v>
      </c>
      <c r="B550" s="158"/>
      <c r="C550" s="158"/>
      <c r="D550" s="158"/>
      <c r="E550" s="66"/>
      <c r="F550" s="66"/>
      <c r="G550" s="66"/>
      <c r="H550" s="67"/>
      <c r="I550" s="66"/>
      <c r="J550" s="66"/>
      <c r="K550" s="66"/>
      <c r="L550" s="67"/>
      <c r="M550" s="125"/>
      <c r="N550" s="125"/>
      <c r="O550" s="125"/>
      <c r="P550" s="124"/>
      <c r="Q550" s="125"/>
      <c r="R550" s="125"/>
      <c r="S550" s="125"/>
      <c r="T550" s="124"/>
      <c r="U550" s="125"/>
      <c r="V550" s="125"/>
      <c r="W550" s="125"/>
      <c r="X550" s="124"/>
      <c r="Y550" s="125"/>
      <c r="Z550" s="125"/>
      <c r="AA550" s="125"/>
      <c r="AB550" s="124"/>
      <c r="AC550" s="125"/>
      <c r="AD550" s="125"/>
      <c r="AE550" s="125"/>
      <c r="AF550" s="124"/>
      <c r="AG550" s="125"/>
      <c r="AH550" s="125"/>
      <c r="AI550" s="125"/>
      <c r="AJ550" s="124"/>
      <c r="AK550" s="125"/>
      <c r="AL550" s="125"/>
      <c r="AM550" s="125"/>
      <c r="AN550" s="124"/>
      <c r="AO550" s="125"/>
      <c r="AP550" s="125"/>
      <c r="AQ550" s="125"/>
      <c r="AR550" s="124"/>
      <c r="AT550" s="68"/>
      <c r="AU550" s="68"/>
      <c r="AV550" s="68"/>
      <c r="AW550" s="68"/>
      <c r="AX550" s="68"/>
      <c r="AY550" s="68"/>
      <c r="AZ550" s="68"/>
      <c r="BA550" s="68"/>
      <c r="BB550" s="68"/>
      <c r="BC550" s="93"/>
    </row>
    <row r="551" spans="1:55" x14ac:dyDescent="0.45">
      <c r="A551" s="136" t="s">
        <v>567</v>
      </c>
      <c r="B551" s="101" t="s">
        <v>223</v>
      </c>
      <c r="C551" s="102" t="s">
        <v>209</v>
      </c>
      <c r="D551" s="101">
        <v>3859373</v>
      </c>
      <c r="E551" s="165"/>
      <c r="F551" s="165"/>
      <c r="G551" s="165"/>
      <c r="H551" s="166"/>
      <c r="I551" s="165"/>
      <c r="J551" s="165"/>
      <c r="K551" s="165"/>
      <c r="L551" s="166"/>
      <c r="M551" s="195"/>
      <c r="N551" s="195"/>
      <c r="O551" s="195"/>
      <c r="P551" s="196"/>
      <c r="Q551" s="195"/>
      <c r="R551" s="195"/>
      <c r="S551" s="195"/>
      <c r="T551" s="196"/>
      <c r="U551" s="195"/>
      <c r="V551" s="195"/>
      <c r="W551" s="195"/>
      <c r="X551" s="196"/>
      <c r="Y551" s="195"/>
      <c r="Z551" s="195"/>
      <c r="AA551" s="195"/>
      <c r="AB551" s="196"/>
      <c r="AC551" s="195"/>
      <c r="AD551" s="195"/>
      <c r="AE551" s="195"/>
      <c r="AF551" s="196"/>
      <c r="AG551" s="195"/>
      <c r="AH551" s="195"/>
      <c r="AI551" s="195"/>
      <c r="AJ551" s="196"/>
      <c r="AK551" s="195"/>
      <c r="AL551" s="195"/>
      <c r="AM551" s="195"/>
      <c r="AN551" s="196"/>
      <c r="AO551" s="195"/>
      <c r="AP551" s="195"/>
      <c r="AQ551" s="195"/>
      <c r="AR551" s="106">
        <f>SUM(AR550,AR549)</f>
        <v>36982</v>
      </c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93"/>
    </row>
    <row r="552" spans="1:55" x14ac:dyDescent="0.45">
      <c r="A552" s="97"/>
      <c r="B552" s="114"/>
      <c r="C552" s="114"/>
      <c r="D552" s="114"/>
      <c r="E552" s="66"/>
      <c r="F552" s="66"/>
      <c r="G552" s="66"/>
      <c r="H552" s="67"/>
      <c r="I552" s="66"/>
      <c r="J552" s="66"/>
      <c r="K552" s="66"/>
      <c r="L552" s="67"/>
      <c r="M552" s="125"/>
      <c r="N552" s="125"/>
      <c r="O552" s="125"/>
      <c r="P552" s="124"/>
      <c r="Q552" s="125"/>
      <c r="R552" s="125"/>
      <c r="S552" s="125"/>
      <c r="T552" s="124"/>
      <c r="U552" s="125"/>
      <c r="V552" s="125"/>
      <c r="W552" s="125"/>
      <c r="X552" s="124"/>
      <c r="Y552" s="125"/>
      <c r="Z552" s="125"/>
      <c r="AA552" s="125"/>
      <c r="AB552" s="124"/>
      <c r="AC552" s="125"/>
      <c r="AD552" s="125"/>
      <c r="AE552" s="125"/>
      <c r="AF552" s="124"/>
      <c r="AG552" s="125"/>
      <c r="AH552" s="125"/>
      <c r="AI552" s="125"/>
      <c r="AJ552" s="124"/>
      <c r="AK552" s="125"/>
      <c r="AL552" s="125"/>
      <c r="AM552" s="125"/>
      <c r="AN552" s="124"/>
      <c r="AO552" s="125"/>
      <c r="AP552" s="125"/>
      <c r="AQ552" s="125"/>
      <c r="AR552" s="124"/>
      <c r="AT552" s="68"/>
      <c r="AU552" s="68"/>
      <c r="AV552" s="68"/>
      <c r="AW552" s="68"/>
      <c r="AX552" s="68"/>
      <c r="AY552" s="68"/>
      <c r="AZ552" s="68"/>
      <c r="BA552" s="68"/>
      <c r="BB552" s="68"/>
      <c r="BC552" s="93"/>
    </row>
    <row r="553" spans="1:55" x14ac:dyDescent="0.45">
      <c r="A553" s="97" t="s">
        <v>568</v>
      </c>
      <c r="B553" s="60" t="s">
        <v>227</v>
      </c>
      <c r="C553" s="76" t="s">
        <v>209</v>
      </c>
      <c r="D553" s="60">
        <v>2690478</v>
      </c>
      <c r="E553" s="66"/>
      <c r="F553" s="66"/>
      <c r="G553" s="66"/>
      <c r="H553" s="67"/>
      <c r="I553" s="66"/>
      <c r="J553" s="66"/>
      <c r="K553" s="66"/>
      <c r="L553" s="67"/>
      <c r="M553" s="66"/>
      <c r="N553" s="66"/>
      <c r="O553" s="66"/>
      <c r="P553" s="67"/>
      <c r="Q553" s="66"/>
      <c r="R553" s="66"/>
      <c r="S553" s="110">
        <v>0.06</v>
      </c>
      <c r="T553" s="111">
        <v>0.19</v>
      </c>
      <c r="U553" s="110">
        <v>-7.0000000000000007E-2</v>
      </c>
      <c r="V553" s="110">
        <v>0.05</v>
      </c>
      <c r="W553" s="110">
        <v>0.05</v>
      </c>
      <c r="X553" s="111">
        <v>0.19</v>
      </c>
      <c r="Y553" s="110">
        <v>-0.08</v>
      </c>
      <c r="Z553" s="110">
        <v>0.06</v>
      </c>
      <c r="AA553" s="110">
        <v>0.04</v>
      </c>
      <c r="AB553" s="111">
        <v>0.2</v>
      </c>
      <c r="AC553" s="110">
        <v>-0.11</v>
      </c>
      <c r="AD553" s="110">
        <v>0.08</v>
      </c>
      <c r="AE553" s="110">
        <v>0.05</v>
      </c>
      <c r="AF553" s="111">
        <v>0.16</v>
      </c>
      <c r="AG553" s="110">
        <v>-0.13</v>
      </c>
      <c r="AH553" s="110">
        <v>-0.05</v>
      </c>
      <c r="AI553" s="110">
        <v>0.19</v>
      </c>
      <c r="AJ553" s="111">
        <v>0.25</v>
      </c>
      <c r="AK553" s="110">
        <v>-0.06</v>
      </c>
      <c r="AL553" s="110">
        <v>0.13</v>
      </c>
      <c r="AM553" s="110">
        <v>0.06</v>
      </c>
      <c r="AN553" s="111">
        <v>0.17</v>
      </c>
      <c r="AO553" s="110">
        <v>-0.09</v>
      </c>
      <c r="AP553" s="110">
        <v>0.03</v>
      </c>
      <c r="AQ553" s="110">
        <v>0.02</v>
      </c>
      <c r="AR553" s="111">
        <v>0.11</v>
      </c>
      <c r="AT553" s="68"/>
      <c r="AU553" s="68"/>
      <c r="AV553" s="68"/>
      <c r="AW553" s="68"/>
      <c r="AX553" s="68"/>
      <c r="AY553" s="68"/>
      <c r="AZ553" s="68"/>
      <c r="BA553" s="68"/>
      <c r="BB553" s="99"/>
      <c r="BC553" s="93"/>
    </row>
    <row r="554" spans="1:55" x14ac:dyDescent="0.45">
      <c r="A554" s="136" t="s">
        <v>569</v>
      </c>
      <c r="B554" s="101" t="s">
        <v>227</v>
      </c>
      <c r="C554" s="102" t="s">
        <v>209</v>
      </c>
      <c r="D554" s="101">
        <v>3814035</v>
      </c>
      <c r="E554" s="128"/>
      <c r="F554" s="128"/>
      <c r="G554" s="128"/>
      <c r="H554" s="129"/>
      <c r="I554" s="128"/>
      <c r="J554" s="128"/>
      <c r="K554" s="128"/>
      <c r="L554" s="129"/>
      <c r="M554" s="128"/>
      <c r="N554" s="128"/>
      <c r="O554" s="128"/>
      <c r="P554" s="129"/>
      <c r="Q554" s="128"/>
      <c r="R554" s="128"/>
      <c r="S554" s="121"/>
      <c r="T554" s="120"/>
      <c r="U554" s="121"/>
      <c r="V554" s="121"/>
      <c r="W554" s="121"/>
      <c r="X554" s="120"/>
      <c r="Y554" s="121"/>
      <c r="Z554" s="121"/>
      <c r="AA554" s="121"/>
      <c r="AB554" s="120"/>
      <c r="AC554" s="121"/>
      <c r="AD554" s="121"/>
      <c r="AE554" s="121"/>
      <c r="AF554" s="120"/>
      <c r="AG554" s="121"/>
      <c r="AH554" s="121"/>
      <c r="AI554" s="121"/>
      <c r="AJ554" s="120"/>
      <c r="AK554" s="121"/>
      <c r="AL554" s="121"/>
      <c r="AM554" s="121"/>
      <c r="AN554" s="120"/>
      <c r="AO554" s="121"/>
      <c r="AP554" s="121"/>
      <c r="AQ554" s="121"/>
      <c r="AR554" s="191">
        <v>0.11</v>
      </c>
      <c r="AT554" s="134"/>
      <c r="AU554" s="134"/>
      <c r="AV554" s="134"/>
      <c r="AW554" s="134"/>
      <c r="AX554" s="134"/>
      <c r="AY554" s="134"/>
      <c r="AZ554" s="134"/>
      <c r="BA554" s="134"/>
      <c r="BB554" s="109"/>
      <c r="BC554" s="194"/>
    </row>
    <row r="555" spans="1:55" x14ac:dyDescent="0.45">
      <c r="A555" s="135"/>
      <c r="B555" s="158"/>
      <c r="C555" s="158"/>
      <c r="D555" s="158"/>
      <c r="E555" s="66"/>
      <c r="F555" s="66"/>
      <c r="G555" s="66"/>
      <c r="H555" s="67"/>
      <c r="I555" s="66"/>
      <c r="J555" s="66"/>
      <c r="K555" s="66"/>
      <c r="L555" s="67"/>
      <c r="M555" s="66"/>
      <c r="N555" s="66"/>
      <c r="O555" s="66"/>
      <c r="P555" s="67"/>
      <c r="Q555" s="66"/>
      <c r="R555" s="66"/>
      <c r="S555" s="98"/>
      <c r="T555" s="79"/>
      <c r="U555" s="98"/>
      <c r="V555" s="98"/>
      <c r="W555" s="98"/>
      <c r="X555" s="79"/>
      <c r="Y555" s="98"/>
      <c r="Z555" s="98"/>
      <c r="AA555" s="98"/>
      <c r="AB555" s="79"/>
      <c r="AC555" s="98"/>
      <c r="AD555" s="98"/>
      <c r="AE555" s="98"/>
      <c r="AF555" s="79"/>
      <c r="AG555" s="98"/>
      <c r="AH555" s="98"/>
      <c r="AI555" s="98"/>
      <c r="AJ555" s="79"/>
      <c r="AK555" s="98"/>
      <c r="AL555" s="98"/>
      <c r="AM555" s="98"/>
      <c r="AN555" s="79"/>
      <c r="AO555" s="98"/>
      <c r="AP555" s="98"/>
      <c r="AQ555" s="98"/>
      <c r="AR555" s="79"/>
      <c r="AT555" s="68"/>
      <c r="AU555" s="68"/>
      <c r="AV555" s="68"/>
      <c r="AW555" s="68"/>
      <c r="AX555" s="68"/>
      <c r="AY555" s="68"/>
      <c r="AZ555" s="68"/>
      <c r="BA555" s="68"/>
      <c r="BB555" s="99"/>
      <c r="BC555" s="99"/>
    </row>
    <row r="556" spans="1:55" x14ac:dyDescent="0.45">
      <c r="A556" s="135" t="s">
        <v>570</v>
      </c>
      <c r="B556" s="60" t="s">
        <v>223</v>
      </c>
      <c r="C556" s="76" t="s">
        <v>209</v>
      </c>
      <c r="D556" s="60">
        <v>2690479</v>
      </c>
      <c r="E556" s="66"/>
      <c r="F556" s="66"/>
      <c r="G556" s="66"/>
      <c r="H556" s="67"/>
      <c r="I556" s="66"/>
      <c r="J556" s="66"/>
      <c r="K556" s="66"/>
      <c r="L556" s="67"/>
      <c r="M556" s="66"/>
      <c r="N556" s="66"/>
      <c r="O556" s="66"/>
      <c r="P556" s="67"/>
      <c r="Q556" s="66"/>
      <c r="R556" s="66"/>
      <c r="S556" s="131"/>
      <c r="T556" s="130"/>
      <c r="U556" s="131"/>
      <c r="V556" s="131"/>
      <c r="W556" s="131"/>
      <c r="X556" s="130"/>
      <c r="Y556" s="131"/>
      <c r="Z556" s="131"/>
      <c r="AA556" s="131"/>
      <c r="AB556" s="130"/>
      <c r="AC556" s="86">
        <v>0</v>
      </c>
      <c r="AD556" s="86">
        <v>0</v>
      </c>
      <c r="AE556" s="86">
        <v>0</v>
      </c>
      <c r="AF556" s="77">
        <v>91</v>
      </c>
      <c r="AG556" s="86">
        <v>49</v>
      </c>
      <c r="AH556" s="86">
        <v>151</v>
      </c>
      <c r="AI556" s="86">
        <v>-22</v>
      </c>
      <c r="AJ556" s="77">
        <v>-2</v>
      </c>
      <c r="AK556" s="86">
        <v>-109</v>
      </c>
      <c r="AL556" s="86">
        <v>-7</v>
      </c>
      <c r="AM556" s="86">
        <v>62</v>
      </c>
      <c r="AN556" s="77">
        <v>203</v>
      </c>
      <c r="AO556" s="86">
        <v>278</v>
      </c>
      <c r="AP556" s="86">
        <v>375</v>
      </c>
      <c r="AQ556" s="86">
        <v>638</v>
      </c>
      <c r="AR556" s="77">
        <v>669</v>
      </c>
      <c r="AT556" s="68"/>
      <c r="AU556" s="68"/>
      <c r="AV556" s="68"/>
      <c r="AW556" s="68"/>
      <c r="AX556" s="68"/>
      <c r="AY556" s="68"/>
      <c r="AZ556" s="99">
        <f>SUM(AC556,AD556,AE556,AF556)</f>
        <v>91</v>
      </c>
      <c r="BA556" s="99">
        <f>SUM(AG556,AH556,AI556,AJ556)</f>
        <v>176</v>
      </c>
      <c r="BB556" s="99">
        <f>SUM(AK556,AL556,AM556,AN556)</f>
        <v>149</v>
      </c>
      <c r="BC556" s="99">
        <f>SUM(AO556,AP556,AQ556,AR556)</f>
        <v>1960</v>
      </c>
    </row>
    <row r="557" spans="1:55" x14ac:dyDescent="0.45">
      <c r="A557" s="136" t="s">
        <v>571</v>
      </c>
      <c r="B557" s="101" t="s">
        <v>223</v>
      </c>
      <c r="C557" s="102" t="s">
        <v>209</v>
      </c>
      <c r="D557" s="101">
        <v>2690480</v>
      </c>
      <c r="E557" s="128"/>
      <c r="F557" s="128"/>
      <c r="G557" s="128"/>
      <c r="H557" s="129"/>
      <c r="I557" s="128"/>
      <c r="J557" s="128"/>
      <c r="K557" s="128"/>
      <c r="L557" s="129"/>
      <c r="M557" s="128"/>
      <c r="N557" s="128"/>
      <c r="O557" s="128"/>
      <c r="P557" s="129"/>
      <c r="Q557" s="128"/>
      <c r="R557" s="128"/>
      <c r="S557" s="105">
        <f t="shared" ref="S557:AR557" si="64">S495+S505+S516+S527+S538+S549+S556</f>
        <v>22451</v>
      </c>
      <c r="T557" s="106">
        <f t="shared" si="64"/>
        <v>26064</v>
      </c>
      <c r="U557" s="105">
        <f t="shared" si="64"/>
        <v>24750</v>
      </c>
      <c r="V557" s="105">
        <f t="shared" si="64"/>
        <v>26010</v>
      </c>
      <c r="W557" s="105">
        <f t="shared" si="64"/>
        <v>27772</v>
      </c>
      <c r="X557" s="106">
        <f t="shared" si="64"/>
        <v>32323</v>
      </c>
      <c r="Y557" s="105">
        <f t="shared" si="64"/>
        <v>31146</v>
      </c>
      <c r="Z557" s="105">
        <f t="shared" si="64"/>
        <v>32657</v>
      </c>
      <c r="AA557" s="105">
        <f t="shared" si="64"/>
        <v>33740</v>
      </c>
      <c r="AB557" s="106">
        <f t="shared" si="64"/>
        <v>39276</v>
      </c>
      <c r="AC557" s="105">
        <f t="shared" si="64"/>
        <v>36339</v>
      </c>
      <c r="AD557" s="105">
        <f t="shared" si="64"/>
        <v>38944</v>
      </c>
      <c r="AE557" s="105">
        <f t="shared" si="64"/>
        <v>40499</v>
      </c>
      <c r="AF557" s="106">
        <f t="shared" si="64"/>
        <v>46075</v>
      </c>
      <c r="AG557" s="105">
        <f t="shared" si="64"/>
        <v>41159</v>
      </c>
      <c r="AH557" s="105">
        <f t="shared" si="64"/>
        <v>38297</v>
      </c>
      <c r="AI557" s="105">
        <f t="shared" si="64"/>
        <v>46173</v>
      </c>
      <c r="AJ557" s="106">
        <f t="shared" si="64"/>
        <v>56898</v>
      </c>
      <c r="AK557" s="105">
        <f t="shared" si="64"/>
        <v>55314</v>
      </c>
      <c r="AL557" s="105">
        <f t="shared" si="64"/>
        <v>61880</v>
      </c>
      <c r="AM557" s="105">
        <f t="shared" si="64"/>
        <v>65118</v>
      </c>
      <c r="AN557" s="106">
        <f t="shared" si="64"/>
        <v>75325</v>
      </c>
      <c r="AO557" s="105">
        <f t="shared" si="64"/>
        <v>68011</v>
      </c>
      <c r="AP557" s="105">
        <f t="shared" si="64"/>
        <v>69685</v>
      </c>
      <c r="AQ557" s="105">
        <f t="shared" si="64"/>
        <v>69092</v>
      </c>
      <c r="AR557" s="106">
        <f t="shared" si="64"/>
        <v>76048</v>
      </c>
      <c r="AT557" s="134"/>
      <c r="AU557" s="134"/>
      <c r="AV557" s="134"/>
      <c r="AW557" s="134"/>
      <c r="AX557" s="109">
        <f>SUM(U557,V557,W557,X557)</f>
        <v>110855</v>
      </c>
      <c r="AY557" s="109">
        <f>SUM(Y557,Z557,AA557,AB557)</f>
        <v>136819</v>
      </c>
      <c r="AZ557" s="109">
        <f>SUM(AC557,AD557,AE557,AF557)</f>
        <v>161857</v>
      </c>
      <c r="BA557" s="109">
        <f>SUM(AG557,AH557,AI557,AJ557)</f>
        <v>182527</v>
      </c>
      <c r="BB557" s="109">
        <f>SUM(AK557,AL557,AM557,AN557)</f>
        <v>257637</v>
      </c>
      <c r="BC557" s="109">
        <f>SUM(AO557,AP557,AQ557,AR557)</f>
        <v>282836</v>
      </c>
    </row>
    <row r="558" spans="1:55" x14ac:dyDescent="0.45">
      <c r="A558" s="97"/>
      <c r="B558" s="114"/>
      <c r="C558" s="114"/>
      <c r="D558" s="114"/>
      <c r="E558" s="66"/>
      <c r="F558" s="66"/>
      <c r="G558" s="66"/>
      <c r="H558" s="67"/>
      <c r="I558" s="66"/>
      <c r="J558" s="66"/>
      <c r="K558" s="66"/>
      <c r="L558" s="67"/>
      <c r="M558" s="66"/>
      <c r="N558" s="66"/>
      <c r="O558" s="66"/>
      <c r="P558" s="67"/>
      <c r="Q558" s="66"/>
      <c r="R558" s="66"/>
      <c r="S558" s="125"/>
      <c r="T558" s="124"/>
      <c r="U558" s="125"/>
      <c r="V558" s="125"/>
      <c r="W558" s="125"/>
      <c r="X558" s="124"/>
      <c r="Y558" s="125"/>
      <c r="Z558" s="125"/>
      <c r="AA558" s="125"/>
      <c r="AB558" s="124"/>
      <c r="AC558" s="125"/>
      <c r="AD558" s="125"/>
      <c r="AE558" s="125"/>
      <c r="AF558" s="124"/>
      <c r="AG558" s="125"/>
      <c r="AH558" s="125"/>
      <c r="AI558" s="125"/>
      <c r="AJ558" s="124"/>
      <c r="AK558" s="125"/>
      <c r="AL558" s="125"/>
      <c r="AM558" s="125"/>
      <c r="AN558" s="124"/>
      <c r="AO558" s="125"/>
      <c r="AP558" s="125"/>
      <c r="AQ558" s="125"/>
      <c r="AR558" s="124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</row>
    <row r="559" spans="1:55" x14ac:dyDescent="0.45">
      <c r="A559" s="97" t="s">
        <v>361</v>
      </c>
      <c r="B559" s="60" t="s">
        <v>227</v>
      </c>
      <c r="C559" s="76" t="s">
        <v>209</v>
      </c>
      <c r="D559" s="60">
        <v>3814036</v>
      </c>
      <c r="E559" s="66"/>
      <c r="F559" s="66"/>
      <c r="G559" s="66"/>
      <c r="H559" s="67"/>
      <c r="I559" s="66"/>
      <c r="J559" s="66"/>
      <c r="K559" s="66"/>
      <c r="L559" s="67"/>
      <c r="M559" s="66"/>
      <c r="N559" s="66"/>
      <c r="O559" s="66"/>
      <c r="P559" s="67"/>
      <c r="Q559" s="66"/>
      <c r="R559" s="66"/>
      <c r="S559" s="125"/>
      <c r="T559" s="124"/>
      <c r="U559" s="125"/>
      <c r="V559" s="125"/>
      <c r="W559" s="125"/>
      <c r="X559" s="124"/>
      <c r="Y559" s="125"/>
      <c r="Z559" s="125"/>
      <c r="AA559" s="125"/>
      <c r="AB559" s="124"/>
      <c r="AC559" s="125"/>
      <c r="AD559" s="125"/>
      <c r="AE559" s="125"/>
      <c r="AF559" s="124"/>
      <c r="AG559" s="125"/>
      <c r="AH559" s="125"/>
      <c r="AI559" s="125"/>
      <c r="AJ559" s="124"/>
      <c r="AK559" s="125"/>
      <c r="AL559" s="125"/>
      <c r="AM559" s="125"/>
      <c r="AN559" s="124"/>
      <c r="AO559" s="125"/>
      <c r="AP559" s="125"/>
      <c r="AQ559" s="125"/>
      <c r="AR559" s="111">
        <v>0.1</v>
      </c>
      <c r="AT559" s="68"/>
      <c r="AU559" s="68"/>
      <c r="AV559" s="68"/>
      <c r="AW559" s="68"/>
      <c r="AX559" s="68"/>
      <c r="AY559" s="68"/>
      <c r="AZ559" s="68"/>
      <c r="BA559" s="68"/>
      <c r="BB559" s="68"/>
      <c r="BC559" s="99"/>
    </row>
    <row r="560" spans="1:55" x14ac:dyDescent="0.45">
      <c r="A560" s="135" t="s">
        <v>331</v>
      </c>
      <c r="B560" s="60" t="s">
        <v>227</v>
      </c>
      <c r="C560" s="76" t="s">
        <v>209</v>
      </c>
      <c r="D560" s="60">
        <v>3814037</v>
      </c>
      <c r="E560" s="66"/>
      <c r="F560" s="66"/>
      <c r="G560" s="66"/>
      <c r="H560" s="67"/>
      <c r="I560" s="66"/>
      <c r="J560" s="66"/>
      <c r="K560" s="66"/>
      <c r="L560" s="67"/>
      <c r="M560" s="66"/>
      <c r="N560" s="66"/>
      <c r="O560" s="66"/>
      <c r="P560" s="67"/>
      <c r="Q560" s="66"/>
      <c r="R560" s="66"/>
      <c r="S560" s="125"/>
      <c r="T560" s="124"/>
      <c r="U560" s="125"/>
      <c r="V560" s="125"/>
      <c r="W560" s="125"/>
      <c r="X560" s="124"/>
      <c r="Y560" s="125"/>
      <c r="Z560" s="125"/>
      <c r="AA560" s="125"/>
      <c r="AB560" s="124"/>
      <c r="AC560" s="125"/>
      <c r="AD560" s="125"/>
      <c r="AE560" s="125"/>
      <c r="AF560" s="124"/>
      <c r="AG560" s="125"/>
      <c r="AH560" s="125"/>
      <c r="AI560" s="125"/>
      <c r="AJ560" s="124"/>
      <c r="AK560" s="125"/>
      <c r="AL560" s="125"/>
      <c r="AM560" s="125"/>
      <c r="AN560" s="124"/>
      <c r="AO560" s="125"/>
      <c r="AP560" s="125"/>
      <c r="AQ560" s="125"/>
      <c r="AR560" s="111">
        <v>-0.02</v>
      </c>
      <c r="AT560" s="68"/>
      <c r="AU560" s="68"/>
      <c r="AV560" s="68"/>
      <c r="AW560" s="68"/>
      <c r="AX560" s="68"/>
      <c r="AY560" s="68"/>
      <c r="AZ560" s="68"/>
      <c r="BA560" s="68"/>
      <c r="BB560" s="68"/>
      <c r="BC560" s="99"/>
    </row>
    <row r="561" spans="1:55" x14ac:dyDescent="0.45">
      <c r="A561" s="136" t="s">
        <v>363</v>
      </c>
      <c r="B561" s="101" t="s">
        <v>227</v>
      </c>
      <c r="C561" s="102" t="s">
        <v>209</v>
      </c>
      <c r="D561" s="101">
        <v>3814038</v>
      </c>
      <c r="E561" s="128"/>
      <c r="F561" s="128"/>
      <c r="G561" s="128"/>
      <c r="H561" s="129"/>
      <c r="I561" s="128"/>
      <c r="J561" s="128"/>
      <c r="K561" s="128"/>
      <c r="L561" s="129"/>
      <c r="M561" s="128"/>
      <c r="N561" s="128"/>
      <c r="O561" s="128"/>
      <c r="P561" s="129"/>
      <c r="Q561" s="128"/>
      <c r="R561" s="128"/>
      <c r="S561" s="163"/>
      <c r="T561" s="164"/>
      <c r="U561" s="163"/>
      <c r="V561" s="163"/>
      <c r="W561" s="163"/>
      <c r="X561" s="164"/>
      <c r="Y561" s="163"/>
      <c r="Z561" s="163"/>
      <c r="AA561" s="163"/>
      <c r="AB561" s="164"/>
      <c r="AC561" s="163"/>
      <c r="AD561" s="163"/>
      <c r="AE561" s="163"/>
      <c r="AF561" s="164"/>
      <c r="AG561" s="163"/>
      <c r="AH561" s="163"/>
      <c r="AI561" s="163"/>
      <c r="AJ561" s="164"/>
      <c r="AK561" s="163"/>
      <c r="AL561" s="163"/>
      <c r="AM561" s="163"/>
      <c r="AN561" s="164"/>
      <c r="AO561" s="163"/>
      <c r="AP561" s="163"/>
      <c r="AQ561" s="163"/>
      <c r="AR561" s="191">
        <v>0.12</v>
      </c>
      <c r="AT561" s="134"/>
      <c r="AU561" s="134"/>
      <c r="AV561" s="134"/>
      <c r="AW561" s="134"/>
      <c r="AX561" s="134"/>
      <c r="AY561" s="134"/>
      <c r="AZ561" s="134"/>
      <c r="BA561" s="134"/>
      <c r="BB561" s="134"/>
      <c r="BC561" s="109"/>
    </row>
    <row r="562" spans="1:55" x14ac:dyDescent="0.45">
      <c r="A562" s="97"/>
      <c r="B562" s="114"/>
      <c r="C562" s="114"/>
      <c r="D562" s="114"/>
      <c r="E562" s="66"/>
      <c r="F562" s="66"/>
      <c r="G562" s="66"/>
      <c r="H562" s="67"/>
      <c r="I562" s="66"/>
      <c r="J562" s="66"/>
      <c r="K562" s="66"/>
      <c r="L562" s="67"/>
      <c r="M562" s="66"/>
      <c r="N562" s="66"/>
      <c r="O562" s="66"/>
      <c r="P562" s="67"/>
      <c r="Q562" s="66"/>
      <c r="R562" s="66"/>
      <c r="S562" s="125"/>
      <c r="T562" s="124"/>
      <c r="U562" s="125"/>
      <c r="V562" s="125"/>
      <c r="W562" s="125"/>
      <c r="X562" s="124"/>
      <c r="Y562" s="125"/>
      <c r="Z562" s="125"/>
      <c r="AA562" s="125"/>
      <c r="AB562" s="124"/>
      <c r="AC562" s="125"/>
      <c r="AD562" s="125"/>
      <c r="AE562" s="125"/>
      <c r="AF562" s="124"/>
      <c r="AG562" s="125"/>
      <c r="AH562" s="125"/>
      <c r="AI562" s="125"/>
      <c r="AJ562" s="124"/>
      <c r="AK562" s="125"/>
      <c r="AL562" s="125"/>
      <c r="AM562" s="125"/>
      <c r="AN562" s="124"/>
      <c r="AO562" s="125"/>
      <c r="AP562" s="125"/>
      <c r="AQ562" s="125"/>
      <c r="AR562" s="124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</row>
    <row r="563" spans="1:55" x14ac:dyDescent="0.45">
      <c r="A563" s="97" t="s">
        <v>572</v>
      </c>
      <c r="B563" s="60" t="s">
        <v>223</v>
      </c>
      <c r="C563" s="76" t="s">
        <v>209</v>
      </c>
      <c r="D563" s="60">
        <v>2690481</v>
      </c>
      <c r="E563" s="66"/>
      <c r="F563" s="66"/>
      <c r="G563" s="66"/>
      <c r="H563" s="67"/>
      <c r="I563" s="66"/>
      <c r="J563" s="66"/>
      <c r="K563" s="66"/>
      <c r="L563" s="67"/>
      <c r="M563" s="66"/>
      <c r="N563" s="66"/>
      <c r="O563" s="66"/>
      <c r="P563" s="67"/>
      <c r="Q563" s="66"/>
      <c r="R563" s="66"/>
      <c r="S563" s="125"/>
      <c r="T563" s="124"/>
      <c r="U563" s="125"/>
      <c r="V563" s="125"/>
      <c r="W563" s="125"/>
      <c r="X563" s="124"/>
      <c r="Y563" s="125"/>
      <c r="Z563" s="125"/>
      <c r="AA563" s="125"/>
      <c r="AB563" s="124"/>
      <c r="AC563" s="125"/>
      <c r="AD563" s="125"/>
      <c r="AE563" s="125"/>
      <c r="AF563" s="124"/>
      <c r="AG563" s="125"/>
      <c r="AH563" s="125"/>
      <c r="AI563" s="125"/>
      <c r="AJ563" s="124"/>
      <c r="AK563" s="125"/>
      <c r="AL563" s="125"/>
      <c r="AM563" s="125"/>
      <c r="AN563" s="77">
        <v>75122</v>
      </c>
      <c r="AO563" s="86">
        <v>67733</v>
      </c>
      <c r="AP563" s="86">
        <v>69310</v>
      </c>
      <c r="AQ563" s="86">
        <v>68454</v>
      </c>
      <c r="AR563" s="77">
        <v>75379</v>
      </c>
      <c r="AT563" s="68"/>
      <c r="AU563" s="68"/>
      <c r="AV563" s="68"/>
      <c r="AW563" s="68"/>
      <c r="AX563" s="68"/>
      <c r="AY563" s="68"/>
      <c r="AZ563" s="68"/>
      <c r="BA563" s="68"/>
      <c r="BB563" s="99"/>
      <c r="BC563" s="99">
        <f>SUM(AO563,AP563,AQ563,AR563)</f>
        <v>280876</v>
      </c>
    </row>
    <row r="564" spans="1:55" x14ac:dyDescent="0.45">
      <c r="A564" s="135" t="s">
        <v>366</v>
      </c>
      <c r="B564" s="60" t="s">
        <v>223</v>
      </c>
      <c r="C564" s="76" t="s">
        <v>209</v>
      </c>
      <c r="D564" s="60">
        <v>2690482</v>
      </c>
      <c r="E564" s="66"/>
      <c r="F564" s="66"/>
      <c r="G564" s="66"/>
      <c r="H564" s="67"/>
      <c r="I564" s="66"/>
      <c r="J564" s="66"/>
      <c r="K564" s="66"/>
      <c r="L564" s="67"/>
      <c r="M564" s="66"/>
      <c r="N564" s="66"/>
      <c r="O564" s="66"/>
      <c r="P564" s="67"/>
      <c r="Q564" s="66"/>
      <c r="R564" s="66"/>
      <c r="S564" s="125"/>
      <c r="T564" s="124"/>
      <c r="U564" s="125"/>
      <c r="V564" s="125"/>
      <c r="W564" s="125"/>
      <c r="X564" s="124"/>
      <c r="Y564" s="125"/>
      <c r="Z564" s="125"/>
      <c r="AA564" s="125"/>
      <c r="AB564" s="124"/>
      <c r="AC564" s="125"/>
      <c r="AD564" s="125"/>
      <c r="AE564" s="125"/>
      <c r="AF564" s="124"/>
      <c r="AG564" s="125"/>
      <c r="AH564" s="125"/>
      <c r="AI564" s="125"/>
      <c r="AJ564" s="124"/>
      <c r="AK564" s="125"/>
      <c r="AL564" s="125"/>
      <c r="AM564" s="125"/>
      <c r="AN564" s="77">
        <v>762</v>
      </c>
      <c r="AO564" s="86">
        <v>665</v>
      </c>
      <c r="AP564" s="86">
        <v>856</v>
      </c>
      <c r="AQ564" s="86">
        <v>1547</v>
      </c>
      <c r="AR564" s="77">
        <v>1087</v>
      </c>
      <c r="AT564" s="68"/>
      <c r="AU564" s="68"/>
      <c r="AV564" s="68"/>
      <c r="AW564" s="68"/>
      <c r="AX564" s="68"/>
      <c r="AY564" s="68"/>
      <c r="AZ564" s="68"/>
      <c r="BA564" s="68"/>
      <c r="BB564" s="99"/>
      <c r="BC564" s="99">
        <f>SUM(AO564,AP564,AQ564,AR564)</f>
        <v>4155</v>
      </c>
    </row>
    <row r="565" spans="1:55" x14ac:dyDescent="0.45">
      <c r="A565" s="136" t="s">
        <v>573</v>
      </c>
      <c r="B565" s="101" t="s">
        <v>223</v>
      </c>
      <c r="C565" s="102" t="s">
        <v>209</v>
      </c>
      <c r="D565" s="101">
        <v>2690483</v>
      </c>
      <c r="E565" s="128"/>
      <c r="F565" s="128"/>
      <c r="G565" s="128"/>
      <c r="H565" s="129"/>
      <c r="I565" s="128"/>
      <c r="J565" s="128"/>
      <c r="K565" s="128"/>
      <c r="L565" s="129"/>
      <c r="M565" s="128"/>
      <c r="N565" s="128"/>
      <c r="O565" s="128"/>
      <c r="P565" s="129"/>
      <c r="Q565" s="128"/>
      <c r="R565" s="128"/>
      <c r="S565" s="163"/>
      <c r="T565" s="164"/>
      <c r="U565" s="163"/>
      <c r="V565" s="163"/>
      <c r="W565" s="163"/>
      <c r="X565" s="164"/>
      <c r="Y565" s="163"/>
      <c r="Z565" s="163"/>
      <c r="AA565" s="163"/>
      <c r="AB565" s="164"/>
      <c r="AC565" s="163"/>
      <c r="AD565" s="163"/>
      <c r="AE565" s="163"/>
      <c r="AF565" s="164"/>
      <c r="AG565" s="163"/>
      <c r="AH565" s="163"/>
      <c r="AI565" s="163"/>
      <c r="AJ565" s="164"/>
      <c r="AK565" s="163"/>
      <c r="AL565" s="163"/>
      <c r="AM565" s="163"/>
      <c r="AN565" s="106">
        <f>SUM(AN563:AN564)</f>
        <v>75884</v>
      </c>
      <c r="AO565" s="105">
        <f>SUM(AO563:AO564)</f>
        <v>68398</v>
      </c>
      <c r="AP565" s="105">
        <f>SUM(AP563:AP564)</f>
        <v>70166</v>
      </c>
      <c r="AQ565" s="105">
        <f>SUM(AQ563:AQ564)</f>
        <v>70001</v>
      </c>
      <c r="AR565" s="106">
        <f>SUM(AR563:AR564)</f>
        <v>76466</v>
      </c>
      <c r="AT565" s="134"/>
      <c r="AU565" s="134"/>
      <c r="AV565" s="134"/>
      <c r="AW565" s="134"/>
      <c r="AX565" s="134"/>
      <c r="AY565" s="134"/>
      <c r="AZ565" s="134"/>
      <c r="BA565" s="134"/>
      <c r="BB565" s="109"/>
      <c r="BC565" s="109">
        <f>SUM(AO565,AP565,AQ565,AR565)</f>
        <v>285031</v>
      </c>
    </row>
    <row r="566" spans="1:55" x14ac:dyDescent="0.45">
      <c r="A566" s="97"/>
      <c r="B566" s="114"/>
      <c r="C566" s="114"/>
      <c r="D566" s="114"/>
      <c r="E566" s="66"/>
      <c r="F566" s="66"/>
      <c r="G566" s="66"/>
      <c r="H566" s="67"/>
      <c r="I566" s="66"/>
      <c r="J566" s="66"/>
      <c r="K566" s="66"/>
      <c r="L566" s="67"/>
      <c r="M566" s="66"/>
      <c r="N566" s="66"/>
      <c r="O566" s="66"/>
      <c r="P566" s="67"/>
      <c r="Q566" s="66"/>
      <c r="R566" s="66"/>
      <c r="S566" s="66"/>
      <c r="T566" s="67"/>
      <c r="U566" s="66"/>
      <c r="V566" s="66"/>
      <c r="W566" s="66"/>
      <c r="X566" s="67"/>
      <c r="Y566" s="66"/>
      <c r="Z566" s="66"/>
      <c r="AA566" s="66"/>
      <c r="AB566" s="67"/>
      <c r="AC566" s="66"/>
      <c r="AD566" s="66"/>
      <c r="AE566" s="66"/>
      <c r="AF566" s="67"/>
      <c r="AG566" s="66"/>
      <c r="AH566" s="66"/>
      <c r="AI566" s="66"/>
      <c r="AJ566" s="67"/>
      <c r="AK566" s="125"/>
      <c r="AL566" s="125"/>
      <c r="AM566" s="125"/>
      <c r="AN566" s="124"/>
      <c r="AO566" s="125"/>
      <c r="AP566" s="125"/>
      <c r="AQ566" s="125"/>
      <c r="AR566" s="124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</row>
    <row r="567" spans="1:55" x14ac:dyDescent="0.45">
      <c r="A567" s="136" t="s">
        <v>368</v>
      </c>
      <c r="B567" s="101" t="s">
        <v>223</v>
      </c>
      <c r="C567" s="102" t="s">
        <v>209</v>
      </c>
      <c r="D567" s="101">
        <v>3859374</v>
      </c>
      <c r="E567" s="128"/>
      <c r="F567" s="128"/>
      <c r="G567" s="128"/>
      <c r="H567" s="129"/>
      <c r="I567" s="128"/>
      <c r="J567" s="128"/>
      <c r="K567" s="128"/>
      <c r="L567" s="129"/>
      <c r="M567" s="128"/>
      <c r="N567" s="128"/>
      <c r="O567" s="128"/>
      <c r="P567" s="129"/>
      <c r="Q567" s="128"/>
      <c r="R567" s="128"/>
      <c r="S567" s="163"/>
      <c r="T567" s="164"/>
      <c r="U567" s="163"/>
      <c r="V567" s="163"/>
      <c r="W567" s="163"/>
      <c r="X567" s="164"/>
      <c r="Y567" s="163"/>
      <c r="Z567" s="163"/>
      <c r="AA567" s="163"/>
      <c r="AB567" s="164"/>
      <c r="AC567" s="163"/>
      <c r="AD567" s="163"/>
      <c r="AE567" s="163"/>
      <c r="AF567" s="164"/>
      <c r="AG567" s="163"/>
      <c r="AH567" s="163"/>
      <c r="AI567" s="163"/>
      <c r="AJ567" s="164"/>
      <c r="AK567" s="163"/>
      <c r="AL567" s="163"/>
      <c r="AM567" s="163"/>
      <c r="AN567" s="164"/>
      <c r="AO567" s="163"/>
      <c r="AP567" s="163"/>
      <c r="AQ567" s="163"/>
      <c r="AR567" s="104">
        <v>76466</v>
      </c>
      <c r="AT567" s="134"/>
      <c r="AU567" s="134"/>
      <c r="AV567" s="134"/>
      <c r="AW567" s="134"/>
      <c r="AX567" s="134"/>
      <c r="AY567" s="134"/>
      <c r="AZ567" s="134"/>
      <c r="BA567" s="134"/>
      <c r="BB567" s="134"/>
      <c r="BC567" s="193"/>
    </row>
    <row r="568" spans="1:55" x14ac:dyDescent="0.45">
      <c r="A568" s="141"/>
      <c r="B568" s="142"/>
      <c r="C568" s="142"/>
      <c r="D568" s="142"/>
      <c r="E568" s="115"/>
      <c r="F568" s="115"/>
      <c r="G568" s="115"/>
      <c r="H568" s="116"/>
      <c r="I568" s="115"/>
      <c r="J568" s="115"/>
      <c r="K568" s="115"/>
      <c r="L568" s="116"/>
      <c r="M568" s="115"/>
      <c r="N568" s="115"/>
      <c r="O568" s="115"/>
      <c r="P568" s="116"/>
      <c r="Q568" s="115"/>
      <c r="R568" s="115"/>
      <c r="S568" s="197"/>
      <c r="T568" s="198"/>
      <c r="U568" s="197"/>
      <c r="V568" s="197"/>
      <c r="W568" s="197"/>
      <c r="X568" s="198"/>
      <c r="Y568" s="197"/>
      <c r="Z568" s="197"/>
      <c r="AA568" s="197"/>
      <c r="AB568" s="198"/>
      <c r="AC568" s="197"/>
      <c r="AD568" s="197"/>
      <c r="AE568" s="197"/>
      <c r="AF568" s="198"/>
      <c r="AG568" s="197"/>
      <c r="AH568" s="197"/>
      <c r="AI568" s="197"/>
      <c r="AJ568" s="198"/>
      <c r="AK568" s="197"/>
      <c r="AL568" s="197"/>
      <c r="AM568" s="197"/>
      <c r="AN568" s="198"/>
      <c r="AO568" s="197"/>
      <c r="AP568" s="197"/>
      <c r="AQ568" s="197"/>
      <c r="AR568" s="198"/>
      <c r="AT568" s="117"/>
      <c r="AU568" s="117"/>
      <c r="AV568" s="117"/>
      <c r="AW568" s="117"/>
      <c r="AX568" s="117"/>
      <c r="AY568" s="117"/>
      <c r="AZ568" s="117"/>
      <c r="BA568" s="117"/>
      <c r="BB568" s="117"/>
      <c r="BC568" s="117"/>
    </row>
    <row r="569" spans="1:55" x14ac:dyDescent="0.45">
      <c r="A569" s="141" t="s">
        <v>574</v>
      </c>
      <c r="B569" s="60" t="s">
        <v>223</v>
      </c>
      <c r="C569" s="76" t="s">
        <v>209</v>
      </c>
      <c r="D569" s="60">
        <v>15023</v>
      </c>
      <c r="E569" s="66"/>
      <c r="F569" s="66"/>
      <c r="G569" s="66"/>
      <c r="H569" s="67"/>
      <c r="I569" s="66"/>
      <c r="J569" s="66"/>
      <c r="K569" s="66"/>
      <c r="L569" s="67"/>
      <c r="M569" s="86">
        <v>17521</v>
      </c>
      <c r="N569" s="86">
        <v>17578</v>
      </c>
      <c r="O569" s="86">
        <v>18411</v>
      </c>
      <c r="P569" s="77">
        <v>21208</v>
      </c>
      <c r="Q569" s="86">
        <v>20238</v>
      </c>
      <c r="R569" s="86">
        <v>21121</v>
      </c>
      <c r="S569" s="86">
        <v>22458</v>
      </c>
      <c r="T569" s="77">
        <v>26096</v>
      </c>
      <c r="U569" s="86">
        <v>24839</v>
      </c>
      <c r="V569" s="86">
        <v>25698</v>
      </c>
      <c r="W569" s="86">
        <v>27476</v>
      </c>
      <c r="X569" s="77">
        <v>32536</v>
      </c>
      <c r="Y569" s="86">
        <v>30968</v>
      </c>
      <c r="Z569" s="86">
        <v>32967</v>
      </c>
      <c r="AA569" s="86">
        <v>34275</v>
      </c>
      <c r="AB569" s="77">
        <v>39446</v>
      </c>
      <c r="AC569" s="86">
        <v>36175</v>
      </c>
      <c r="AD569" s="86">
        <v>39059</v>
      </c>
      <c r="AE569" s="86">
        <v>40410</v>
      </c>
      <c r="AF569" s="77">
        <v>46136</v>
      </c>
      <c r="AG569" s="86">
        <v>41098</v>
      </c>
      <c r="AH569" s="86">
        <v>38691</v>
      </c>
      <c r="AI569" s="86">
        <v>45375</v>
      </c>
      <c r="AJ569" s="77">
        <v>56711</v>
      </c>
      <c r="AK569" s="86">
        <v>54641</v>
      </c>
      <c r="AL569" s="86">
        <v>62131</v>
      </c>
      <c r="AM569" s="86">
        <v>65320</v>
      </c>
      <c r="AN569" s="79"/>
      <c r="AO569" s="98"/>
      <c r="AP569" s="98"/>
      <c r="AQ569" s="98"/>
      <c r="AR569" s="79"/>
      <c r="AT569" s="68"/>
      <c r="AU569" s="68"/>
      <c r="AV569" s="99">
        <f>SUM(M569,N569,O569,P569)</f>
        <v>74718</v>
      </c>
      <c r="AW569" s="99">
        <f>SUM(Q569,R569,S569,T569)</f>
        <v>89913</v>
      </c>
      <c r="AX569" s="99">
        <f>SUM(U569,V569,W569,X569)</f>
        <v>110549</v>
      </c>
      <c r="AY569" s="99">
        <f>SUM(Y569,Z569,AA569,AB569)</f>
        <v>137656</v>
      </c>
      <c r="AZ569" s="99">
        <f>SUM(AC569,AD569,AE569,AF569)</f>
        <v>161780</v>
      </c>
      <c r="BA569" s="99">
        <f>SUM(AG569,AH569,AI569,AJ569)</f>
        <v>181875</v>
      </c>
      <c r="BB569" s="99"/>
      <c r="BC569" s="99"/>
    </row>
    <row r="570" spans="1:55" x14ac:dyDescent="0.45">
      <c r="A570" s="135" t="s">
        <v>575</v>
      </c>
      <c r="B570" s="60" t="s">
        <v>223</v>
      </c>
      <c r="C570" s="76" t="s">
        <v>209</v>
      </c>
      <c r="D570" s="60">
        <v>15027</v>
      </c>
      <c r="E570" s="66"/>
      <c r="F570" s="66"/>
      <c r="G570" s="66"/>
      <c r="H570" s="67"/>
      <c r="I570" s="66"/>
      <c r="J570" s="66"/>
      <c r="K570" s="66"/>
      <c r="L570" s="67"/>
      <c r="M570" s="86">
        <v>17955</v>
      </c>
      <c r="N570" s="86">
        <v>16947</v>
      </c>
      <c r="O570" s="86">
        <v>17256</v>
      </c>
      <c r="P570" s="77">
        <v>18389</v>
      </c>
      <c r="Q570" s="86">
        <v>20997</v>
      </c>
      <c r="R570" s="86">
        <v>20088</v>
      </c>
      <c r="S570" s="86">
        <v>21422</v>
      </c>
      <c r="T570" s="77">
        <v>22346</v>
      </c>
      <c r="U570" s="86">
        <v>25877</v>
      </c>
      <c r="V570" s="86">
        <v>24533</v>
      </c>
      <c r="W570" s="86">
        <v>26007</v>
      </c>
      <c r="X570" s="77">
        <v>27963</v>
      </c>
      <c r="Y570" s="86">
        <v>32521</v>
      </c>
      <c r="Z570" s="86">
        <v>31385</v>
      </c>
      <c r="AA570" s="86">
        <v>32760</v>
      </c>
      <c r="AB570" s="77">
        <v>33660</v>
      </c>
      <c r="AC570" s="86">
        <v>39152</v>
      </c>
      <c r="AD570" s="86">
        <v>36202</v>
      </c>
      <c r="AE570" s="86">
        <v>38836</v>
      </c>
      <c r="AF570" s="77">
        <v>40380</v>
      </c>
      <c r="AG570" s="86">
        <v>45984</v>
      </c>
      <c r="AH570" s="86">
        <v>41110</v>
      </c>
      <c r="AI570" s="86">
        <v>38146</v>
      </c>
      <c r="AJ570" s="77">
        <v>46195</v>
      </c>
      <c r="AK570" s="86">
        <v>56900</v>
      </c>
      <c r="AL570" s="86">
        <v>55423</v>
      </c>
      <c r="AM570" s="86">
        <v>61887</v>
      </c>
      <c r="AN570" s="79"/>
      <c r="AO570" s="98"/>
      <c r="AP570" s="98"/>
      <c r="AQ570" s="98"/>
      <c r="AR570" s="79"/>
      <c r="AT570" s="68"/>
      <c r="AU570" s="68"/>
      <c r="AV570" s="99">
        <f>SUM(M570,N570,O570,P570)</f>
        <v>70547</v>
      </c>
      <c r="AW570" s="99">
        <f>SUM(Q570,R570,S570,T570)</f>
        <v>84853</v>
      </c>
      <c r="AX570" s="99">
        <f>SUM(U570,V570,W570,X570)</f>
        <v>104380</v>
      </c>
      <c r="AY570" s="99">
        <f>SUM(Y570,Z570,AA570,AB570)</f>
        <v>130326</v>
      </c>
      <c r="AZ570" s="99">
        <f>SUM(AC570,AD570,AE570,AF570)</f>
        <v>154570</v>
      </c>
      <c r="BA570" s="99">
        <f>SUM(AG570,AH570,AI570,AJ570)</f>
        <v>171435</v>
      </c>
      <c r="BB570" s="99"/>
      <c r="BC570" s="99"/>
    </row>
    <row r="571" spans="1:55" x14ac:dyDescent="0.45">
      <c r="A571" s="135" t="s">
        <v>576</v>
      </c>
      <c r="B571" s="60" t="s">
        <v>227</v>
      </c>
      <c r="C571" s="76" t="s">
        <v>209</v>
      </c>
      <c r="D571" s="60">
        <v>3828072</v>
      </c>
      <c r="E571" s="66"/>
      <c r="F571" s="66"/>
      <c r="G571" s="66"/>
      <c r="H571" s="67"/>
      <c r="I571" s="66"/>
      <c r="J571" s="66"/>
      <c r="K571" s="66"/>
      <c r="L571" s="67"/>
      <c r="M571" s="66"/>
      <c r="N571" s="66"/>
      <c r="O571" s="66"/>
      <c r="P571" s="67"/>
      <c r="Q571" s="66"/>
      <c r="R571" s="66"/>
      <c r="S571" s="110">
        <v>0.04</v>
      </c>
      <c r="T571" s="111">
        <v>0.16</v>
      </c>
      <c r="U571" s="110">
        <v>-0.05</v>
      </c>
      <c r="V571" s="110">
        <v>0.05</v>
      </c>
      <c r="W571" s="110">
        <v>7.0000000000000007E-2</v>
      </c>
      <c r="X571" s="111">
        <v>0.16</v>
      </c>
      <c r="Y571" s="110">
        <v>-0.04</v>
      </c>
      <c r="Z571" s="110">
        <v>0.05</v>
      </c>
      <c r="AA571" s="110">
        <v>0.03</v>
      </c>
      <c r="AB571" s="111">
        <v>0.16</v>
      </c>
      <c r="AC571" s="110">
        <v>-7.0000000000000007E-2</v>
      </c>
      <c r="AD571" s="110">
        <v>7.0000000000000007E-2</v>
      </c>
      <c r="AE571" s="110">
        <v>0.04</v>
      </c>
      <c r="AF571" s="111">
        <v>0.14000000000000001</v>
      </c>
      <c r="AG571" s="110">
        <v>-0.11</v>
      </c>
      <c r="AH571" s="110">
        <v>-7.0000000000000007E-2</v>
      </c>
      <c r="AI571" s="110">
        <v>0.21</v>
      </c>
      <c r="AJ571" s="111">
        <v>0.23</v>
      </c>
      <c r="AK571" s="110">
        <v>-0.03</v>
      </c>
      <c r="AL571" s="110">
        <v>0.12</v>
      </c>
      <c r="AM571" s="110">
        <v>0.05</v>
      </c>
      <c r="AN571" s="111">
        <v>0.16</v>
      </c>
      <c r="AO571" s="110">
        <v>-0.1</v>
      </c>
      <c r="AP571" s="110">
        <v>0.02</v>
      </c>
      <c r="AQ571" s="110">
        <v>-0.01</v>
      </c>
      <c r="AR571" s="111">
        <v>0.1</v>
      </c>
      <c r="AT571" s="68"/>
      <c r="AU571" s="68"/>
      <c r="AV571" s="68"/>
      <c r="AW571" s="68"/>
      <c r="AX571" s="68"/>
      <c r="AY571" s="68"/>
      <c r="AZ571" s="68"/>
      <c r="BA571" s="68"/>
      <c r="BB571" s="99"/>
      <c r="BC571" s="99"/>
    </row>
    <row r="572" spans="1:55" x14ac:dyDescent="0.45">
      <c r="A572" s="160" t="s">
        <v>331</v>
      </c>
      <c r="B572" s="114" t="s">
        <v>227</v>
      </c>
      <c r="C572" s="150" t="s">
        <v>209</v>
      </c>
      <c r="D572" s="114">
        <v>3814041</v>
      </c>
      <c r="E572" s="66"/>
      <c r="F572" s="66"/>
      <c r="G572" s="66"/>
      <c r="H572" s="67"/>
      <c r="I572" s="66"/>
      <c r="J572" s="66"/>
      <c r="K572" s="66"/>
      <c r="L572" s="67"/>
      <c r="M572" s="66"/>
      <c r="N572" s="66"/>
      <c r="O572" s="66"/>
      <c r="P572" s="67"/>
      <c r="Q572" s="66"/>
      <c r="R572" s="66"/>
      <c r="S572" s="98"/>
      <c r="T572" s="79"/>
      <c r="U572" s="98"/>
      <c r="V572" s="98"/>
      <c r="W572" s="98"/>
      <c r="X572" s="79"/>
      <c r="Y572" s="98"/>
      <c r="Z572" s="98"/>
      <c r="AA572" s="98"/>
      <c r="AB572" s="79"/>
      <c r="AC572" s="98"/>
      <c r="AD572" s="98"/>
      <c r="AE572" s="98"/>
      <c r="AF572" s="79"/>
      <c r="AG572" s="98"/>
      <c r="AH572" s="98"/>
      <c r="AI572" s="98"/>
      <c r="AJ572" s="79"/>
      <c r="AK572" s="98"/>
      <c r="AL572" s="98"/>
      <c r="AM572" s="98"/>
      <c r="AN572" s="79"/>
      <c r="AO572" s="98"/>
      <c r="AP572" s="98"/>
      <c r="AQ572" s="98"/>
      <c r="AR572" s="111">
        <v>-0.02</v>
      </c>
      <c r="AT572" s="68"/>
      <c r="AU572" s="68"/>
      <c r="AV572" s="68"/>
      <c r="AW572" s="68"/>
      <c r="AX572" s="68"/>
      <c r="AY572" s="68"/>
      <c r="AZ572" s="68"/>
      <c r="BA572" s="68"/>
      <c r="BB572" s="99"/>
      <c r="BC572" s="99"/>
    </row>
    <row r="573" spans="1:55" x14ac:dyDescent="0.45">
      <c r="A573" s="161" t="s">
        <v>577</v>
      </c>
      <c r="B573" s="101" t="s">
        <v>227</v>
      </c>
      <c r="C573" s="102" t="s">
        <v>209</v>
      </c>
      <c r="D573" s="101">
        <v>3828073</v>
      </c>
      <c r="E573" s="128"/>
      <c r="F573" s="128"/>
      <c r="G573" s="128"/>
      <c r="H573" s="129"/>
      <c r="I573" s="128"/>
      <c r="J573" s="128"/>
      <c r="K573" s="128"/>
      <c r="L573" s="129"/>
      <c r="M573" s="143">
        <v>-0.02</v>
      </c>
      <c r="N573" s="143">
        <v>0.04</v>
      </c>
      <c r="O573" s="143">
        <v>7.0000000000000007E-2</v>
      </c>
      <c r="P573" s="191">
        <v>0.15</v>
      </c>
      <c r="Q573" s="143">
        <v>-0.04</v>
      </c>
      <c r="R573" s="143">
        <v>0.05</v>
      </c>
      <c r="S573" s="143">
        <v>0.05</v>
      </c>
      <c r="T573" s="191">
        <v>0.17</v>
      </c>
      <c r="U573" s="143">
        <v>-0.04</v>
      </c>
      <c r="V573" s="143">
        <v>0.05</v>
      </c>
      <c r="W573" s="143">
        <v>0.06</v>
      </c>
      <c r="X573" s="191">
        <v>0.16</v>
      </c>
      <c r="Y573" s="143">
        <v>-0.05</v>
      </c>
      <c r="Z573" s="143">
        <v>0.05</v>
      </c>
      <c r="AA573" s="143">
        <v>0.05</v>
      </c>
      <c r="AB573" s="191">
        <v>0.17</v>
      </c>
      <c r="AC573" s="143">
        <v>-0.08</v>
      </c>
      <c r="AD573" s="143">
        <v>0.08</v>
      </c>
      <c r="AE573" s="143">
        <v>0.04</v>
      </c>
      <c r="AF573" s="191">
        <v>0.14000000000000001</v>
      </c>
      <c r="AG573" s="143">
        <v>-0.11</v>
      </c>
      <c r="AH573" s="143">
        <v>-0.06</v>
      </c>
      <c r="AI573" s="143">
        <v>0.19</v>
      </c>
      <c r="AJ573" s="191">
        <v>0.23</v>
      </c>
      <c r="AK573" s="143">
        <v>-0.04</v>
      </c>
      <c r="AL573" s="143">
        <v>0.12</v>
      </c>
      <c r="AM573" s="143">
        <v>0.06</v>
      </c>
      <c r="AN573" s="191">
        <v>0.17</v>
      </c>
      <c r="AO573" s="143">
        <v>-0.09</v>
      </c>
      <c r="AP573" s="143">
        <v>0.04</v>
      </c>
      <c r="AQ573" s="143">
        <v>0.01</v>
      </c>
      <c r="AR573" s="191">
        <v>0.12</v>
      </c>
      <c r="AT573" s="134"/>
      <c r="AU573" s="134"/>
      <c r="AV573" s="109"/>
      <c r="AW573" s="109"/>
      <c r="AX573" s="109"/>
      <c r="AY573" s="109"/>
      <c r="AZ573" s="109"/>
      <c r="BA573" s="109"/>
      <c r="BB573" s="109"/>
      <c r="BC573" s="109"/>
    </row>
    <row r="574" spans="1:55" x14ac:dyDescent="0.45">
      <c r="A574" s="95"/>
      <c r="B574" s="96"/>
      <c r="C574" s="96"/>
      <c r="D574" s="96"/>
      <c r="E574" s="113"/>
      <c r="F574" s="113"/>
      <c r="G574" s="113"/>
      <c r="H574" s="91"/>
      <c r="I574" s="113"/>
      <c r="J574" s="113"/>
      <c r="K574" s="113"/>
      <c r="L574" s="91"/>
      <c r="M574" s="113"/>
      <c r="N574" s="113"/>
      <c r="O574" s="113"/>
      <c r="P574" s="91"/>
      <c r="Q574" s="113"/>
      <c r="R574" s="113"/>
      <c r="S574" s="113"/>
      <c r="T574" s="91"/>
      <c r="U574" s="113"/>
      <c r="V574" s="113"/>
      <c r="W574" s="113"/>
      <c r="X574" s="91"/>
      <c r="Y574" s="113"/>
      <c r="Z574" s="113"/>
      <c r="AA574" s="113"/>
      <c r="AB574" s="91"/>
      <c r="AC574" s="113"/>
      <c r="AD574" s="113"/>
      <c r="AE574" s="113"/>
      <c r="AF574" s="91"/>
      <c r="AG574" s="113"/>
      <c r="AH574" s="113"/>
      <c r="AI574" s="113"/>
      <c r="AJ574" s="91"/>
      <c r="AK574" s="113"/>
      <c r="AL574" s="113"/>
      <c r="AM574" s="113"/>
      <c r="AN574" s="91"/>
      <c r="AO574" s="113"/>
      <c r="AP574" s="113"/>
      <c r="AQ574" s="113"/>
      <c r="AR574" s="124"/>
      <c r="AT574" s="93"/>
      <c r="AU574" s="93"/>
      <c r="AV574" s="93"/>
      <c r="AW574" s="93"/>
      <c r="AX574" s="93"/>
      <c r="AY574" s="93"/>
      <c r="AZ574" s="93"/>
      <c r="BA574" s="93"/>
      <c r="BB574" s="93"/>
      <c r="BC574" s="93"/>
    </row>
    <row r="575" spans="1:55" x14ac:dyDescent="0.45">
      <c r="A575" s="95" t="s">
        <v>578</v>
      </c>
      <c r="B575" s="96"/>
      <c r="C575" s="96"/>
      <c r="D575" s="96"/>
      <c r="E575" s="113"/>
      <c r="F575" s="113"/>
      <c r="G575" s="113"/>
      <c r="H575" s="91"/>
      <c r="I575" s="113"/>
      <c r="J575" s="113"/>
      <c r="K575" s="113"/>
      <c r="L575" s="91"/>
      <c r="M575" s="113"/>
      <c r="N575" s="113"/>
      <c r="O575" s="113"/>
      <c r="P575" s="91"/>
      <c r="Q575" s="113"/>
      <c r="R575" s="113"/>
      <c r="S575" s="113"/>
      <c r="T575" s="91"/>
      <c r="U575" s="113"/>
      <c r="V575" s="113"/>
      <c r="W575" s="113"/>
      <c r="X575" s="91"/>
      <c r="Y575" s="113"/>
      <c r="Z575" s="113"/>
      <c r="AA575" s="113"/>
      <c r="AB575" s="91"/>
      <c r="AC575" s="113"/>
      <c r="AD575" s="113"/>
      <c r="AE575" s="113"/>
      <c r="AF575" s="91"/>
      <c r="AG575" s="113"/>
      <c r="AH575" s="113"/>
      <c r="AI575" s="113"/>
      <c r="AJ575" s="91"/>
      <c r="AK575" s="113"/>
      <c r="AL575" s="113"/>
      <c r="AM575" s="113"/>
      <c r="AN575" s="91"/>
      <c r="AO575" s="113"/>
      <c r="AP575" s="113"/>
      <c r="AQ575" s="113"/>
      <c r="AR575" s="124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</row>
    <row r="576" spans="1:55" x14ac:dyDescent="0.45">
      <c r="A576" s="141" t="s">
        <v>301</v>
      </c>
      <c r="B576" s="142"/>
      <c r="C576" s="142"/>
      <c r="D576" s="142"/>
      <c r="E576" s="113"/>
      <c r="F576" s="113"/>
      <c r="G576" s="113"/>
      <c r="H576" s="91"/>
      <c r="I576" s="113"/>
      <c r="J576" s="113"/>
      <c r="K576" s="113"/>
      <c r="L576" s="91"/>
      <c r="M576" s="113"/>
      <c r="N576" s="113"/>
      <c r="O576" s="113"/>
      <c r="P576" s="91"/>
      <c r="Q576" s="113"/>
      <c r="R576" s="113"/>
      <c r="S576" s="113"/>
      <c r="T576" s="91"/>
      <c r="U576" s="113"/>
      <c r="V576" s="113"/>
      <c r="W576" s="113"/>
      <c r="X576" s="91"/>
      <c r="Y576" s="113"/>
      <c r="Z576" s="113"/>
      <c r="AA576" s="113"/>
      <c r="AB576" s="91"/>
      <c r="AC576" s="113"/>
      <c r="AD576" s="113"/>
      <c r="AE576" s="113"/>
      <c r="AF576" s="91"/>
      <c r="AG576" s="113"/>
      <c r="AH576" s="113"/>
      <c r="AI576" s="113"/>
      <c r="AJ576" s="91"/>
      <c r="AK576" s="113"/>
      <c r="AL576" s="113"/>
      <c r="AM576" s="113"/>
      <c r="AN576" s="91"/>
      <c r="AO576" s="113"/>
      <c r="AP576" s="113"/>
      <c r="AQ576" s="113"/>
      <c r="AR576" s="91"/>
      <c r="AT576" s="93"/>
      <c r="AU576" s="93"/>
      <c r="AV576" s="93"/>
      <c r="AW576" s="93"/>
      <c r="AX576" s="93"/>
      <c r="AY576" s="93"/>
      <c r="AZ576" s="93"/>
      <c r="BA576" s="93"/>
      <c r="BB576" s="93"/>
      <c r="BC576" s="93"/>
    </row>
    <row r="577" spans="1:55" x14ac:dyDescent="0.45">
      <c r="A577" s="187" t="s">
        <v>579</v>
      </c>
      <c r="B577" s="60" t="s">
        <v>223</v>
      </c>
      <c r="C577" s="76" t="s">
        <v>209</v>
      </c>
      <c r="D577" s="60">
        <v>2690486</v>
      </c>
      <c r="E577" s="86">
        <v>1387</v>
      </c>
      <c r="F577" s="86">
        <v>1321</v>
      </c>
      <c r="G577" s="86">
        <v>1389</v>
      </c>
      <c r="H577" s="77">
        <v>1503</v>
      </c>
      <c r="I577" s="113"/>
      <c r="J577" s="113"/>
      <c r="K577" s="113"/>
      <c r="L577" s="91"/>
      <c r="M577" s="113"/>
      <c r="N577" s="113"/>
      <c r="O577" s="113"/>
      <c r="P577" s="91"/>
      <c r="Q577" s="113"/>
      <c r="R577" s="113"/>
      <c r="S577" s="113"/>
      <c r="T577" s="91"/>
      <c r="U577" s="113"/>
      <c r="V577" s="113"/>
      <c r="W577" s="113"/>
      <c r="X577" s="91"/>
      <c r="Y577" s="113"/>
      <c r="Z577" s="113"/>
      <c r="AA577" s="113"/>
      <c r="AB577" s="91"/>
      <c r="AC577" s="113"/>
      <c r="AD577" s="113"/>
      <c r="AE577" s="113"/>
      <c r="AF577" s="91"/>
      <c r="AG577" s="113"/>
      <c r="AH577" s="113"/>
      <c r="AI577" s="113"/>
      <c r="AJ577" s="91"/>
      <c r="AK577" s="113"/>
      <c r="AL577" s="113"/>
      <c r="AM577" s="113"/>
      <c r="AN577" s="91"/>
      <c r="AO577" s="113"/>
      <c r="AP577" s="113"/>
      <c r="AQ577" s="113"/>
      <c r="AR577" s="91"/>
      <c r="AT577" s="92">
        <f>SUM(E577,F577,G577,H577)</f>
        <v>5600</v>
      </c>
      <c r="AU577" s="93"/>
      <c r="AV577" s="93"/>
      <c r="AW577" s="93"/>
      <c r="AX577" s="93"/>
      <c r="AY577" s="93"/>
      <c r="AZ577" s="93"/>
      <c r="BA577" s="93"/>
      <c r="BB577" s="93"/>
      <c r="BC577" s="93"/>
    </row>
    <row r="578" spans="1:55" x14ac:dyDescent="0.45">
      <c r="A578" s="160" t="s">
        <v>580</v>
      </c>
      <c r="B578" s="60" t="s">
        <v>223</v>
      </c>
      <c r="C578" s="76" t="s">
        <v>209</v>
      </c>
      <c r="D578" s="60">
        <v>2690487</v>
      </c>
      <c r="E578" s="86">
        <v>5</v>
      </c>
      <c r="F578" s="86">
        <v>48</v>
      </c>
      <c r="G578" s="86">
        <v>19</v>
      </c>
      <c r="H578" s="77">
        <v>-5</v>
      </c>
      <c r="I578" s="113"/>
      <c r="J578" s="113"/>
      <c r="K578" s="113"/>
      <c r="L578" s="91"/>
      <c r="M578" s="113"/>
      <c r="N578" s="113"/>
      <c r="O578" s="113"/>
      <c r="P578" s="91"/>
      <c r="Q578" s="113"/>
      <c r="R578" s="113"/>
      <c r="S578" s="113"/>
      <c r="T578" s="91"/>
      <c r="U578" s="113"/>
      <c r="V578" s="113"/>
      <c r="W578" s="113"/>
      <c r="X578" s="91"/>
      <c r="Y578" s="113"/>
      <c r="Z578" s="113"/>
      <c r="AA578" s="113"/>
      <c r="AB578" s="91"/>
      <c r="AC578" s="113"/>
      <c r="AD578" s="113"/>
      <c r="AE578" s="113"/>
      <c r="AF578" s="91"/>
      <c r="AG578" s="113"/>
      <c r="AH578" s="113"/>
      <c r="AI578" s="113"/>
      <c r="AJ578" s="91"/>
      <c r="AK578" s="113"/>
      <c r="AL578" s="113"/>
      <c r="AM578" s="113"/>
      <c r="AN578" s="91"/>
      <c r="AO578" s="113"/>
      <c r="AP578" s="113"/>
      <c r="AQ578" s="113"/>
      <c r="AR578" s="91"/>
      <c r="AT578" s="92">
        <f>SUM(E578,F578,G578,H578)</f>
        <v>67</v>
      </c>
      <c r="AU578" s="93"/>
      <c r="AV578" s="93"/>
      <c r="AW578" s="93"/>
      <c r="AX578" s="93"/>
      <c r="AY578" s="93"/>
      <c r="AZ578" s="93"/>
      <c r="BA578" s="93"/>
      <c r="BB578" s="93"/>
      <c r="BC578" s="93"/>
    </row>
    <row r="579" spans="1:55" x14ac:dyDescent="0.45">
      <c r="A579" s="160" t="s">
        <v>581</v>
      </c>
      <c r="B579" s="60" t="s">
        <v>223</v>
      </c>
      <c r="C579" s="76" t="s">
        <v>209</v>
      </c>
      <c r="D579" s="60">
        <v>2690488</v>
      </c>
      <c r="E579" s="86">
        <v>0</v>
      </c>
      <c r="F579" s="90"/>
      <c r="G579" s="90"/>
      <c r="H579" s="94"/>
      <c r="I579" s="113"/>
      <c r="J579" s="113"/>
      <c r="K579" s="113"/>
      <c r="L579" s="91"/>
      <c r="M579" s="113"/>
      <c r="N579" s="113"/>
      <c r="O579" s="113"/>
      <c r="P579" s="91"/>
      <c r="Q579" s="113"/>
      <c r="R579" s="113"/>
      <c r="S579" s="113"/>
      <c r="T579" s="91"/>
      <c r="U579" s="113"/>
      <c r="V579" s="113"/>
      <c r="W579" s="113"/>
      <c r="X579" s="91"/>
      <c r="Y579" s="113"/>
      <c r="Z579" s="113"/>
      <c r="AA579" s="113"/>
      <c r="AB579" s="91"/>
      <c r="AC579" s="113"/>
      <c r="AD579" s="113"/>
      <c r="AE579" s="113"/>
      <c r="AF579" s="91"/>
      <c r="AG579" s="113"/>
      <c r="AH579" s="113"/>
      <c r="AI579" s="113"/>
      <c r="AJ579" s="91"/>
      <c r="AK579" s="113"/>
      <c r="AL579" s="113"/>
      <c r="AM579" s="113"/>
      <c r="AN579" s="91"/>
      <c r="AO579" s="113"/>
      <c r="AP579" s="113"/>
      <c r="AQ579" s="113"/>
      <c r="AR579" s="91"/>
      <c r="AT579" s="93"/>
      <c r="AU579" s="93"/>
      <c r="AV579" s="93"/>
      <c r="AW579" s="93"/>
      <c r="AX579" s="93"/>
      <c r="AY579" s="93"/>
      <c r="AZ579" s="93"/>
      <c r="BA579" s="93"/>
      <c r="BB579" s="93"/>
      <c r="BC579" s="93"/>
    </row>
    <row r="580" spans="1:55" x14ac:dyDescent="0.45">
      <c r="A580" s="160" t="s">
        <v>582</v>
      </c>
      <c r="B580" s="60" t="s">
        <v>223</v>
      </c>
      <c r="C580" s="76" t="s">
        <v>209</v>
      </c>
      <c r="D580" s="60">
        <v>2690489</v>
      </c>
      <c r="E580" s="86">
        <v>-20</v>
      </c>
      <c r="F580" s="86">
        <v>-24</v>
      </c>
      <c r="G580" s="86">
        <v>-17</v>
      </c>
      <c r="H580" s="77">
        <v>-2</v>
      </c>
      <c r="I580" s="113"/>
      <c r="J580" s="113"/>
      <c r="K580" s="113"/>
      <c r="L580" s="91"/>
      <c r="M580" s="113"/>
      <c r="N580" s="113"/>
      <c r="O580" s="113"/>
      <c r="P580" s="91"/>
      <c r="Q580" s="113"/>
      <c r="R580" s="113"/>
      <c r="S580" s="113"/>
      <c r="T580" s="91"/>
      <c r="U580" s="113"/>
      <c r="V580" s="113"/>
      <c r="W580" s="113"/>
      <c r="X580" s="91"/>
      <c r="Y580" s="113"/>
      <c r="Z580" s="113"/>
      <c r="AA580" s="113"/>
      <c r="AB580" s="91"/>
      <c r="AC580" s="113"/>
      <c r="AD580" s="113"/>
      <c r="AE580" s="113"/>
      <c r="AF580" s="91"/>
      <c r="AG580" s="113"/>
      <c r="AH580" s="113"/>
      <c r="AI580" s="113"/>
      <c r="AJ580" s="91"/>
      <c r="AK580" s="113"/>
      <c r="AL580" s="113"/>
      <c r="AM580" s="113"/>
      <c r="AN580" s="91"/>
      <c r="AO580" s="113"/>
      <c r="AP580" s="113"/>
      <c r="AQ580" s="113"/>
      <c r="AR580" s="91"/>
      <c r="AT580" s="92">
        <f>SUM(E580,F580,G580,H580)</f>
        <v>-63</v>
      </c>
      <c r="AU580" s="93"/>
      <c r="AV580" s="93"/>
      <c r="AW580" s="93"/>
      <c r="AX580" s="93"/>
      <c r="AY580" s="93"/>
      <c r="AZ580" s="93"/>
      <c r="BA580" s="93"/>
      <c r="BB580" s="93"/>
      <c r="BC580" s="93"/>
    </row>
    <row r="581" spans="1:55" x14ac:dyDescent="0.45">
      <c r="A581" s="161" t="s">
        <v>583</v>
      </c>
      <c r="B581" s="101" t="s">
        <v>223</v>
      </c>
      <c r="C581" s="102" t="s">
        <v>209</v>
      </c>
      <c r="D581" s="101">
        <v>2690490</v>
      </c>
      <c r="E581" s="162">
        <f>SUM(E577:E580)</f>
        <v>1372</v>
      </c>
      <c r="F581" s="162">
        <f>SUM(F577:F580)</f>
        <v>1345</v>
      </c>
      <c r="G581" s="162">
        <f>SUM(G577:G580)</f>
        <v>1391</v>
      </c>
      <c r="H581" s="199">
        <f>SUM(H577:H580)</f>
        <v>1496</v>
      </c>
      <c r="I581" s="200"/>
      <c r="J581" s="200"/>
      <c r="K581" s="200"/>
      <c r="L581" s="157"/>
      <c r="M581" s="200"/>
      <c r="N581" s="200"/>
      <c r="O581" s="200"/>
      <c r="P581" s="157"/>
      <c r="Q581" s="200"/>
      <c r="R581" s="200"/>
      <c r="S581" s="200"/>
      <c r="T581" s="157"/>
      <c r="U581" s="200"/>
      <c r="V581" s="200"/>
      <c r="W581" s="200"/>
      <c r="X581" s="157"/>
      <c r="Y581" s="200"/>
      <c r="Z581" s="200"/>
      <c r="AA581" s="200"/>
      <c r="AB581" s="157"/>
      <c r="AC581" s="200"/>
      <c r="AD581" s="200"/>
      <c r="AE581" s="200"/>
      <c r="AF581" s="157"/>
      <c r="AG581" s="200"/>
      <c r="AH581" s="200"/>
      <c r="AI581" s="200"/>
      <c r="AJ581" s="157"/>
      <c r="AK581" s="200"/>
      <c r="AL581" s="200"/>
      <c r="AM581" s="200"/>
      <c r="AN581" s="157"/>
      <c r="AO581" s="200"/>
      <c r="AP581" s="200"/>
      <c r="AQ581" s="200"/>
      <c r="AR581" s="157"/>
      <c r="AT581" s="201">
        <f>SUM(E581,F581,G581,H581)</f>
        <v>5604</v>
      </c>
      <c r="AU581" s="194"/>
      <c r="AV581" s="194"/>
      <c r="AW581" s="194"/>
      <c r="AX581" s="194"/>
      <c r="AY581" s="194"/>
      <c r="AZ581" s="194"/>
      <c r="BA581" s="194"/>
      <c r="BB581" s="194"/>
      <c r="BC581" s="194"/>
    </row>
    <row r="582" spans="1:55" x14ac:dyDescent="0.45">
      <c r="A582" s="135"/>
      <c r="B582" s="158"/>
      <c r="C582" s="158"/>
      <c r="D582" s="158"/>
      <c r="E582" s="113"/>
      <c r="F582" s="113"/>
      <c r="G582" s="113"/>
      <c r="H582" s="91"/>
      <c r="I582" s="113"/>
      <c r="J582" s="113"/>
      <c r="K582" s="113"/>
      <c r="L582" s="91"/>
      <c r="M582" s="113"/>
      <c r="N582" s="113"/>
      <c r="O582" s="113"/>
      <c r="P582" s="91"/>
      <c r="Q582" s="113"/>
      <c r="R582" s="113"/>
      <c r="S582" s="113"/>
      <c r="T582" s="91"/>
      <c r="U582" s="113"/>
      <c r="V582" s="113"/>
      <c r="W582" s="113"/>
      <c r="X582" s="91"/>
      <c r="Y582" s="113"/>
      <c r="Z582" s="113"/>
      <c r="AA582" s="113"/>
      <c r="AB582" s="91"/>
      <c r="AC582" s="113"/>
      <c r="AD582" s="113"/>
      <c r="AE582" s="113"/>
      <c r="AF582" s="91"/>
      <c r="AG582" s="113"/>
      <c r="AH582" s="113"/>
      <c r="AI582" s="113"/>
      <c r="AJ582" s="91"/>
      <c r="AK582" s="113"/>
      <c r="AL582" s="113"/>
      <c r="AM582" s="113"/>
      <c r="AN582" s="91"/>
      <c r="AO582" s="113"/>
      <c r="AP582" s="113"/>
      <c r="AQ582" s="113"/>
      <c r="AR582" s="91"/>
      <c r="AT582" s="93"/>
      <c r="AU582" s="93"/>
      <c r="AV582" s="93"/>
      <c r="AW582" s="93"/>
      <c r="AX582" s="93"/>
      <c r="AY582" s="93"/>
      <c r="AZ582" s="93"/>
      <c r="BA582" s="93"/>
      <c r="BB582" s="93"/>
      <c r="BC582" s="93"/>
    </row>
    <row r="583" spans="1:55" x14ac:dyDescent="0.45">
      <c r="A583" s="202" t="s">
        <v>584</v>
      </c>
      <c r="B583" s="60" t="s">
        <v>223</v>
      </c>
      <c r="C583" s="76" t="s">
        <v>209</v>
      </c>
      <c r="D583" s="60">
        <v>2690491</v>
      </c>
      <c r="E583" s="86">
        <v>5728</v>
      </c>
      <c r="F583" s="86">
        <v>5890</v>
      </c>
      <c r="G583" s="86">
        <v>6285</v>
      </c>
      <c r="H583" s="77">
        <v>7269</v>
      </c>
      <c r="I583" s="113"/>
      <c r="J583" s="113"/>
      <c r="K583" s="113"/>
      <c r="L583" s="91"/>
      <c r="M583" s="113"/>
      <c r="N583" s="113"/>
      <c r="O583" s="113"/>
      <c r="P583" s="91"/>
      <c r="Q583" s="113"/>
      <c r="R583" s="113"/>
      <c r="S583" s="113"/>
      <c r="T583" s="91"/>
      <c r="U583" s="113"/>
      <c r="V583" s="113"/>
      <c r="W583" s="113"/>
      <c r="X583" s="91"/>
      <c r="Y583" s="113"/>
      <c r="Z583" s="113"/>
      <c r="AA583" s="113"/>
      <c r="AB583" s="91"/>
      <c r="AC583" s="113"/>
      <c r="AD583" s="113"/>
      <c r="AE583" s="113"/>
      <c r="AF583" s="91"/>
      <c r="AG583" s="113"/>
      <c r="AH583" s="113"/>
      <c r="AI583" s="113"/>
      <c r="AJ583" s="91"/>
      <c r="AK583" s="113"/>
      <c r="AL583" s="113"/>
      <c r="AM583" s="113"/>
      <c r="AN583" s="91"/>
      <c r="AO583" s="113"/>
      <c r="AP583" s="113"/>
      <c r="AQ583" s="113"/>
      <c r="AR583" s="91"/>
      <c r="AT583" s="92">
        <f>SUM(E583,F583,G583,H583)</f>
        <v>25172</v>
      </c>
      <c r="AU583" s="93"/>
      <c r="AV583" s="93"/>
      <c r="AW583" s="93"/>
      <c r="AX583" s="93"/>
      <c r="AY583" s="93"/>
      <c r="AZ583" s="93"/>
      <c r="BA583" s="93"/>
      <c r="BB583" s="93"/>
      <c r="BC583" s="93"/>
    </row>
    <row r="584" spans="1:55" x14ac:dyDescent="0.45">
      <c r="A584" s="160" t="s">
        <v>580</v>
      </c>
      <c r="B584" s="60" t="s">
        <v>223</v>
      </c>
      <c r="C584" s="76" t="s">
        <v>209</v>
      </c>
      <c r="D584" s="60">
        <v>2690492</v>
      </c>
      <c r="E584" s="86">
        <v>105</v>
      </c>
      <c r="F584" s="86">
        <v>169</v>
      </c>
      <c r="G584" s="86">
        <v>116</v>
      </c>
      <c r="H584" s="77">
        <v>146</v>
      </c>
      <c r="I584" s="113"/>
      <c r="J584" s="113"/>
      <c r="K584" s="113"/>
      <c r="L584" s="91"/>
      <c r="M584" s="113"/>
      <c r="N584" s="113"/>
      <c r="O584" s="113"/>
      <c r="P584" s="91"/>
      <c r="Q584" s="113"/>
      <c r="R584" s="113"/>
      <c r="S584" s="113"/>
      <c r="T584" s="91"/>
      <c r="U584" s="113"/>
      <c r="V584" s="113"/>
      <c r="W584" s="113"/>
      <c r="X584" s="91"/>
      <c r="Y584" s="113"/>
      <c r="Z584" s="113"/>
      <c r="AA584" s="113"/>
      <c r="AB584" s="91"/>
      <c r="AC584" s="113"/>
      <c r="AD584" s="113"/>
      <c r="AE584" s="113"/>
      <c r="AF584" s="91"/>
      <c r="AG584" s="113"/>
      <c r="AH584" s="113"/>
      <c r="AI584" s="113"/>
      <c r="AJ584" s="91"/>
      <c r="AK584" s="113"/>
      <c r="AL584" s="113"/>
      <c r="AM584" s="113"/>
      <c r="AN584" s="91"/>
      <c r="AO584" s="113"/>
      <c r="AP584" s="113"/>
      <c r="AQ584" s="113"/>
      <c r="AR584" s="91"/>
      <c r="AT584" s="92">
        <f>SUM(E584,F584,G584,H584)</f>
        <v>536</v>
      </c>
      <c r="AU584" s="93"/>
      <c r="AV584" s="93"/>
      <c r="AW584" s="93"/>
      <c r="AX584" s="93"/>
      <c r="AY584" s="93"/>
      <c r="AZ584" s="93"/>
      <c r="BA584" s="93"/>
      <c r="BB584" s="93"/>
      <c r="BC584" s="93"/>
    </row>
    <row r="585" spans="1:55" x14ac:dyDescent="0.45">
      <c r="A585" s="160" t="s">
        <v>581</v>
      </c>
      <c r="B585" s="60" t="s">
        <v>223</v>
      </c>
      <c r="C585" s="76" t="s">
        <v>209</v>
      </c>
      <c r="D585" s="60">
        <v>2690493</v>
      </c>
      <c r="E585" s="86">
        <v>0</v>
      </c>
      <c r="F585" s="90"/>
      <c r="G585" s="90"/>
      <c r="H585" s="94"/>
      <c r="I585" s="113"/>
      <c r="J585" s="113"/>
      <c r="K585" s="113"/>
      <c r="L585" s="91"/>
      <c r="M585" s="113"/>
      <c r="N585" s="113"/>
      <c r="O585" s="113"/>
      <c r="P585" s="91"/>
      <c r="Q585" s="113"/>
      <c r="R585" s="113"/>
      <c r="S585" s="113"/>
      <c r="T585" s="91"/>
      <c r="U585" s="113"/>
      <c r="V585" s="113"/>
      <c r="W585" s="113"/>
      <c r="X585" s="91"/>
      <c r="Y585" s="113"/>
      <c r="Z585" s="113"/>
      <c r="AA585" s="113"/>
      <c r="AB585" s="91"/>
      <c r="AC585" s="113"/>
      <c r="AD585" s="113"/>
      <c r="AE585" s="113"/>
      <c r="AF585" s="91"/>
      <c r="AG585" s="113"/>
      <c r="AH585" s="113"/>
      <c r="AI585" s="113"/>
      <c r="AJ585" s="91"/>
      <c r="AK585" s="113"/>
      <c r="AL585" s="113"/>
      <c r="AM585" s="113"/>
      <c r="AN585" s="91"/>
      <c r="AO585" s="113"/>
      <c r="AP585" s="113"/>
      <c r="AQ585" s="113"/>
      <c r="AR585" s="91"/>
      <c r="AT585" s="93"/>
      <c r="AU585" s="93"/>
      <c r="AV585" s="93"/>
      <c r="AW585" s="93"/>
      <c r="AX585" s="93"/>
      <c r="AY585" s="93"/>
      <c r="AZ585" s="93"/>
      <c r="BA585" s="93"/>
      <c r="BB585" s="93"/>
      <c r="BC585" s="93"/>
    </row>
    <row r="586" spans="1:55" x14ac:dyDescent="0.45">
      <c r="A586" s="160" t="s">
        <v>582</v>
      </c>
      <c r="B586" s="60" t="s">
        <v>223</v>
      </c>
      <c r="C586" s="76" t="s">
        <v>209</v>
      </c>
      <c r="D586" s="60">
        <v>2690494</v>
      </c>
      <c r="E586" s="86">
        <v>-15</v>
      </c>
      <c r="F586" s="86">
        <v>-11</v>
      </c>
      <c r="G586" s="86">
        <v>-5</v>
      </c>
      <c r="H586" s="77">
        <v>-1</v>
      </c>
      <c r="I586" s="113"/>
      <c r="J586" s="113"/>
      <c r="K586" s="113"/>
      <c r="L586" s="91"/>
      <c r="M586" s="113"/>
      <c r="N586" s="113"/>
      <c r="O586" s="113"/>
      <c r="P586" s="91"/>
      <c r="Q586" s="113"/>
      <c r="R586" s="113"/>
      <c r="S586" s="113"/>
      <c r="T586" s="91"/>
      <c r="U586" s="113"/>
      <c r="V586" s="113"/>
      <c r="W586" s="113"/>
      <c r="X586" s="91"/>
      <c r="Y586" s="113"/>
      <c r="Z586" s="113"/>
      <c r="AA586" s="113"/>
      <c r="AB586" s="91"/>
      <c r="AC586" s="113"/>
      <c r="AD586" s="113"/>
      <c r="AE586" s="113"/>
      <c r="AF586" s="91"/>
      <c r="AG586" s="113"/>
      <c r="AH586" s="113"/>
      <c r="AI586" s="113"/>
      <c r="AJ586" s="91"/>
      <c r="AK586" s="113"/>
      <c r="AL586" s="113"/>
      <c r="AM586" s="113"/>
      <c r="AN586" s="91"/>
      <c r="AO586" s="113"/>
      <c r="AP586" s="113"/>
      <c r="AQ586" s="113"/>
      <c r="AR586" s="91"/>
      <c r="AT586" s="92">
        <f>SUM(E586,F586,G586,H586)</f>
        <v>-32</v>
      </c>
      <c r="AU586" s="93"/>
      <c r="AV586" s="93"/>
      <c r="AW586" s="93"/>
      <c r="AX586" s="93"/>
      <c r="AY586" s="93"/>
      <c r="AZ586" s="93"/>
      <c r="BA586" s="93"/>
      <c r="BB586" s="93"/>
      <c r="BC586" s="93"/>
    </row>
    <row r="587" spans="1:55" x14ac:dyDescent="0.45">
      <c r="A587" s="161" t="s">
        <v>585</v>
      </c>
      <c r="B587" s="101" t="s">
        <v>223</v>
      </c>
      <c r="C587" s="102" t="s">
        <v>209</v>
      </c>
      <c r="D587" s="101">
        <v>2690495</v>
      </c>
      <c r="E587" s="162">
        <f>SUM(E583:E586)</f>
        <v>5818</v>
      </c>
      <c r="F587" s="162">
        <f>SUM(F583:F586)</f>
        <v>6048</v>
      </c>
      <c r="G587" s="162">
        <f>SUM(G583:G586)</f>
        <v>6396</v>
      </c>
      <c r="H587" s="199">
        <f>SUM(H583:H586)</f>
        <v>7414</v>
      </c>
      <c r="I587" s="200"/>
      <c r="J587" s="200"/>
      <c r="K587" s="200"/>
      <c r="L587" s="157"/>
      <c r="M587" s="200"/>
      <c r="N587" s="200"/>
      <c r="O587" s="200"/>
      <c r="P587" s="157"/>
      <c r="Q587" s="200"/>
      <c r="R587" s="200"/>
      <c r="S587" s="200"/>
      <c r="T587" s="157"/>
      <c r="U587" s="200"/>
      <c r="V587" s="200"/>
      <c r="W587" s="200"/>
      <c r="X587" s="157"/>
      <c r="Y587" s="200"/>
      <c r="Z587" s="200"/>
      <c r="AA587" s="200"/>
      <c r="AB587" s="157"/>
      <c r="AC587" s="200"/>
      <c r="AD587" s="200"/>
      <c r="AE587" s="200"/>
      <c r="AF587" s="157"/>
      <c r="AG587" s="200"/>
      <c r="AH587" s="200"/>
      <c r="AI587" s="200"/>
      <c r="AJ587" s="157"/>
      <c r="AK587" s="200"/>
      <c r="AL587" s="200"/>
      <c r="AM587" s="200"/>
      <c r="AN587" s="157"/>
      <c r="AO587" s="200"/>
      <c r="AP587" s="200"/>
      <c r="AQ587" s="200"/>
      <c r="AR587" s="157"/>
      <c r="AT587" s="201">
        <f>SUM(E587,F587,G587,H587)</f>
        <v>25676</v>
      </c>
      <c r="AU587" s="194"/>
      <c r="AV587" s="194"/>
      <c r="AW587" s="194"/>
      <c r="AX587" s="194"/>
      <c r="AY587" s="194"/>
      <c r="AZ587" s="194"/>
      <c r="BA587" s="194"/>
      <c r="BB587" s="194"/>
      <c r="BC587" s="194"/>
    </row>
    <row r="588" spans="1:55" x14ac:dyDescent="0.45">
      <c r="A588" s="135"/>
      <c r="B588" s="158"/>
      <c r="C588" s="158"/>
      <c r="D588" s="158"/>
      <c r="E588" s="113"/>
      <c r="F588" s="113"/>
      <c r="G588" s="113"/>
      <c r="H588" s="91"/>
      <c r="I588" s="113"/>
      <c r="J588" s="113"/>
      <c r="K588" s="113"/>
      <c r="L588" s="91"/>
      <c r="M588" s="113"/>
      <c r="N588" s="113"/>
      <c r="O588" s="113"/>
      <c r="P588" s="91"/>
      <c r="Q588" s="113"/>
      <c r="R588" s="113"/>
      <c r="S588" s="113"/>
      <c r="T588" s="91"/>
      <c r="U588" s="113"/>
      <c r="V588" s="113"/>
      <c r="W588" s="113"/>
      <c r="X588" s="91"/>
      <c r="Y588" s="113"/>
      <c r="Z588" s="113"/>
      <c r="AA588" s="113"/>
      <c r="AB588" s="91"/>
      <c r="AC588" s="113"/>
      <c r="AD588" s="113"/>
      <c r="AE588" s="113"/>
      <c r="AF588" s="91"/>
      <c r="AG588" s="113"/>
      <c r="AH588" s="113"/>
      <c r="AI588" s="113"/>
      <c r="AJ588" s="91"/>
      <c r="AK588" s="113"/>
      <c r="AL588" s="113"/>
      <c r="AM588" s="113"/>
      <c r="AN588" s="91"/>
      <c r="AO588" s="113"/>
      <c r="AP588" s="113"/>
      <c r="AQ588" s="113"/>
      <c r="AR588" s="91"/>
      <c r="AT588" s="93"/>
      <c r="AU588" s="93"/>
      <c r="AV588" s="93"/>
      <c r="AW588" s="93"/>
      <c r="AX588" s="93"/>
      <c r="AY588" s="93"/>
      <c r="AZ588" s="93"/>
      <c r="BA588" s="93"/>
      <c r="BB588" s="93"/>
      <c r="BC588" s="93"/>
    </row>
    <row r="589" spans="1:55" x14ac:dyDescent="0.45">
      <c r="A589" s="141" t="s">
        <v>586</v>
      </c>
      <c r="B589" s="142"/>
      <c r="C589" s="142"/>
      <c r="D589" s="142"/>
      <c r="E589" s="113"/>
      <c r="F589" s="113"/>
      <c r="G589" s="113"/>
      <c r="H589" s="91"/>
      <c r="I589" s="113"/>
      <c r="J589" s="113"/>
      <c r="K589" s="113"/>
      <c r="L589" s="91"/>
      <c r="M589" s="113"/>
      <c r="N589" s="113"/>
      <c r="O589" s="113"/>
      <c r="P589" s="91"/>
      <c r="Q589" s="113"/>
      <c r="R589" s="113"/>
      <c r="S589" s="113"/>
      <c r="T589" s="91"/>
      <c r="U589" s="113"/>
      <c r="V589" s="113"/>
      <c r="W589" s="113"/>
      <c r="X589" s="91"/>
      <c r="Y589" s="113"/>
      <c r="Z589" s="113"/>
      <c r="AA589" s="113"/>
      <c r="AB589" s="91"/>
      <c r="AC589" s="113"/>
      <c r="AD589" s="113"/>
      <c r="AE589" s="113"/>
      <c r="AF589" s="91"/>
      <c r="AG589" s="113"/>
      <c r="AH589" s="113"/>
      <c r="AI589" s="113"/>
      <c r="AJ589" s="91"/>
      <c r="AK589" s="113"/>
      <c r="AL589" s="113"/>
      <c r="AM589" s="113"/>
      <c r="AN589" s="91"/>
      <c r="AO589" s="113"/>
      <c r="AP589" s="113"/>
      <c r="AQ589" s="113"/>
      <c r="AR589" s="91"/>
      <c r="AT589" s="93"/>
      <c r="AU589" s="93"/>
      <c r="AV589" s="93"/>
      <c r="AW589" s="93"/>
      <c r="AX589" s="93"/>
      <c r="AY589" s="93"/>
      <c r="AZ589" s="93"/>
      <c r="BA589" s="93"/>
      <c r="BB589" s="93"/>
      <c r="BC589" s="93"/>
    </row>
    <row r="590" spans="1:55" x14ac:dyDescent="0.45">
      <c r="A590" s="187" t="s">
        <v>579</v>
      </c>
      <c r="B590" s="60" t="s">
        <v>223</v>
      </c>
      <c r="C590" s="76" t="s">
        <v>209</v>
      </c>
      <c r="D590" s="60">
        <v>2690496</v>
      </c>
      <c r="E590" s="86">
        <v>1398</v>
      </c>
      <c r="F590" s="86">
        <v>1326</v>
      </c>
      <c r="G590" s="86">
        <v>1390</v>
      </c>
      <c r="H590" s="77">
        <v>1524</v>
      </c>
      <c r="I590" s="86">
        <v>1583</v>
      </c>
      <c r="J590" s="86">
        <v>1616</v>
      </c>
      <c r="K590" s="86">
        <v>1627</v>
      </c>
      <c r="L590" s="77">
        <v>1657</v>
      </c>
      <c r="M590" s="86">
        <v>1675</v>
      </c>
      <c r="N590" s="86">
        <v>1678</v>
      </c>
      <c r="O590" s="86">
        <v>1792</v>
      </c>
      <c r="P590" s="77">
        <v>1922</v>
      </c>
      <c r="Q590" s="86">
        <v>1921</v>
      </c>
      <c r="R590" s="86">
        <v>1914</v>
      </c>
      <c r="S590" s="86">
        <v>1890</v>
      </c>
      <c r="T590" s="77">
        <v>2062</v>
      </c>
      <c r="U590" s="113"/>
      <c r="V590" s="113"/>
      <c r="W590" s="113"/>
      <c r="X590" s="91"/>
      <c r="Y590" s="113"/>
      <c r="Z590" s="113"/>
      <c r="AA590" s="113"/>
      <c r="AB590" s="91"/>
      <c r="AC590" s="113"/>
      <c r="AD590" s="113"/>
      <c r="AE590" s="113"/>
      <c r="AF590" s="91"/>
      <c r="AG590" s="113"/>
      <c r="AH590" s="113"/>
      <c r="AI590" s="113"/>
      <c r="AJ590" s="91"/>
      <c r="AK590" s="113"/>
      <c r="AL590" s="113"/>
      <c r="AM590" s="113"/>
      <c r="AN590" s="91"/>
      <c r="AO590" s="113"/>
      <c r="AP590" s="113"/>
      <c r="AQ590" s="113"/>
      <c r="AR590" s="91"/>
      <c r="AT590" s="92">
        <f>SUM(E590,F590,G590,H590)</f>
        <v>5638</v>
      </c>
      <c r="AU590" s="92">
        <f>SUM(I590,J590,K590,L590)</f>
        <v>6483</v>
      </c>
      <c r="AV590" s="92">
        <f>SUM(M590,N590,O590,P590)</f>
        <v>7067</v>
      </c>
      <c r="AW590" s="92">
        <f>SUM(Q590,R590,S590,T590)</f>
        <v>7787</v>
      </c>
      <c r="AX590" s="93"/>
      <c r="AY590" s="93"/>
      <c r="AZ590" s="93"/>
      <c r="BA590" s="93"/>
      <c r="BB590" s="93"/>
      <c r="BC590" s="93"/>
    </row>
    <row r="591" spans="1:55" x14ac:dyDescent="0.45">
      <c r="A591" s="160" t="s">
        <v>580</v>
      </c>
      <c r="B591" s="60" t="s">
        <v>223</v>
      </c>
      <c r="C591" s="76" t="s">
        <v>209</v>
      </c>
      <c r="D591" s="60">
        <v>2690497</v>
      </c>
      <c r="E591" s="86">
        <v>5</v>
      </c>
      <c r="F591" s="86">
        <v>48</v>
      </c>
      <c r="G591" s="86">
        <v>19</v>
      </c>
      <c r="H591" s="77">
        <v>-5</v>
      </c>
      <c r="I591" s="86">
        <v>-71</v>
      </c>
      <c r="J591" s="86">
        <v>-124</v>
      </c>
      <c r="K591" s="86">
        <v>-121</v>
      </c>
      <c r="L591" s="77">
        <v>12</v>
      </c>
      <c r="M591" s="86">
        <v>116</v>
      </c>
      <c r="N591" s="86">
        <v>167</v>
      </c>
      <c r="O591" s="86">
        <v>145</v>
      </c>
      <c r="P591" s="77">
        <v>110</v>
      </c>
      <c r="Q591" s="86">
        <v>129</v>
      </c>
      <c r="R591" s="86">
        <v>71</v>
      </c>
      <c r="S591" s="86">
        <v>277</v>
      </c>
      <c r="T591" s="77">
        <v>349</v>
      </c>
      <c r="U591" s="113"/>
      <c r="V591" s="113"/>
      <c r="W591" s="113"/>
      <c r="X591" s="91"/>
      <c r="Y591" s="113"/>
      <c r="Z591" s="113"/>
      <c r="AA591" s="113"/>
      <c r="AB591" s="91"/>
      <c r="AC591" s="113"/>
      <c r="AD591" s="113"/>
      <c r="AE591" s="113"/>
      <c r="AF591" s="91"/>
      <c r="AG591" s="113"/>
      <c r="AH591" s="113"/>
      <c r="AI591" s="113"/>
      <c r="AJ591" s="91"/>
      <c r="AK591" s="113"/>
      <c r="AL591" s="113"/>
      <c r="AM591" s="113"/>
      <c r="AN591" s="91"/>
      <c r="AO591" s="113"/>
      <c r="AP591" s="113"/>
      <c r="AQ591" s="113"/>
      <c r="AR591" s="91"/>
      <c r="AT591" s="92">
        <f>SUM(E591,F591,G591,H591)</f>
        <v>67</v>
      </c>
      <c r="AU591" s="92">
        <f>SUM(I591,J591,K591,L591)</f>
        <v>-304</v>
      </c>
      <c r="AV591" s="92">
        <f>SUM(M591,N591,O591,P591)</f>
        <v>538</v>
      </c>
      <c r="AW591" s="92">
        <f>SUM(Q591,R591,S591,T591)</f>
        <v>826</v>
      </c>
      <c r="AX591" s="93"/>
      <c r="AY591" s="93"/>
      <c r="AZ591" s="93"/>
      <c r="BA591" s="93"/>
      <c r="BB591" s="93"/>
      <c r="BC591" s="93"/>
    </row>
    <row r="592" spans="1:55" x14ac:dyDescent="0.45">
      <c r="A592" s="160" t="s">
        <v>581</v>
      </c>
      <c r="B592" s="60" t="s">
        <v>223</v>
      </c>
      <c r="C592" s="76" t="s">
        <v>209</v>
      </c>
      <c r="D592" s="60">
        <v>2690498</v>
      </c>
      <c r="E592" s="86">
        <v>0</v>
      </c>
      <c r="F592" s="90"/>
      <c r="G592" s="90"/>
      <c r="H592" s="94"/>
      <c r="I592" s="90"/>
      <c r="J592" s="90"/>
      <c r="K592" s="90"/>
      <c r="L592" s="94"/>
      <c r="M592" s="90"/>
      <c r="N592" s="90"/>
      <c r="O592" s="90"/>
      <c r="P592" s="94"/>
      <c r="Q592" s="90"/>
      <c r="R592" s="90"/>
      <c r="S592" s="90"/>
      <c r="T592" s="94"/>
      <c r="U592" s="113"/>
      <c r="V592" s="113"/>
      <c r="W592" s="113"/>
      <c r="X592" s="91"/>
      <c r="Y592" s="113"/>
      <c r="Z592" s="113"/>
      <c r="AA592" s="113"/>
      <c r="AB592" s="91"/>
      <c r="AC592" s="113"/>
      <c r="AD592" s="113"/>
      <c r="AE592" s="113"/>
      <c r="AF592" s="91"/>
      <c r="AG592" s="113"/>
      <c r="AH592" s="113"/>
      <c r="AI592" s="113"/>
      <c r="AJ592" s="91"/>
      <c r="AK592" s="113"/>
      <c r="AL592" s="113"/>
      <c r="AM592" s="113"/>
      <c r="AN592" s="91"/>
      <c r="AO592" s="113"/>
      <c r="AP592" s="113"/>
      <c r="AQ592" s="113"/>
      <c r="AR592" s="91"/>
      <c r="AT592" s="93"/>
      <c r="AU592" s="93"/>
      <c r="AV592" s="93"/>
      <c r="AW592" s="93"/>
      <c r="AX592" s="93"/>
      <c r="AY592" s="93"/>
      <c r="AZ592" s="93"/>
      <c r="BA592" s="93"/>
      <c r="BB592" s="93"/>
      <c r="BC592" s="93"/>
    </row>
    <row r="593" spans="1:55" x14ac:dyDescent="0.45">
      <c r="A593" s="160" t="s">
        <v>582</v>
      </c>
      <c r="B593" s="60" t="s">
        <v>223</v>
      </c>
      <c r="C593" s="76" t="s">
        <v>209</v>
      </c>
      <c r="D593" s="60">
        <v>2690499</v>
      </c>
      <c r="E593" s="86">
        <v>-20</v>
      </c>
      <c r="F593" s="86">
        <v>-24</v>
      </c>
      <c r="G593" s="86">
        <v>-17</v>
      </c>
      <c r="H593" s="77">
        <v>-2</v>
      </c>
      <c r="I593" s="86">
        <v>0</v>
      </c>
      <c r="J593" s="86">
        <v>0</v>
      </c>
      <c r="K593" s="86">
        <v>0</v>
      </c>
      <c r="L593" s="77">
        <v>-3</v>
      </c>
      <c r="M593" s="86">
        <v>-20</v>
      </c>
      <c r="N593" s="86">
        <v>-54</v>
      </c>
      <c r="O593" s="86">
        <v>-20</v>
      </c>
      <c r="P593" s="77">
        <v>-39</v>
      </c>
      <c r="Q593" s="86">
        <v>-42</v>
      </c>
      <c r="R593" s="86">
        <v>-37</v>
      </c>
      <c r="S593" s="86">
        <v>-84</v>
      </c>
      <c r="T593" s="77">
        <v>-134</v>
      </c>
      <c r="U593" s="113"/>
      <c r="V593" s="113"/>
      <c r="W593" s="113"/>
      <c r="X593" s="91"/>
      <c r="Y593" s="113"/>
      <c r="Z593" s="113"/>
      <c r="AA593" s="113"/>
      <c r="AB593" s="91"/>
      <c r="AC593" s="113"/>
      <c r="AD593" s="113"/>
      <c r="AE593" s="113"/>
      <c r="AF593" s="91"/>
      <c r="AG593" s="113"/>
      <c r="AH593" s="113"/>
      <c r="AI593" s="113"/>
      <c r="AJ593" s="91"/>
      <c r="AK593" s="113"/>
      <c r="AL593" s="113"/>
      <c r="AM593" s="113"/>
      <c r="AN593" s="91"/>
      <c r="AO593" s="113"/>
      <c r="AP593" s="113"/>
      <c r="AQ593" s="113"/>
      <c r="AR593" s="91"/>
      <c r="AT593" s="92">
        <f>SUM(E593,F593,G593,H593)</f>
        <v>-63</v>
      </c>
      <c r="AU593" s="92">
        <f>SUM(I593,J593,K593,L593)</f>
        <v>-3</v>
      </c>
      <c r="AV593" s="92">
        <f>SUM(M593,N593,O593,P593)</f>
        <v>-133</v>
      </c>
      <c r="AW593" s="92">
        <f>SUM(Q593,R593,S593,T593)</f>
        <v>-297</v>
      </c>
      <c r="AX593" s="93"/>
      <c r="AY593" s="93"/>
      <c r="AZ593" s="93"/>
      <c r="BA593" s="93"/>
      <c r="BB593" s="93"/>
      <c r="BC593" s="93"/>
    </row>
    <row r="594" spans="1:55" x14ac:dyDescent="0.45">
      <c r="A594" s="161" t="s">
        <v>583</v>
      </c>
      <c r="B594" s="101" t="s">
        <v>223</v>
      </c>
      <c r="C594" s="102" t="s">
        <v>209</v>
      </c>
      <c r="D594" s="101">
        <v>2690500</v>
      </c>
      <c r="E594" s="162">
        <f t="shared" ref="E594:T594" si="65">SUM(E590:E593)</f>
        <v>1383</v>
      </c>
      <c r="F594" s="162">
        <f t="shared" si="65"/>
        <v>1350</v>
      </c>
      <c r="G594" s="162">
        <f t="shared" si="65"/>
        <v>1392</v>
      </c>
      <c r="H594" s="199">
        <f t="shared" si="65"/>
        <v>1517</v>
      </c>
      <c r="I594" s="162">
        <f t="shared" si="65"/>
        <v>1512</v>
      </c>
      <c r="J594" s="162">
        <f t="shared" si="65"/>
        <v>1492</v>
      </c>
      <c r="K594" s="162">
        <f t="shared" si="65"/>
        <v>1506</v>
      </c>
      <c r="L594" s="199">
        <f t="shared" si="65"/>
        <v>1666</v>
      </c>
      <c r="M594" s="162">
        <f t="shared" si="65"/>
        <v>1771</v>
      </c>
      <c r="N594" s="162">
        <f t="shared" si="65"/>
        <v>1791</v>
      </c>
      <c r="O594" s="162">
        <f t="shared" si="65"/>
        <v>1917</v>
      </c>
      <c r="P594" s="199">
        <f t="shared" si="65"/>
        <v>1993</v>
      </c>
      <c r="Q594" s="162">
        <f t="shared" si="65"/>
        <v>2008</v>
      </c>
      <c r="R594" s="162">
        <f t="shared" si="65"/>
        <v>1948</v>
      </c>
      <c r="S594" s="162">
        <f t="shared" si="65"/>
        <v>2083</v>
      </c>
      <c r="T594" s="199">
        <f t="shared" si="65"/>
        <v>2277</v>
      </c>
      <c r="U594" s="200"/>
      <c r="V594" s="200"/>
      <c r="W594" s="200"/>
      <c r="X594" s="157"/>
      <c r="Y594" s="200"/>
      <c r="Z594" s="200"/>
      <c r="AA594" s="200"/>
      <c r="AB594" s="157"/>
      <c r="AC594" s="200"/>
      <c r="AD594" s="200"/>
      <c r="AE594" s="200"/>
      <c r="AF594" s="157"/>
      <c r="AG594" s="200"/>
      <c r="AH594" s="200"/>
      <c r="AI594" s="200"/>
      <c r="AJ594" s="157"/>
      <c r="AK594" s="200"/>
      <c r="AL594" s="200"/>
      <c r="AM594" s="200"/>
      <c r="AN594" s="157"/>
      <c r="AO594" s="200"/>
      <c r="AP594" s="200"/>
      <c r="AQ594" s="200"/>
      <c r="AR594" s="157"/>
      <c r="AT594" s="201">
        <f>SUM(E594,F594,G594,H594)</f>
        <v>5642</v>
      </c>
      <c r="AU594" s="201">
        <f>SUM(I594,J594,K594,L594)</f>
        <v>6176</v>
      </c>
      <c r="AV594" s="201">
        <f>SUM(M594,N594,O594,P594)</f>
        <v>7472</v>
      </c>
      <c r="AW594" s="201">
        <f>SUM(Q594,R594,S594,T594)</f>
        <v>8316</v>
      </c>
      <c r="AX594" s="194"/>
      <c r="AY594" s="194"/>
      <c r="AZ594" s="194"/>
      <c r="BA594" s="194"/>
      <c r="BB594" s="194"/>
      <c r="BC594" s="194"/>
    </row>
    <row r="595" spans="1:55" x14ac:dyDescent="0.45">
      <c r="A595" s="135"/>
      <c r="B595" s="158"/>
      <c r="C595" s="158"/>
      <c r="D595" s="158"/>
      <c r="E595" s="203"/>
      <c r="F595" s="203"/>
      <c r="G595" s="203"/>
      <c r="H595" s="204"/>
      <c r="I595" s="203"/>
      <c r="J595" s="203"/>
      <c r="K595" s="203"/>
      <c r="L595" s="204"/>
      <c r="M595" s="203"/>
      <c r="N595" s="203"/>
      <c r="O595" s="203"/>
      <c r="P595" s="204"/>
      <c r="Q595" s="203"/>
      <c r="R595" s="203"/>
      <c r="S595" s="203"/>
      <c r="T595" s="204"/>
      <c r="U595" s="113"/>
      <c r="V595" s="113"/>
      <c r="W595" s="113"/>
      <c r="X595" s="91"/>
      <c r="Y595" s="113"/>
      <c r="Z595" s="113"/>
      <c r="AA595" s="113"/>
      <c r="AB595" s="91"/>
      <c r="AC595" s="113"/>
      <c r="AD595" s="113"/>
      <c r="AE595" s="113"/>
      <c r="AF595" s="91"/>
      <c r="AG595" s="113"/>
      <c r="AH595" s="113"/>
      <c r="AI595" s="113"/>
      <c r="AJ595" s="91"/>
      <c r="AK595" s="113"/>
      <c r="AL595" s="113"/>
      <c r="AM595" s="113"/>
      <c r="AN595" s="91"/>
      <c r="AO595" s="113"/>
      <c r="AP595" s="113"/>
      <c r="AQ595" s="113"/>
      <c r="AR595" s="91"/>
      <c r="AT595" s="93"/>
      <c r="AU595" s="93"/>
      <c r="AV595" s="93"/>
      <c r="AW595" s="93"/>
      <c r="AX595" s="93"/>
      <c r="AY595" s="93"/>
      <c r="AZ595" s="93"/>
      <c r="BA595" s="93"/>
      <c r="BB595" s="93"/>
      <c r="BC595" s="93"/>
    </row>
    <row r="596" spans="1:55" x14ac:dyDescent="0.45">
      <c r="A596" s="135" t="s">
        <v>587</v>
      </c>
      <c r="B596" s="60" t="s">
        <v>223</v>
      </c>
      <c r="C596" s="76" t="s">
        <v>209</v>
      </c>
      <c r="D596" s="60">
        <v>2690501</v>
      </c>
      <c r="E596" s="113"/>
      <c r="F596" s="113"/>
      <c r="G596" s="113"/>
      <c r="H596" s="91"/>
      <c r="I596" s="113"/>
      <c r="J596" s="113"/>
      <c r="K596" s="113"/>
      <c r="L596" s="91"/>
      <c r="M596" s="113"/>
      <c r="N596" s="113"/>
      <c r="O596" s="113"/>
      <c r="P596" s="91"/>
      <c r="Q596" s="113"/>
      <c r="R596" s="113"/>
      <c r="S596" s="86">
        <v>1772</v>
      </c>
      <c r="T596" s="77">
        <v>1883</v>
      </c>
      <c r="U596" s="113"/>
      <c r="V596" s="113"/>
      <c r="W596" s="113"/>
      <c r="X596" s="91"/>
      <c r="Y596" s="113"/>
      <c r="Z596" s="113"/>
      <c r="AA596" s="113"/>
      <c r="AB596" s="91"/>
      <c r="AC596" s="113"/>
      <c r="AD596" s="113"/>
      <c r="AE596" s="113"/>
      <c r="AF596" s="91"/>
      <c r="AG596" s="113"/>
      <c r="AH596" s="113"/>
      <c r="AI596" s="113"/>
      <c r="AJ596" s="91"/>
      <c r="AK596" s="113"/>
      <c r="AL596" s="113"/>
      <c r="AM596" s="113"/>
      <c r="AN596" s="91"/>
      <c r="AO596" s="113"/>
      <c r="AP596" s="113"/>
      <c r="AQ596" s="113"/>
      <c r="AR596" s="91"/>
      <c r="AT596" s="93"/>
      <c r="AU596" s="93"/>
      <c r="AV596" s="93"/>
      <c r="AW596" s="93"/>
      <c r="AX596" s="93"/>
      <c r="AY596" s="93"/>
      <c r="AZ596" s="93"/>
      <c r="BA596" s="93"/>
      <c r="BB596" s="93"/>
      <c r="BC596" s="93"/>
    </row>
    <row r="597" spans="1:55" x14ac:dyDescent="0.45">
      <c r="A597" s="135" t="s">
        <v>588</v>
      </c>
      <c r="B597" s="60" t="s">
        <v>227</v>
      </c>
      <c r="C597" s="76" t="s">
        <v>209</v>
      </c>
      <c r="D597" s="60">
        <v>2690502</v>
      </c>
      <c r="E597" s="113"/>
      <c r="F597" s="113"/>
      <c r="G597" s="113"/>
      <c r="H597" s="91"/>
      <c r="I597" s="113"/>
      <c r="J597" s="113"/>
      <c r="K597" s="113"/>
      <c r="L597" s="91"/>
      <c r="M597" s="113"/>
      <c r="N597" s="113"/>
      <c r="O597" s="113"/>
      <c r="P597" s="91"/>
      <c r="Q597" s="113"/>
      <c r="R597" s="113"/>
      <c r="S597" s="110">
        <v>0.05</v>
      </c>
      <c r="T597" s="111">
        <v>7.0000000000000007E-2</v>
      </c>
      <c r="U597" s="113"/>
      <c r="V597" s="113"/>
      <c r="W597" s="113"/>
      <c r="X597" s="91"/>
      <c r="Y597" s="113"/>
      <c r="Z597" s="113"/>
      <c r="AA597" s="113"/>
      <c r="AB597" s="91"/>
      <c r="AC597" s="113"/>
      <c r="AD597" s="113"/>
      <c r="AE597" s="113"/>
      <c r="AF597" s="91"/>
      <c r="AG597" s="113"/>
      <c r="AH597" s="113"/>
      <c r="AI597" s="113"/>
      <c r="AJ597" s="91"/>
      <c r="AK597" s="113"/>
      <c r="AL597" s="113"/>
      <c r="AM597" s="113"/>
      <c r="AN597" s="91"/>
      <c r="AO597" s="113"/>
      <c r="AP597" s="113"/>
      <c r="AQ597" s="113"/>
      <c r="AR597" s="91"/>
      <c r="AT597" s="93"/>
      <c r="AU597" s="93"/>
      <c r="AV597" s="93"/>
      <c r="AW597" s="93"/>
      <c r="AX597" s="93"/>
      <c r="AY597" s="93"/>
      <c r="AZ597" s="93"/>
      <c r="BA597" s="93"/>
      <c r="BB597" s="93"/>
      <c r="BC597" s="93"/>
    </row>
    <row r="598" spans="1:55" x14ac:dyDescent="0.45">
      <c r="A598" s="135" t="s">
        <v>589</v>
      </c>
      <c r="B598" s="60" t="s">
        <v>227</v>
      </c>
      <c r="C598" s="76" t="s">
        <v>209</v>
      </c>
      <c r="D598" s="60">
        <v>2690503</v>
      </c>
      <c r="E598" s="113"/>
      <c r="F598" s="113"/>
      <c r="G598" s="113"/>
      <c r="H598" s="91"/>
      <c r="I598" s="113"/>
      <c r="J598" s="113"/>
      <c r="K598" s="113"/>
      <c r="L598" s="91"/>
      <c r="M598" s="113"/>
      <c r="N598" s="113"/>
      <c r="O598" s="113"/>
      <c r="P598" s="91"/>
      <c r="Q598" s="113"/>
      <c r="R598" s="113"/>
      <c r="S598" s="110">
        <v>0.18</v>
      </c>
      <c r="T598" s="111">
        <v>0.21</v>
      </c>
      <c r="U598" s="113"/>
      <c r="V598" s="113"/>
      <c r="W598" s="113"/>
      <c r="X598" s="91"/>
      <c r="Y598" s="113"/>
      <c r="Z598" s="113"/>
      <c r="AA598" s="113"/>
      <c r="AB598" s="91"/>
      <c r="AC598" s="113"/>
      <c r="AD598" s="113"/>
      <c r="AE598" s="113"/>
      <c r="AF598" s="91"/>
      <c r="AG598" s="113"/>
      <c r="AH598" s="113"/>
      <c r="AI598" s="113"/>
      <c r="AJ598" s="91"/>
      <c r="AK598" s="113"/>
      <c r="AL598" s="113"/>
      <c r="AM598" s="113"/>
      <c r="AN598" s="91"/>
      <c r="AO598" s="113"/>
      <c r="AP598" s="113"/>
      <c r="AQ598" s="113"/>
      <c r="AR598" s="91"/>
      <c r="AT598" s="93"/>
      <c r="AU598" s="93"/>
      <c r="AV598" s="93"/>
      <c r="AW598" s="93"/>
      <c r="AX598" s="93"/>
      <c r="AY598" s="93"/>
      <c r="AZ598" s="93"/>
      <c r="BA598" s="93"/>
      <c r="BB598" s="93"/>
      <c r="BC598" s="93"/>
    </row>
    <row r="599" spans="1:55" x14ac:dyDescent="0.45">
      <c r="A599" s="135"/>
      <c r="B599" s="158"/>
      <c r="C599" s="158"/>
      <c r="D599" s="158"/>
      <c r="E599" s="113"/>
      <c r="F599" s="113"/>
      <c r="G599" s="113"/>
      <c r="H599" s="91"/>
      <c r="I599" s="113"/>
      <c r="J599" s="113"/>
      <c r="K599" s="113"/>
      <c r="L599" s="91"/>
      <c r="M599" s="113"/>
      <c r="N599" s="113"/>
      <c r="O599" s="113"/>
      <c r="P599" s="91"/>
      <c r="Q599" s="113"/>
      <c r="R599" s="113"/>
      <c r="S599" s="113"/>
      <c r="T599" s="91"/>
      <c r="U599" s="113"/>
      <c r="V599" s="113"/>
      <c r="W599" s="113"/>
      <c r="X599" s="91"/>
      <c r="Y599" s="113"/>
      <c r="Z599" s="113"/>
      <c r="AA599" s="113"/>
      <c r="AB599" s="91"/>
      <c r="AC599" s="113"/>
      <c r="AD599" s="113"/>
      <c r="AE599" s="113"/>
      <c r="AF599" s="91"/>
      <c r="AG599" s="113"/>
      <c r="AH599" s="113"/>
      <c r="AI599" s="113"/>
      <c r="AJ599" s="91"/>
      <c r="AK599" s="113"/>
      <c r="AL599" s="113"/>
      <c r="AM599" s="113"/>
      <c r="AN599" s="91"/>
      <c r="AO599" s="113"/>
      <c r="AP599" s="113"/>
      <c r="AQ599" s="113"/>
      <c r="AR599" s="91"/>
      <c r="AT599" s="93"/>
      <c r="AU599" s="93"/>
      <c r="AV599" s="93"/>
      <c r="AW599" s="93"/>
      <c r="AX599" s="93"/>
      <c r="AY599" s="93"/>
      <c r="AZ599" s="93"/>
      <c r="BA599" s="93"/>
      <c r="BB599" s="93"/>
      <c r="BC599" s="93"/>
    </row>
    <row r="600" spans="1:55" x14ac:dyDescent="0.45">
      <c r="A600" s="187" t="s">
        <v>584</v>
      </c>
      <c r="B600" s="60" t="s">
        <v>223</v>
      </c>
      <c r="C600" s="76" t="s">
        <v>209</v>
      </c>
      <c r="D600" s="60">
        <v>2690504</v>
      </c>
      <c r="E600" s="86">
        <v>6240</v>
      </c>
      <c r="F600" s="86">
        <v>6413</v>
      </c>
      <c r="G600" s="86">
        <v>6843</v>
      </c>
      <c r="H600" s="77">
        <v>7923</v>
      </c>
      <c r="I600" s="86">
        <v>7181</v>
      </c>
      <c r="J600" s="86">
        <v>7709</v>
      </c>
      <c r="K600" s="86">
        <v>7921</v>
      </c>
      <c r="L600" s="77">
        <v>8568</v>
      </c>
      <c r="M600" s="86">
        <v>8195</v>
      </c>
      <c r="N600" s="86">
        <v>8001</v>
      </c>
      <c r="O600" s="86">
        <v>8135</v>
      </c>
      <c r="P600" s="77">
        <v>9114</v>
      </c>
      <c r="Q600" s="86">
        <v>8955</v>
      </c>
      <c r="R600" s="86">
        <v>9551</v>
      </c>
      <c r="S600" s="86">
        <v>9912</v>
      </c>
      <c r="T600" s="77">
        <v>11286</v>
      </c>
      <c r="U600" s="113"/>
      <c r="V600" s="113"/>
      <c r="W600" s="113"/>
      <c r="X600" s="91"/>
      <c r="Y600" s="113"/>
      <c r="Z600" s="113"/>
      <c r="AA600" s="113"/>
      <c r="AB600" s="91"/>
      <c r="AC600" s="113"/>
      <c r="AD600" s="113"/>
      <c r="AE600" s="113"/>
      <c r="AF600" s="91"/>
      <c r="AG600" s="113"/>
      <c r="AH600" s="113"/>
      <c r="AI600" s="113"/>
      <c r="AJ600" s="91"/>
      <c r="AK600" s="113"/>
      <c r="AL600" s="113"/>
      <c r="AM600" s="113"/>
      <c r="AN600" s="91"/>
      <c r="AO600" s="113"/>
      <c r="AP600" s="113"/>
      <c r="AQ600" s="113"/>
      <c r="AR600" s="91"/>
      <c r="AT600" s="92">
        <f>SUM(E600,F600,G600,H600)</f>
        <v>27419</v>
      </c>
      <c r="AU600" s="92">
        <f>SUM(I600,J600,K600,L600)</f>
        <v>31379</v>
      </c>
      <c r="AV600" s="92">
        <f>SUM(M600,N600,O600,P600)</f>
        <v>33445</v>
      </c>
      <c r="AW600" s="92">
        <f>SUM(Q600,R600,S600,T600)</f>
        <v>39704</v>
      </c>
      <c r="AX600" s="93"/>
      <c r="AY600" s="93"/>
      <c r="AZ600" s="93"/>
      <c r="BA600" s="93"/>
      <c r="BB600" s="93"/>
      <c r="BC600" s="93"/>
    </row>
    <row r="601" spans="1:55" x14ac:dyDescent="0.45">
      <c r="A601" s="160" t="s">
        <v>580</v>
      </c>
      <c r="B601" s="60" t="s">
        <v>223</v>
      </c>
      <c r="C601" s="76" t="s">
        <v>209</v>
      </c>
      <c r="D601" s="60">
        <v>2690505</v>
      </c>
      <c r="E601" s="86">
        <v>126</v>
      </c>
      <c r="F601" s="86">
        <v>179</v>
      </c>
      <c r="G601" s="86">
        <v>136</v>
      </c>
      <c r="H601" s="77">
        <v>172</v>
      </c>
      <c r="I601" s="86">
        <v>234</v>
      </c>
      <c r="J601" s="86">
        <v>4</v>
      </c>
      <c r="K601" s="86">
        <v>15</v>
      </c>
      <c r="L601" s="77">
        <v>604</v>
      </c>
      <c r="M601" s="86">
        <v>990</v>
      </c>
      <c r="N601" s="86">
        <v>1407</v>
      </c>
      <c r="O601" s="86">
        <v>1432</v>
      </c>
      <c r="P601" s="77">
        <v>1223</v>
      </c>
      <c r="Q601" s="86">
        <v>633</v>
      </c>
      <c r="R601" s="86">
        <v>42</v>
      </c>
      <c r="S601" s="86">
        <v>-81</v>
      </c>
      <c r="T601" s="77">
        <v>-147</v>
      </c>
      <c r="U601" s="113"/>
      <c r="V601" s="113"/>
      <c r="W601" s="113"/>
      <c r="X601" s="91"/>
      <c r="Y601" s="113"/>
      <c r="Z601" s="113"/>
      <c r="AA601" s="113"/>
      <c r="AB601" s="91"/>
      <c r="AC601" s="113"/>
      <c r="AD601" s="113"/>
      <c r="AE601" s="113"/>
      <c r="AF601" s="91"/>
      <c r="AG601" s="113"/>
      <c r="AH601" s="113"/>
      <c r="AI601" s="113"/>
      <c r="AJ601" s="91"/>
      <c r="AK601" s="113"/>
      <c r="AL601" s="113"/>
      <c r="AM601" s="113"/>
      <c r="AN601" s="91"/>
      <c r="AO601" s="113"/>
      <c r="AP601" s="113"/>
      <c r="AQ601" s="113"/>
      <c r="AR601" s="91"/>
      <c r="AT601" s="92">
        <f>SUM(E601,F601,G601,H601)</f>
        <v>613</v>
      </c>
      <c r="AU601" s="92">
        <f>SUM(I601,J601,K601,L601)</f>
        <v>857</v>
      </c>
      <c r="AV601" s="92">
        <f>SUM(M601,N601,O601,P601)</f>
        <v>5052</v>
      </c>
      <c r="AW601" s="92">
        <f>SUM(Q601,R601,S601,T601)</f>
        <v>447</v>
      </c>
      <c r="AX601" s="93"/>
      <c r="AY601" s="93"/>
      <c r="AZ601" s="93"/>
      <c r="BA601" s="93"/>
      <c r="BB601" s="93"/>
      <c r="BC601" s="93"/>
    </row>
    <row r="602" spans="1:55" x14ac:dyDescent="0.45">
      <c r="A602" s="160" t="s">
        <v>581</v>
      </c>
      <c r="B602" s="60" t="s">
        <v>223</v>
      </c>
      <c r="C602" s="76" t="s">
        <v>209</v>
      </c>
      <c r="D602" s="60">
        <v>2690506</v>
      </c>
      <c r="E602" s="86">
        <v>0</v>
      </c>
      <c r="F602" s="90"/>
      <c r="G602" s="90"/>
      <c r="H602" s="94"/>
      <c r="I602" s="90"/>
      <c r="J602" s="90"/>
      <c r="K602" s="90"/>
      <c r="L602" s="94"/>
      <c r="M602" s="90"/>
      <c r="N602" s="90"/>
      <c r="O602" s="90"/>
      <c r="P602" s="94"/>
      <c r="Q602" s="90"/>
      <c r="R602" s="90"/>
      <c r="S602" s="90"/>
      <c r="T602" s="94"/>
      <c r="U602" s="113"/>
      <c r="V602" s="113"/>
      <c r="W602" s="113"/>
      <c r="X602" s="91"/>
      <c r="Y602" s="113"/>
      <c r="Z602" s="113"/>
      <c r="AA602" s="113"/>
      <c r="AB602" s="91"/>
      <c r="AC602" s="113"/>
      <c r="AD602" s="113"/>
      <c r="AE602" s="113"/>
      <c r="AF602" s="91"/>
      <c r="AG602" s="113"/>
      <c r="AH602" s="113"/>
      <c r="AI602" s="113"/>
      <c r="AJ602" s="91"/>
      <c r="AK602" s="113"/>
      <c r="AL602" s="113"/>
      <c r="AM602" s="113"/>
      <c r="AN602" s="91"/>
      <c r="AO602" s="113"/>
      <c r="AP602" s="113"/>
      <c r="AQ602" s="113"/>
      <c r="AR602" s="91"/>
      <c r="AT602" s="93"/>
      <c r="AU602" s="93"/>
      <c r="AV602" s="93"/>
      <c r="AW602" s="93"/>
      <c r="AX602" s="93"/>
      <c r="AY602" s="93"/>
      <c r="AZ602" s="93"/>
      <c r="BA602" s="93"/>
      <c r="BB602" s="93"/>
      <c r="BC602" s="93"/>
    </row>
    <row r="603" spans="1:55" x14ac:dyDescent="0.45">
      <c r="A603" s="160" t="s">
        <v>582</v>
      </c>
      <c r="B603" s="60" t="s">
        <v>223</v>
      </c>
      <c r="C603" s="76" t="s">
        <v>209</v>
      </c>
      <c r="D603" s="60">
        <v>2690507</v>
      </c>
      <c r="E603" s="86">
        <v>-15</v>
      </c>
      <c r="F603" s="86">
        <v>-11</v>
      </c>
      <c r="G603" s="86">
        <v>-5</v>
      </c>
      <c r="H603" s="77">
        <v>-1</v>
      </c>
      <c r="I603" s="86">
        <v>-8</v>
      </c>
      <c r="J603" s="86">
        <v>-6</v>
      </c>
      <c r="K603" s="86">
        <v>-10</v>
      </c>
      <c r="L603" s="77">
        <v>-145</v>
      </c>
      <c r="M603" s="86">
        <v>-291</v>
      </c>
      <c r="N603" s="86">
        <v>-417</v>
      </c>
      <c r="O603" s="86">
        <v>-266</v>
      </c>
      <c r="P603" s="77">
        <v>-293</v>
      </c>
      <c r="Q603" s="86">
        <v>-127</v>
      </c>
      <c r="R603" s="86">
        <v>-41</v>
      </c>
      <c r="S603" s="86">
        <v>-21</v>
      </c>
      <c r="T603" s="77">
        <v>-53</v>
      </c>
      <c r="U603" s="113"/>
      <c r="V603" s="113"/>
      <c r="W603" s="113"/>
      <c r="X603" s="91"/>
      <c r="Y603" s="113"/>
      <c r="Z603" s="113"/>
      <c r="AA603" s="113"/>
      <c r="AB603" s="91"/>
      <c r="AC603" s="113"/>
      <c r="AD603" s="113"/>
      <c r="AE603" s="113"/>
      <c r="AF603" s="91"/>
      <c r="AG603" s="113"/>
      <c r="AH603" s="113"/>
      <c r="AI603" s="113"/>
      <c r="AJ603" s="91"/>
      <c r="AK603" s="113"/>
      <c r="AL603" s="113"/>
      <c r="AM603" s="113"/>
      <c r="AN603" s="91"/>
      <c r="AO603" s="113"/>
      <c r="AP603" s="113"/>
      <c r="AQ603" s="113"/>
      <c r="AR603" s="91"/>
      <c r="AT603" s="92">
        <f>SUM(E603,F603,G603,H603)</f>
        <v>-32</v>
      </c>
      <c r="AU603" s="92">
        <f>SUM(I603,J603,K603,L603)</f>
        <v>-169</v>
      </c>
      <c r="AV603" s="92">
        <f>SUM(M603,N603,O603,P603)</f>
        <v>-1267</v>
      </c>
      <c r="AW603" s="92">
        <f>SUM(Q603,R603,S603,T603)</f>
        <v>-242</v>
      </c>
      <c r="AX603" s="93"/>
      <c r="AY603" s="93"/>
      <c r="AZ603" s="93"/>
      <c r="BA603" s="93"/>
      <c r="BB603" s="93"/>
      <c r="BC603" s="93"/>
    </row>
    <row r="604" spans="1:55" x14ac:dyDescent="0.45">
      <c r="A604" s="161" t="s">
        <v>585</v>
      </c>
      <c r="B604" s="101" t="s">
        <v>223</v>
      </c>
      <c r="C604" s="102" t="s">
        <v>209</v>
      </c>
      <c r="D604" s="101">
        <v>2690508</v>
      </c>
      <c r="E604" s="162">
        <f t="shared" ref="E604:T604" si="66">SUM(E600:E603)</f>
        <v>6351</v>
      </c>
      <c r="F604" s="205">
        <f t="shared" si="66"/>
        <v>6581</v>
      </c>
      <c r="G604" s="205">
        <f t="shared" si="66"/>
        <v>6974</v>
      </c>
      <c r="H604" s="206">
        <f t="shared" si="66"/>
        <v>8094</v>
      </c>
      <c r="I604" s="162">
        <f t="shared" si="66"/>
        <v>7407</v>
      </c>
      <c r="J604" s="162">
        <f t="shared" si="66"/>
        <v>7707</v>
      </c>
      <c r="K604" s="162">
        <f t="shared" si="66"/>
        <v>7926</v>
      </c>
      <c r="L604" s="199">
        <f t="shared" si="66"/>
        <v>9027</v>
      </c>
      <c r="M604" s="162">
        <f t="shared" si="66"/>
        <v>8894</v>
      </c>
      <c r="N604" s="162">
        <f t="shared" si="66"/>
        <v>8991</v>
      </c>
      <c r="O604" s="162">
        <f t="shared" si="66"/>
        <v>9301</v>
      </c>
      <c r="P604" s="199">
        <f t="shared" si="66"/>
        <v>10044</v>
      </c>
      <c r="Q604" s="162">
        <f t="shared" si="66"/>
        <v>9461</v>
      </c>
      <c r="R604" s="162">
        <f t="shared" si="66"/>
        <v>9552</v>
      </c>
      <c r="S604" s="162">
        <f t="shared" si="66"/>
        <v>9810</v>
      </c>
      <c r="T604" s="199">
        <f t="shared" si="66"/>
        <v>11086</v>
      </c>
      <c r="U604" s="207"/>
      <c r="V604" s="207"/>
      <c r="W604" s="207"/>
      <c r="X604" s="208"/>
      <c r="Y604" s="207"/>
      <c r="Z604" s="207"/>
      <c r="AA604" s="207"/>
      <c r="AB604" s="208"/>
      <c r="AC604" s="207"/>
      <c r="AD604" s="207"/>
      <c r="AE604" s="207"/>
      <c r="AF604" s="208"/>
      <c r="AG604" s="207"/>
      <c r="AH604" s="207"/>
      <c r="AI604" s="207"/>
      <c r="AJ604" s="208"/>
      <c r="AK604" s="207"/>
      <c r="AL604" s="207"/>
      <c r="AM604" s="207"/>
      <c r="AN604" s="208"/>
      <c r="AO604" s="207"/>
      <c r="AP604" s="207"/>
      <c r="AQ604" s="207"/>
      <c r="AR604" s="208"/>
      <c r="AT604" s="209">
        <f>SUM(E604,F604,G604,H604)</f>
        <v>28000</v>
      </c>
      <c r="AU604" s="201">
        <f>SUM(I604,J604,K604,L604)</f>
        <v>32067</v>
      </c>
      <c r="AV604" s="201">
        <f>SUM(M604,N604,O604,P604)</f>
        <v>37230</v>
      </c>
      <c r="AW604" s="201">
        <f>SUM(Q604,R604,S604,T604)</f>
        <v>39909</v>
      </c>
      <c r="AX604" s="193"/>
      <c r="AY604" s="193"/>
      <c r="AZ604" s="193"/>
      <c r="BA604" s="193"/>
      <c r="BB604" s="193"/>
      <c r="BC604" s="193"/>
    </row>
    <row r="605" spans="1:55" x14ac:dyDescent="0.45">
      <c r="A605" s="135"/>
      <c r="B605" s="158"/>
      <c r="C605" s="158"/>
      <c r="D605" s="158"/>
      <c r="E605" s="203"/>
      <c r="F605" s="203"/>
      <c r="G605" s="203"/>
      <c r="H605" s="204"/>
      <c r="I605" s="203"/>
      <c r="J605" s="203"/>
      <c r="K605" s="203"/>
      <c r="L605" s="204"/>
      <c r="M605" s="203"/>
      <c r="N605" s="203"/>
      <c r="O605" s="203"/>
      <c r="P605" s="204"/>
      <c r="Q605" s="203"/>
      <c r="R605" s="203"/>
      <c r="S605" s="203"/>
      <c r="T605" s="204"/>
      <c r="U605" s="113"/>
      <c r="V605" s="113"/>
      <c r="W605" s="113"/>
      <c r="X605" s="91"/>
      <c r="Y605" s="113"/>
      <c r="Z605" s="113"/>
      <c r="AA605" s="113"/>
      <c r="AB605" s="91"/>
      <c r="AC605" s="113"/>
      <c r="AD605" s="113"/>
      <c r="AE605" s="113"/>
      <c r="AF605" s="91"/>
      <c r="AG605" s="113"/>
      <c r="AH605" s="113"/>
      <c r="AI605" s="113"/>
      <c r="AJ605" s="91"/>
      <c r="AK605" s="113"/>
      <c r="AL605" s="113"/>
      <c r="AM605" s="113"/>
      <c r="AN605" s="91"/>
      <c r="AO605" s="113"/>
      <c r="AP605" s="113"/>
      <c r="AQ605" s="113"/>
      <c r="AR605" s="91"/>
      <c r="AT605" s="93"/>
      <c r="AU605" s="93"/>
      <c r="AV605" s="93"/>
      <c r="AW605" s="93"/>
      <c r="AX605" s="93"/>
      <c r="AY605" s="93"/>
      <c r="AZ605" s="93"/>
      <c r="BA605" s="93"/>
      <c r="BB605" s="93"/>
      <c r="BC605" s="93"/>
    </row>
    <row r="606" spans="1:55" x14ac:dyDescent="0.45">
      <c r="A606" s="135" t="s">
        <v>590</v>
      </c>
      <c r="B606" s="60" t="s">
        <v>223</v>
      </c>
      <c r="C606" s="76" t="s">
        <v>209</v>
      </c>
      <c r="D606" s="60">
        <v>2690509</v>
      </c>
      <c r="E606" s="113"/>
      <c r="F606" s="113"/>
      <c r="G606" s="113"/>
      <c r="H606" s="91"/>
      <c r="I606" s="113"/>
      <c r="J606" s="113"/>
      <c r="K606" s="113"/>
      <c r="L606" s="91"/>
      <c r="M606" s="113"/>
      <c r="N606" s="113"/>
      <c r="O606" s="113"/>
      <c r="P606" s="91"/>
      <c r="Q606" s="113"/>
      <c r="R606" s="113"/>
      <c r="S606" s="86">
        <v>7869</v>
      </c>
      <c r="T606" s="77">
        <v>8821</v>
      </c>
      <c r="U606" s="113"/>
      <c r="V606" s="113"/>
      <c r="W606" s="113"/>
      <c r="X606" s="91"/>
      <c r="Y606" s="113"/>
      <c r="Z606" s="113"/>
      <c r="AA606" s="113"/>
      <c r="AB606" s="91"/>
      <c r="AC606" s="113"/>
      <c r="AD606" s="113"/>
      <c r="AE606" s="113"/>
      <c r="AF606" s="91"/>
      <c r="AG606" s="113"/>
      <c r="AH606" s="113"/>
      <c r="AI606" s="113"/>
      <c r="AJ606" s="91"/>
      <c r="AK606" s="113"/>
      <c r="AL606" s="113"/>
      <c r="AM606" s="113"/>
      <c r="AN606" s="91"/>
      <c r="AO606" s="113"/>
      <c r="AP606" s="113"/>
      <c r="AQ606" s="113"/>
      <c r="AR606" s="91"/>
      <c r="AT606" s="93"/>
      <c r="AU606" s="93"/>
      <c r="AV606" s="93"/>
      <c r="AW606" s="93"/>
      <c r="AX606" s="93"/>
      <c r="AY606" s="93"/>
      <c r="AZ606" s="93"/>
      <c r="BA606" s="93"/>
      <c r="BB606" s="93"/>
      <c r="BC606" s="93"/>
    </row>
    <row r="607" spans="1:55" x14ac:dyDescent="0.45">
      <c r="A607" s="135" t="s">
        <v>591</v>
      </c>
      <c r="B607" s="60" t="s">
        <v>227</v>
      </c>
      <c r="C607" s="76" t="s">
        <v>209</v>
      </c>
      <c r="D607" s="60">
        <v>2690510</v>
      </c>
      <c r="E607" s="113"/>
      <c r="F607" s="113"/>
      <c r="G607" s="113"/>
      <c r="H607" s="91"/>
      <c r="I607" s="113"/>
      <c r="J607" s="113"/>
      <c r="K607" s="113"/>
      <c r="L607" s="91"/>
      <c r="M607" s="113"/>
      <c r="N607" s="113"/>
      <c r="O607" s="113"/>
      <c r="P607" s="91"/>
      <c r="Q607" s="113"/>
      <c r="R607" s="113"/>
      <c r="S607" s="110">
        <v>0.22</v>
      </c>
      <c r="T607" s="111">
        <v>0.24</v>
      </c>
      <c r="U607" s="113"/>
      <c r="V607" s="113"/>
      <c r="W607" s="113"/>
      <c r="X607" s="91"/>
      <c r="Y607" s="113"/>
      <c r="Z607" s="113"/>
      <c r="AA607" s="113"/>
      <c r="AB607" s="91"/>
      <c r="AC607" s="113"/>
      <c r="AD607" s="113"/>
      <c r="AE607" s="113"/>
      <c r="AF607" s="91"/>
      <c r="AG607" s="113"/>
      <c r="AH607" s="113"/>
      <c r="AI607" s="113"/>
      <c r="AJ607" s="91"/>
      <c r="AK607" s="113"/>
      <c r="AL607" s="113"/>
      <c r="AM607" s="113"/>
      <c r="AN607" s="91"/>
      <c r="AO607" s="113"/>
      <c r="AP607" s="113"/>
      <c r="AQ607" s="113"/>
      <c r="AR607" s="91"/>
      <c r="AT607" s="93"/>
      <c r="AU607" s="93"/>
      <c r="AV607" s="93"/>
      <c r="AW607" s="93"/>
      <c r="AX607" s="93"/>
      <c r="AY607" s="93"/>
      <c r="AZ607" s="93"/>
      <c r="BA607" s="93"/>
      <c r="BB607" s="93"/>
      <c r="BC607" s="93"/>
    </row>
    <row r="608" spans="1:55" x14ac:dyDescent="0.45">
      <c r="A608" s="135" t="s">
        <v>592</v>
      </c>
      <c r="B608" s="60" t="s">
        <v>227</v>
      </c>
      <c r="C608" s="76" t="s">
        <v>209</v>
      </c>
      <c r="D608" s="60">
        <v>2690511</v>
      </c>
      <c r="E608" s="113"/>
      <c r="F608" s="113"/>
      <c r="G608" s="113"/>
      <c r="H608" s="91"/>
      <c r="I608" s="113"/>
      <c r="J608" s="113"/>
      <c r="K608" s="113"/>
      <c r="L608" s="91"/>
      <c r="M608" s="113"/>
      <c r="N608" s="113"/>
      <c r="O608" s="113"/>
      <c r="P608" s="91"/>
      <c r="Q608" s="113"/>
      <c r="R608" s="113"/>
      <c r="S608" s="110">
        <v>0.25</v>
      </c>
      <c r="T608" s="111">
        <v>0.26</v>
      </c>
      <c r="U608" s="113"/>
      <c r="V608" s="113"/>
      <c r="W608" s="113"/>
      <c r="X608" s="91"/>
      <c r="Y608" s="113"/>
      <c r="Z608" s="113"/>
      <c r="AA608" s="113"/>
      <c r="AB608" s="91"/>
      <c r="AC608" s="113"/>
      <c r="AD608" s="113"/>
      <c r="AE608" s="113"/>
      <c r="AF608" s="91"/>
      <c r="AG608" s="113"/>
      <c r="AH608" s="113"/>
      <c r="AI608" s="113"/>
      <c r="AJ608" s="91"/>
      <c r="AK608" s="113"/>
      <c r="AL608" s="113"/>
      <c r="AM608" s="113"/>
      <c r="AN608" s="91"/>
      <c r="AO608" s="113"/>
      <c r="AP608" s="113"/>
      <c r="AQ608" s="113"/>
      <c r="AR608" s="91"/>
      <c r="AT608" s="93"/>
      <c r="AU608" s="93"/>
      <c r="AV608" s="93"/>
      <c r="AW608" s="93"/>
      <c r="AX608" s="93"/>
      <c r="AY608" s="93"/>
      <c r="AZ608" s="93"/>
      <c r="BA608" s="93"/>
      <c r="BB608" s="93"/>
      <c r="BC608" s="93"/>
    </row>
    <row r="609" spans="1:55" x14ac:dyDescent="0.45">
      <c r="A609" s="97"/>
      <c r="B609" s="114"/>
      <c r="C609" s="114"/>
      <c r="D609" s="114"/>
      <c r="E609" s="113"/>
      <c r="F609" s="113"/>
      <c r="G609" s="113"/>
      <c r="H609" s="91"/>
      <c r="I609" s="113"/>
      <c r="J609" s="113"/>
      <c r="K609" s="113"/>
      <c r="L609" s="91"/>
      <c r="M609" s="113"/>
      <c r="N609" s="113"/>
      <c r="O609" s="113"/>
      <c r="P609" s="91"/>
      <c r="Q609" s="113"/>
      <c r="R609" s="113"/>
      <c r="S609" s="113"/>
      <c r="T609" s="91"/>
      <c r="U609" s="113"/>
      <c r="V609" s="113"/>
      <c r="W609" s="113"/>
      <c r="X609" s="91"/>
      <c r="Y609" s="113"/>
      <c r="Z609" s="113"/>
      <c r="AA609" s="113"/>
      <c r="AB609" s="91"/>
      <c r="AC609" s="113"/>
      <c r="AD609" s="113"/>
      <c r="AE609" s="113"/>
      <c r="AF609" s="91"/>
      <c r="AG609" s="113"/>
      <c r="AH609" s="113"/>
      <c r="AI609" s="113"/>
      <c r="AJ609" s="91"/>
      <c r="AK609" s="113"/>
      <c r="AL609" s="113"/>
      <c r="AM609" s="113"/>
      <c r="AN609" s="91"/>
      <c r="AO609" s="113"/>
      <c r="AP609" s="113"/>
      <c r="AQ609" s="113"/>
      <c r="AR609" s="91"/>
      <c r="AT609" s="93"/>
      <c r="AU609" s="93"/>
      <c r="AV609" s="93"/>
      <c r="AW609" s="93"/>
      <c r="AX609" s="93"/>
      <c r="AY609" s="93"/>
      <c r="AZ609" s="93"/>
      <c r="BA609" s="93"/>
      <c r="BB609" s="93"/>
      <c r="BC609" s="93"/>
    </row>
    <row r="610" spans="1:55" x14ac:dyDescent="0.45">
      <c r="A610" s="127" t="s">
        <v>593</v>
      </c>
      <c r="B610" s="96"/>
      <c r="C610" s="96"/>
      <c r="D610" s="96"/>
      <c r="E610" s="113"/>
      <c r="F610" s="113"/>
      <c r="G610" s="113"/>
      <c r="H610" s="91"/>
      <c r="I610" s="113"/>
      <c r="J610" s="113"/>
      <c r="K610" s="113"/>
      <c r="L610" s="91"/>
      <c r="M610" s="113"/>
      <c r="N610" s="113"/>
      <c r="O610" s="113"/>
      <c r="P610" s="91"/>
      <c r="Q610" s="113"/>
      <c r="R610" s="113"/>
      <c r="S610" s="210"/>
      <c r="T610" s="211"/>
      <c r="U610" s="113"/>
      <c r="V610" s="113"/>
      <c r="W610" s="113"/>
      <c r="X610" s="91"/>
      <c r="Y610" s="113"/>
      <c r="Z610" s="113"/>
      <c r="AA610" s="113"/>
      <c r="AB610" s="91"/>
      <c r="AC610" s="113"/>
      <c r="AD610" s="113"/>
      <c r="AE610" s="113"/>
      <c r="AF610" s="91"/>
      <c r="AG610" s="113"/>
      <c r="AH610" s="113"/>
      <c r="AI610" s="113"/>
      <c r="AJ610" s="91"/>
      <c r="AK610" s="113"/>
      <c r="AL610" s="113"/>
      <c r="AM610" s="113"/>
      <c r="AN610" s="91"/>
      <c r="AO610" s="113"/>
      <c r="AP610" s="113"/>
      <c r="AQ610" s="113"/>
      <c r="AR610" s="91"/>
      <c r="AT610" s="93"/>
      <c r="AU610" s="93"/>
      <c r="AV610" s="93"/>
      <c r="AW610" s="93"/>
      <c r="AX610" s="93"/>
      <c r="AY610" s="93"/>
      <c r="AZ610" s="93"/>
      <c r="BA610" s="93"/>
      <c r="BB610" s="93"/>
      <c r="BC610" s="93"/>
    </row>
    <row r="611" spans="1:55" x14ac:dyDescent="0.45">
      <c r="A611" s="141" t="s">
        <v>594</v>
      </c>
      <c r="B611" s="60" t="s">
        <v>223</v>
      </c>
      <c r="C611" s="76" t="s">
        <v>209</v>
      </c>
      <c r="D611" s="60">
        <v>2690512</v>
      </c>
      <c r="E611" s="113"/>
      <c r="F611" s="113"/>
      <c r="G611" s="113"/>
      <c r="H611" s="91"/>
      <c r="I611" s="113"/>
      <c r="J611" s="113"/>
      <c r="K611" s="113"/>
      <c r="L611" s="91"/>
      <c r="M611" s="113"/>
      <c r="N611" s="113"/>
      <c r="O611" s="113"/>
      <c r="P611" s="91"/>
      <c r="Q611" s="113"/>
      <c r="R611" s="113"/>
      <c r="S611" s="210"/>
      <c r="T611" s="211"/>
      <c r="U611" s="86">
        <v>8091</v>
      </c>
      <c r="V611" s="86">
        <v>8545</v>
      </c>
      <c r="W611" s="86">
        <v>9097</v>
      </c>
      <c r="X611" s="77">
        <v>10313</v>
      </c>
      <c r="Y611" s="86">
        <v>10474</v>
      </c>
      <c r="Z611" s="86">
        <v>10785</v>
      </c>
      <c r="AA611" s="86">
        <v>10958</v>
      </c>
      <c r="AB611" s="77">
        <v>12350</v>
      </c>
      <c r="AC611" s="86">
        <v>11791</v>
      </c>
      <c r="AD611" s="86">
        <v>12401</v>
      </c>
      <c r="AE611" s="86">
        <v>12667</v>
      </c>
      <c r="AF611" s="77">
        <v>14099</v>
      </c>
      <c r="AG611" s="86">
        <v>12845</v>
      </c>
      <c r="AH611" s="86">
        <v>11363</v>
      </c>
      <c r="AI611" s="86">
        <v>13924</v>
      </c>
      <c r="AJ611" s="77">
        <v>17238</v>
      </c>
      <c r="AK611" s="86">
        <v>17031</v>
      </c>
      <c r="AL611" s="86">
        <v>19084</v>
      </c>
      <c r="AM611" s="86">
        <v>19839</v>
      </c>
      <c r="AN611" s="77">
        <v>23153</v>
      </c>
      <c r="AO611" s="86">
        <v>20317</v>
      </c>
      <c r="AP611" s="86">
        <v>20533</v>
      </c>
      <c r="AQ611" s="86">
        <v>19450</v>
      </c>
      <c r="AR611" s="77">
        <v>21762</v>
      </c>
      <c r="AT611" s="93"/>
      <c r="AU611" s="93"/>
      <c r="AV611" s="93"/>
      <c r="AW611" s="93"/>
      <c r="AX611" s="92">
        <f>SUM(U611,V611,W611,X611)</f>
        <v>36046</v>
      </c>
      <c r="AY611" s="92">
        <f>SUM(Y611,Z611,AA611,AB611)</f>
        <v>44567</v>
      </c>
      <c r="AZ611" s="92">
        <f>SUM(AC611,AD611,AE611,AF611)</f>
        <v>50958</v>
      </c>
      <c r="BA611" s="92">
        <f>SUM(AG611,AH611,AI611,AJ611)</f>
        <v>55370</v>
      </c>
      <c r="BB611" s="88">
        <v>79107</v>
      </c>
      <c r="BC611" s="88">
        <v>82062</v>
      </c>
    </row>
    <row r="612" spans="1:55" x14ac:dyDescent="0.45">
      <c r="A612" s="135" t="s">
        <v>580</v>
      </c>
      <c r="B612" s="60" t="s">
        <v>223</v>
      </c>
      <c r="C612" s="76" t="s">
        <v>209</v>
      </c>
      <c r="D612" s="60">
        <v>2690513</v>
      </c>
      <c r="E612" s="113"/>
      <c r="F612" s="113"/>
      <c r="G612" s="113"/>
      <c r="H612" s="91"/>
      <c r="I612" s="113"/>
      <c r="J612" s="113"/>
      <c r="K612" s="113"/>
      <c r="L612" s="91"/>
      <c r="M612" s="113"/>
      <c r="N612" s="113"/>
      <c r="O612" s="113"/>
      <c r="P612" s="91"/>
      <c r="Q612" s="113"/>
      <c r="R612" s="113"/>
      <c r="S612" s="210"/>
      <c r="T612" s="211"/>
      <c r="U612" s="86">
        <v>444</v>
      </c>
      <c r="V612" s="86">
        <v>396</v>
      </c>
      <c r="W612" s="86">
        <v>-283</v>
      </c>
      <c r="X612" s="77">
        <v>-562</v>
      </c>
      <c r="Y612" s="86">
        <v>-1094</v>
      </c>
      <c r="Z612" s="86">
        <v>-721</v>
      </c>
      <c r="AA612" s="86">
        <v>123</v>
      </c>
      <c r="AB612" s="77">
        <v>367</v>
      </c>
      <c r="AC612" s="86">
        <v>762</v>
      </c>
      <c r="AD612" s="86">
        <v>816</v>
      </c>
      <c r="AE612" s="86">
        <v>456</v>
      </c>
      <c r="AF612" s="77">
        <v>363</v>
      </c>
      <c r="AG612" s="86">
        <v>235</v>
      </c>
      <c r="AH612" s="86">
        <v>361</v>
      </c>
      <c r="AI612" s="86">
        <v>-250</v>
      </c>
      <c r="AJ612" s="77">
        <v>-457</v>
      </c>
      <c r="AK612" s="86">
        <v>-929</v>
      </c>
      <c r="AL612" s="86">
        <v>-1425</v>
      </c>
      <c r="AM612" s="86">
        <v>-490</v>
      </c>
      <c r="AN612" s="91"/>
      <c r="AO612" s="90"/>
      <c r="AP612" s="90"/>
      <c r="AQ612" s="90"/>
      <c r="AR612" s="77">
        <v>3069</v>
      </c>
      <c r="AT612" s="93"/>
      <c r="AU612" s="93"/>
      <c r="AV612" s="93"/>
      <c r="AW612" s="93"/>
      <c r="AX612" s="92">
        <f>SUM(U612,V612,W612,X612)</f>
        <v>-5</v>
      </c>
      <c r="AY612" s="92">
        <f>SUM(Y612,Z612,AA612,AB612)</f>
        <v>-1325</v>
      </c>
      <c r="AZ612" s="92">
        <f>SUM(AC612,AD612,AE612,AF612)</f>
        <v>2397</v>
      </c>
      <c r="BA612" s="92">
        <f>SUM(AG612,AH612,AI612,AJ612)</f>
        <v>-111</v>
      </c>
      <c r="BB612" s="93"/>
      <c r="BC612" s="88">
        <v>8979</v>
      </c>
    </row>
    <row r="613" spans="1:55" x14ac:dyDescent="0.45">
      <c r="A613" s="135" t="s">
        <v>582</v>
      </c>
      <c r="B613" s="60" t="s">
        <v>223</v>
      </c>
      <c r="C613" s="76" t="s">
        <v>209</v>
      </c>
      <c r="D613" s="60">
        <v>2690514</v>
      </c>
      <c r="E613" s="113"/>
      <c r="F613" s="113"/>
      <c r="G613" s="113"/>
      <c r="H613" s="91"/>
      <c r="I613" s="113"/>
      <c r="J613" s="113"/>
      <c r="K613" s="113"/>
      <c r="L613" s="91"/>
      <c r="M613" s="113"/>
      <c r="N613" s="113"/>
      <c r="O613" s="113"/>
      <c r="P613" s="91"/>
      <c r="Q613" s="113"/>
      <c r="R613" s="113"/>
      <c r="S613" s="210"/>
      <c r="T613" s="211"/>
      <c r="U613" s="86">
        <v>-158</v>
      </c>
      <c r="V613" s="86">
        <v>12</v>
      </c>
      <c r="W613" s="86">
        <v>161</v>
      </c>
      <c r="X613" s="77">
        <v>175</v>
      </c>
      <c r="Y613" s="86">
        <v>217</v>
      </c>
      <c r="Z613" s="86">
        <v>103</v>
      </c>
      <c r="AA613" s="86">
        <v>-49</v>
      </c>
      <c r="AB613" s="77">
        <v>-99</v>
      </c>
      <c r="AC613" s="86">
        <v>-123</v>
      </c>
      <c r="AD613" s="86">
        <v>-88</v>
      </c>
      <c r="AE613" s="86">
        <v>-102</v>
      </c>
      <c r="AF613" s="77">
        <v>0</v>
      </c>
      <c r="AG613" s="113"/>
      <c r="AH613" s="113"/>
      <c r="AI613" s="113"/>
      <c r="AJ613" s="91"/>
      <c r="AK613" s="113"/>
      <c r="AL613" s="113"/>
      <c r="AM613" s="113"/>
      <c r="AN613" s="91"/>
      <c r="AO613" s="113"/>
      <c r="AP613" s="113"/>
      <c r="AQ613" s="113"/>
      <c r="AR613" s="91"/>
      <c r="AT613" s="93"/>
      <c r="AU613" s="93"/>
      <c r="AV613" s="93"/>
      <c r="AW613" s="93"/>
      <c r="AX613" s="92">
        <f>SUM(U613,V613,W613,X613)</f>
        <v>190</v>
      </c>
      <c r="AY613" s="92">
        <f>SUM(Y613,Z613,AA613,AB613)</f>
        <v>172</v>
      </c>
      <c r="AZ613" s="92">
        <f>SUM(AC613,AD613,AE613,AF613)</f>
        <v>-313</v>
      </c>
      <c r="BA613" s="93"/>
      <c r="BB613" s="93"/>
      <c r="BC613" s="93"/>
    </row>
    <row r="614" spans="1:55" x14ac:dyDescent="0.45">
      <c r="A614" s="136" t="s">
        <v>595</v>
      </c>
      <c r="B614" s="101" t="s">
        <v>223</v>
      </c>
      <c r="C614" s="102" t="s">
        <v>209</v>
      </c>
      <c r="D614" s="101">
        <v>2690515</v>
      </c>
      <c r="E614" s="200"/>
      <c r="F614" s="200"/>
      <c r="G614" s="200"/>
      <c r="H614" s="157"/>
      <c r="I614" s="200"/>
      <c r="J614" s="200"/>
      <c r="K614" s="200"/>
      <c r="L614" s="157"/>
      <c r="M614" s="200"/>
      <c r="N614" s="200"/>
      <c r="O614" s="200"/>
      <c r="P614" s="157"/>
      <c r="Q614" s="200"/>
      <c r="R614" s="200"/>
      <c r="S614" s="162"/>
      <c r="T614" s="199"/>
      <c r="U614" s="162">
        <f t="shared" ref="U614:AM614" si="67">SUM(U611:U613)</f>
        <v>8377</v>
      </c>
      <c r="V614" s="162">
        <f t="shared" si="67"/>
        <v>8953</v>
      </c>
      <c r="W614" s="162">
        <f t="shared" si="67"/>
        <v>8975</v>
      </c>
      <c r="X614" s="199">
        <f t="shared" si="67"/>
        <v>9926</v>
      </c>
      <c r="Y614" s="162">
        <f t="shared" si="67"/>
        <v>9597</v>
      </c>
      <c r="Z614" s="162">
        <f t="shared" si="67"/>
        <v>10167</v>
      </c>
      <c r="AA614" s="162">
        <f t="shared" si="67"/>
        <v>11032</v>
      </c>
      <c r="AB614" s="199">
        <f t="shared" si="67"/>
        <v>12618</v>
      </c>
      <c r="AC614" s="162">
        <f t="shared" si="67"/>
        <v>12430</v>
      </c>
      <c r="AD614" s="162">
        <f t="shared" si="67"/>
        <v>13129</v>
      </c>
      <c r="AE614" s="162">
        <f t="shared" si="67"/>
        <v>13021</v>
      </c>
      <c r="AF614" s="199">
        <f t="shared" si="67"/>
        <v>14462</v>
      </c>
      <c r="AG614" s="162">
        <f t="shared" si="67"/>
        <v>13080</v>
      </c>
      <c r="AH614" s="162">
        <f t="shared" si="67"/>
        <v>11724</v>
      </c>
      <c r="AI614" s="162">
        <f t="shared" si="67"/>
        <v>13674</v>
      </c>
      <c r="AJ614" s="199">
        <f t="shared" si="67"/>
        <v>16781</v>
      </c>
      <c r="AK614" s="162">
        <f t="shared" si="67"/>
        <v>16102</v>
      </c>
      <c r="AL614" s="162">
        <f t="shared" si="67"/>
        <v>17659</v>
      </c>
      <c r="AM614" s="162">
        <f t="shared" si="67"/>
        <v>19349</v>
      </c>
      <c r="AN614" s="104">
        <v>23211</v>
      </c>
      <c r="AO614" s="103">
        <v>21628</v>
      </c>
      <c r="AP614" s="103">
        <v>22489</v>
      </c>
      <c r="AQ614" s="103">
        <v>22093</v>
      </c>
      <c r="AR614" s="199">
        <f>SUM(AR611:AR613)</f>
        <v>24831</v>
      </c>
      <c r="AT614" s="194"/>
      <c r="AU614" s="194"/>
      <c r="AV614" s="194"/>
      <c r="AW614" s="194"/>
      <c r="AX614" s="201">
        <f>SUM(U614,V614,W614,X614)</f>
        <v>36231</v>
      </c>
      <c r="AY614" s="201">
        <f>SUM(Y614,Z614,AA614,AB614)</f>
        <v>43414</v>
      </c>
      <c r="AZ614" s="201">
        <f>SUM(AC614,AD614,AE614,AF614)</f>
        <v>53042</v>
      </c>
      <c r="BA614" s="201">
        <f>SUM(AG614,AH614,AI614,AJ614)</f>
        <v>55259</v>
      </c>
      <c r="BB614" s="201">
        <f>SUM(AK614,AL614,AM614,AN614)</f>
        <v>76321</v>
      </c>
      <c r="BC614" s="212">
        <f>SUM(BC611:BC613)</f>
        <v>91041</v>
      </c>
    </row>
    <row r="615" spans="1:55" x14ac:dyDescent="0.45">
      <c r="A615" s="97"/>
      <c r="B615" s="114"/>
      <c r="C615" s="114"/>
      <c r="D615" s="114"/>
      <c r="E615" s="113"/>
      <c r="F615" s="113"/>
      <c r="G615" s="113"/>
      <c r="H615" s="91"/>
      <c r="I615" s="113"/>
      <c r="J615" s="113"/>
      <c r="K615" s="113"/>
      <c r="L615" s="91"/>
      <c r="M615" s="113"/>
      <c r="N615" s="113"/>
      <c r="O615" s="113"/>
      <c r="P615" s="91"/>
      <c r="Q615" s="113"/>
      <c r="R615" s="113"/>
      <c r="S615" s="210"/>
      <c r="T615" s="211"/>
      <c r="U615" s="113"/>
      <c r="V615" s="113"/>
      <c r="W615" s="113"/>
      <c r="X615" s="91"/>
      <c r="Y615" s="113"/>
      <c r="Z615" s="113"/>
      <c r="AA615" s="113"/>
      <c r="AB615" s="91"/>
      <c r="AC615" s="113"/>
      <c r="AD615" s="113"/>
      <c r="AE615" s="113"/>
      <c r="AF615" s="91"/>
      <c r="AG615" s="113"/>
      <c r="AH615" s="113"/>
      <c r="AI615" s="113"/>
      <c r="AJ615" s="91"/>
      <c r="AK615" s="113"/>
      <c r="AL615" s="113"/>
      <c r="AM615" s="113"/>
      <c r="AN615" s="91"/>
      <c r="AO615" s="113"/>
      <c r="AP615" s="113"/>
      <c r="AQ615" s="113"/>
      <c r="AR615" s="91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</row>
    <row r="616" spans="1:55" x14ac:dyDescent="0.45">
      <c r="A616" s="135" t="s">
        <v>596</v>
      </c>
      <c r="B616" s="60" t="s">
        <v>223</v>
      </c>
      <c r="C616" s="76" t="s">
        <v>209</v>
      </c>
      <c r="D616" s="60">
        <v>2690516</v>
      </c>
      <c r="E616" s="113"/>
      <c r="F616" s="113"/>
      <c r="G616" s="113"/>
      <c r="H616" s="91"/>
      <c r="I616" s="113"/>
      <c r="J616" s="113"/>
      <c r="K616" s="113"/>
      <c r="L616" s="91"/>
      <c r="M616" s="113"/>
      <c r="N616" s="113"/>
      <c r="O616" s="113"/>
      <c r="P616" s="91"/>
      <c r="Q616" s="113"/>
      <c r="R616" s="113"/>
      <c r="S616" s="210"/>
      <c r="T616" s="211"/>
      <c r="U616" s="86">
        <v>7011</v>
      </c>
      <c r="V616" s="86">
        <v>7415</v>
      </c>
      <c r="W616" s="86">
        <v>7288</v>
      </c>
      <c r="X616" s="77">
        <v>8111</v>
      </c>
      <c r="Y616" s="86">
        <v>7933</v>
      </c>
      <c r="Z616" s="86">
        <v>8557</v>
      </c>
      <c r="AA616" s="86">
        <v>9258</v>
      </c>
      <c r="AB616" s="77">
        <v>10488</v>
      </c>
      <c r="AC616" s="86">
        <v>10691</v>
      </c>
      <c r="AD616" s="86">
        <v>10888</v>
      </c>
      <c r="AE616" s="86">
        <v>10909</v>
      </c>
      <c r="AF616" s="91"/>
      <c r="AG616" s="113"/>
      <c r="AH616" s="113"/>
      <c r="AI616" s="113"/>
      <c r="AJ616" s="91"/>
      <c r="AK616" s="113"/>
      <c r="AL616" s="113"/>
      <c r="AM616" s="113"/>
      <c r="AN616" s="91"/>
      <c r="AO616" s="113"/>
      <c r="AP616" s="113"/>
      <c r="AQ616" s="113"/>
      <c r="AR616" s="91"/>
      <c r="AT616" s="93"/>
      <c r="AU616" s="93"/>
      <c r="AV616" s="93"/>
      <c r="AW616" s="93"/>
      <c r="AX616" s="92">
        <f>SUM(U616,V616,W616,X616)</f>
        <v>29825</v>
      </c>
      <c r="AY616" s="92">
        <f>SUM(Y616,Z616,AA616,AB616)</f>
        <v>36236</v>
      </c>
      <c r="AZ616" s="93"/>
      <c r="BA616" s="93"/>
      <c r="BB616" s="93"/>
      <c r="BC616" s="93"/>
    </row>
    <row r="617" spans="1:55" x14ac:dyDescent="0.45">
      <c r="A617" s="135" t="s">
        <v>549</v>
      </c>
      <c r="B617" s="60" t="s">
        <v>223</v>
      </c>
      <c r="C617" s="76" t="s">
        <v>209</v>
      </c>
      <c r="D617" s="60">
        <v>2690517</v>
      </c>
      <c r="E617" s="113"/>
      <c r="F617" s="113"/>
      <c r="G617" s="113"/>
      <c r="H617" s="91"/>
      <c r="I617" s="113"/>
      <c r="J617" s="113"/>
      <c r="K617" s="113"/>
      <c r="L617" s="91"/>
      <c r="M617" s="113"/>
      <c r="N617" s="113"/>
      <c r="O617" s="113"/>
      <c r="P617" s="91"/>
      <c r="Q617" s="113"/>
      <c r="R617" s="113"/>
      <c r="S617" s="210"/>
      <c r="T617" s="211"/>
      <c r="U617" s="90"/>
      <c r="V617" s="90"/>
      <c r="W617" s="90"/>
      <c r="X617" s="94"/>
      <c r="Y617" s="90"/>
      <c r="Z617" s="90"/>
      <c r="AA617" s="90"/>
      <c r="AB617" s="94"/>
      <c r="AC617" s="90"/>
      <c r="AD617" s="90"/>
      <c r="AE617" s="90"/>
      <c r="AF617" s="77">
        <v>12251</v>
      </c>
      <c r="AG617" s="86">
        <v>11668</v>
      </c>
      <c r="AH617" s="86">
        <v>12313</v>
      </c>
      <c r="AI617" s="86">
        <v>12565</v>
      </c>
      <c r="AJ617" s="77">
        <v>14099</v>
      </c>
      <c r="AK617" s="86">
        <v>12845</v>
      </c>
      <c r="AL617" s="86">
        <v>11363</v>
      </c>
      <c r="AM617" s="86">
        <v>13924</v>
      </c>
      <c r="AN617" s="91"/>
      <c r="AO617" s="90"/>
      <c r="AP617" s="90"/>
      <c r="AQ617" s="90"/>
      <c r="AR617" s="91"/>
      <c r="AT617" s="93"/>
      <c r="AU617" s="93"/>
      <c r="AV617" s="93"/>
      <c r="AW617" s="93"/>
      <c r="AX617" s="93"/>
      <c r="AY617" s="93"/>
      <c r="AZ617" s="93"/>
      <c r="BA617" s="92">
        <f>SUM(AG617,AH617,AI617,AJ617)</f>
        <v>50645</v>
      </c>
      <c r="BB617" s="93"/>
      <c r="BC617" s="93"/>
    </row>
    <row r="618" spans="1:55" x14ac:dyDescent="0.45">
      <c r="A618" s="135"/>
      <c r="B618" s="158"/>
      <c r="C618" s="158"/>
      <c r="D618" s="158"/>
      <c r="E618" s="113"/>
      <c r="F618" s="113"/>
      <c r="G618" s="113"/>
      <c r="H618" s="91"/>
      <c r="I618" s="113"/>
      <c r="J618" s="113"/>
      <c r="K618" s="113"/>
      <c r="L618" s="91"/>
      <c r="M618" s="113"/>
      <c r="N618" s="113"/>
      <c r="O618" s="113"/>
      <c r="P618" s="91"/>
      <c r="Q618" s="113"/>
      <c r="R618" s="113"/>
      <c r="S618" s="210"/>
      <c r="T618" s="211"/>
      <c r="U618" s="90"/>
      <c r="V618" s="90"/>
      <c r="W618" s="90"/>
      <c r="X618" s="94"/>
      <c r="Y618" s="90"/>
      <c r="Z618" s="90"/>
      <c r="AA618" s="90"/>
      <c r="AB618" s="94"/>
      <c r="AC618" s="90"/>
      <c r="AD618" s="90"/>
      <c r="AE618" s="90"/>
      <c r="AF618" s="94"/>
      <c r="AG618" s="90"/>
      <c r="AH618" s="90"/>
      <c r="AI618" s="90"/>
      <c r="AJ618" s="94"/>
      <c r="AK618" s="90"/>
      <c r="AL618" s="90"/>
      <c r="AM618" s="90"/>
      <c r="AN618" s="91"/>
      <c r="AO618" s="90"/>
      <c r="AP618" s="90"/>
      <c r="AQ618" s="90"/>
      <c r="AR618" s="91"/>
      <c r="AT618" s="93"/>
      <c r="AU618" s="93"/>
      <c r="AV618" s="93"/>
      <c r="AW618" s="93"/>
      <c r="AX618" s="93"/>
      <c r="AY618" s="93"/>
      <c r="AZ618" s="93"/>
      <c r="BA618" s="93"/>
      <c r="BB618" s="93"/>
      <c r="BC618" s="93"/>
    </row>
    <row r="619" spans="1:55" x14ac:dyDescent="0.45">
      <c r="A619" s="135" t="s">
        <v>597</v>
      </c>
      <c r="B619" s="60" t="s">
        <v>227</v>
      </c>
      <c r="C619" s="76" t="s">
        <v>209</v>
      </c>
      <c r="D619" s="60">
        <v>2690518</v>
      </c>
      <c r="E619" s="113"/>
      <c r="F619" s="113"/>
      <c r="G619" s="113"/>
      <c r="H619" s="91"/>
      <c r="I619" s="113"/>
      <c r="J619" s="113"/>
      <c r="K619" s="113"/>
      <c r="L619" s="91"/>
      <c r="M619" s="113"/>
      <c r="N619" s="113"/>
      <c r="O619" s="113"/>
      <c r="P619" s="91"/>
      <c r="Q619" s="113"/>
      <c r="R619" s="113"/>
      <c r="S619" s="210"/>
      <c r="T619" s="211"/>
      <c r="U619" s="110">
        <v>0.13</v>
      </c>
      <c r="V619" s="110">
        <v>0.14000000000000001</v>
      </c>
      <c r="W619" s="110">
        <v>0.23</v>
      </c>
      <c r="X619" s="111">
        <v>0.24</v>
      </c>
      <c r="Y619" s="110">
        <v>0.28999999999999998</v>
      </c>
      <c r="Z619" s="110">
        <v>0.26</v>
      </c>
      <c r="AA619" s="110">
        <v>0.2</v>
      </c>
      <c r="AB619" s="111">
        <v>0.2</v>
      </c>
      <c r="AC619" s="110">
        <v>0.13</v>
      </c>
      <c r="AD619" s="110">
        <v>0.15</v>
      </c>
      <c r="AE619" s="110">
        <v>0.16</v>
      </c>
      <c r="AF619" s="111">
        <v>0.15</v>
      </c>
      <c r="AG619" s="110">
        <v>0.1</v>
      </c>
      <c r="AH619" s="110">
        <v>-0.08</v>
      </c>
      <c r="AI619" s="110">
        <v>0.11</v>
      </c>
      <c r="AJ619" s="111">
        <v>0.22</v>
      </c>
      <c r="AK619" s="110">
        <v>0.33</v>
      </c>
      <c r="AL619" s="110">
        <v>0.68</v>
      </c>
      <c r="AM619" s="110">
        <v>0.42</v>
      </c>
      <c r="AN619" s="111">
        <v>0.34</v>
      </c>
      <c r="AO619" s="110">
        <v>0.19</v>
      </c>
      <c r="AP619" s="110">
        <v>0.08</v>
      </c>
      <c r="AQ619" s="110">
        <v>-0.02</v>
      </c>
      <c r="AR619" s="111">
        <v>-0.06</v>
      </c>
      <c r="AT619" s="93"/>
      <c r="AU619" s="93"/>
      <c r="AV619" s="93"/>
      <c r="AW619" s="93"/>
      <c r="AX619" s="93"/>
      <c r="AY619" s="93"/>
      <c r="AZ619" s="93"/>
      <c r="BA619" s="93"/>
      <c r="BB619" s="92"/>
      <c r="BC619" s="112">
        <v>0.04</v>
      </c>
    </row>
    <row r="620" spans="1:55" x14ac:dyDescent="0.45">
      <c r="A620" s="160" t="s">
        <v>331</v>
      </c>
      <c r="B620" s="60" t="s">
        <v>227</v>
      </c>
      <c r="C620" s="76" t="s">
        <v>209</v>
      </c>
      <c r="D620" s="60">
        <v>3814043</v>
      </c>
      <c r="E620" s="113"/>
      <c r="F620" s="113"/>
      <c r="G620" s="113"/>
      <c r="H620" s="91"/>
      <c r="I620" s="113"/>
      <c r="J620" s="113"/>
      <c r="K620" s="113"/>
      <c r="L620" s="91"/>
      <c r="M620" s="113"/>
      <c r="N620" s="113"/>
      <c r="O620" s="113"/>
      <c r="P620" s="91"/>
      <c r="Q620" s="113"/>
      <c r="R620" s="113"/>
      <c r="S620" s="210"/>
      <c r="T620" s="211"/>
      <c r="U620" s="90"/>
      <c r="V620" s="90"/>
      <c r="W620" s="90"/>
      <c r="X620" s="94"/>
      <c r="Y620" s="90"/>
      <c r="Z620" s="90"/>
      <c r="AA620" s="90"/>
      <c r="AB620" s="94"/>
      <c r="AC620" s="90"/>
      <c r="AD620" s="90"/>
      <c r="AE620" s="90"/>
      <c r="AF620" s="94"/>
      <c r="AG620" s="90"/>
      <c r="AH620" s="90"/>
      <c r="AI620" s="90"/>
      <c r="AJ620" s="94"/>
      <c r="AK620" s="90"/>
      <c r="AL620" s="90"/>
      <c r="AM620" s="90"/>
      <c r="AN620" s="94"/>
      <c r="AO620" s="90"/>
      <c r="AP620" s="90"/>
      <c r="AQ620" s="90"/>
      <c r="AR620" s="111">
        <v>-0.13</v>
      </c>
      <c r="AT620" s="93"/>
      <c r="AU620" s="93"/>
      <c r="AV620" s="93"/>
      <c r="AW620" s="93"/>
      <c r="AX620" s="93"/>
      <c r="AY620" s="93"/>
      <c r="AZ620" s="93"/>
      <c r="BA620" s="93"/>
      <c r="BB620" s="92"/>
      <c r="BC620" s="112">
        <v>-0.11</v>
      </c>
    </row>
    <row r="621" spans="1:55" x14ac:dyDescent="0.45">
      <c r="A621" s="161" t="s">
        <v>598</v>
      </c>
      <c r="B621" s="101" t="s">
        <v>227</v>
      </c>
      <c r="C621" s="102" t="s">
        <v>209</v>
      </c>
      <c r="D621" s="101">
        <v>2690519</v>
      </c>
      <c r="E621" s="200"/>
      <c r="F621" s="200"/>
      <c r="G621" s="200"/>
      <c r="H621" s="157"/>
      <c r="I621" s="200"/>
      <c r="J621" s="200"/>
      <c r="K621" s="200"/>
      <c r="L621" s="157"/>
      <c r="M621" s="200"/>
      <c r="N621" s="200"/>
      <c r="O621" s="200"/>
      <c r="P621" s="157"/>
      <c r="Q621" s="200"/>
      <c r="R621" s="200"/>
      <c r="S621" s="162"/>
      <c r="T621" s="199"/>
      <c r="U621" s="143">
        <v>0.19</v>
      </c>
      <c r="V621" s="143">
        <v>0.21</v>
      </c>
      <c r="W621" s="143">
        <v>0.23</v>
      </c>
      <c r="X621" s="191">
        <v>0.22</v>
      </c>
      <c r="Y621" s="143">
        <v>0.21</v>
      </c>
      <c r="Z621" s="143">
        <v>0.19</v>
      </c>
      <c r="AA621" s="143">
        <v>0.19</v>
      </c>
      <c r="AB621" s="191">
        <v>0.2</v>
      </c>
      <c r="AC621" s="143">
        <v>0.16</v>
      </c>
      <c r="AD621" s="143">
        <v>0.21</v>
      </c>
      <c r="AE621" s="143">
        <v>0.19</v>
      </c>
      <c r="AF621" s="191">
        <v>0.18</v>
      </c>
      <c r="AG621" s="143">
        <v>0.12</v>
      </c>
      <c r="AH621" s="143">
        <v>-0.05</v>
      </c>
      <c r="AI621" s="143">
        <v>0.09</v>
      </c>
      <c r="AJ621" s="191">
        <v>0.19</v>
      </c>
      <c r="AK621" s="143">
        <v>0.25</v>
      </c>
      <c r="AL621" s="143">
        <v>0.55000000000000004</v>
      </c>
      <c r="AM621" s="143">
        <v>0.39</v>
      </c>
      <c r="AN621" s="191">
        <v>0.35</v>
      </c>
      <c r="AO621" s="143">
        <v>0.27</v>
      </c>
      <c r="AP621" s="143">
        <v>0.18</v>
      </c>
      <c r="AQ621" s="143">
        <v>0.11</v>
      </c>
      <c r="AR621" s="192">
        <f>AR619-AR620</f>
        <v>7.0000000000000007E-2</v>
      </c>
      <c r="AT621" s="194"/>
      <c r="AU621" s="194"/>
      <c r="AV621" s="194"/>
      <c r="AW621" s="194"/>
      <c r="AX621" s="194"/>
      <c r="AY621" s="194"/>
      <c r="AZ621" s="194"/>
      <c r="BA621" s="194"/>
      <c r="BB621" s="201"/>
      <c r="BC621" s="145">
        <f>BC619-BC620</f>
        <v>0.15</v>
      </c>
    </row>
    <row r="622" spans="1:55" x14ac:dyDescent="0.45">
      <c r="A622" s="97"/>
      <c r="B622" s="114"/>
      <c r="C622" s="114"/>
      <c r="D622" s="114"/>
      <c r="E622" s="113"/>
      <c r="F622" s="113"/>
      <c r="G622" s="113"/>
      <c r="H622" s="91"/>
      <c r="I622" s="113"/>
      <c r="J622" s="113"/>
      <c r="K622" s="113"/>
      <c r="L622" s="91"/>
      <c r="M622" s="113"/>
      <c r="N622" s="113"/>
      <c r="O622" s="113"/>
      <c r="P622" s="91"/>
      <c r="Q622" s="113"/>
      <c r="R622" s="113"/>
      <c r="S622" s="210"/>
      <c r="T622" s="211"/>
      <c r="U622" s="113"/>
      <c r="V622" s="113"/>
      <c r="W622" s="113"/>
      <c r="X622" s="91"/>
      <c r="Y622" s="113"/>
      <c r="Z622" s="113"/>
      <c r="AA622" s="113"/>
      <c r="AB622" s="91"/>
      <c r="AC622" s="113"/>
      <c r="AD622" s="113"/>
      <c r="AE622" s="113"/>
      <c r="AF622" s="91"/>
      <c r="AG622" s="113"/>
      <c r="AH622" s="113"/>
      <c r="AI622" s="113"/>
      <c r="AJ622" s="91"/>
      <c r="AK622" s="113"/>
      <c r="AL622" s="113"/>
      <c r="AM622" s="113"/>
      <c r="AN622" s="91"/>
      <c r="AO622" s="113"/>
      <c r="AP622" s="113"/>
      <c r="AQ622" s="113"/>
      <c r="AR622" s="91"/>
      <c r="AT622" s="93"/>
      <c r="AU622" s="93"/>
      <c r="AV622" s="93"/>
      <c r="AW622" s="93"/>
      <c r="AX622" s="93"/>
      <c r="AY622" s="93"/>
      <c r="AZ622" s="93"/>
      <c r="BA622" s="93"/>
      <c r="BB622" s="93"/>
      <c r="BC622" s="93"/>
    </row>
    <row r="623" spans="1:55" x14ac:dyDescent="0.45">
      <c r="A623" s="141" t="s">
        <v>599</v>
      </c>
      <c r="B623" s="60" t="s">
        <v>223</v>
      </c>
      <c r="C623" s="76" t="s">
        <v>209</v>
      </c>
      <c r="D623" s="60">
        <v>2690520</v>
      </c>
      <c r="E623" s="113"/>
      <c r="F623" s="113"/>
      <c r="G623" s="113"/>
      <c r="H623" s="91"/>
      <c r="I623" s="113"/>
      <c r="J623" s="113"/>
      <c r="K623" s="113"/>
      <c r="L623" s="91"/>
      <c r="M623" s="113"/>
      <c r="N623" s="113"/>
      <c r="O623" s="113"/>
      <c r="P623" s="91"/>
      <c r="Q623" s="113"/>
      <c r="R623" s="113"/>
      <c r="S623" s="210"/>
      <c r="T623" s="211"/>
      <c r="U623" s="86">
        <v>3619</v>
      </c>
      <c r="V623" s="86">
        <v>3730</v>
      </c>
      <c r="W623" s="86">
        <v>4199</v>
      </c>
      <c r="X623" s="77">
        <v>4687</v>
      </c>
      <c r="Y623" s="86">
        <v>4804</v>
      </c>
      <c r="Z623" s="86">
        <v>5090</v>
      </c>
      <c r="AA623" s="86">
        <v>5424</v>
      </c>
      <c r="AB623" s="77">
        <v>6056</v>
      </c>
      <c r="AC623" s="86">
        <v>6112</v>
      </c>
      <c r="AD623" s="86">
        <v>6551</v>
      </c>
      <c r="AE623" s="86">
        <v>6828</v>
      </c>
      <c r="AF623" s="77">
        <v>7482</v>
      </c>
      <c r="AG623" s="86">
        <v>7238</v>
      </c>
      <c r="AH623" s="86">
        <v>6945</v>
      </c>
      <c r="AI623" s="86">
        <v>8458</v>
      </c>
      <c r="AJ623" s="77">
        <v>9909</v>
      </c>
      <c r="AK623" s="86">
        <v>10455</v>
      </c>
      <c r="AL623" s="86">
        <v>11231</v>
      </c>
      <c r="AM623" s="86">
        <v>11705</v>
      </c>
      <c r="AN623" s="77">
        <v>12732</v>
      </c>
      <c r="AO623" s="86">
        <v>11841</v>
      </c>
      <c r="AP623" s="86">
        <v>11710</v>
      </c>
      <c r="AQ623" s="86">
        <v>11494</v>
      </c>
      <c r="AR623" s="77">
        <v>11979</v>
      </c>
      <c r="AT623" s="93"/>
      <c r="AU623" s="93"/>
      <c r="AV623" s="93"/>
      <c r="AW623" s="93"/>
      <c r="AX623" s="92">
        <f>SUM(U623,V623,W623,X623)</f>
        <v>16235</v>
      </c>
      <c r="AY623" s="92">
        <f>SUM(Y623,Z623,AA623,AB623)</f>
        <v>21374</v>
      </c>
      <c r="AZ623" s="92">
        <f>SUM(AC623,AD623,AE623,AF623)</f>
        <v>26973</v>
      </c>
      <c r="BA623" s="92">
        <f>SUM(AG623,AH623,AI623,AJ623)</f>
        <v>32550</v>
      </c>
      <c r="BB623" s="88">
        <v>46123</v>
      </c>
      <c r="BC623" s="88">
        <v>47024</v>
      </c>
    </row>
    <row r="624" spans="1:55" x14ac:dyDescent="0.45">
      <c r="A624" s="135" t="s">
        <v>580</v>
      </c>
      <c r="B624" s="60" t="s">
        <v>223</v>
      </c>
      <c r="C624" s="76" t="s">
        <v>209</v>
      </c>
      <c r="D624" s="60">
        <v>2690521</v>
      </c>
      <c r="E624" s="113"/>
      <c r="F624" s="113"/>
      <c r="G624" s="113"/>
      <c r="H624" s="91"/>
      <c r="I624" s="113"/>
      <c r="J624" s="113"/>
      <c r="K624" s="113"/>
      <c r="L624" s="91"/>
      <c r="M624" s="113"/>
      <c r="N624" s="113"/>
      <c r="O624" s="113"/>
      <c r="P624" s="91"/>
      <c r="Q624" s="113"/>
      <c r="R624" s="113"/>
      <c r="S624" s="210"/>
      <c r="T624" s="211"/>
      <c r="U624" s="86">
        <v>-63</v>
      </c>
      <c r="V624" s="86">
        <v>-24</v>
      </c>
      <c r="W624" s="86">
        <v>54</v>
      </c>
      <c r="X624" s="77">
        <v>59</v>
      </c>
      <c r="Y624" s="86">
        <v>-198</v>
      </c>
      <c r="Z624" s="86">
        <v>-91</v>
      </c>
      <c r="AA624" s="86">
        <v>94</v>
      </c>
      <c r="AB624" s="77">
        <v>146</v>
      </c>
      <c r="AC624" s="86">
        <v>199</v>
      </c>
      <c r="AD624" s="86">
        <v>217</v>
      </c>
      <c r="AE624" s="86">
        <v>17</v>
      </c>
      <c r="AF624" s="77">
        <v>-45</v>
      </c>
      <c r="AG624" s="86">
        <v>61</v>
      </c>
      <c r="AH624" s="86">
        <v>105</v>
      </c>
      <c r="AI624" s="86">
        <v>1</v>
      </c>
      <c r="AJ624" s="77">
        <v>-156</v>
      </c>
      <c r="AK624" s="86">
        <v>-363</v>
      </c>
      <c r="AL624" s="86">
        <v>-350</v>
      </c>
      <c r="AM624" s="86">
        <v>-8</v>
      </c>
      <c r="AN624" s="91"/>
      <c r="AO624" s="90"/>
      <c r="AP624" s="90"/>
      <c r="AQ624" s="90"/>
      <c r="AR624" s="77">
        <v>1450</v>
      </c>
      <c r="AT624" s="93"/>
      <c r="AU624" s="93"/>
      <c r="AV624" s="93"/>
      <c r="AW624" s="93"/>
      <c r="AX624" s="92">
        <f>SUM(U624,V624,W624,X624)</f>
        <v>26</v>
      </c>
      <c r="AY624" s="92">
        <f>SUM(Y624,Z624,AA624,AB624)</f>
        <v>-49</v>
      </c>
      <c r="AZ624" s="92">
        <f>SUM(AC624,AD624,AE624,AF624)</f>
        <v>388</v>
      </c>
      <c r="BA624" s="92">
        <f>SUM(AG624,AH624,AI624,AJ624)</f>
        <v>11</v>
      </c>
      <c r="BB624" s="93"/>
      <c r="BC624" s="88">
        <v>3915</v>
      </c>
    </row>
    <row r="625" spans="1:55" x14ac:dyDescent="0.45">
      <c r="A625" s="135" t="s">
        <v>582</v>
      </c>
      <c r="B625" s="60" t="s">
        <v>223</v>
      </c>
      <c r="C625" s="76" t="s">
        <v>209</v>
      </c>
      <c r="D625" s="60">
        <v>2690522</v>
      </c>
      <c r="E625" s="113"/>
      <c r="F625" s="113"/>
      <c r="G625" s="113"/>
      <c r="H625" s="91"/>
      <c r="I625" s="113"/>
      <c r="J625" s="113"/>
      <c r="K625" s="113"/>
      <c r="L625" s="91"/>
      <c r="M625" s="113"/>
      <c r="N625" s="113"/>
      <c r="O625" s="113"/>
      <c r="P625" s="91"/>
      <c r="Q625" s="113"/>
      <c r="R625" s="113"/>
      <c r="S625" s="210"/>
      <c r="T625" s="211"/>
      <c r="U625" s="86">
        <v>-59</v>
      </c>
      <c r="V625" s="86">
        <v>-11</v>
      </c>
      <c r="W625" s="86">
        <v>18</v>
      </c>
      <c r="X625" s="77">
        <v>9</v>
      </c>
      <c r="Y625" s="86">
        <v>15</v>
      </c>
      <c r="Z625" s="86">
        <v>0</v>
      </c>
      <c r="AA625" s="86">
        <v>-23</v>
      </c>
      <c r="AB625" s="77">
        <v>-25</v>
      </c>
      <c r="AC625" s="86">
        <v>-16</v>
      </c>
      <c r="AD625" s="86">
        <v>-15</v>
      </c>
      <c r="AE625" s="86">
        <v>-14</v>
      </c>
      <c r="AF625" s="77">
        <v>0</v>
      </c>
      <c r="AG625" s="113"/>
      <c r="AH625" s="113"/>
      <c r="AI625" s="113"/>
      <c r="AJ625" s="91"/>
      <c r="AK625" s="113"/>
      <c r="AL625" s="113"/>
      <c r="AM625" s="113"/>
      <c r="AN625" s="91"/>
      <c r="AO625" s="113"/>
      <c r="AP625" s="113"/>
      <c r="AQ625" s="113"/>
      <c r="AR625" s="91"/>
      <c r="AT625" s="93"/>
      <c r="AU625" s="93"/>
      <c r="AV625" s="93"/>
      <c r="AW625" s="93"/>
      <c r="AX625" s="92">
        <f>SUM(U625,V625,W625,X625)</f>
        <v>-43</v>
      </c>
      <c r="AY625" s="92">
        <f>SUM(Y625,Z625,AA625,AB625)</f>
        <v>-33</v>
      </c>
      <c r="AZ625" s="92">
        <f>SUM(AC625,AD625,AE625,AF625)</f>
        <v>-45</v>
      </c>
      <c r="BA625" s="93"/>
      <c r="BB625" s="93"/>
      <c r="BC625" s="93"/>
    </row>
    <row r="626" spans="1:55" x14ac:dyDescent="0.45">
      <c r="A626" s="136" t="s">
        <v>600</v>
      </c>
      <c r="B626" s="101" t="s">
        <v>223</v>
      </c>
      <c r="C626" s="102" t="s">
        <v>209</v>
      </c>
      <c r="D626" s="101">
        <v>2690523</v>
      </c>
      <c r="E626" s="200"/>
      <c r="F626" s="200"/>
      <c r="G626" s="200"/>
      <c r="H626" s="157"/>
      <c r="I626" s="200"/>
      <c r="J626" s="200"/>
      <c r="K626" s="200"/>
      <c r="L626" s="157"/>
      <c r="M626" s="200"/>
      <c r="N626" s="200"/>
      <c r="O626" s="200"/>
      <c r="P626" s="157"/>
      <c r="Q626" s="200"/>
      <c r="R626" s="200"/>
      <c r="S626" s="162"/>
      <c r="T626" s="199"/>
      <c r="U626" s="162">
        <f t="shared" ref="U626:AM626" si="68">SUM(U623:U625)</f>
        <v>3497</v>
      </c>
      <c r="V626" s="162">
        <f t="shared" si="68"/>
        <v>3695</v>
      </c>
      <c r="W626" s="162">
        <f t="shared" si="68"/>
        <v>4271</v>
      </c>
      <c r="X626" s="199">
        <f t="shared" si="68"/>
        <v>4755</v>
      </c>
      <c r="Y626" s="162">
        <f t="shared" si="68"/>
        <v>4621</v>
      </c>
      <c r="Z626" s="162">
        <f t="shared" si="68"/>
        <v>4999</v>
      </c>
      <c r="AA626" s="162">
        <f t="shared" si="68"/>
        <v>5495</v>
      </c>
      <c r="AB626" s="199">
        <f t="shared" si="68"/>
        <v>6177</v>
      </c>
      <c r="AC626" s="162">
        <f t="shared" si="68"/>
        <v>6295</v>
      </c>
      <c r="AD626" s="162">
        <f t="shared" si="68"/>
        <v>6753</v>
      </c>
      <c r="AE626" s="162">
        <f t="shared" si="68"/>
        <v>6831</v>
      </c>
      <c r="AF626" s="199">
        <f t="shared" si="68"/>
        <v>7437</v>
      </c>
      <c r="AG626" s="162">
        <f t="shared" si="68"/>
        <v>7299</v>
      </c>
      <c r="AH626" s="162">
        <f t="shared" si="68"/>
        <v>7050</v>
      </c>
      <c r="AI626" s="162">
        <f t="shared" si="68"/>
        <v>8459</v>
      </c>
      <c r="AJ626" s="199">
        <f t="shared" si="68"/>
        <v>9753</v>
      </c>
      <c r="AK626" s="162">
        <f t="shared" si="68"/>
        <v>10092</v>
      </c>
      <c r="AL626" s="162">
        <f t="shared" si="68"/>
        <v>10881</v>
      </c>
      <c r="AM626" s="162">
        <f t="shared" si="68"/>
        <v>11697</v>
      </c>
      <c r="AN626" s="104">
        <v>12996</v>
      </c>
      <c r="AO626" s="103">
        <v>12440</v>
      </c>
      <c r="AP626" s="103">
        <v>12466</v>
      </c>
      <c r="AQ626" s="103">
        <v>12604</v>
      </c>
      <c r="AR626" s="199">
        <f>SUM(AR623:AR625)</f>
        <v>13429</v>
      </c>
      <c r="AT626" s="194"/>
      <c r="AU626" s="194"/>
      <c r="AV626" s="194"/>
      <c r="AW626" s="194"/>
      <c r="AX626" s="201">
        <f>SUM(U626,V626,W626,X626)</f>
        <v>16218</v>
      </c>
      <c r="AY626" s="201">
        <f>SUM(Y626,Z626,AA626,AB626)</f>
        <v>21292</v>
      </c>
      <c r="AZ626" s="201">
        <f>SUM(AC626,AD626,AE626,AF626)</f>
        <v>27316</v>
      </c>
      <c r="BA626" s="201">
        <f>SUM(AG626,AH626,AI626,AJ626)</f>
        <v>32561</v>
      </c>
      <c r="BB626" s="201">
        <f>SUM(AK626,AL626,AM626,AN626)</f>
        <v>45666</v>
      </c>
      <c r="BC626" s="212">
        <f>SUM(BC623:BC625)</f>
        <v>50939</v>
      </c>
    </row>
    <row r="627" spans="1:55" x14ac:dyDescent="0.45">
      <c r="A627" s="141"/>
      <c r="B627" s="142"/>
      <c r="C627" s="142"/>
      <c r="D627" s="142"/>
      <c r="E627" s="113"/>
      <c r="F627" s="113"/>
      <c r="G627" s="113"/>
      <c r="H627" s="91"/>
      <c r="I627" s="113"/>
      <c r="J627" s="113"/>
      <c r="K627" s="113"/>
      <c r="L627" s="91"/>
      <c r="M627" s="113"/>
      <c r="N627" s="113"/>
      <c r="O627" s="113"/>
      <c r="P627" s="91"/>
      <c r="Q627" s="113"/>
      <c r="R627" s="113"/>
      <c r="S627" s="210"/>
      <c r="T627" s="211"/>
      <c r="U627" s="113"/>
      <c r="V627" s="113"/>
      <c r="W627" s="113"/>
      <c r="X627" s="91"/>
      <c r="Y627" s="113"/>
      <c r="Z627" s="113"/>
      <c r="AA627" s="113"/>
      <c r="AB627" s="91"/>
      <c r="AC627" s="113"/>
      <c r="AD627" s="113"/>
      <c r="AE627" s="113"/>
      <c r="AF627" s="91"/>
      <c r="AG627" s="113"/>
      <c r="AH627" s="113"/>
      <c r="AI627" s="113"/>
      <c r="AJ627" s="91"/>
      <c r="AK627" s="113"/>
      <c r="AL627" s="113"/>
      <c r="AM627" s="113"/>
      <c r="AN627" s="91"/>
      <c r="AO627" s="113"/>
      <c r="AP627" s="113"/>
      <c r="AQ627" s="113"/>
      <c r="AR627" s="91"/>
      <c r="AT627" s="93"/>
      <c r="AU627" s="93"/>
      <c r="AV627" s="93"/>
      <c r="AW627" s="93"/>
      <c r="AX627" s="93"/>
      <c r="AY627" s="93"/>
      <c r="AZ627" s="93"/>
      <c r="BA627" s="93"/>
      <c r="BB627" s="93"/>
      <c r="BC627" s="93"/>
    </row>
    <row r="628" spans="1:55" x14ac:dyDescent="0.45">
      <c r="A628" s="135" t="s">
        <v>601</v>
      </c>
      <c r="B628" s="60" t="s">
        <v>223</v>
      </c>
      <c r="C628" s="76" t="s">
        <v>209</v>
      </c>
      <c r="D628" s="60">
        <v>2690524</v>
      </c>
      <c r="E628" s="113"/>
      <c r="F628" s="113"/>
      <c r="G628" s="113"/>
      <c r="H628" s="91"/>
      <c r="I628" s="113"/>
      <c r="J628" s="113"/>
      <c r="K628" s="113"/>
      <c r="L628" s="91"/>
      <c r="M628" s="113"/>
      <c r="N628" s="113"/>
      <c r="O628" s="113"/>
      <c r="P628" s="91"/>
      <c r="Q628" s="113"/>
      <c r="R628" s="113"/>
      <c r="S628" s="210"/>
      <c r="T628" s="211"/>
      <c r="U628" s="86">
        <v>2772</v>
      </c>
      <c r="V628" s="86">
        <v>2900</v>
      </c>
      <c r="W628" s="86">
        <v>3248</v>
      </c>
      <c r="X628" s="77">
        <v>3608</v>
      </c>
      <c r="Y628" s="86">
        <v>3560</v>
      </c>
      <c r="Z628" s="86">
        <v>3719</v>
      </c>
      <c r="AA628" s="86">
        <v>4217</v>
      </c>
      <c r="AB628" s="77">
        <v>4696</v>
      </c>
      <c r="AC628" s="86">
        <v>4819</v>
      </c>
      <c r="AD628" s="86">
        <v>5090</v>
      </c>
      <c r="AE628" s="86">
        <v>5401</v>
      </c>
      <c r="AF628" s="91"/>
      <c r="AG628" s="113"/>
      <c r="AH628" s="113"/>
      <c r="AI628" s="113"/>
      <c r="AJ628" s="91"/>
      <c r="AK628" s="113"/>
      <c r="AL628" s="113"/>
      <c r="AM628" s="113"/>
      <c r="AN628" s="91"/>
      <c r="AO628" s="113"/>
      <c r="AP628" s="113"/>
      <c r="AQ628" s="113"/>
      <c r="AR628" s="91"/>
      <c r="AT628" s="93"/>
      <c r="AU628" s="93"/>
      <c r="AV628" s="93"/>
      <c r="AW628" s="93"/>
      <c r="AX628" s="92">
        <f>SUM(U628,V628,W628,X628)</f>
        <v>12528</v>
      </c>
      <c r="AY628" s="92">
        <f>SUM(Y628,Z628,AA628,AB628)</f>
        <v>16192</v>
      </c>
      <c r="AZ628" s="93"/>
      <c r="BA628" s="93"/>
      <c r="BB628" s="93"/>
      <c r="BC628" s="93"/>
    </row>
    <row r="629" spans="1:55" x14ac:dyDescent="0.45">
      <c r="A629" s="135" t="s">
        <v>602</v>
      </c>
      <c r="B629" s="60" t="s">
        <v>223</v>
      </c>
      <c r="C629" s="76" t="s">
        <v>209</v>
      </c>
      <c r="D629" s="60">
        <v>2690525</v>
      </c>
      <c r="E629" s="113"/>
      <c r="F629" s="113"/>
      <c r="G629" s="113"/>
      <c r="H629" s="91"/>
      <c r="I629" s="113"/>
      <c r="J629" s="113"/>
      <c r="K629" s="113"/>
      <c r="L629" s="91"/>
      <c r="M629" s="113"/>
      <c r="N629" s="113"/>
      <c r="O629" s="113"/>
      <c r="P629" s="91"/>
      <c r="Q629" s="113"/>
      <c r="R629" s="113"/>
      <c r="S629" s="210"/>
      <c r="T629" s="211"/>
      <c r="U629" s="90"/>
      <c r="V629" s="90"/>
      <c r="W629" s="90"/>
      <c r="X629" s="94"/>
      <c r="Y629" s="90"/>
      <c r="Z629" s="90"/>
      <c r="AA629" s="90"/>
      <c r="AB629" s="94"/>
      <c r="AC629" s="90"/>
      <c r="AD629" s="90"/>
      <c r="AE629" s="90"/>
      <c r="AF629" s="77">
        <v>6031</v>
      </c>
      <c r="AG629" s="86">
        <v>6096</v>
      </c>
      <c r="AH629" s="86">
        <v>6536</v>
      </c>
      <c r="AI629" s="86">
        <v>6814</v>
      </c>
      <c r="AJ629" s="77">
        <v>7482</v>
      </c>
      <c r="AK629" s="86">
        <v>7238</v>
      </c>
      <c r="AL629" s="86">
        <v>6945</v>
      </c>
      <c r="AM629" s="86">
        <v>8458</v>
      </c>
      <c r="AN629" s="91"/>
      <c r="AO629" s="90"/>
      <c r="AP629" s="90"/>
      <c r="AQ629" s="90"/>
      <c r="AR629" s="91"/>
      <c r="AT629" s="93"/>
      <c r="AU629" s="93"/>
      <c r="AV629" s="93"/>
      <c r="AW629" s="93"/>
      <c r="AX629" s="93"/>
      <c r="AY629" s="93"/>
      <c r="AZ629" s="93"/>
      <c r="BA629" s="92">
        <f>SUM(AG629,AH629,AI629,AJ629)</f>
        <v>26928</v>
      </c>
      <c r="BB629" s="93"/>
      <c r="BC629" s="93"/>
    </row>
    <row r="630" spans="1:55" x14ac:dyDescent="0.45">
      <c r="A630" s="135" t="s">
        <v>603</v>
      </c>
      <c r="B630" s="60" t="s">
        <v>227</v>
      </c>
      <c r="C630" s="76" t="s">
        <v>209</v>
      </c>
      <c r="D630" s="60">
        <v>2690526</v>
      </c>
      <c r="E630" s="113"/>
      <c r="F630" s="113"/>
      <c r="G630" s="113"/>
      <c r="H630" s="91"/>
      <c r="I630" s="113"/>
      <c r="J630" s="113"/>
      <c r="K630" s="113"/>
      <c r="L630" s="91"/>
      <c r="M630" s="113"/>
      <c r="N630" s="113"/>
      <c r="O630" s="113"/>
      <c r="P630" s="91"/>
      <c r="Q630" s="113"/>
      <c r="R630" s="113"/>
      <c r="S630" s="210"/>
      <c r="T630" s="211"/>
      <c r="U630" s="110">
        <v>0.28999999999999998</v>
      </c>
      <c r="V630" s="110">
        <v>0.28000000000000003</v>
      </c>
      <c r="W630" s="110">
        <v>0.28999999999999998</v>
      </c>
      <c r="X630" s="111">
        <v>0.3</v>
      </c>
      <c r="Y630" s="110">
        <v>0.33</v>
      </c>
      <c r="Z630" s="110">
        <v>0.36</v>
      </c>
      <c r="AA630" s="110">
        <v>0.28999999999999998</v>
      </c>
      <c r="AB630" s="111">
        <v>0.28999999999999998</v>
      </c>
      <c r="AC630" s="110">
        <v>0.27</v>
      </c>
      <c r="AD630" s="110">
        <v>0.28999999999999998</v>
      </c>
      <c r="AE630" s="110">
        <v>0.26</v>
      </c>
      <c r="AF630" s="111">
        <v>0.24</v>
      </c>
      <c r="AG630" s="110">
        <v>0.19</v>
      </c>
      <c r="AH630" s="110">
        <v>0.06</v>
      </c>
      <c r="AI630" s="110">
        <v>0.24</v>
      </c>
      <c r="AJ630" s="111">
        <v>0.32</v>
      </c>
      <c r="AK630" s="110">
        <v>0.44</v>
      </c>
      <c r="AL630" s="110">
        <v>0.62</v>
      </c>
      <c r="AM630" s="110">
        <v>0.38</v>
      </c>
      <c r="AN630" s="111">
        <v>0.28000000000000003</v>
      </c>
      <c r="AO630" s="110">
        <v>0.13</v>
      </c>
      <c r="AP630" s="110">
        <v>0.04</v>
      </c>
      <c r="AQ630" s="110">
        <v>-0.02</v>
      </c>
      <c r="AR630" s="111">
        <v>-0.06</v>
      </c>
      <c r="AT630" s="93"/>
      <c r="AU630" s="93"/>
      <c r="AV630" s="93"/>
      <c r="AW630" s="93"/>
      <c r="AX630" s="93"/>
      <c r="AY630" s="93"/>
      <c r="AZ630" s="93"/>
      <c r="BA630" s="93"/>
      <c r="BB630" s="92"/>
      <c r="BC630" s="112">
        <v>0.02</v>
      </c>
    </row>
    <row r="631" spans="1:55" x14ac:dyDescent="0.45">
      <c r="A631" s="160" t="s">
        <v>331</v>
      </c>
      <c r="B631" s="60" t="s">
        <v>227</v>
      </c>
      <c r="C631" s="76" t="s">
        <v>209</v>
      </c>
      <c r="D631" s="60">
        <v>3814044</v>
      </c>
      <c r="E631" s="113"/>
      <c r="F631" s="113"/>
      <c r="G631" s="113"/>
      <c r="H631" s="91"/>
      <c r="I631" s="113"/>
      <c r="J631" s="113"/>
      <c r="K631" s="113"/>
      <c r="L631" s="91"/>
      <c r="M631" s="113"/>
      <c r="N631" s="113"/>
      <c r="O631" s="113"/>
      <c r="P631" s="91"/>
      <c r="Q631" s="113"/>
      <c r="R631" s="113"/>
      <c r="S631" s="210"/>
      <c r="T631" s="211"/>
      <c r="U631" s="90"/>
      <c r="V631" s="90"/>
      <c r="W631" s="90"/>
      <c r="X631" s="94"/>
      <c r="Y631" s="90"/>
      <c r="Z631" s="90"/>
      <c r="AA631" s="90"/>
      <c r="AB631" s="94"/>
      <c r="AC631" s="90"/>
      <c r="AD631" s="90"/>
      <c r="AE631" s="90"/>
      <c r="AF631" s="94"/>
      <c r="AG631" s="90"/>
      <c r="AH631" s="90"/>
      <c r="AI631" s="90"/>
      <c r="AJ631" s="94"/>
      <c r="AK631" s="90"/>
      <c r="AL631" s="90"/>
      <c r="AM631" s="90"/>
      <c r="AN631" s="94"/>
      <c r="AO631" s="90"/>
      <c r="AP631" s="90"/>
      <c r="AQ631" s="90"/>
      <c r="AR631" s="111">
        <v>-0.11</v>
      </c>
      <c r="AT631" s="93"/>
      <c r="AU631" s="93"/>
      <c r="AV631" s="93"/>
      <c r="AW631" s="93"/>
      <c r="AX631" s="93"/>
      <c r="AY631" s="93"/>
      <c r="AZ631" s="93"/>
      <c r="BA631" s="93"/>
      <c r="BB631" s="92"/>
      <c r="BC631" s="112">
        <v>-0.08</v>
      </c>
    </row>
    <row r="632" spans="1:55" x14ac:dyDescent="0.45">
      <c r="A632" s="161" t="s">
        <v>604</v>
      </c>
      <c r="B632" s="101" t="s">
        <v>227</v>
      </c>
      <c r="C632" s="102" t="s">
        <v>209</v>
      </c>
      <c r="D632" s="101">
        <v>2690527</v>
      </c>
      <c r="E632" s="200"/>
      <c r="F632" s="200"/>
      <c r="G632" s="200"/>
      <c r="H632" s="157"/>
      <c r="I632" s="200"/>
      <c r="J632" s="200"/>
      <c r="K632" s="200"/>
      <c r="L632" s="157"/>
      <c r="M632" s="200"/>
      <c r="N632" s="200"/>
      <c r="O632" s="200"/>
      <c r="P632" s="157"/>
      <c r="Q632" s="200"/>
      <c r="R632" s="200"/>
      <c r="S632" s="162"/>
      <c r="T632" s="199"/>
      <c r="U632" s="143">
        <v>0.26</v>
      </c>
      <c r="V632" s="143">
        <v>0.27</v>
      </c>
      <c r="W632" s="143">
        <v>0.31</v>
      </c>
      <c r="X632" s="191">
        <v>0.32</v>
      </c>
      <c r="Y632" s="143">
        <v>0.3</v>
      </c>
      <c r="Z632" s="143">
        <v>0.34</v>
      </c>
      <c r="AA632" s="143">
        <v>0.3</v>
      </c>
      <c r="AB632" s="191">
        <v>0.32</v>
      </c>
      <c r="AC632" s="143">
        <v>0.31</v>
      </c>
      <c r="AD632" s="143">
        <v>0.33</v>
      </c>
      <c r="AE632" s="143">
        <v>0.26</v>
      </c>
      <c r="AF632" s="191">
        <v>0.23</v>
      </c>
      <c r="AG632" s="143">
        <v>0.2</v>
      </c>
      <c r="AH632" s="143">
        <v>0.08</v>
      </c>
      <c r="AI632" s="143">
        <v>0.24</v>
      </c>
      <c r="AJ632" s="191">
        <v>0.3</v>
      </c>
      <c r="AK632" s="143">
        <v>0.39</v>
      </c>
      <c r="AL632" s="143">
        <v>0.56999999999999995</v>
      </c>
      <c r="AM632" s="143">
        <v>0.38</v>
      </c>
      <c r="AN632" s="191">
        <v>0.31</v>
      </c>
      <c r="AO632" s="143">
        <v>0.19</v>
      </c>
      <c r="AP632" s="143">
        <v>0.11</v>
      </c>
      <c r="AQ632" s="143">
        <v>0.08</v>
      </c>
      <c r="AR632" s="192">
        <f>AR630-AR631</f>
        <v>0.05</v>
      </c>
      <c r="AT632" s="194"/>
      <c r="AU632" s="194"/>
      <c r="AV632" s="194"/>
      <c r="AW632" s="194"/>
      <c r="AX632" s="194"/>
      <c r="AY632" s="194"/>
      <c r="AZ632" s="194"/>
      <c r="BA632" s="194"/>
      <c r="BB632" s="201"/>
      <c r="BC632" s="145">
        <f>BC630-BC631</f>
        <v>0.1</v>
      </c>
    </row>
    <row r="633" spans="1:55" x14ac:dyDescent="0.45">
      <c r="A633" s="97"/>
      <c r="B633" s="114"/>
      <c r="C633" s="114"/>
      <c r="D633" s="114"/>
      <c r="E633" s="113"/>
      <c r="F633" s="113"/>
      <c r="G633" s="113"/>
      <c r="H633" s="91"/>
      <c r="I633" s="113"/>
      <c r="J633" s="113"/>
      <c r="K633" s="113"/>
      <c r="L633" s="91"/>
      <c r="M633" s="113"/>
      <c r="N633" s="113"/>
      <c r="O633" s="113"/>
      <c r="P633" s="91"/>
      <c r="Q633" s="113"/>
      <c r="R633" s="113"/>
      <c r="S633" s="210"/>
      <c r="T633" s="211"/>
      <c r="U633" s="113"/>
      <c r="V633" s="113"/>
      <c r="W633" s="113"/>
      <c r="X633" s="91"/>
      <c r="Y633" s="113"/>
      <c r="Z633" s="113"/>
      <c r="AA633" s="113"/>
      <c r="AB633" s="91"/>
      <c r="AC633" s="113"/>
      <c r="AD633" s="113"/>
      <c r="AE633" s="113"/>
      <c r="AF633" s="91"/>
      <c r="AG633" s="113"/>
      <c r="AH633" s="113"/>
      <c r="AI633" s="113"/>
      <c r="AJ633" s="91"/>
      <c r="AK633" s="113"/>
      <c r="AL633" s="113"/>
      <c r="AM633" s="113"/>
      <c r="AN633" s="91"/>
      <c r="AO633" s="113"/>
      <c r="AP633" s="113"/>
      <c r="AQ633" s="113"/>
      <c r="AR633" s="91"/>
      <c r="AT633" s="93"/>
      <c r="AU633" s="93"/>
      <c r="AV633" s="93"/>
      <c r="AW633" s="93"/>
      <c r="AX633" s="93"/>
      <c r="AY633" s="93"/>
      <c r="AZ633" s="93"/>
      <c r="BA633" s="93"/>
      <c r="BB633" s="93"/>
      <c r="BC633" s="93"/>
    </row>
    <row r="634" spans="1:55" x14ac:dyDescent="0.45">
      <c r="A634" s="141" t="s">
        <v>605</v>
      </c>
      <c r="B634" s="60" t="s">
        <v>223</v>
      </c>
      <c r="C634" s="76" t="s">
        <v>209</v>
      </c>
      <c r="D634" s="60">
        <v>2690528</v>
      </c>
      <c r="E634" s="113"/>
      <c r="F634" s="113"/>
      <c r="G634" s="113"/>
      <c r="H634" s="91"/>
      <c r="I634" s="113"/>
      <c r="J634" s="113"/>
      <c r="K634" s="113"/>
      <c r="L634" s="91"/>
      <c r="M634" s="113"/>
      <c r="N634" s="113"/>
      <c r="O634" s="113"/>
      <c r="P634" s="91"/>
      <c r="Q634" s="113"/>
      <c r="R634" s="113"/>
      <c r="S634" s="210"/>
      <c r="T634" s="211"/>
      <c r="U634" s="86">
        <v>1271</v>
      </c>
      <c r="V634" s="86">
        <v>1413</v>
      </c>
      <c r="W634" s="86">
        <v>1546</v>
      </c>
      <c r="X634" s="77">
        <v>1895</v>
      </c>
      <c r="Y634" s="86">
        <v>1724</v>
      </c>
      <c r="Z634" s="86">
        <v>1849</v>
      </c>
      <c r="AA634" s="86">
        <v>1835</v>
      </c>
      <c r="AB634" s="77">
        <v>2201</v>
      </c>
      <c r="AC634" s="86">
        <v>1904</v>
      </c>
      <c r="AD634" s="86">
        <v>2129</v>
      </c>
      <c r="AE634" s="86">
        <v>2293</v>
      </c>
      <c r="AF634" s="77">
        <v>2666</v>
      </c>
      <c r="AG634" s="86">
        <v>2157</v>
      </c>
      <c r="AH634" s="86">
        <v>1839</v>
      </c>
      <c r="AI634" s="86">
        <v>2371</v>
      </c>
      <c r="AJ634" s="77">
        <v>3050</v>
      </c>
      <c r="AK634" s="86">
        <v>2905</v>
      </c>
      <c r="AL634" s="86">
        <v>3364</v>
      </c>
      <c r="AM634" s="86">
        <v>3688</v>
      </c>
      <c r="AN634" s="77">
        <v>4447</v>
      </c>
      <c r="AO634" s="86">
        <v>3842</v>
      </c>
      <c r="AP634" s="86">
        <v>4340</v>
      </c>
      <c r="AQ634" s="86">
        <v>4138</v>
      </c>
      <c r="AR634" s="77">
        <v>4656</v>
      </c>
      <c r="AT634" s="93"/>
      <c r="AU634" s="93"/>
      <c r="AV634" s="93"/>
      <c r="AW634" s="93"/>
      <c r="AX634" s="92">
        <f>SUM(U634,V634,W634,X634)</f>
        <v>6125</v>
      </c>
      <c r="AY634" s="92">
        <f>SUM(Y634,Z634,AA634,AB634)</f>
        <v>7609</v>
      </c>
      <c r="AZ634" s="92">
        <f>SUM(AC634,AD634,AE634,AF634)</f>
        <v>8992</v>
      </c>
      <c r="BA634" s="92">
        <f>SUM(AG634,AH634,AI634,AJ634)</f>
        <v>9417</v>
      </c>
      <c r="BB634" s="88">
        <v>14404</v>
      </c>
      <c r="BC634" s="88">
        <v>16976</v>
      </c>
    </row>
    <row r="635" spans="1:55" x14ac:dyDescent="0.45">
      <c r="A635" s="135" t="s">
        <v>580</v>
      </c>
      <c r="B635" s="60" t="s">
        <v>223</v>
      </c>
      <c r="C635" s="76" t="s">
        <v>209</v>
      </c>
      <c r="D635" s="60">
        <v>2690529</v>
      </c>
      <c r="E635" s="113"/>
      <c r="F635" s="113"/>
      <c r="G635" s="113"/>
      <c r="H635" s="91"/>
      <c r="I635" s="113"/>
      <c r="J635" s="113"/>
      <c r="K635" s="113"/>
      <c r="L635" s="91"/>
      <c r="M635" s="113"/>
      <c r="N635" s="113"/>
      <c r="O635" s="113"/>
      <c r="P635" s="91"/>
      <c r="Q635" s="113"/>
      <c r="R635" s="113"/>
      <c r="S635" s="210"/>
      <c r="T635" s="211"/>
      <c r="U635" s="86">
        <v>-77</v>
      </c>
      <c r="V635" s="86">
        <v>-8</v>
      </c>
      <c r="W635" s="86">
        <v>-26</v>
      </c>
      <c r="X635" s="77">
        <v>-37</v>
      </c>
      <c r="Y635" s="86">
        <v>-19</v>
      </c>
      <c r="Z635" s="86">
        <v>44</v>
      </c>
      <c r="AA635" s="86">
        <v>168</v>
      </c>
      <c r="AB635" s="77">
        <v>211</v>
      </c>
      <c r="AC635" s="86">
        <v>192</v>
      </c>
      <c r="AD635" s="86">
        <v>184</v>
      </c>
      <c r="AE635" s="86">
        <v>66</v>
      </c>
      <c r="AF635" s="77">
        <v>99</v>
      </c>
      <c r="AG635" s="86">
        <v>96</v>
      </c>
      <c r="AH635" s="86">
        <v>240</v>
      </c>
      <c r="AI635" s="86">
        <v>304</v>
      </c>
      <c r="AJ635" s="77">
        <v>324</v>
      </c>
      <c r="AK635" s="86">
        <v>191</v>
      </c>
      <c r="AL635" s="86">
        <v>-112</v>
      </c>
      <c r="AM635" s="86">
        <v>-117</v>
      </c>
      <c r="AN635" s="91"/>
      <c r="AO635" s="90"/>
      <c r="AP635" s="90"/>
      <c r="AQ635" s="90"/>
      <c r="AR635" s="77">
        <v>214</v>
      </c>
      <c r="AT635" s="93"/>
      <c r="AU635" s="93"/>
      <c r="AV635" s="93"/>
      <c r="AW635" s="93"/>
      <c r="AX635" s="92">
        <f>SUM(U635,V635,W635,X635)</f>
        <v>-148</v>
      </c>
      <c r="AY635" s="92">
        <f>SUM(Y635,Z635,AA635,AB635)</f>
        <v>404</v>
      </c>
      <c r="AZ635" s="92">
        <f>SUM(AC635,AD635,AE635,AF635)</f>
        <v>541</v>
      </c>
      <c r="BA635" s="92">
        <f>SUM(AG635,AH635,AI635,AJ635)</f>
        <v>964</v>
      </c>
      <c r="BB635" s="93"/>
      <c r="BC635" s="88">
        <v>430</v>
      </c>
    </row>
    <row r="636" spans="1:55" x14ac:dyDescent="0.45">
      <c r="A636" s="135" t="s">
        <v>582</v>
      </c>
      <c r="B636" s="60" t="s">
        <v>223</v>
      </c>
      <c r="C636" s="76" t="s">
        <v>209</v>
      </c>
      <c r="D636" s="60">
        <v>2690530</v>
      </c>
      <c r="E636" s="113"/>
      <c r="F636" s="113"/>
      <c r="G636" s="113"/>
      <c r="H636" s="91"/>
      <c r="I636" s="113"/>
      <c r="J636" s="113"/>
      <c r="K636" s="113"/>
      <c r="L636" s="91"/>
      <c r="M636" s="113"/>
      <c r="N636" s="113"/>
      <c r="O636" s="113"/>
      <c r="P636" s="91"/>
      <c r="Q636" s="113"/>
      <c r="R636" s="113"/>
      <c r="S636" s="210"/>
      <c r="T636" s="211"/>
      <c r="U636" s="86">
        <v>0</v>
      </c>
      <c r="V636" s="86">
        <v>-4</v>
      </c>
      <c r="W636" s="86">
        <v>12</v>
      </c>
      <c r="X636" s="77">
        <v>14</v>
      </c>
      <c r="Y636" s="86">
        <v>7</v>
      </c>
      <c r="Z636" s="86">
        <v>0</v>
      </c>
      <c r="AA636" s="86">
        <v>-8</v>
      </c>
      <c r="AB636" s="77">
        <v>0</v>
      </c>
      <c r="AC636" s="86">
        <v>2</v>
      </c>
      <c r="AD636" s="86">
        <v>-5</v>
      </c>
      <c r="AE636" s="86">
        <v>-3</v>
      </c>
      <c r="AF636" s="77">
        <v>0</v>
      </c>
      <c r="AG636" s="113"/>
      <c r="AH636" s="113"/>
      <c r="AI636" s="113"/>
      <c r="AJ636" s="91"/>
      <c r="AK636" s="113"/>
      <c r="AL636" s="113"/>
      <c r="AM636" s="113"/>
      <c r="AN636" s="91"/>
      <c r="AO636" s="113"/>
      <c r="AP636" s="113"/>
      <c r="AQ636" s="113"/>
      <c r="AR636" s="91"/>
      <c r="AT636" s="93"/>
      <c r="AU636" s="93"/>
      <c r="AV636" s="93"/>
      <c r="AW636" s="93"/>
      <c r="AX636" s="92">
        <f>SUM(U636,V636,W636,X636)</f>
        <v>22</v>
      </c>
      <c r="AY636" s="92">
        <f>SUM(Y636,Z636,AA636,AB636)</f>
        <v>-1</v>
      </c>
      <c r="AZ636" s="92">
        <f>SUM(AC636,AD636,AE636,AF636)</f>
        <v>-6</v>
      </c>
      <c r="BA636" s="93"/>
      <c r="BB636" s="93"/>
      <c r="BC636" s="93"/>
    </row>
    <row r="637" spans="1:55" x14ac:dyDescent="0.45">
      <c r="A637" s="136" t="s">
        <v>606</v>
      </c>
      <c r="B637" s="101" t="s">
        <v>223</v>
      </c>
      <c r="C637" s="102" t="s">
        <v>209</v>
      </c>
      <c r="D637" s="101">
        <v>2690531</v>
      </c>
      <c r="E637" s="200"/>
      <c r="F637" s="200"/>
      <c r="G637" s="200"/>
      <c r="H637" s="157"/>
      <c r="I637" s="200"/>
      <c r="J637" s="200"/>
      <c r="K637" s="200"/>
      <c r="L637" s="157"/>
      <c r="M637" s="200"/>
      <c r="N637" s="200"/>
      <c r="O637" s="200"/>
      <c r="P637" s="157"/>
      <c r="Q637" s="200"/>
      <c r="R637" s="200"/>
      <c r="S637" s="162"/>
      <c r="T637" s="199"/>
      <c r="U637" s="162">
        <f t="shared" ref="U637:AM637" si="69">SUM(U634:U636)</f>
        <v>1194</v>
      </c>
      <c r="V637" s="162">
        <f t="shared" si="69"/>
        <v>1401</v>
      </c>
      <c r="W637" s="162">
        <f t="shared" si="69"/>
        <v>1532</v>
      </c>
      <c r="X637" s="199">
        <f t="shared" si="69"/>
        <v>1872</v>
      </c>
      <c r="Y637" s="162">
        <f t="shared" si="69"/>
        <v>1712</v>
      </c>
      <c r="Z637" s="162">
        <f t="shared" si="69"/>
        <v>1893</v>
      </c>
      <c r="AA637" s="162">
        <f t="shared" si="69"/>
        <v>1995</v>
      </c>
      <c r="AB637" s="199">
        <f t="shared" si="69"/>
        <v>2412</v>
      </c>
      <c r="AC637" s="162">
        <f t="shared" si="69"/>
        <v>2098</v>
      </c>
      <c r="AD637" s="162">
        <f t="shared" si="69"/>
        <v>2308</v>
      </c>
      <c r="AE637" s="162">
        <f t="shared" si="69"/>
        <v>2356</v>
      </c>
      <c r="AF637" s="199">
        <f t="shared" si="69"/>
        <v>2765</v>
      </c>
      <c r="AG637" s="162">
        <f t="shared" si="69"/>
        <v>2253</v>
      </c>
      <c r="AH637" s="162">
        <f t="shared" si="69"/>
        <v>2079</v>
      </c>
      <c r="AI637" s="162">
        <f t="shared" si="69"/>
        <v>2675</v>
      </c>
      <c r="AJ637" s="199">
        <f t="shared" si="69"/>
        <v>3374</v>
      </c>
      <c r="AK637" s="162">
        <f t="shared" si="69"/>
        <v>3096</v>
      </c>
      <c r="AL637" s="162">
        <f t="shared" si="69"/>
        <v>3252</v>
      </c>
      <c r="AM637" s="162">
        <f t="shared" si="69"/>
        <v>3571</v>
      </c>
      <c r="AN637" s="104">
        <v>4398</v>
      </c>
      <c r="AO637" s="103">
        <v>3923</v>
      </c>
      <c r="AP637" s="103">
        <v>4310</v>
      </c>
      <c r="AQ637" s="103">
        <v>4303</v>
      </c>
      <c r="AR637" s="199">
        <f>SUM(AR634:AR636)</f>
        <v>4870</v>
      </c>
      <c r="AT637" s="194"/>
      <c r="AU637" s="194"/>
      <c r="AV637" s="194"/>
      <c r="AW637" s="194"/>
      <c r="AX637" s="201">
        <f>SUM(U637,V637,W637,X637)</f>
        <v>5999</v>
      </c>
      <c r="AY637" s="201">
        <f>SUM(Y637,Z637,AA637,AB637)</f>
        <v>8012</v>
      </c>
      <c r="AZ637" s="201">
        <f>SUM(AC637,AD637,AE637,AF637)</f>
        <v>9527</v>
      </c>
      <c r="BA637" s="201">
        <f>SUM(AG637,AH637,AI637,AJ637)</f>
        <v>10381</v>
      </c>
      <c r="BB637" s="201">
        <f>SUM(AK637,AL637,AM637,AN637)</f>
        <v>14317</v>
      </c>
      <c r="BC637" s="212">
        <f>SUM(BC634:BC636)</f>
        <v>17406</v>
      </c>
    </row>
    <row r="638" spans="1:55" x14ac:dyDescent="0.45">
      <c r="A638" s="97"/>
      <c r="B638" s="114"/>
      <c r="C638" s="114"/>
      <c r="D638" s="114"/>
      <c r="E638" s="113"/>
      <c r="F638" s="113"/>
      <c r="G638" s="113"/>
      <c r="H638" s="91"/>
      <c r="I638" s="113"/>
      <c r="J638" s="113"/>
      <c r="K638" s="113"/>
      <c r="L638" s="91"/>
      <c r="M638" s="113"/>
      <c r="N638" s="113"/>
      <c r="O638" s="113"/>
      <c r="P638" s="91"/>
      <c r="Q638" s="113"/>
      <c r="R638" s="113"/>
      <c r="S638" s="210"/>
      <c r="T638" s="211"/>
      <c r="U638" s="113"/>
      <c r="V638" s="113"/>
      <c r="W638" s="113"/>
      <c r="X638" s="91"/>
      <c r="Y638" s="113"/>
      <c r="Z638" s="113"/>
      <c r="AA638" s="113"/>
      <c r="AB638" s="91"/>
      <c r="AC638" s="113"/>
      <c r="AD638" s="113"/>
      <c r="AE638" s="113"/>
      <c r="AF638" s="91"/>
      <c r="AG638" s="113"/>
      <c r="AH638" s="113"/>
      <c r="AI638" s="113"/>
      <c r="AJ638" s="91"/>
      <c r="AK638" s="113"/>
      <c r="AL638" s="113"/>
      <c r="AM638" s="113"/>
      <c r="AN638" s="91"/>
      <c r="AO638" s="113"/>
      <c r="AP638" s="113"/>
      <c r="AQ638" s="113"/>
      <c r="AR638" s="91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</row>
    <row r="639" spans="1:55" x14ac:dyDescent="0.45">
      <c r="A639" s="135" t="s">
        <v>607</v>
      </c>
      <c r="B639" s="60" t="s">
        <v>223</v>
      </c>
      <c r="C639" s="76" t="s">
        <v>209</v>
      </c>
      <c r="D639" s="60">
        <v>2690532</v>
      </c>
      <c r="E639" s="113"/>
      <c r="F639" s="113"/>
      <c r="G639" s="113"/>
      <c r="H639" s="91"/>
      <c r="I639" s="113"/>
      <c r="J639" s="113"/>
      <c r="K639" s="113"/>
      <c r="L639" s="91"/>
      <c r="M639" s="113"/>
      <c r="N639" s="113"/>
      <c r="O639" s="113"/>
      <c r="P639" s="91"/>
      <c r="Q639" s="113"/>
      <c r="R639" s="113"/>
      <c r="S639" s="210"/>
      <c r="T639" s="211"/>
      <c r="U639" s="86">
        <v>924</v>
      </c>
      <c r="V639" s="86">
        <v>1072</v>
      </c>
      <c r="W639" s="86">
        <v>1161</v>
      </c>
      <c r="X639" s="77">
        <v>1442</v>
      </c>
      <c r="Y639" s="86">
        <v>1271</v>
      </c>
      <c r="Z639" s="86">
        <v>1409</v>
      </c>
      <c r="AA639" s="86">
        <v>1558</v>
      </c>
      <c r="AB639" s="77">
        <v>1909</v>
      </c>
      <c r="AC639" s="86">
        <v>1731</v>
      </c>
      <c r="AD639" s="86">
        <v>1849</v>
      </c>
      <c r="AE639" s="86">
        <v>1827</v>
      </c>
      <c r="AF639" s="91"/>
      <c r="AG639" s="113"/>
      <c r="AH639" s="113"/>
      <c r="AI639" s="113"/>
      <c r="AJ639" s="91"/>
      <c r="AK639" s="113"/>
      <c r="AL639" s="113"/>
      <c r="AM639" s="113"/>
      <c r="AN639" s="91"/>
      <c r="AO639" s="113"/>
      <c r="AP639" s="113"/>
      <c r="AQ639" s="113"/>
      <c r="AR639" s="91"/>
      <c r="AT639" s="93"/>
      <c r="AU639" s="93"/>
      <c r="AV639" s="93"/>
      <c r="AW639" s="93"/>
      <c r="AX639" s="92">
        <f>SUM(U639,V639,W639,X639)</f>
        <v>4599</v>
      </c>
      <c r="AY639" s="92">
        <f>SUM(Y639,Z639,AA639,AB639)</f>
        <v>6147</v>
      </c>
      <c r="AZ639" s="93"/>
      <c r="BA639" s="93"/>
      <c r="BB639" s="93"/>
      <c r="BC639" s="93"/>
    </row>
    <row r="640" spans="1:55" x14ac:dyDescent="0.45">
      <c r="A640" s="135" t="s">
        <v>608</v>
      </c>
      <c r="B640" s="60" t="s">
        <v>223</v>
      </c>
      <c r="C640" s="76" t="s">
        <v>209</v>
      </c>
      <c r="D640" s="60">
        <v>2690533</v>
      </c>
      <c r="E640" s="113"/>
      <c r="F640" s="113"/>
      <c r="G640" s="113"/>
      <c r="H640" s="91"/>
      <c r="I640" s="113"/>
      <c r="J640" s="113"/>
      <c r="K640" s="113"/>
      <c r="L640" s="91"/>
      <c r="M640" s="113"/>
      <c r="N640" s="113"/>
      <c r="O640" s="113"/>
      <c r="P640" s="91"/>
      <c r="Q640" s="113"/>
      <c r="R640" s="113"/>
      <c r="S640" s="210"/>
      <c r="T640" s="211"/>
      <c r="U640" s="90"/>
      <c r="V640" s="90"/>
      <c r="W640" s="90"/>
      <c r="X640" s="94"/>
      <c r="Y640" s="90"/>
      <c r="Z640" s="90"/>
      <c r="AA640" s="90"/>
      <c r="AB640" s="94"/>
      <c r="AC640" s="90"/>
      <c r="AD640" s="90"/>
      <c r="AE640" s="90"/>
      <c r="AF640" s="77">
        <v>2201</v>
      </c>
      <c r="AG640" s="86">
        <v>1906</v>
      </c>
      <c r="AH640" s="86">
        <v>2124</v>
      </c>
      <c r="AI640" s="86">
        <v>2290</v>
      </c>
      <c r="AJ640" s="77">
        <v>2666</v>
      </c>
      <c r="AK640" s="86">
        <v>2157</v>
      </c>
      <c r="AL640" s="86">
        <v>1839</v>
      </c>
      <c r="AM640" s="86">
        <v>2371</v>
      </c>
      <c r="AN640" s="91"/>
      <c r="AO640" s="90"/>
      <c r="AP640" s="90"/>
      <c r="AQ640" s="90"/>
      <c r="AR640" s="91"/>
      <c r="AT640" s="93"/>
      <c r="AU640" s="93"/>
      <c r="AV640" s="93"/>
      <c r="AW640" s="93"/>
      <c r="AX640" s="93"/>
      <c r="AY640" s="93"/>
      <c r="AZ640" s="93"/>
      <c r="BA640" s="92">
        <f>SUM(AG640,AH640,AI640,AJ640)</f>
        <v>8986</v>
      </c>
      <c r="BB640" s="93"/>
      <c r="BC640" s="93"/>
    </row>
    <row r="641" spans="1:55" x14ac:dyDescent="0.45">
      <c r="A641" s="135" t="s">
        <v>609</v>
      </c>
      <c r="B641" s="60" t="s">
        <v>227</v>
      </c>
      <c r="C641" s="76" t="s">
        <v>209</v>
      </c>
      <c r="D641" s="60">
        <v>2690534</v>
      </c>
      <c r="E641" s="113"/>
      <c r="F641" s="113"/>
      <c r="G641" s="113"/>
      <c r="H641" s="91"/>
      <c r="I641" s="113"/>
      <c r="J641" s="113"/>
      <c r="K641" s="113"/>
      <c r="L641" s="91"/>
      <c r="M641" s="113"/>
      <c r="N641" s="113"/>
      <c r="O641" s="113"/>
      <c r="P641" s="91"/>
      <c r="Q641" s="113"/>
      <c r="R641" s="113"/>
      <c r="S641" s="210"/>
      <c r="T641" s="211"/>
      <c r="U641" s="110">
        <v>0.34</v>
      </c>
      <c r="V641" s="110">
        <v>0.31</v>
      </c>
      <c r="W641" s="110">
        <v>0.33</v>
      </c>
      <c r="X641" s="111">
        <v>0.31</v>
      </c>
      <c r="Y641" s="110">
        <v>0.36</v>
      </c>
      <c r="Z641" s="110">
        <v>0.31</v>
      </c>
      <c r="AA641" s="110">
        <v>0.19</v>
      </c>
      <c r="AB641" s="111">
        <v>0.16</v>
      </c>
      <c r="AC641" s="110">
        <v>0.1</v>
      </c>
      <c r="AD641" s="110">
        <v>0.15</v>
      </c>
      <c r="AE641" s="110">
        <v>0.25</v>
      </c>
      <c r="AF641" s="111">
        <v>0.21</v>
      </c>
      <c r="AG641" s="110">
        <v>0.13</v>
      </c>
      <c r="AH641" s="110">
        <v>-0.13</v>
      </c>
      <c r="AI641" s="110">
        <v>0.04</v>
      </c>
      <c r="AJ641" s="111">
        <v>0.14000000000000001</v>
      </c>
      <c r="AK641" s="110">
        <v>0.35</v>
      </c>
      <c r="AL641" s="110">
        <v>0.83</v>
      </c>
      <c r="AM641" s="110">
        <v>0.56000000000000005</v>
      </c>
      <c r="AN641" s="111">
        <v>0.46</v>
      </c>
      <c r="AO641" s="110">
        <v>0.32</v>
      </c>
      <c r="AP641" s="110">
        <v>0.28999999999999998</v>
      </c>
      <c r="AQ641" s="110">
        <v>0.12</v>
      </c>
      <c r="AR641" s="111">
        <v>0.05</v>
      </c>
      <c r="AT641" s="93"/>
      <c r="AU641" s="93"/>
      <c r="AV641" s="93"/>
      <c r="AW641" s="93"/>
      <c r="AX641" s="93"/>
      <c r="AY641" s="93"/>
      <c r="AZ641" s="93"/>
      <c r="BA641" s="93"/>
      <c r="BB641" s="92"/>
      <c r="BC641" s="112">
        <v>0.18</v>
      </c>
    </row>
    <row r="642" spans="1:55" x14ac:dyDescent="0.45">
      <c r="A642" s="160" t="s">
        <v>331</v>
      </c>
      <c r="B642" s="60" t="s">
        <v>227</v>
      </c>
      <c r="C642" s="76" t="s">
        <v>209</v>
      </c>
      <c r="D642" s="60">
        <v>3814045</v>
      </c>
      <c r="E642" s="113"/>
      <c r="F642" s="113"/>
      <c r="G642" s="113"/>
      <c r="H642" s="91"/>
      <c r="I642" s="113"/>
      <c r="J642" s="113"/>
      <c r="K642" s="113"/>
      <c r="L642" s="91"/>
      <c r="M642" s="113"/>
      <c r="N642" s="113"/>
      <c r="O642" s="113"/>
      <c r="P642" s="91"/>
      <c r="Q642" s="113"/>
      <c r="R642" s="113"/>
      <c r="S642" s="210"/>
      <c r="T642" s="211"/>
      <c r="U642" s="90"/>
      <c r="V642" s="90"/>
      <c r="W642" s="90"/>
      <c r="X642" s="94"/>
      <c r="Y642" s="90"/>
      <c r="Z642" s="90"/>
      <c r="AA642" s="90"/>
      <c r="AB642" s="94"/>
      <c r="AC642" s="90"/>
      <c r="AD642" s="90"/>
      <c r="AE642" s="90"/>
      <c r="AF642" s="94"/>
      <c r="AG642" s="90"/>
      <c r="AH642" s="90"/>
      <c r="AI642" s="90"/>
      <c r="AJ642" s="94"/>
      <c r="AK642" s="90"/>
      <c r="AL642" s="90"/>
      <c r="AM642" s="90"/>
      <c r="AN642" s="94"/>
      <c r="AO642" s="90"/>
      <c r="AP642" s="90"/>
      <c r="AQ642" s="90"/>
      <c r="AR642" s="111">
        <v>-0.05</v>
      </c>
      <c r="AT642" s="93"/>
      <c r="AU642" s="93"/>
      <c r="AV642" s="93"/>
      <c r="AW642" s="93"/>
      <c r="AX642" s="93"/>
      <c r="AY642" s="93"/>
      <c r="AZ642" s="93"/>
      <c r="BA642" s="93"/>
      <c r="BB642" s="92"/>
      <c r="BC642" s="112">
        <v>-0.03</v>
      </c>
    </row>
    <row r="643" spans="1:55" x14ac:dyDescent="0.45">
      <c r="A643" s="161" t="s">
        <v>610</v>
      </c>
      <c r="B643" s="101" t="s">
        <v>227</v>
      </c>
      <c r="C643" s="102" t="s">
        <v>209</v>
      </c>
      <c r="D643" s="101">
        <v>2690535</v>
      </c>
      <c r="E643" s="200"/>
      <c r="F643" s="200"/>
      <c r="G643" s="200"/>
      <c r="H643" s="157"/>
      <c r="I643" s="200"/>
      <c r="J643" s="200"/>
      <c r="K643" s="200"/>
      <c r="L643" s="157"/>
      <c r="M643" s="200"/>
      <c r="N643" s="200"/>
      <c r="O643" s="200"/>
      <c r="P643" s="157"/>
      <c r="Q643" s="200"/>
      <c r="R643" s="200"/>
      <c r="S643" s="162"/>
      <c r="T643" s="199"/>
      <c r="U643" s="143">
        <v>0.28999999999999998</v>
      </c>
      <c r="V643" s="143">
        <v>0.31</v>
      </c>
      <c r="W643" s="143">
        <v>0.32</v>
      </c>
      <c r="X643" s="191">
        <v>0.3</v>
      </c>
      <c r="Y643" s="143">
        <v>0.35</v>
      </c>
      <c r="Z643" s="143">
        <v>0.34</v>
      </c>
      <c r="AA643" s="143">
        <v>0.28000000000000003</v>
      </c>
      <c r="AB643" s="191">
        <v>0.26</v>
      </c>
      <c r="AC643" s="143">
        <v>0.21</v>
      </c>
      <c r="AD643" s="143">
        <v>0.25</v>
      </c>
      <c r="AE643" s="143">
        <v>0.28999999999999998</v>
      </c>
      <c r="AF643" s="191">
        <v>0.26</v>
      </c>
      <c r="AG643" s="143">
        <v>0.18</v>
      </c>
      <c r="AH643" s="143">
        <v>-0.02</v>
      </c>
      <c r="AI643" s="143">
        <v>0.17</v>
      </c>
      <c r="AJ643" s="191">
        <v>0.27</v>
      </c>
      <c r="AK643" s="143">
        <v>0.44</v>
      </c>
      <c r="AL643" s="143">
        <v>0.77</v>
      </c>
      <c r="AM643" s="143">
        <v>0.51</v>
      </c>
      <c r="AN643" s="191">
        <v>0.44</v>
      </c>
      <c r="AO643" s="143">
        <v>0.35</v>
      </c>
      <c r="AP643" s="143">
        <v>0.28000000000000003</v>
      </c>
      <c r="AQ643" s="143">
        <v>0.17</v>
      </c>
      <c r="AR643" s="192">
        <f>AR641-AR642</f>
        <v>0.1</v>
      </c>
      <c r="AT643" s="194"/>
      <c r="AU643" s="194"/>
      <c r="AV643" s="194"/>
      <c r="AW643" s="194"/>
      <c r="AX643" s="194"/>
      <c r="AY643" s="194"/>
      <c r="AZ643" s="194"/>
      <c r="BA643" s="194"/>
      <c r="BB643" s="201"/>
      <c r="BC643" s="145">
        <f>BC641-BC642</f>
        <v>0.21</v>
      </c>
    </row>
    <row r="644" spans="1:55" x14ac:dyDescent="0.45">
      <c r="A644" s="59"/>
      <c r="B644" s="60"/>
      <c r="C644" s="60"/>
      <c r="D644" s="60"/>
      <c r="E644" s="113"/>
      <c r="F644" s="113"/>
      <c r="G644" s="113"/>
      <c r="H644" s="91"/>
      <c r="I644" s="113"/>
      <c r="J644" s="113"/>
      <c r="K644" s="113"/>
      <c r="L644" s="91"/>
      <c r="M644" s="113"/>
      <c r="N644" s="113"/>
      <c r="O644" s="113"/>
      <c r="P644" s="91"/>
      <c r="Q644" s="113"/>
      <c r="R644" s="113"/>
      <c r="S644" s="113"/>
      <c r="T644" s="91"/>
      <c r="U644" s="113"/>
      <c r="V644" s="113"/>
      <c r="W644" s="113"/>
      <c r="X644" s="91"/>
      <c r="Y644" s="113"/>
      <c r="Z644" s="113"/>
      <c r="AA644" s="113"/>
      <c r="AB644" s="91"/>
      <c r="AC644" s="113"/>
      <c r="AD644" s="113"/>
      <c r="AE644" s="113"/>
      <c r="AF644" s="91"/>
      <c r="AG644" s="113"/>
      <c r="AH644" s="113"/>
      <c r="AI644" s="113"/>
      <c r="AJ644" s="91"/>
      <c r="AK644" s="113"/>
      <c r="AL644" s="113"/>
      <c r="AM644" s="113"/>
      <c r="AN644" s="91"/>
      <c r="AO644" s="113"/>
      <c r="AP644" s="113"/>
      <c r="AQ644" s="113"/>
      <c r="AR644" s="91"/>
      <c r="AT644" s="93"/>
      <c r="AU644" s="93"/>
      <c r="AV644" s="93"/>
      <c r="AW644" s="93"/>
      <c r="AX644" s="93"/>
      <c r="AY644" s="93"/>
      <c r="AZ644" s="93"/>
      <c r="BA644" s="93"/>
      <c r="BB644" s="93"/>
      <c r="BC644" s="93"/>
    </row>
    <row r="645" spans="1:55" x14ac:dyDescent="0.45">
      <c r="A645" s="97" t="s">
        <v>611</v>
      </c>
      <c r="B645" s="60" t="s">
        <v>223</v>
      </c>
      <c r="C645" s="76" t="s">
        <v>209</v>
      </c>
      <c r="D645" s="60">
        <v>2690536</v>
      </c>
      <c r="E645" s="113"/>
      <c r="F645" s="113"/>
      <c r="G645" s="113"/>
      <c r="H645" s="91"/>
      <c r="I645" s="113"/>
      <c r="J645" s="113"/>
      <c r="K645" s="113"/>
      <c r="L645" s="91"/>
      <c r="M645" s="86">
        <v>7388</v>
      </c>
      <c r="N645" s="86">
        <v>8048</v>
      </c>
      <c r="O645" s="86">
        <v>8748</v>
      </c>
      <c r="P645" s="77">
        <v>10293</v>
      </c>
      <c r="Q645" s="86">
        <v>9381</v>
      </c>
      <c r="R645" s="86">
        <v>10035</v>
      </c>
      <c r="S645" s="86">
        <v>10649</v>
      </c>
      <c r="T645" s="77">
        <v>12716</v>
      </c>
      <c r="U645" s="86">
        <v>11769</v>
      </c>
      <c r="V645" s="86">
        <v>12322</v>
      </c>
      <c r="W645" s="86">
        <v>12930</v>
      </c>
      <c r="X645" s="77">
        <v>15428</v>
      </c>
      <c r="Y645" s="86">
        <v>14144</v>
      </c>
      <c r="Z645" s="86">
        <v>14933</v>
      </c>
      <c r="AA645" s="86">
        <v>15523</v>
      </c>
      <c r="AB645" s="77">
        <v>18669</v>
      </c>
      <c r="AC645" s="86">
        <v>16532</v>
      </c>
      <c r="AD645" s="86">
        <v>17863</v>
      </c>
      <c r="AE645" s="86">
        <v>18711</v>
      </c>
      <c r="AF645" s="77">
        <v>21737</v>
      </c>
      <c r="AG645" s="86">
        <v>18870</v>
      </c>
      <c r="AH645" s="86">
        <v>17999</v>
      </c>
      <c r="AI645" s="86">
        <v>21442</v>
      </c>
      <c r="AJ645" s="77">
        <v>26703</v>
      </c>
      <c r="AK645" s="86">
        <v>25032</v>
      </c>
      <c r="AL645" s="86">
        <v>28208</v>
      </c>
      <c r="AM645" s="86">
        <v>29824</v>
      </c>
      <c r="AN645" s="77">
        <v>34790</v>
      </c>
      <c r="AO645" s="86">
        <v>31733</v>
      </c>
      <c r="AP645" s="86">
        <v>32727</v>
      </c>
      <c r="AQ645" s="86">
        <v>33372</v>
      </c>
      <c r="AR645" s="77">
        <v>36982</v>
      </c>
      <c r="AT645" s="93"/>
      <c r="AU645" s="93"/>
      <c r="AV645" s="92">
        <f>SUM(M645,N645,O645,P645)</f>
        <v>34477</v>
      </c>
      <c r="AW645" s="92">
        <f>SUM(Q645,R645,S645,T645)</f>
        <v>42781</v>
      </c>
      <c r="AX645" s="92">
        <f>SUM(U645,V645,W645,X645)</f>
        <v>52449</v>
      </c>
      <c r="AY645" s="92">
        <f>SUM(Y645,Z645,AA645,AB645)</f>
        <v>63269</v>
      </c>
      <c r="AZ645" s="92">
        <f>SUM(AC645,AD645,AE645,AF645)</f>
        <v>74843</v>
      </c>
      <c r="BA645" s="92">
        <f>SUM(AG645,AH645,AI645,AJ645)</f>
        <v>85014</v>
      </c>
      <c r="BB645" s="88">
        <v>117854</v>
      </c>
      <c r="BC645" s="88">
        <v>134814</v>
      </c>
    </row>
    <row r="646" spans="1:55" x14ac:dyDescent="0.45">
      <c r="A646" s="136" t="s">
        <v>567</v>
      </c>
      <c r="B646" s="101" t="s">
        <v>223</v>
      </c>
      <c r="C646" s="102" t="s">
        <v>209</v>
      </c>
      <c r="D646" s="101">
        <v>3859375</v>
      </c>
      <c r="E646" s="200"/>
      <c r="F646" s="200"/>
      <c r="G646" s="200"/>
      <c r="H646" s="157"/>
      <c r="I646" s="200"/>
      <c r="J646" s="200"/>
      <c r="K646" s="200"/>
      <c r="L646" s="157"/>
      <c r="M646" s="159"/>
      <c r="N646" s="159"/>
      <c r="O646" s="159"/>
      <c r="P646" s="213"/>
      <c r="Q646" s="159"/>
      <c r="R646" s="159"/>
      <c r="S646" s="159"/>
      <c r="T646" s="213"/>
      <c r="U646" s="159"/>
      <c r="V646" s="159"/>
      <c r="W646" s="159"/>
      <c r="X646" s="213"/>
      <c r="Y646" s="159"/>
      <c r="Z646" s="159"/>
      <c r="AA646" s="159"/>
      <c r="AB646" s="213"/>
      <c r="AC646" s="159"/>
      <c r="AD646" s="159"/>
      <c r="AE646" s="159"/>
      <c r="AF646" s="213"/>
      <c r="AG646" s="159"/>
      <c r="AH646" s="159"/>
      <c r="AI646" s="159"/>
      <c r="AJ646" s="213"/>
      <c r="AK646" s="159"/>
      <c r="AL646" s="159"/>
      <c r="AM646" s="159"/>
      <c r="AN646" s="213"/>
      <c r="AO646" s="159"/>
      <c r="AP646" s="159"/>
      <c r="AQ646" s="159"/>
      <c r="AR646" s="104">
        <v>36982</v>
      </c>
      <c r="AT646" s="194"/>
      <c r="AU646" s="194"/>
      <c r="AV646" s="194"/>
      <c r="AW646" s="194"/>
      <c r="AX646" s="194"/>
      <c r="AY646" s="194"/>
      <c r="AZ646" s="194"/>
      <c r="BA646" s="194"/>
      <c r="BB646" s="201"/>
      <c r="BC646" s="108">
        <v>134814</v>
      </c>
    </row>
    <row r="647" spans="1:55" x14ac:dyDescent="0.45">
      <c r="A647" s="97"/>
      <c r="B647" s="114"/>
      <c r="C647" s="114"/>
      <c r="D647" s="114"/>
      <c r="E647" s="113"/>
      <c r="F647" s="113"/>
      <c r="G647" s="113"/>
      <c r="H647" s="91"/>
      <c r="I647" s="113"/>
      <c r="J647" s="113"/>
      <c r="K647" s="113"/>
      <c r="L647" s="91"/>
      <c r="M647" s="90"/>
      <c r="N647" s="90"/>
      <c r="O647" s="90"/>
      <c r="P647" s="94"/>
      <c r="Q647" s="90"/>
      <c r="R647" s="90"/>
      <c r="S647" s="90"/>
      <c r="T647" s="94"/>
      <c r="U647" s="90"/>
      <c r="V647" s="90"/>
      <c r="W647" s="90"/>
      <c r="X647" s="94"/>
      <c r="Y647" s="90"/>
      <c r="Z647" s="90"/>
      <c r="AA647" s="90"/>
      <c r="AB647" s="94"/>
      <c r="AC647" s="90"/>
      <c r="AD647" s="90"/>
      <c r="AE647" s="90"/>
      <c r="AF647" s="94"/>
      <c r="AG647" s="90"/>
      <c r="AH647" s="90"/>
      <c r="AI647" s="90"/>
      <c r="AJ647" s="94"/>
      <c r="AK647" s="90"/>
      <c r="AL647" s="90"/>
      <c r="AM647" s="90"/>
      <c r="AN647" s="94"/>
      <c r="AO647" s="90"/>
      <c r="AP647" s="90"/>
      <c r="AQ647" s="90"/>
      <c r="AR647" s="94"/>
      <c r="AT647" s="93"/>
      <c r="AU647" s="93"/>
      <c r="AV647" s="93"/>
      <c r="AW647" s="93"/>
      <c r="AX647" s="93"/>
      <c r="AY647" s="93"/>
      <c r="AZ647" s="93"/>
      <c r="BA647" s="93"/>
      <c r="BB647" s="92"/>
      <c r="BC647" s="92"/>
    </row>
    <row r="648" spans="1:55" x14ac:dyDescent="0.45">
      <c r="A648" s="97" t="s">
        <v>612</v>
      </c>
      <c r="B648" s="60" t="s">
        <v>227</v>
      </c>
      <c r="C648" s="76" t="s">
        <v>209</v>
      </c>
      <c r="D648" s="60">
        <v>2690537</v>
      </c>
      <c r="E648" s="113"/>
      <c r="F648" s="113"/>
      <c r="G648" s="113"/>
      <c r="H648" s="91"/>
      <c r="I648" s="113"/>
      <c r="J648" s="113"/>
      <c r="K648" s="113"/>
      <c r="L648" s="91"/>
      <c r="M648" s="210"/>
      <c r="N648" s="210"/>
      <c r="O648" s="210"/>
      <c r="P648" s="211"/>
      <c r="Q648" s="210"/>
      <c r="R648" s="210"/>
      <c r="S648" s="110">
        <v>0.22</v>
      </c>
      <c r="T648" s="111">
        <v>0.24</v>
      </c>
      <c r="U648" s="110">
        <v>0.25</v>
      </c>
      <c r="V648" s="110">
        <v>0.23</v>
      </c>
      <c r="W648" s="110">
        <v>0.21</v>
      </c>
      <c r="X648" s="111">
        <v>0.21</v>
      </c>
      <c r="Y648" s="110">
        <v>0.2</v>
      </c>
      <c r="Z648" s="110">
        <v>0.21</v>
      </c>
      <c r="AA648" s="110">
        <v>0.2</v>
      </c>
      <c r="AB648" s="111">
        <v>0.21</v>
      </c>
      <c r="AC648" s="110">
        <v>0.17</v>
      </c>
      <c r="AD648" s="110">
        <v>0.2</v>
      </c>
      <c r="AE648" s="110">
        <v>0.21</v>
      </c>
      <c r="AF648" s="111">
        <v>0.16</v>
      </c>
      <c r="AG648" s="110">
        <v>0.14000000000000001</v>
      </c>
      <c r="AH648" s="110">
        <v>0.01</v>
      </c>
      <c r="AI648" s="110">
        <v>0.15</v>
      </c>
      <c r="AJ648" s="111">
        <v>0.23</v>
      </c>
      <c r="AK648" s="110">
        <v>0.33</v>
      </c>
      <c r="AL648" s="110">
        <v>0.56999999999999995</v>
      </c>
      <c r="AM648" s="110">
        <v>0.39</v>
      </c>
      <c r="AN648" s="111">
        <v>0.3</v>
      </c>
      <c r="AO648" s="110">
        <v>0.27</v>
      </c>
      <c r="AP648" s="110">
        <v>0.16</v>
      </c>
      <c r="AQ648" s="110">
        <v>0.12</v>
      </c>
      <c r="AR648" s="111">
        <v>0.06</v>
      </c>
      <c r="AT648" s="93"/>
      <c r="AU648" s="93"/>
      <c r="AV648" s="93"/>
      <c r="AW648" s="93"/>
      <c r="AX648" s="93"/>
      <c r="AY648" s="93"/>
      <c r="AZ648" s="93"/>
      <c r="BA648" s="93"/>
      <c r="BB648" s="93"/>
      <c r="BC648" s="112">
        <v>0.14000000000000001</v>
      </c>
    </row>
    <row r="649" spans="1:55" x14ac:dyDescent="0.45">
      <c r="A649" s="136" t="s">
        <v>567</v>
      </c>
      <c r="B649" s="101" t="s">
        <v>227</v>
      </c>
      <c r="C649" s="102" t="s">
        <v>209</v>
      </c>
      <c r="D649" s="101">
        <v>3814049</v>
      </c>
      <c r="E649" s="200"/>
      <c r="F649" s="200"/>
      <c r="G649" s="200"/>
      <c r="H649" s="157"/>
      <c r="I649" s="200"/>
      <c r="J649" s="200"/>
      <c r="K649" s="200"/>
      <c r="L649" s="157"/>
      <c r="M649" s="162"/>
      <c r="N649" s="162"/>
      <c r="O649" s="162"/>
      <c r="P649" s="199"/>
      <c r="Q649" s="162"/>
      <c r="R649" s="162"/>
      <c r="S649" s="159"/>
      <c r="T649" s="213"/>
      <c r="U649" s="159"/>
      <c r="V649" s="159"/>
      <c r="W649" s="159"/>
      <c r="X649" s="213"/>
      <c r="Y649" s="159"/>
      <c r="Z649" s="159"/>
      <c r="AA649" s="159"/>
      <c r="AB649" s="213"/>
      <c r="AC649" s="159"/>
      <c r="AD649" s="159"/>
      <c r="AE649" s="159"/>
      <c r="AF649" s="213"/>
      <c r="AG649" s="159"/>
      <c r="AH649" s="159"/>
      <c r="AI649" s="159"/>
      <c r="AJ649" s="213"/>
      <c r="AK649" s="159"/>
      <c r="AL649" s="159"/>
      <c r="AM649" s="159"/>
      <c r="AN649" s="213"/>
      <c r="AO649" s="159"/>
      <c r="AP649" s="159"/>
      <c r="AQ649" s="159"/>
      <c r="AR649" s="191">
        <v>0.06</v>
      </c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44">
        <v>0.14000000000000001</v>
      </c>
    </row>
    <row r="650" spans="1:55" x14ac:dyDescent="0.45">
      <c r="A650" s="97"/>
      <c r="B650" s="114"/>
      <c r="C650" s="114"/>
      <c r="D650" s="114"/>
      <c r="E650" s="113"/>
      <c r="F650" s="113"/>
      <c r="G650" s="113"/>
      <c r="H650" s="91"/>
      <c r="I650" s="113"/>
      <c r="J650" s="113"/>
      <c r="K650" s="113"/>
      <c r="L650" s="91"/>
      <c r="M650" s="210"/>
      <c r="N650" s="210"/>
      <c r="O650" s="210"/>
      <c r="P650" s="211"/>
      <c r="Q650" s="210"/>
      <c r="R650" s="210"/>
      <c r="S650" s="210"/>
      <c r="T650" s="211"/>
      <c r="U650" s="210"/>
      <c r="V650" s="210"/>
      <c r="W650" s="210"/>
      <c r="X650" s="211"/>
      <c r="Y650" s="210"/>
      <c r="Z650" s="210"/>
      <c r="AA650" s="210"/>
      <c r="AB650" s="211"/>
      <c r="AC650" s="210"/>
      <c r="AD650" s="210"/>
      <c r="AE650" s="210"/>
      <c r="AF650" s="211"/>
      <c r="AG650" s="113"/>
      <c r="AH650" s="113"/>
      <c r="AI650" s="113"/>
      <c r="AJ650" s="91"/>
      <c r="AK650" s="113"/>
      <c r="AL650" s="113"/>
      <c r="AM650" s="113"/>
      <c r="AN650" s="91"/>
      <c r="AO650" s="113"/>
      <c r="AP650" s="113"/>
      <c r="AQ650" s="113"/>
      <c r="AR650" s="91"/>
      <c r="AT650" s="93"/>
      <c r="AU650" s="93"/>
      <c r="AV650" s="93"/>
      <c r="AW650" s="93"/>
      <c r="AX650" s="93"/>
      <c r="AY650" s="93"/>
      <c r="AZ650" s="93"/>
      <c r="BA650" s="93"/>
      <c r="BB650" s="93"/>
      <c r="BC650" s="93"/>
    </row>
    <row r="651" spans="1:55" x14ac:dyDescent="0.45">
      <c r="A651" s="141" t="s">
        <v>613</v>
      </c>
      <c r="B651" s="142"/>
      <c r="C651" s="142"/>
      <c r="D651" s="142"/>
      <c r="E651" s="113"/>
      <c r="F651" s="113"/>
      <c r="G651" s="113"/>
      <c r="H651" s="91"/>
      <c r="I651" s="113"/>
      <c r="J651" s="113"/>
      <c r="K651" s="113"/>
      <c r="L651" s="91"/>
      <c r="M651" s="210"/>
      <c r="N651" s="210"/>
      <c r="O651" s="210"/>
      <c r="P651" s="211"/>
      <c r="Q651" s="210"/>
      <c r="R651" s="210"/>
      <c r="S651" s="210"/>
      <c r="T651" s="211"/>
      <c r="U651" s="210"/>
      <c r="V651" s="210"/>
      <c r="W651" s="210"/>
      <c r="X651" s="211"/>
      <c r="Y651" s="210"/>
      <c r="Z651" s="210"/>
      <c r="AA651" s="210"/>
      <c r="AB651" s="211"/>
      <c r="AC651" s="210"/>
      <c r="AD651" s="210"/>
      <c r="AE651" s="210"/>
      <c r="AF651" s="211"/>
      <c r="AG651" s="113"/>
      <c r="AH651" s="113"/>
      <c r="AI651" s="113"/>
      <c r="AJ651" s="91"/>
      <c r="AK651" s="113"/>
      <c r="AL651" s="113"/>
      <c r="AM651" s="113"/>
      <c r="AN651" s="91"/>
      <c r="AO651" s="113"/>
      <c r="AP651" s="113"/>
      <c r="AQ651" s="113"/>
      <c r="AR651" s="91"/>
      <c r="AT651" s="93"/>
      <c r="AU651" s="93"/>
      <c r="AV651" s="93"/>
      <c r="AW651" s="93"/>
      <c r="AX651" s="93"/>
      <c r="AY651" s="93"/>
      <c r="AZ651" s="93"/>
      <c r="BA651" s="93"/>
      <c r="BB651" s="93"/>
      <c r="BC651" s="93"/>
    </row>
    <row r="652" spans="1:55" x14ac:dyDescent="0.45">
      <c r="A652" s="135" t="s">
        <v>273</v>
      </c>
      <c r="B652" s="60" t="s">
        <v>223</v>
      </c>
      <c r="C652" s="76" t="s">
        <v>209</v>
      </c>
      <c r="D652" s="60">
        <v>2690538</v>
      </c>
      <c r="E652" s="113"/>
      <c r="F652" s="113"/>
      <c r="G652" s="113"/>
      <c r="H652" s="91"/>
      <c r="I652" s="113"/>
      <c r="J652" s="113"/>
      <c r="K652" s="113"/>
      <c r="L652" s="91"/>
      <c r="M652" s="210"/>
      <c r="N652" s="210"/>
      <c r="O652" s="210"/>
      <c r="P652" s="211"/>
      <c r="Q652" s="210"/>
      <c r="R652" s="210"/>
      <c r="S652" s="210"/>
      <c r="T652" s="91"/>
      <c r="U652" s="113"/>
      <c r="V652" s="113"/>
      <c r="W652" s="113"/>
      <c r="X652" s="91"/>
      <c r="Y652" s="113"/>
      <c r="Z652" s="113"/>
      <c r="AA652" s="113"/>
      <c r="AB652" s="91"/>
      <c r="AC652" s="86">
        <v>0</v>
      </c>
      <c r="AD652" s="86">
        <v>0</v>
      </c>
      <c r="AE652" s="86">
        <v>0</v>
      </c>
      <c r="AF652" s="77">
        <v>91</v>
      </c>
      <c r="AG652" s="86">
        <v>49</v>
      </c>
      <c r="AH652" s="86">
        <v>151</v>
      </c>
      <c r="AI652" s="86">
        <v>-22</v>
      </c>
      <c r="AJ652" s="77">
        <v>-2</v>
      </c>
      <c r="AK652" s="86">
        <v>-109</v>
      </c>
      <c r="AL652" s="86">
        <v>-7</v>
      </c>
      <c r="AM652" s="86">
        <v>62</v>
      </c>
      <c r="AN652" s="77">
        <v>203</v>
      </c>
      <c r="AO652" s="86">
        <v>278</v>
      </c>
      <c r="AP652" s="86">
        <v>375</v>
      </c>
      <c r="AQ652" s="86">
        <v>638</v>
      </c>
      <c r="AR652" s="77">
        <v>669</v>
      </c>
      <c r="AT652" s="93"/>
      <c r="AU652" s="93"/>
      <c r="AV652" s="93"/>
      <c r="AW652" s="93"/>
      <c r="AX652" s="93"/>
      <c r="AY652" s="93"/>
      <c r="AZ652" s="92">
        <f>SUM(AC652,AD652,AE652,AF652)</f>
        <v>91</v>
      </c>
      <c r="BA652" s="92">
        <f>SUM(AG652,AH652,AI652,AJ652)</f>
        <v>176</v>
      </c>
      <c r="BB652" s="88">
        <v>149</v>
      </c>
      <c r="BC652" s="88">
        <v>1960</v>
      </c>
    </row>
    <row r="653" spans="1:55" x14ac:dyDescent="0.45">
      <c r="A653" s="136" t="s">
        <v>614</v>
      </c>
      <c r="B653" s="101" t="s">
        <v>223</v>
      </c>
      <c r="C653" s="102" t="s">
        <v>209</v>
      </c>
      <c r="D653" s="101">
        <v>2690539</v>
      </c>
      <c r="E653" s="200"/>
      <c r="F653" s="200"/>
      <c r="G653" s="200"/>
      <c r="H653" s="157"/>
      <c r="I653" s="200"/>
      <c r="J653" s="200"/>
      <c r="K653" s="200"/>
      <c r="L653" s="157"/>
      <c r="M653" s="162"/>
      <c r="N653" s="162"/>
      <c r="O653" s="162"/>
      <c r="P653" s="199"/>
      <c r="Q653" s="162"/>
      <c r="R653" s="162"/>
      <c r="S653" s="162">
        <f t="shared" ref="S653:AR653" si="70">S611+S623+S634+S645+S652+S600+S590</f>
        <v>22451</v>
      </c>
      <c r="T653" s="199">
        <f t="shared" si="70"/>
        <v>26064</v>
      </c>
      <c r="U653" s="162">
        <f t="shared" si="70"/>
        <v>24750</v>
      </c>
      <c r="V653" s="162">
        <f t="shared" si="70"/>
        <v>26010</v>
      </c>
      <c r="W653" s="162">
        <f t="shared" si="70"/>
        <v>27772</v>
      </c>
      <c r="X653" s="199">
        <f t="shared" si="70"/>
        <v>32323</v>
      </c>
      <c r="Y653" s="162">
        <f t="shared" si="70"/>
        <v>31146</v>
      </c>
      <c r="Z653" s="162">
        <f t="shared" si="70"/>
        <v>32657</v>
      </c>
      <c r="AA653" s="162">
        <f t="shared" si="70"/>
        <v>33740</v>
      </c>
      <c r="AB653" s="199">
        <f t="shared" si="70"/>
        <v>39276</v>
      </c>
      <c r="AC653" s="162">
        <f t="shared" si="70"/>
        <v>36339</v>
      </c>
      <c r="AD653" s="162">
        <f t="shared" si="70"/>
        <v>38944</v>
      </c>
      <c r="AE653" s="162">
        <f t="shared" si="70"/>
        <v>40499</v>
      </c>
      <c r="AF653" s="199">
        <f t="shared" si="70"/>
        <v>46075</v>
      </c>
      <c r="AG653" s="162">
        <f t="shared" si="70"/>
        <v>41159</v>
      </c>
      <c r="AH653" s="162">
        <f t="shared" si="70"/>
        <v>38297</v>
      </c>
      <c r="AI653" s="162">
        <f t="shared" si="70"/>
        <v>46173</v>
      </c>
      <c r="AJ653" s="199">
        <f t="shared" si="70"/>
        <v>56898</v>
      </c>
      <c r="AK653" s="162">
        <f t="shared" si="70"/>
        <v>55314</v>
      </c>
      <c r="AL653" s="162">
        <f t="shared" si="70"/>
        <v>61880</v>
      </c>
      <c r="AM653" s="162">
        <f t="shared" si="70"/>
        <v>65118</v>
      </c>
      <c r="AN653" s="199">
        <f t="shared" si="70"/>
        <v>75325</v>
      </c>
      <c r="AO653" s="162">
        <f t="shared" si="70"/>
        <v>68011</v>
      </c>
      <c r="AP653" s="162">
        <f t="shared" si="70"/>
        <v>69685</v>
      </c>
      <c r="AQ653" s="162">
        <f t="shared" si="70"/>
        <v>69092</v>
      </c>
      <c r="AR653" s="199">
        <f t="shared" si="70"/>
        <v>76048</v>
      </c>
      <c r="AT653" s="194"/>
      <c r="AU653" s="194"/>
      <c r="AV653" s="194"/>
      <c r="AW653" s="194"/>
      <c r="AX653" s="201">
        <f>SUM(U653,V653,W653,X653)</f>
        <v>110855</v>
      </c>
      <c r="AY653" s="201">
        <f>SUM(Y653,Z653,AA653,AB653)</f>
        <v>136819</v>
      </c>
      <c r="AZ653" s="201">
        <f>SUM(AC653,AD653,AE653,AF653)</f>
        <v>161857</v>
      </c>
      <c r="BA653" s="201">
        <f>SUM(AG653,AH653,AI653,AJ653)</f>
        <v>182527</v>
      </c>
      <c r="BB653" s="212">
        <f>BB611+BB623+BB634+BB645+BB652+BB600+BB590</f>
        <v>257637</v>
      </c>
      <c r="BC653" s="212">
        <f>BC611+BC623+BC634+BC645+BC652+BC600+BC590</f>
        <v>282836</v>
      </c>
    </row>
    <row r="654" spans="1:55" x14ac:dyDescent="0.45">
      <c r="A654" s="59"/>
      <c r="B654" s="60"/>
      <c r="C654" s="60"/>
      <c r="D654" s="60"/>
      <c r="E654" s="113"/>
      <c r="F654" s="113"/>
      <c r="G654" s="113"/>
      <c r="H654" s="91"/>
      <c r="I654" s="113"/>
      <c r="J654" s="113"/>
      <c r="K654" s="113"/>
      <c r="L654" s="91"/>
      <c r="M654" s="210"/>
      <c r="N654" s="210"/>
      <c r="O654" s="210"/>
      <c r="P654" s="211"/>
      <c r="Q654" s="210"/>
      <c r="R654" s="210"/>
      <c r="S654" s="210"/>
      <c r="T654" s="211"/>
      <c r="U654" s="210"/>
      <c r="V654" s="210"/>
      <c r="W654" s="210"/>
      <c r="X654" s="211"/>
      <c r="Y654" s="210"/>
      <c r="Z654" s="210"/>
      <c r="AA654" s="210"/>
      <c r="AB654" s="211"/>
      <c r="AC654" s="210"/>
      <c r="AD654" s="210"/>
      <c r="AE654" s="210"/>
      <c r="AF654" s="211"/>
      <c r="AG654" s="210"/>
      <c r="AH654" s="210"/>
      <c r="AI654" s="210"/>
      <c r="AJ654" s="211"/>
      <c r="AK654" s="210"/>
      <c r="AL654" s="210"/>
      <c r="AM654" s="210"/>
      <c r="AN654" s="211"/>
      <c r="AO654" s="210"/>
      <c r="AP654" s="210"/>
      <c r="AQ654" s="210"/>
      <c r="AR654" s="211"/>
      <c r="AT654" s="93"/>
      <c r="AU654" s="93"/>
      <c r="AV654" s="93"/>
      <c r="AW654" s="93"/>
      <c r="AX654" s="93"/>
      <c r="AY654" s="93"/>
      <c r="AZ654" s="93"/>
      <c r="BA654" s="93"/>
      <c r="BB654" s="214"/>
      <c r="BC654" s="214"/>
    </row>
    <row r="655" spans="1:55" x14ac:dyDescent="0.45">
      <c r="A655" s="141" t="s">
        <v>615</v>
      </c>
      <c r="B655" s="142"/>
      <c r="C655" s="142"/>
      <c r="D655" s="142"/>
      <c r="E655" s="113"/>
      <c r="F655" s="113"/>
      <c r="G655" s="113"/>
      <c r="H655" s="91"/>
      <c r="I655" s="113"/>
      <c r="J655" s="113"/>
      <c r="K655" s="113"/>
      <c r="L655" s="91"/>
      <c r="M655" s="90"/>
      <c r="N655" s="90"/>
      <c r="O655" s="90"/>
      <c r="P655" s="94"/>
      <c r="Q655" s="90"/>
      <c r="R655" s="90"/>
      <c r="S655" s="90"/>
      <c r="T655" s="94"/>
      <c r="U655" s="90"/>
      <c r="V655" s="90"/>
      <c r="W655" s="90"/>
      <c r="X655" s="94"/>
      <c r="Y655" s="90"/>
      <c r="Z655" s="90"/>
      <c r="AA655" s="90"/>
      <c r="AB655" s="94"/>
      <c r="AC655" s="90"/>
      <c r="AD655" s="90"/>
      <c r="AE655" s="90"/>
      <c r="AF655" s="94"/>
      <c r="AG655" s="90"/>
      <c r="AH655" s="90"/>
      <c r="AI655" s="90"/>
      <c r="AJ655" s="94"/>
      <c r="AK655" s="90"/>
      <c r="AL655" s="90"/>
      <c r="AM655" s="90"/>
      <c r="AN655" s="91"/>
      <c r="AO655" s="90"/>
      <c r="AP655" s="90"/>
      <c r="AQ655" s="90"/>
      <c r="AR655" s="91"/>
      <c r="AT655" s="93"/>
      <c r="AU655" s="93"/>
      <c r="AV655" s="93"/>
      <c r="AW655" s="93"/>
      <c r="AX655" s="93"/>
      <c r="AY655" s="93"/>
      <c r="AZ655" s="93"/>
      <c r="BA655" s="93"/>
      <c r="BB655" s="93"/>
      <c r="BC655" s="93"/>
    </row>
    <row r="656" spans="1:55" x14ac:dyDescent="0.45">
      <c r="A656" s="135" t="s">
        <v>572</v>
      </c>
      <c r="B656" s="60" t="s">
        <v>223</v>
      </c>
      <c r="C656" s="76" t="s">
        <v>209</v>
      </c>
      <c r="D656" s="60">
        <v>2690542</v>
      </c>
      <c r="E656" s="113"/>
      <c r="F656" s="113"/>
      <c r="G656" s="113"/>
      <c r="H656" s="91"/>
      <c r="I656" s="113"/>
      <c r="J656" s="113"/>
      <c r="K656" s="113"/>
      <c r="L656" s="91"/>
      <c r="M656" s="210"/>
      <c r="N656" s="210"/>
      <c r="O656" s="210"/>
      <c r="P656" s="211"/>
      <c r="Q656" s="210"/>
      <c r="R656" s="210"/>
      <c r="S656" s="210"/>
      <c r="T656" s="211"/>
      <c r="U656" s="210"/>
      <c r="V656" s="210"/>
      <c r="W656" s="210"/>
      <c r="X656" s="211"/>
      <c r="Y656" s="210"/>
      <c r="Z656" s="210"/>
      <c r="AA656" s="210"/>
      <c r="AB656" s="211"/>
      <c r="AC656" s="210"/>
      <c r="AD656" s="210"/>
      <c r="AE656" s="210"/>
      <c r="AF656" s="211"/>
      <c r="AG656" s="210"/>
      <c r="AH656" s="210"/>
      <c r="AI656" s="210"/>
      <c r="AJ656" s="211"/>
      <c r="AK656" s="210"/>
      <c r="AL656" s="210"/>
      <c r="AM656" s="210"/>
      <c r="AN656" s="77">
        <v>75122</v>
      </c>
      <c r="AO656" s="86">
        <v>67733</v>
      </c>
      <c r="AP656" s="86">
        <v>69310</v>
      </c>
      <c r="AQ656" s="86">
        <v>68454</v>
      </c>
      <c r="AR656" s="77">
        <v>75379</v>
      </c>
      <c r="AT656" s="93"/>
      <c r="AU656" s="93"/>
      <c r="AV656" s="93"/>
      <c r="AW656" s="93"/>
      <c r="AX656" s="93"/>
      <c r="AY656" s="93"/>
      <c r="AZ656" s="93"/>
      <c r="BA656" s="93"/>
      <c r="BB656" s="88">
        <v>257488</v>
      </c>
      <c r="BC656" s="88">
        <v>280876</v>
      </c>
    </row>
    <row r="657" spans="1:55" x14ac:dyDescent="0.45">
      <c r="A657" s="135" t="s">
        <v>366</v>
      </c>
      <c r="B657" s="60" t="s">
        <v>223</v>
      </c>
      <c r="C657" s="76" t="s">
        <v>209</v>
      </c>
      <c r="D657" s="60">
        <v>2690543</v>
      </c>
      <c r="E657" s="113"/>
      <c r="F657" s="113"/>
      <c r="G657" s="113"/>
      <c r="H657" s="91"/>
      <c r="I657" s="113"/>
      <c r="J657" s="113"/>
      <c r="K657" s="113"/>
      <c r="L657" s="91"/>
      <c r="M657" s="210"/>
      <c r="N657" s="210"/>
      <c r="O657" s="210"/>
      <c r="P657" s="211"/>
      <c r="Q657" s="210"/>
      <c r="R657" s="210"/>
      <c r="S657" s="210"/>
      <c r="T657" s="211"/>
      <c r="U657" s="210"/>
      <c r="V657" s="210"/>
      <c r="W657" s="210"/>
      <c r="X657" s="211"/>
      <c r="Y657" s="210"/>
      <c r="Z657" s="210"/>
      <c r="AA657" s="210"/>
      <c r="AB657" s="211"/>
      <c r="AC657" s="210"/>
      <c r="AD657" s="210"/>
      <c r="AE657" s="210"/>
      <c r="AF657" s="211"/>
      <c r="AG657" s="210"/>
      <c r="AH657" s="210"/>
      <c r="AI657" s="210"/>
      <c r="AJ657" s="211"/>
      <c r="AK657" s="210"/>
      <c r="AL657" s="210"/>
      <c r="AM657" s="210"/>
      <c r="AN657" s="77">
        <v>273</v>
      </c>
      <c r="AO657" s="86">
        <v>1991</v>
      </c>
      <c r="AP657" s="86">
        <v>2682</v>
      </c>
      <c r="AQ657" s="86">
        <v>3918</v>
      </c>
      <c r="AR657" s="77">
        <v>4733</v>
      </c>
      <c r="AT657" s="93"/>
      <c r="AU657" s="93"/>
      <c r="AV657" s="93"/>
      <c r="AW657" s="93"/>
      <c r="AX657" s="93"/>
      <c r="AY657" s="93"/>
      <c r="AZ657" s="93"/>
      <c r="BA657" s="93"/>
      <c r="BB657" s="92"/>
      <c r="BC657" s="88">
        <v>13324</v>
      </c>
    </row>
    <row r="658" spans="1:55" x14ac:dyDescent="0.45">
      <c r="A658" s="136" t="s">
        <v>573</v>
      </c>
      <c r="B658" s="101" t="s">
        <v>223</v>
      </c>
      <c r="C658" s="102" t="s">
        <v>209</v>
      </c>
      <c r="D658" s="101">
        <v>2690544</v>
      </c>
      <c r="E658" s="200"/>
      <c r="F658" s="200"/>
      <c r="G658" s="200"/>
      <c r="H658" s="157"/>
      <c r="I658" s="200"/>
      <c r="J658" s="200"/>
      <c r="K658" s="200"/>
      <c r="L658" s="157"/>
      <c r="M658" s="162"/>
      <c r="N658" s="162"/>
      <c r="O658" s="162"/>
      <c r="P658" s="199"/>
      <c r="Q658" s="162"/>
      <c r="R658" s="162"/>
      <c r="S658" s="200"/>
      <c r="T658" s="157"/>
      <c r="U658" s="200"/>
      <c r="V658" s="200"/>
      <c r="W658" s="200"/>
      <c r="X658" s="157"/>
      <c r="Y658" s="200"/>
      <c r="Z658" s="200"/>
      <c r="AA658" s="200"/>
      <c r="AB658" s="157"/>
      <c r="AC658" s="200"/>
      <c r="AD658" s="200"/>
      <c r="AE658" s="200"/>
      <c r="AF658" s="157"/>
      <c r="AG658" s="200"/>
      <c r="AH658" s="200"/>
      <c r="AI658" s="200"/>
      <c r="AJ658" s="157"/>
      <c r="AK658" s="200"/>
      <c r="AL658" s="200"/>
      <c r="AM658" s="200"/>
      <c r="AN658" s="199">
        <f>AN656+AN657</f>
        <v>75395</v>
      </c>
      <c r="AO658" s="162">
        <f>AO656+AO657</f>
        <v>69724</v>
      </c>
      <c r="AP658" s="162">
        <f>AP656+AP657</f>
        <v>71992</v>
      </c>
      <c r="AQ658" s="162">
        <f>AQ656+AQ657</f>
        <v>72372</v>
      </c>
      <c r="AR658" s="199">
        <f>AR656+AR657</f>
        <v>80112</v>
      </c>
      <c r="AT658" s="194"/>
      <c r="AU658" s="194"/>
      <c r="AV658" s="194"/>
      <c r="AW658" s="194"/>
      <c r="AX658" s="194"/>
      <c r="AY658" s="194"/>
      <c r="AZ658" s="194"/>
      <c r="BA658" s="194"/>
      <c r="BB658" s="201"/>
      <c r="BC658" s="212">
        <f>BC656+BC657</f>
        <v>294200</v>
      </c>
    </row>
    <row r="659" spans="1:55" x14ac:dyDescent="0.45">
      <c r="A659" s="95"/>
      <c r="B659" s="96"/>
      <c r="C659" s="96"/>
      <c r="D659" s="96"/>
      <c r="E659" s="113"/>
      <c r="F659" s="113"/>
      <c r="G659" s="113"/>
      <c r="H659" s="91"/>
      <c r="I659" s="113"/>
      <c r="J659" s="113"/>
      <c r="K659" s="113"/>
      <c r="L659" s="91"/>
      <c r="M659" s="210"/>
      <c r="N659" s="210"/>
      <c r="O659" s="210"/>
      <c r="P659" s="211"/>
      <c r="Q659" s="210"/>
      <c r="R659" s="210"/>
      <c r="S659" s="113"/>
      <c r="T659" s="91"/>
      <c r="U659" s="113"/>
      <c r="V659" s="113"/>
      <c r="W659" s="113"/>
      <c r="X659" s="91"/>
      <c r="Y659" s="113"/>
      <c r="Z659" s="113"/>
      <c r="AA659" s="113"/>
      <c r="AB659" s="91"/>
      <c r="AC659" s="113"/>
      <c r="AD659" s="113"/>
      <c r="AE659" s="113"/>
      <c r="AF659" s="91"/>
      <c r="AG659" s="113"/>
      <c r="AH659" s="113"/>
      <c r="AI659" s="113"/>
      <c r="AJ659" s="91"/>
      <c r="AK659" s="113"/>
      <c r="AL659" s="113"/>
      <c r="AM659" s="113"/>
      <c r="AN659" s="211"/>
      <c r="AO659" s="113"/>
      <c r="AP659" s="113"/>
      <c r="AQ659" s="113"/>
      <c r="AR659" s="211"/>
      <c r="AT659" s="93"/>
      <c r="AU659" s="93"/>
      <c r="AV659" s="93"/>
      <c r="AW659" s="93"/>
      <c r="AX659" s="93"/>
      <c r="AY659" s="93"/>
      <c r="AZ659" s="93"/>
      <c r="BA659" s="93"/>
      <c r="BB659" s="214"/>
      <c r="BC659" s="214"/>
    </row>
    <row r="660" spans="1:55" x14ac:dyDescent="0.45">
      <c r="A660" s="135" t="s">
        <v>616</v>
      </c>
      <c r="B660" s="60" t="s">
        <v>227</v>
      </c>
      <c r="C660" s="76" t="s">
        <v>209</v>
      </c>
      <c r="D660" s="60">
        <v>3814056</v>
      </c>
      <c r="E660" s="113"/>
      <c r="F660" s="113"/>
      <c r="G660" s="113"/>
      <c r="H660" s="91"/>
      <c r="I660" s="113"/>
      <c r="J660" s="113"/>
      <c r="K660" s="113"/>
      <c r="L660" s="91"/>
      <c r="M660" s="210"/>
      <c r="N660" s="210"/>
      <c r="O660" s="210"/>
      <c r="P660" s="211"/>
      <c r="Q660" s="210"/>
      <c r="R660" s="210"/>
      <c r="S660" s="113"/>
      <c r="T660" s="91"/>
      <c r="U660" s="113"/>
      <c r="V660" s="113"/>
      <c r="W660" s="113"/>
      <c r="X660" s="91"/>
      <c r="Y660" s="113"/>
      <c r="Z660" s="113"/>
      <c r="AA660" s="113"/>
      <c r="AB660" s="91"/>
      <c r="AC660" s="113"/>
      <c r="AD660" s="113"/>
      <c r="AE660" s="113"/>
      <c r="AF660" s="91"/>
      <c r="AG660" s="113"/>
      <c r="AH660" s="113"/>
      <c r="AI660" s="113"/>
      <c r="AJ660" s="91"/>
      <c r="AK660" s="113"/>
      <c r="AL660" s="113"/>
      <c r="AM660" s="113"/>
      <c r="AN660" s="211"/>
      <c r="AO660" s="113"/>
      <c r="AP660" s="113"/>
      <c r="AQ660" s="113"/>
      <c r="AR660" s="94">
        <v>0</v>
      </c>
      <c r="AT660" s="93"/>
      <c r="AU660" s="93"/>
      <c r="AV660" s="93"/>
      <c r="AW660" s="93"/>
      <c r="AX660" s="93"/>
      <c r="AY660" s="93"/>
      <c r="AZ660" s="93"/>
      <c r="BA660" s="93"/>
      <c r="BB660" s="214"/>
      <c r="BC660" s="112">
        <v>0.09</v>
      </c>
    </row>
    <row r="661" spans="1:55" x14ac:dyDescent="0.45">
      <c r="A661" s="135" t="s">
        <v>331</v>
      </c>
      <c r="B661" s="60" t="s">
        <v>227</v>
      </c>
      <c r="C661" s="76" t="s">
        <v>209</v>
      </c>
      <c r="D661" s="60">
        <v>3814057</v>
      </c>
      <c r="E661" s="113"/>
      <c r="F661" s="113"/>
      <c r="G661" s="113"/>
      <c r="H661" s="91"/>
      <c r="I661" s="113"/>
      <c r="J661" s="113"/>
      <c r="K661" s="113"/>
      <c r="L661" s="91"/>
      <c r="M661" s="210"/>
      <c r="N661" s="210"/>
      <c r="O661" s="210"/>
      <c r="P661" s="211"/>
      <c r="Q661" s="210"/>
      <c r="R661" s="210"/>
      <c r="S661" s="113"/>
      <c r="T661" s="91"/>
      <c r="U661" s="113"/>
      <c r="V661" s="113"/>
      <c r="W661" s="113"/>
      <c r="X661" s="91"/>
      <c r="Y661" s="113"/>
      <c r="Z661" s="113"/>
      <c r="AA661" s="113"/>
      <c r="AB661" s="91"/>
      <c r="AC661" s="113"/>
      <c r="AD661" s="113"/>
      <c r="AE661" s="113"/>
      <c r="AF661" s="91"/>
      <c r="AG661" s="113"/>
      <c r="AH661" s="113"/>
      <c r="AI661" s="113"/>
      <c r="AJ661" s="91"/>
      <c r="AK661" s="113"/>
      <c r="AL661" s="113"/>
      <c r="AM661" s="113"/>
      <c r="AN661" s="211"/>
      <c r="AO661" s="113"/>
      <c r="AP661" s="113"/>
      <c r="AQ661" s="113"/>
      <c r="AR661" s="111">
        <v>-7.0000000000000007E-2</v>
      </c>
      <c r="AT661" s="93"/>
      <c r="AU661" s="93"/>
      <c r="AV661" s="93"/>
      <c r="AW661" s="93"/>
      <c r="AX661" s="93"/>
      <c r="AY661" s="93"/>
      <c r="AZ661" s="93"/>
      <c r="BA661" s="93"/>
      <c r="BB661" s="214"/>
      <c r="BC661" s="112">
        <v>-0.05</v>
      </c>
    </row>
    <row r="662" spans="1:55" x14ac:dyDescent="0.45">
      <c r="A662" s="161" t="s">
        <v>617</v>
      </c>
      <c r="B662" s="101" t="s">
        <v>227</v>
      </c>
      <c r="C662" s="102" t="s">
        <v>209</v>
      </c>
      <c r="D662" s="101">
        <v>3814058</v>
      </c>
      <c r="E662" s="200"/>
      <c r="F662" s="200"/>
      <c r="G662" s="200"/>
      <c r="H662" s="157"/>
      <c r="I662" s="200"/>
      <c r="J662" s="200"/>
      <c r="K662" s="200"/>
      <c r="L662" s="157"/>
      <c r="M662" s="162"/>
      <c r="N662" s="162"/>
      <c r="O662" s="162"/>
      <c r="P662" s="199"/>
      <c r="Q662" s="162"/>
      <c r="R662" s="162"/>
      <c r="S662" s="200"/>
      <c r="T662" s="157"/>
      <c r="U662" s="200"/>
      <c r="V662" s="200"/>
      <c r="W662" s="200"/>
      <c r="X662" s="157"/>
      <c r="Y662" s="200"/>
      <c r="Z662" s="200"/>
      <c r="AA662" s="200"/>
      <c r="AB662" s="157"/>
      <c r="AC662" s="200"/>
      <c r="AD662" s="200"/>
      <c r="AE662" s="200"/>
      <c r="AF662" s="157"/>
      <c r="AG662" s="200"/>
      <c r="AH662" s="200"/>
      <c r="AI662" s="200"/>
      <c r="AJ662" s="157"/>
      <c r="AK662" s="200"/>
      <c r="AL662" s="200"/>
      <c r="AM662" s="200"/>
      <c r="AN662" s="199"/>
      <c r="AO662" s="200"/>
      <c r="AP662" s="200"/>
      <c r="AQ662" s="200"/>
      <c r="AR662" s="192">
        <f>AR660-AR661</f>
        <v>7.0000000000000007E-2</v>
      </c>
      <c r="AT662" s="194"/>
      <c r="AU662" s="194"/>
      <c r="AV662" s="194"/>
      <c r="AW662" s="194"/>
      <c r="AX662" s="194"/>
      <c r="AY662" s="194"/>
      <c r="AZ662" s="194"/>
      <c r="BA662" s="194"/>
      <c r="BB662" s="212"/>
      <c r="BC662" s="145">
        <f>BC660-BC661</f>
        <v>0.14000000000000001</v>
      </c>
    </row>
    <row r="663" spans="1:55" x14ac:dyDescent="0.45">
      <c r="A663" s="95"/>
      <c r="B663" s="96"/>
      <c r="C663" s="96"/>
      <c r="D663" s="96"/>
      <c r="E663" s="113"/>
      <c r="F663" s="113"/>
      <c r="G663" s="113"/>
      <c r="H663" s="91"/>
      <c r="I663" s="113"/>
      <c r="J663" s="113"/>
      <c r="K663" s="113"/>
      <c r="L663" s="91"/>
      <c r="M663" s="210"/>
      <c r="N663" s="210"/>
      <c r="O663" s="210"/>
      <c r="P663" s="211"/>
      <c r="Q663" s="210"/>
      <c r="R663" s="210"/>
      <c r="S663" s="113"/>
      <c r="T663" s="91"/>
      <c r="U663" s="113"/>
      <c r="V663" s="113"/>
      <c r="W663" s="113"/>
      <c r="X663" s="91"/>
      <c r="Y663" s="113"/>
      <c r="Z663" s="113"/>
      <c r="AA663" s="113"/>
      <c r="AB663" s="91"/>
      <c r="AC663" s="113"/>
      <c r="AD663" s="113"/>
      <c r="AE663" s="113"/>
      <c r="AF663" s="91"/>
      <c r="AG663" s="113"/>
      <c r="AH663" s="113"/>
      <c r="AI663" s="113"/>
      <c r="AJ663" s="91"/>
      <c r="AK663" s="113"/>
      <c r="AL663" s="113"/>
      <c r="AM663" s="113"/>
      <c r="AN663" s="211"/>
      <c r="AO663" s="113"/>
      <c r="AP663" s="113"/>
      <c r="AQ663" s="113"/>
      <c r="AR663" s="211"/>
      <c r="AT663" s="93"/>
      <c r="AU663" s="93"/>
      <c r="AV663" s="93"/>
      <c r="AW663" s="93"/>
      <c r="AX663" s="93"/>
      <c r="AY663" s="93"/>
      <c r="AZ663" s="93"/>
      <c r="BA663" s="93"/>
      <c r="BB663" s="214"/>
      <c r="BC663" s="214"/>
    </row>
    <row r="664" spans="1:55" x14ac:dyDescent="0.45">
      <c r="A664" s="136" t="s">
        <v>368</v>
      </c>
      <c r="B664" s="101" t="s">
        <v>223</v>
      </c>
      <c r="C664" s="102" t="s">
        <v>209</v>
      </c>
      <c r="D664" s="101">
        <v>3859376</v>
      </c>
      <c r="E664" s="207"/>
      <c r="F664" s="207"/>
      <c r="G664" s="207"/>
      <c r="H664" s="208"/>
      <c r="I664" s="207"/>
      <c r="J664" s="207"/>
      <c r="K664" s="207"/>
      <c r="L664" s="208"/>
      <c r="M664" s="205"/>
      <c r="N664" s="205"/>
      <c r="O664" s="205"/>
      <c r="P664" s="206"/>
      <c r="Q664" s="205"/>
      <c r="R664" s="205"/>
      <c r="S664" s="207"/>
      <c r="T664" s="208"/>
      <c r="U664" s="207"/>
      <c r="V664" s="207"/>
      <c r="W664" s="207"/>
      <c r="X664" s="208"/>
      <c r="Y664" s="207"/>
      <c r="Z664" s="207"/>
      <c r="AA664" s="207"/>
      <c r="AB664" s="208"/>
      <c r="AC664" s="207"/>
      <c r="AD664" s="207"/>
      <c r="AE664" s="207"/>
      <c r="AF664" s="208"/>
      <c r="AG664" s="207"/>
      <c r="AH664" s="207"/>
      <c r="AI664" s="207"/>
      <c r="AJ664" s="208"/>
      <c r="AK664" s="207"/>
      <c r="AL664" s="207"/>
      <c r="AM664" s="207"/>
      <c r="AN664" s="206"/>
      <c r="AO664" s="207"/>
      <c r="AP664" s="207"/>
      <c r="AQ664" s="207"/>
      <c r="AR664" s="104">
        <v>80112</v>
      </c>
      <c r="AT664" s="193"/>
      <c r="AU664" s="193"/>
      <c r="AV664" s="193"/>
      <c r="AW664" s="193"/>
      <c r="AX664" s="193"/>
      <c r="AY664" s="193"/>
      <c r="AZ664" s="193"/>
      <c r="BA664" s="193"/>
      <c r="BB664" s="215"/>
      <c r="BC664" s="108">
        <v>294200</v>
      </c>
    </row>
    <row r="665" spans="1:55" x14ac:dyDescent="0.45">
      <c r="A665" s="97"/>
      <c r="B665" s="114"/>
      <c r="C665" s="114"/>
      <c r="D665" s="114"/>
      <c r="E665" s="113"/>
      <c r="F665" s="113"/>
      <c r="G665" s="113"/>
      <c r="H665" s="91"/>
      <c r="I665" s="113"/>
      <c r="J665" s="113"/>
      <c r="K665" s="113"/>
      <c r="L665" s="91"/>
      <c r="M665" s="210"/>
      <c r="N665" s="210"/>
      <c r="O665" s="210"/>
      <c r="P665" s="211"/>
      <c r="Q665" s="210"/>
      <c r="R665" s="210"/>
      <c r="S665" s="113"/>
      <c r="T665" s="91"/>
      <c r="U665" s="113"/>
      <c r="V665" s="113"/>
      <c r="W665" s="113"/>
      <c r="X665" s="91"/>
      <c r="Y665" s="113"/>
      <c r="Z665" s="113"/>
      <c r="AA665" s="113"/>
      <c r="AB665" s="91"/>
      <c r="AC665" s="113"/>
      <c r="AD665" s="113"/>
      <c r="AE665" s="113"/>
      <c r="AF665" s="91"/>
      <c r="AG665" s="113"/>
      <c r="AH665" s="113"/>
      <c r="AI665" s="113"/>
      <c r="AJ665" s="91"/>
      <c r="AK665" s="113"/>
      <c r="AL665" s="113"/>
      <c r="AM665" s="113"/>
      <c r="AN665" s="211"/>
      <c r="AO665" s="113"/>
      <c r="AP665" s="113"/>
      <c r="AQ665" s="113"/>
      <c r="AR665" s="211"/>
      <c r="AT665" s="93"/>
      <c r="AU665" s="93"/>
      <c r="AV665" s="93"/>
      <c r="AW665" s="93"/>
      <c r="AX665" s="93"/>
      <c r="AY665" s="93"/>
      <c r="AZ665" s="93"/>
      <c r="BA665" s="93"/>
      <c r="BB665" s="214"/>
      <c r="BC665" s="214"/>
    </row>
    <row r="666" spans="1:55" x14ac:dyDescent="0.45">
      <c r="A666" s="141" t="s">
        <v>618</v>
      </c>
      <c r="B666" s="60" t="s">
        <v>227</v>
      </c>
      <c r="C666" s="76" t="s">
        <v>209</v>
      </c>
      <c r="D666" s="60">
        <v>3828076</v>
      </c>
      <c r="E666" s="113"/>
      <c r="F666" s="113"/>
      <c r="G666" s="113"/>
      <c r="H666" s="91"/>
      <c r="I666" s="113"/>
      <c r="J666" s="113"/>
      <c r="K666" s="113"/>
      <c r="L666" s="91"/>
      <c r="M666" s="210"/>
      <c r="N666" s="210"/>
      <c r="O666" s="210"/>
      <c r="P666" s="211"/>
      <c r="Q666" s="210"/>
      <c r="R666" s="210"/>
      <c r="S666" s="110">
        <v>0.2</v>
      </c>
      <c r="T666" s="111">
        <v>0.22</v>
      </c>
      <c r="U666" s="110">
        <v>0.22</v>
      </c>
      <c r="V666" s="110">
        <v>0.21</v>
      </c>
      <c r="W666" s="110">
        <v>0.24</v>
      </c>
      <c r="X666" s="111">
        <v>0.24</v>
      </c>
      <c r="Y666" s="110">
        <v>0.26</v>
      </c>
      <c r="Z666" s="110">
        <v>0.26</v>
      </c>
      <c r="AA666" s="110">
        <v>0.21</v>
      </c>
      <c r="AB666" s="111">
        <v>0.22</v>
      </c>
      <c r="AC666" s="110">
        <v>0.17</v>
      </c>
      <c r="AD666" s="110">
        <v>0.19</v>
      </c>
      <c r="AE666" s="110">
        <v>0.2</v>
      </c>
      <c r="AF666" s="111">
        <v>0.17</v>
      </c>
      <c r="AG666" s="110">
        <v>0.13</v>
      </c>
      <c r="AH666" s="110">
        <v>-0.02</v>
      </c>
      <c r="AI666" s="110">
        <v>0.14000000000000001</v>
      </c>
      <c r="AJ666" s="111">
        <v>0.23</v>
      </c>
      <c r="AK666" s="110">
        <v>0.34</v>
      </c>
      <c r="AL666" s="110">
        <v>0.62</v>
      </c>
      <c r="AM666" s="110">
        <v>0.41</v>
      </c>
      <c r="AN666" s="111">
        <v>0.32</v>
      </c>
      <c r="AO666" s="110">
        <v>0.23</v>
      </c>
      <c r="AP666" s="110">
        <v>0.13</v>
      </c>
      <c r="AQ666" s="110">
        <v>0.06</v>
      </c>
      <c r="AR666" s="111">
        <v>0.01</v>
      </c>
      <c r="AT666" s="93"/>
      <c r="AU666" s="93"/>
      <c r="AV666" s="93"/>
      <c r="AW666" s="93"/>
      <c r="AX666" s="93"/>
      <c r="AY666" s="93"/>
      <c r="AZ666" s="93"/>
      <c r="BA666" s="93"/>
      <c r="BB666" s="92"/>
      <c r="BC666" s="112">
        <v>0.1</v>
      </c>
    </row>
    <row r="667" spans="1:55" x14ac:dyDescent="0.45">
      <c r="A667" s="135" t="s">
        <v>619</v>
      </c>
      <c r="B667" s="60" t="s">
        <v>227</v>
      </c>
      <c r="C667" s="76" t="s">
        <v>209</v>
      </c>
      <c r="D667" s="60">
        <v>3814052</v>
      </c>
      <c r="E667" s="113"/>
      <c r="F667" s="113"/>
      <c r="G667" s="113"/>
      <c r="H667" s="91"/>
      <c r="I667" s="113"/>
      <c r="J667" s="113"/>
      <c r="K667" s="113"/>
      <c r="L667" s="91"/>
      <c r="M667" s="210"/>
      <c r="N667" s="210"/>
      <c r="O667" s="210"/>
      <c r="P667" s="211"/>
      <c r="Q667" s="210"/>
      <c r="R667" s="210"/>
      <c r="S667" s="113"/>
      <c r="T667" s="91"/>
      <c r="U667" s="113"/>
      <c r="V667" s="113"/>
      <c r="W667" s="113"/>
      <c r="X667" s="91"/>
      <c r="Y667" s="113"/>
      <c r="Z667" s="113"/>
      <c r="AA667" s="113"/>
      <c r="AB667" s="91"/>
      <c r="AC667" s="113"/>
      <c r="AD667" s="113"/>
      <c r="AE667" s="113"/>
      <c r="AF667" s="91"/>
      <c r="AG667" s="113"/>
      <c r="AH667" s="113"/>
      <c r="AI667" s="113"/>
      <c r="AJ667" s="91"/>
      <c r="AK667" s="113"/>
      <c r="AL667" s="113"/>
      <c r="AM667" s="113"/>
      <c r="AN667" s="211"/>
      <c r="AO667" s="113"/>
      <c r="AP667" s="113"/>
      <c r="AQ667" s="113"/>
      <c r="AR667" s="111">
        <v>0.01</v>
      </c>
      <c r="AT667" s="93"/>
      <c r="AU667" s="93"/>
      <c r="AV667" s="93"/>
      <c r="AW667" s="93"/>
      <c r="AX667" s="93"/>
      <c r="AY667" s="93"/>
      <c r="AZ667" s="93"/>
      <c r="BA667" s="93"/>
      <c r="BB667" s="214"/>
      <c r="BC667" s="112">
        <v>0.01</v>
      </c>
    </row>
    <row r="668" spans="1:55" x14ac:dyDescent="0.45">
      <c r="A668" s="135" t="s">
        <v>331</v>
      </c>
      <c r="B668" s="60" t="s">
        <v>227</v>
      </c>
      <c r="C668" s="76" t="s">
        <v>209</v>
      </c>
      <c r="D668" s="60">
        <v>3814053</v>
      </c>
      <c r="E668" s="113"/>
      <c r="F668" s="113"/>
      <c r="G668" s="113"/>
      <c r="H668" s="91"/>
      <c r="I668" s="113"/>
      <c r="J668" s="113"/>
      <c r="K668" s="113"/>
      <c r="L668" s="91"/>
      <c r="M668" s="210"/>
      <c r="N668" s="210"/>
      <c r="O668" s="210"/>
      <c r="P668" s="211"/>
      <c r="Q668" s="210"/>
      <c r="R668" s="210"/>
      <c r="S668" s="113"/>
      <c r="T668" s="91"/>
      <c r="U668" s="113"/>
      <c r="V668" s="113"/>
      <c r="W668" s="113"/>
      <c r="X668" s="91"/>
      <c r="Y668" s="113"/>
      <c r="Z668" s="113"/>
      <c r="AA668" s="113"/>
      <c r="AB668" s="91"/>
      <c r="AC668" s="113"/>
      <c r="AD668" s="113"/>
      <c r="AE668" s="113"/>
      <c r="AF668" s="91"/>
      <c r="AG668" s="113"/>
      <c r="AH668" s="113"/>
      <c r="AI668" s="113"/>
      <c r="AJ668" s="91"/>
      <c r="AK668" s="113"/>
      <c r="AL668" s="113"/>
      <c r="AM668" s="113"/>
      <c r="AN668" s="211"/>
      <c r="AO668" s="113"/>
      <c r="AP668" s="113"/>
      <c r="AQ668" s="113"/>
      <c r="AR668" s="111">
        <v>-7.0000000000000007E-2</v>
      </c>
      <c r="AT668" s="93"/>
      <c r="AU668" s="93"/>
      <c r="AV668" s="93"/>
      <c r="AW668" s="93"/>
      <c r="AX668" s="93"/>
      <c r="AY668" s="93"/>
      <c r="AZ668" s="93"/>
      <c r="BA668" s="93"/>
      <c r="BB668" s="214"/>
      <c r="BC668" s="112">
        <v>-0.05</v>
      </c>
    </row>
    <row r="669" spans="1:55" x14ac:dyDescent="0.45">
      <c r="A669" s="136" t="s">
        <v>620</v>
      </c>
      <c r="B669" s="101" t="s">
        <v>227</v>
      </c>
      <c r="C669" s="102" t="s">
        <v>209</v>
      </c>
      <c r="D669" s="101">
        <v>3828077</v>
      </c>
      <c r="E669" s="200"/>
      <c r="F669" s="200"/>
      <c r="G669" s="200"/>
      <c r="H669" s="157"/>
      <c r="I669" s="200"/>
      <c r="J669" s="200"/>
      <c r="K669" s="200"/>
      <c r="L669" s="157"/>
      <c r="M669" s="143">
        <v>0.17</v>
      </c>
      <c r="N669" s="143">
        <v>0.18</v>
      </c>
      <c r="O669" s="143">
        <v>0.21</v>
      </c>
      <c r="P669" s="191">
        <v>0.24</v>
      </c>
      <c r="Q669" s="143">
        <v>0.23</v>
      </c>
      <c r="R669" s="143">
        <v>0.25</v>
      </c>
      <c r="S669" s="143">
        <v>0.23</v>
      </c>
      <c r="T669" s="191">
        <v>0.24</v>
      </c>
      <c r="U669" s="143">
        <v>0.24</v>
      </c>
      <c r="V669" s="143">
        <v>0.23</v>
      </c>
      <c r="W669" s="143">
        <v>0.24</v>
      </c>
      <c r="X669" s="191">
        <v>0.24</v>
      </c>
      <c r="Y669" s="143">
        <v>0.23</v>
      </c>
      <c r="Z669" s="143">
        <v>0.23</v>
      </c>
      <c r="AA669" s="143">
        <v>0.22</v>
      </c>
      <c r="AB669" s="191">
        <v>0.23</v>
      </c>
      <c r="AC669" s="143">
        <v>0.19</v>
      </c>
      <c r="AD669" s="143">
        <v>0.22</v>
      </c>
      <c r="AE669" s="143">
        <v>0.22</v>
      </c>
      <c r="AF669" s="191">
        <v>0.19</v>
      </c>
      <c r="AG669" s="143">
        <v>0.15</v>
      </c>
      <c r="AH669" s="159">
        <v>0</v>
      </c>
      <c r="AI669" s="143">
        <v>0.15</v>
      </c>
      <c r="AJ669" s="191">
        <v>0.23</v>
      </c>
      <c r="AK669" s="143">
        <v>0.32</v>
      </c>
      <c r="AL669" s="143">
        <v>0.56999999999999995</v>
      </c>
      <c r="AM669" s="143">
        <v>0.39</v>
      </c>
      <c r="AN669" s="191">
        <v>0.33</v>
      </c>
      <c r="AO669" s="143">
        <v>0.26</v>
      </c>
      <c r="AP669" s="143">
        <v>0.16</v>
      </c>
      <c r="AQ669" s="143">
        <v>0.11</v>
      </c>
      <c r="AR669" s="192">
        <f>AR666-AR667-AR668</f>
        <v>7.0000000000000007E-2</v>
      </c>
      <c r="AT669" s="194"/>
      <c r="AU669" s="194"/>
      <c r="AV669" s="194"/>
      <c r="AW669" s="194"/>
      <c r="AX669" s="194"/>
      <c r="AY669" s="194"/>
      <c r="AZ669" s="194"/>
      <c r="BA669" s="194"/>
      <c r="BB669" s="201"/>
      <c r="BC669" s="145">
        <f>BC666-BC667-BC668</f>
        <v>0.14000000000000001</v>
      </c>
    </row>
    <row r="670" spans="1:55" x14ac:dyDescent="0.45">
      <c r="A670" s="97"/>
      <c r="B670" s="114"/>
      <c r="C670" s="114"/>
      <c r="D670" s="114"/>
      <c r="E670" s="113"/>
      <c r="F670" s="113"/>
      <c r="G670" s="113"/>
      <c r="H670" s="91"/>
      <c r="I670" s="113"/>
      <c r="J670" s="113"/>
      <c r="K670" s="113"/>
      <c r="L670" s="91"/>
      <c r="M670" s="90"/>
      <c r="N670" s="90"/>
      <c r="O670" s="90"/>
      <c r="P670" s="94"/>
      <c r="Q670" s="90"/>
      <c r="R670" s="90"/>
      <c r="S670" s="90"/>
      <c r="T670" s="94"/>
      <c r="U670" s="90"/>
      <c r="V670" s="90"/>
      <c r="W670" s="90"/>
      <c r="X670" s="94"/>
      <c r="Y670" s="90"/>
      <c r="Z670" s="90"/>
      <c r="AA670" s="90"/>
      <c r="AB670" s="94"/>
      <c r="AC670" s="90"/>
      <c r="AD670" s="90"/>
      <c r="AE670" s="90"/>
      <c r="AF670" s="94"/>
      <c r="AG670" s="90"/>
      <c r="AH670" s="90"/>
      <c r="AI670" s="90"/>
      <c r="AJ670" s="94"/>
      <c r="AK670" s="90"/>
      <c r="AL670" s="90"/>
      <c r="AM670" s="90"/>
      <c r="AN670" s="94"/>
      <c r="AO670" s="90"/>
      <c r="AP670" s="90"/>
      <c r="AQ670" s="90"/>
      <c r="AR670" s="94"/>
      <c r="AT670" s="93"/>
      <c r="AU670" s="93"/>
      <c r="AV670" s="93"/>
      <c r="AW670" s="93"/>
      <c r="AX670" s="93"/>
      <c r="AY670" s="93"/>
      <c r="AZ670" s="93"/>
      <c r="BA670" s="93"/>
      <c r="BB670" s="216"/>
      <c r="BC670" s="92"/>
    </row>
    <row r="671" spans="1:55" x14ac:dyDescent="0.45">
      <c r="A671" s="97" t="s">
        <v>621</v>
      </c>
      <c r="B671" s="60" t="s">
        <v>223</v>
      </c>
      <c r="C671" s="76" t="s">
        <v>209</v>
      </c>
      <c r="D671" s="60">
        <v>2690540</v>
      </c>
      <c r="E671" s="113"/>
      <c r="F671" s="113"/>
      <c r="G671" s="113"/>
      <c r="H671" s="91"/>
      <c r="I671" s="113"/>
      <c r="J671" s="113"/>
      <c r="K671" s="113"/>
      <c r="L671" s="91"/>
      <c r="M671" s="86">
        <v>18053</v>
      </c>
      <c r="N671" s="86">
        <v>18830</v>
      </c>
      <c r="O671" s="86">
        <v>19966</v>
      </c>
      <c r="P671" s="77">
        <v>22330</v>
      </c>
      <c r="Q671" s="86">
        <v>20850</v>
      </c>
      <c r="R671" s="86">
        <v>21535</v>
      </c>
      <c r="S671" s="86">
        <v>22542</v>
      </c>
      <c r="T671" s="77">
        <v>26079</v>
      </c>
      <c r="U671" s="86">
        <v>24837</v>
      </c>
      <c r="V671" s="86">
        <v>26371</v>
      </c>
      <c r="W671" s="86">
        <v>27708</v>
      </c>
      <c r="X671" s="77">
        <v>31981</v>
      </c>
      <c r="Y671" s="86">
        <v>30074</v>
      </c>
      <c r="Z671" s="86">
        <v>31992</v>
      </c>
      <c r="AA671" s="86">
        <v>34045</v>
      </c>
      <c r="AB671" s="77">
        <v>39876</v>
      </c>
      <c r="AC671" s="86">
        <v>37355</v>
      </c>
      <c r="AD671" s="86">
        <v>40053</v>
      </c>
      <c r="AE671" s="86">
        <v>40919</v>
      </c>
      <c r="AF671" s="77">
        <v>46401</v>
      </c>
      <c r="AG671" s="86">
        <v>41502</v>
      </c>
      <c r="AH671" s="86">
        <v>38852</v>
      </c>
      <c r="AI671" s="86">
        <v>46250</v>
      </c>
      <c r="AJ671" s="77">
        <v>56611</v>
      </c>
      <c r="AK671" s="86">
        <v>54322</v>
      </c>
      <c r="AL671" s="86">
        <v>60000</v>
      </c>
      <c r="AM671" s="86">
        <v>64441</v>
      </c>
      <c r="AN671" s="91"/>
      <c r="AO671" s="90"/>
      <c r="AP671" s="90"/>
      <c r="AQ671" s="90"/>
      <c r="AR671" s="91"/>
      <c r="AT671" s="93"/>
      <c r="AU671" s="93"/>
      <c r="AV671" s="92">
        <f>SUM(M671,N671,O671,P671)</f>
        <v>79179</v>
      </c>
      <c r="AW671" s="92">
        <f>SUM(Q671,R671,S671,T671)</f>
        <v>91006</v>
      </c>
      <c r="AX671" s="92">
        <f>SUM(U671,V671,W671,X671)</f>
        <v>110897</v>
      </c>
      <c r="AY671" s="92">
        <f>SUM(Y671,Z671,AA671,AB671)</f>
        <v>135987</v>
      </c>
      <c r="AZ671" s="92">
        <f>SUM(AC671,AD671,AE671,AF671)</f>
        <v>164728</v>
      </c>
      <c r="BA671" s="92">
        <f>SUM(AG671,AH671,AI671,AJ671)</f>
        <v>183215</v>
      </c>
      <c r="BB671" s="93"/>
      <c r="BC671" s="93"/>
    </row>
    <row r="672" spans="1:55" x14ac:dyDescent="0.45">
      <c r="A672" s="97" t="s">
        <v>622</v>
      </c>
      <c r="B672" s="60" t="s">
        <v>223</v>
      </c>
      <c r="C672" s="76" t="s">
        <v>209</v>
      </c>
      <c r="D672" s="60">
        <v>2690541</v>
      </c>
      <c r="E672" s="113"/>
      <c r="F672" s="113"/>
      <c r="G672" s="113"/>
      <c r="H672" s="91"/>
      <c r="I672" s="113"/>
      <c r="J672" s="113"/>
      <c r="K672" s="113"/>
      <c r="L672" s="91"/>
      <c r="M672" s="86">
        <v>15412</v>
      </c>
      <c r="N672" s="86">
        <v>15949</v>
      </c>
      <c r="O672" s="86">
        <v>16513</v>
      </c>
      <c r="P672" s="77">
        <v>17955</v>
      </c>
      <c r="Q672" s="86">
        <v>16947</v>
      </c>
      <c r="R672" s="86">
        <v>17256</v>
      </c>
      <c r="S672" s="86">
        <v>18389</v>
      </c>
      <c r="T672" s="77">
        <v>20997</v>
      </c>
      <c r="U672" s="86">
        <v>20088</v>
      </c>
      <c r="V672" s="86">
        <v>21422</v>
      </c>
      <c r="W672" s="86">
        <v>22346</v>
      </c>
      <c r="X672" s="77">
        <v>25877</v>
      </c>
      <c r="Y672" s="86">
        <v>24533</v>
      </c>
      <c r="Z672" s="86">
        <v>26007</v>
      </c>
      <c r="AA672" s="86">
        <v>27963</v>
      </c>
      <c r="AB672" s="77">
        <v>32521</v>
      </c>
      <c r="AC672" s="86">
        <v>31385</v>
      </c>
      <c r="AD672" s="86">
        <v>32760</v>
      </c>
      <c r="AE672" s="86">
        <v>33660</v>
      </c>
      <c r="AF672" s="77">
        <v>39152</v>
      </c>
      <c r="AG672" s="86">
        <v>36202</v>
      </c>
      <c r="AH672" s="86">
        <v>38836</v>
      </c>
      <c r="AI672" s="86">
        <v>40380</v>
      </c>
      <c r="AJ672" s="77">
        <v>45984</v>
      </c>
      <c r="AK672" s="86">
        <v>41110</v>
      </c>
      <c r="AL672" s="86">
        <v>38146</v>
      </c>
      <c r="AM672" s="86">
        <v>46195</v>
      </c>
      <c r="AN672" s="91"/>
      <c r="AO672" s="90"/>
      <c r="AP672" s="90"/>
      <c r="AQ672" s="90"/>
      <c r="AR672" s="91"/>
      <c r="AT672" s="93"/>
      <c r="AU672" s="93"/>
      <c r="AV672" s="92">
        <f>SUM(M672,N672,O672,P672)</f>
        <v>65829</v>
      </c>
      <c r="AW672" s="92">
        <f>SUM(Q672,R672,S672,T672)</f>
        <v>73589</v>
      </c>
      <c r="AX672" s="92">
        <f>SUM(U672,V672,W672,X672)</f>
        <v>89733</v>
      </c>
      <c r="AY672" s="92">
        <f>SUM(Y672,Z672,AA672,AB672)</f>
        <v>111024</v>
      </c>
      <c r="AZ672" s="92">
        <f>SUM(AC672,AD672,AE672,AF672)</f>
        <v>136957</v>
      </c>
      <c r="BA672" s="92">
        <f>SUM(AG672,AH672,AI672,AJ672)</f>
        <v>161402</v>
      </c>
      <c r="BB672" s="93"/>
      <c r="BC672" s="93"/>
    </row>
    <row r="673" spans="1:55" x14ac:dyDescent="0.45">
      <c r="A673" s="89"/>
      <c r="B673" s="60"/>
      <c r="C673" s="60"/>
      <c r="D673" s="60"/>
      <c r="E673" s="113"/>
      <c r="F673" s="113"/>
      <c r="G673" s="113"/>
      <c r="H673" s="91"/>
      <c r="I673" s="113"/>
      <c r="J673" s="113"/>
      <c r="K673" s="113"/>
      <c r="L673" s="91"/>
      <c r="M673" s="90"/>
      <c r="N673" s="90"/>
      <c r="O673" s="90"/>
      <c r="P673" s="94"/>
      <c r="Q673" s="90"/>
      <c r="R673" s="90"/>
      <c r="S673" s="90"/>
      <c r="T673" s="94"/>
      <c r="U673" s="90"/>
      <c r="V673" s="90"/>
      <c r="W673" s="90"/>
      <c r="X673" s="94"/>
      <c r="Y673" s="90"/>
      <c r="Z673" s="90"/>
      <c r="AA673" s="90"/>
      <c r="AB673" s="94"/>
      <c r="AC673" s="90"/>
      <c r="AD673" s="90"/>
      <c r="AE673" s="90"/>
      <c r="AF673" s="94"/>
      <c r="AG673" s="90"/>
      <c r="AH673" s="90"/>
      <c r="AI673" s="90"/>
      <c r="AJ673" s="94"/>
      <c r="AK673" s="90"/>
      <c r="AL673" s="90"/>
      <c r="AM673" s="90"/>
      <c r="AN673" s="91"/>
      <c r="AO673" s="90"/>
      <c r="AP673" s="90"/>
      <c r="AQ673" s="90"/>
      <c r="AR673" s="91"/>
      <c r="AT673" s="93"/>
      <c r="AU673" s="93"/>
      <c r="AV673" s="93"/>
      <c r="AW673" s="93"/>
      <c r="AX673" s="93"/>
      <c r="AY673" s="93"/>
      <c r="AZ673" s="93"/>
      <c r="BA673" s="93"/>
      <c r="BB673" s="93"/>
      <c r="BC673" s="93"/>
    </row>
    <row r="674" spans="1:55" x14ac:dyDescent="0.45">
      <c r="A674" s="59"/>
      <c r="B674" s="60"/>
      <c r="C674" s="60"/>
      <c r="D674" s="60"/>
      <c r="E674" s="113"/>
      <c r="F674" s="113"/>
      <c r="G674" s="113"/>
      <c r="H674" s="91"/>
      <c r="I674" s="113"/>
      <c r="J674" s="113"/>
      <c r="K674" s="113"/>
      <c r="L674" s="91"/>
      <c r="M674" s="90"/>
      <c r="N674" s="90"/>
      <c r="O674" s="90"/>
      <c r="P674" s="94"/>
      <c r="Q674" s="90"/>
      <c r="R674" s="90"/>
      <c r="S674" s="90"/>
      <c r="T674" s="94"/>
      <c r="U674" s="90"/>
      <c r="V674" s="90"/>
      <c r="W674" s="90"/>
      <c r="X674" s="94"/>
      <c r="Y674" s="90"/>
      <c r="Z674" s="90"/>
      <c r="AA674" s="90"/>
      <c r="AB674" s="94"/>
      <c r="AC674" s="90"/>
      <c r="AD674" s="90"/>
      <c r="AE674" s="90"/>
      <c r="AF674" s="94"/>
      <c r="AG674" s="90"/>
      <c r="AH674" s="90"/>
      <c r="AI674" s="90"/>
      <c r="AJ674" s="94"/>
      <c r="AK674" s="90"/>
      <c r="AL674" s="90"/>
      <c r="AM674" s="90"/>
      <c r="AN674" s="91"/>
      <c r="AO674" s="90"/>
      <c r="AP674" s="90"/>
      <c r="AQ674" s="90"/>
      <c r="AR674" s="91"/>
      <c r="AT674" s="93"/>
      <c r="AU674" s="93"/>
      <c r="AV674" s="93"/>
      <c r="AW674" s="93"/>
      <c r="AX674" s="93"/>
      <c r="AY674" s="93"/>
      <c r="AZ674" s="93"/>
      <c r="BA674" s="93"/>
      <c r="BB674" s="93"/>
      <c r="BC674" s="93"/>
    </row>
    <row r="675" spans="1:55" x14ac:dyDescent="0.45">
      <c r="A675" s="127" t="s">
        <v>623</v>
      </c>
      <c r="B675" s="96"/>
      <c r="C675" s="96"/>
      <c r="D675" s="96"/>
      <c r="E675" s="66"/>
      <c r="F675" s="66"/>
      <c r="G675" s="66"/>
      <c r="H675" s="67"/>
      <c r="I675" s="66"/>
      <c r="J675" s="66"/>
      <c r="K675" s="66"/>
      <c r="L675" s="67"/>
      <c r="M675" s="66"/>
      <c r="N675" s="66"/>
      <c r="O675" s="66"/>
      <c r="P675" s="67"/>
      <c r="Q675" s="66"/>
      <c r="R675" s="66"/>
      <c r="S675" s="66"/>
      <c r="T675" s="67"/>
      <c r="U675" s="131"/>
      <c r="V675" s="131"/>
      <c r="W675" s="131"/>
      <c r="X675" s="130"/>
      <c r="Y675" s="131"/>
      <c r="Z675" s="131"/>
      <c r="AA675" s="131"/>
      <c r="AB675" s="130"/>
      <c r="AC675" s="131"/>
      <c r="AD675" s="131"/>
      <c r="AE675" s="131"/>
      <c r="AF675" s="130"/>
      <c r="AG675" s="131"/>
      <c r="AH675" s="131"/>
      <c r="AI675" s="131"/>
      <c r="AJ675" s="130"/>
      <c r="AK675" s="131"/>
      <c r="AL675" s="131"/>
      <c r="AM675" s="131"/>
      <c r="AN675" s="130"/>
      <c r="AO675" s="131"/>
      <c r="AP675" s="131"/>
      <c r="AQ675" s="131"/>
      <c r="AR675" s="130"/>
      <c r="AT675" s="68"/>
      <c r="AU675" s="68"/>
      <c r="AV675" s="68"/>
      <c r="AW675" s="68"/>
      <c r="AX675" s="68"/>
      <c r="AY675" s="68"/>
      <c r="AZ675" s="68"/>
      <c r="BA675" s="68"/>
      <c r="BB675" s="132"/>
      <c r="BC675" s="132"/>
    </row>
    <row r="676" spans="1:55" x14ac:dyDescent="0.45">
      <c r="A676" s="141" t="s">
        <v>280</v>
      </c>
      <c r="B676" s="142"/>
      <c r="C676" s="142"/>
      <c r="D676" s="142"/>
      <c r="E676" s="66"/>
      <c r="F676" s="66"/>
      <c r="G676" s="66"/>
      <c r="H676" s="67"/>
      <c r="I676" s="66"/>
      <c r="J676" s="66"/>
      <c r="K676" s="66"/>
      <c r="L676" s="67"/>
      <c r="M676" s="66"/>
      <c r="N676" s="131"/>
      <c r="O676" s="66"/>
      <c r="P676" s="67"/>
      <c r="Q676" s="66"/>
      <c r="R676" s="131"/>
      <c r="S676" s="66"/>
      <c r="T676" s="67"/>
      <c r="U676" s="66"/>
      <c r="V676" s="66"/>
      <c r="W676" s="66"/>
      <c r="X676" s="67"/>
      <c r="Y676" s="66"/>
      <c r="Z676" s="66"/>
      <c r="AA676" s="66"/>
      <c r="AB676" s="67"/>
      <c r="AC676" s="66"/>
      <c r="AD676" s="66"/>
      <c r="AE676" s="66"/>
      <c r="AF676" s="67"/>
      <c r="AG676" s="66"/>
      <c r="AH676" s="66"/>
      <c r="AI676" s="66"/>
      <c r="AJ676" s="67"/>
      <c r="AK676" s="66"/>
      <c r="AL676" s="66"/>
      <c r="AM676" s="66"/>
      <c r="AN676" s="67"/>
      <c r="AO676" s="66"/>
      <c r="AP676" s="66"/>
      <c r="AQ676" s="66"/>
      <c r="AR676" s="67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</row>
    <row r="677" spans="1:55" x14ac:dyDescent="0.45">
      <c r="A677" s="187" t="s">
        <v>624</v>
      </c>
      <c r="B677" s="188"/>
      <c r="C677" s="188"/>
      <c r="D677" s="188"/>
      <c r="E677" s="66"/>
      <c r="F677" s="66"/>
      <c r="G677" s="66"/>
      <c r="H677" s="67"/>
      <c r="I677" s="66"/>
      <c r="J677" s="66"/>
      <c r="K677" s="66"/>
      <c r="L677" s="67"/>
      <c r="M677" s="66"/>
      <c r="N677" s="131"/>
      <c r="O677" s="66"/>
      <c r="P677" s="67"/>
      <c r="Q677" s="66"/>
      <c r="R677" s="131"/>
      <c r="S677" s="66"/>
      <c r="T677" s="67"/>
      <c r="U677" s="66"/>
      <c r="V677" s="66"/>
      <c r="W677" s="66"/>
      <c r="X677" s="67"/>
      <c r="Y677" s="66"/>
      <c r="Z677" s="66"/>
      <c r="AA677" s="66"/>
      <c r="AB677" s="67"/>
      <c r="AC677" s="66"/>
      <c r="AD677" s="66"/>
      <c r="AE677" s="66"/>
      <c r="AF677" s="67"/>
      <c r="AG677" s="66"/>
      <c r="AH677" s="66"/>
      <c r="AI677" s="66"/>
      <c r="AJ677" s="67"/>
      <c r="AK677" s="66"/>
      <c r="AL677" s="66"/>
      <c r="AM677" s="66"/>
      <c r="AN677" s="67"/>
      <c r="AO677" s="66"/>
      <c r="AP677" s="66"/>
      <c r="AQ677" s="66"/>
      <c r="AR677" s="67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</row>
    <row r="678" spans="1:55" x14ac:dyDescent="0.45">
      <c r="A678" s="160" t="s">
        <v>625</v>
      </c>
      <c r="B678" s="60" t="s">
        <v>223</v>
      </c>
      <c r="C678" s="76" t="s">
        <v>209</v>
      </c>
      <c r="D678" s="60">
        <v>15114</v>
      </c>
      <c r="E678" s="86">
        <v>12951</v>
      </c>
      <c r="F678" s="86">
        <v>13107</v>
      </c>
      <c r="G678" s="86">
        <v>13754</v>
      </c>
      <c r="H678" s="77">
        <v>15707</v>
      </c>
      <c r="I678" s="66"/>
      <c r="J678" s="66"/>
      <c r="K678" s="66"/>
      <c r="L678" s="67"/>
      <c r="M678" s="66"/>
      <c r="N678" s="66"/>
      <c r="O678" s="66"/>
      <c r="P678" s="67"/>
      <c r="Q678" s="66"/>
      <c r="R678" s="66"/>
      <c r="S678" s="66"/>
      <c r="T678" s="67"/>
      <c r="U678" s="66"/>
      <c r="V678" s="66"/>
      <c r="W678" s="66"/>
      <c r="X678" s="67"/>
      <c r="Y678" s="66"/>
      <c r="Z678" s="66"/>
      <c r="AA678" s="66"/>
      <c r="AB678" s="67"/>
      <c r="AC678" s="66"/>
      <c r="AD678" s="66"/>
      <c r="AE678" s="66"/>
      <c r="AF678" s="67"/>
      <c r="AG678" s="66"/>
      <c r="AH678" s="66"/>
      <c r="AI678" s="66"/>
      <c r="AJ678" s="67"/>
      <c r="AK678" s="66"/>
      <c r="AL678" s="66"/>
      <c r="AM678" s="66"/>
      <c r="AN678" s="67"/>
      <c r="AO678" s="66"/>
      <c r="AP678" s="66"/>
      <c r="AQ678" s="66"/>
      <c r="AR678" s="67"/>
      <c r="AT678" s="99">
        <f>SUM(E678,F678,G678,H678)</f>
        <v>55519</v>
      </c>
      <c r="AU678" s="68"/>
      <c r="AV678" s="68"/>
      <c r="AW678" s="68"/>
      <c r="AX678" s="68"/>
      <c r="AY678" s="68"/>
      <c r="AZ678" s="68"/>
      <c r="BA678" s="68"/>
      <c r="BB678" s="68"/>
      <c r="BC678" s="68"/>
    </row>
    <row r="679" spans="1:55" x14ac:dyDescent="0.45">
      <c r="A679" s="217" t="s">
        <v>626</v>
      </c>
      <c r="B679" s="218"/>
      <c r="C679" s="218"/>
      <c r="D679" s="218"/>
      <c r="E679" s="131"/>
      <c r="F679" s="131"/>
      <c r="G679" s="131"/>
      <c r="H679" s="130"/>
      <c r="I679" s="66"/>
      <c r="J679" s="66"/>
      <c r="K679" s="66"/>
      <c r="L679" s="67"/>
      <c r="M679" s="66"/>
      <c r="N679" s="66"/>
      <c r="O679" s="66"/>
      <c r="P679" s="67"/>
      <c r="Q679" s="66"/>
      <c r="R679" s="66"/>
      <c r="S679" s="66"/>
      <c r="T679" s="67"/>
      <c r="U679" s="66"/>
      <c r="V679" s="66"/>
      <c r="W679" s="66"/>
      <c r="X679" s="67"/>
      <c r="Y679" s="66"/>
      <c r="Z679" s="66"/>
      <c r="AA679" s="66"/>
      <c r="AB679" s="67"/>
      <c r="AC679" s="66"/>
      <c r="AD679" s="66"/>
      <c r="AE679" s="66"/>
      <c r="AF679" s="67"/>
      <c r="AG679" s="66"/>
      <c r="AH679" s="66"/>
      <c r="AI679" s="66"/>
      <c r="AJ679" s="67"/>
      <c r="AK679" s="66"/>
      <c r="AL679" s="66"/>
      <c r="AM679" s="66"/>
      <c r="AN679" s="67"/>
      <c r="AO679" s="66"/>
      <c r="AP679" s="66"/>
      <c r="AQ679" s="66"/>
      <c r="AR679" s="67"/>
      <c r="AT679" s="132"/>
      <c r="AU679" s="68"/>
      <c r="AV679" s="68"/>
      <c r="AW679" s="68"/>
      <c r="AX679" s="68"/>
      <c r="AY679" s="68"/>
      <c r="AZ679" s="68"/>
      <c r="BA679" s="68"/>
      <c r="BB679" s="68"/>
      <c r="BC679" s="68"/>
    </row>
    <row r="680" spans="1:55" x14ac:dyDescent="0.45">
      <c r="A680" s="219" t="s">
        <v>627</v>
      </c>
      <c r="B680" s="60" t="s">
        <v>223</v>
      </c>
      <c r="C680" s="76" t="s">
        <v>209</v>
      </c>
      <c r="D680" s="60">
        <v>15115</v>
      </c>
      <c r="E680" s="86">
        <v>5136</v>
      </c>
      <c r="F680" s="86">
        <v>5195</v>
      </c>
      <c r="G680" s="86">
        <v>5409</v>
      </c>
      <c r="H680" s="77">
        <v>6253</v>
      </c>
      <c r="I680" s="66"/>
      <c r="J680" s="66"/>
      <c r="K680" s="66"/>
      <c r="L680" s="67"/>
      <c r="M680" s="66"/>
      <c r="N680" s="66"/>
      <c r="O680" s="66"/>
      <c r="P680" s="67"/>
      <c r="Q680" s="66"/>
      <c r="R680" s="66"/>
      <c r="S680" s="66"/>
      <c r="T680" s="67"/>
      <c r="U680" s="66"/>
      <c r="V680" s="66"/>
      <c r="W680" s="66"/>
      <c r="X680" s="67"/>
      <c r="Y680" s="66"/>
      <c r="Z680" s="66"/>
      <c r="AA680" s="66"/>
      <c r="AB680" s="67"/>
      <c r="AC680" s="66"/>
      <c r="AD680" s="66"/>
      <c r="AE680" s="66"/>
      <c r="AF680" s="67"/>
      <c r="AG680" s="66"/>
      <c r="AH680" s="66"/>
      <c r="AI680" s="66"/>
      <c r="AJ680" s="67"/>
      <c r="AK680" s="66"/>
      <c r="AL680" s="66"/>
      <c r="AM680" s="66"/>
      <c r="AN680" s="67"/>
      <c r="AO680" s="66"/>
      <c r="AP680" s="66"/>
      <c r="AQ680" s="66"/>
      <c r="AR680" s="67"/>
      <c r="AT680" s="99">
        <f>SUM(E680,F680,G680,H680)</f>
        <v>21993</v>
      </c>
      <c r="AU680" s="68"/>
      <c r="AV680" s="68"/>
      <c r="AW680" s="68"/>
      <c r="AX680" s="68"/>
      <c r="AY680" s="68"/>
      <c r="AZ680" s="68"/>
      <c r="BA680" s="68"/>
      <c r="BB680" s="68"/>
      <c r="BC680" s="68"/>
    </row>
    <row r="681" spans="1:55" x14ac:dyDescent="0.45">
      <c r="A681" s="219" t="s">
        <v>628</v>
      </c>
      <c r="B681" s="60" t="s">
        <v>223</v>
      </c>
      <c r="C681" s="76" t="s">
        <v>209</v>
      </c>
      <c r="D681" s="60">
        <v>15117</v>
      </c>
      <c r="E681" s="86">
        <v>1617</v>
      </c>
      <c r="F681" s="86">
        <v>1766</v>
      </c>
      <c r="G681" s="86">
        <v>1821</v>
      </c>
      <c r="H681" s="77">
        <v>1933</v>
      </c>
      <c r="I681" s="66"/>
      <c r="J681" s="66"/>
      <c r="K681" s="66"/>
      <c r="L681" s="67"/>
      <c r="M681" s="66"/>
      <c r="N681" s="66"/>
      <c r="O681" s="66"/>
      <c r="P681" s="67"/>
      <c r="Q681" s="66"/>
      <c r="R681" s="66"/>
      <c r="S681" s="66"/>
      <c r="T681" s="67"/>
      <c r="U681" s="66"/>
      <c r="V681" s="66"/>
      <c r="W681" s="66"/>
      <c r="X681" s="67"/>
      <c r="Y681" s="66"/>
      <c r="Z681" s="66"/>
      <c r="AA681" s="66"/>
      <c r="AB681" s="67"/>
      <c r="AC681" s="66"/>
      <c r="AD681" s="66"/>
      <c r="AE681" s="66"/>
      <c r="AF681" s="67"/>
      <c r="AG681" s="66"/>
      <c r="AH681" s="66"/>
      <c r="AI681" s="66"/>
      <c r="AJ681" s="67"/>
      <c r="AK681" s="66"/>
      <c r="AL681" s="66"/>
      <c r="AM681" s="66"/>
      <c r="AN681" s="67"/>
      <c r="AO681" s="66"/>
      <c r="AP681" s="66"/>
      <c r="AQ681" s="66"/>
      <c r="AR681" s="67"/>
      <c r="AT681" s="99">
        <f>SUM(E681,F681,G681,H681)</f>
        <v>7137</v>
      </c>
      <c r="AU681" s="68"/>
      <c r="AV681" s="68"/>
      <c r="AW681" s="68"/>
      <c r="AX681" s="68"/>
      <c r="AY681" s="68"/>
      <c r="AZ681" s="68"/>
      <c r="BA681" s="68"/>
      <c r="BB681" s="68"/>
      <c r="BC681" s="68"/>
    </row>
    <row r="682" spans="1:55" x14ac:dyDescent="0.45">
      <c r="A682" s="219" t="s">
        <v>629</v>
      </c>
      <c r="B682" s="60" t="s">
        <v>223</v>
      </c>
      <c r="C682" s="76" t="s">
        <v>209</v>
      </c>
      <c r="D682" s="60">
        <v>15121</v>
      </c>
      <c r="E682" s="86">
        <v>1435</v>
      </c>
      <c r="F682" s="86">
        <v>1583</v>
      </c>
      <c r="G682" s="86">
        <v>1628</v>
      </c>
      <c r="H682" s="77">
        <v>1908</v>
      </c>
      <c r="I682" s="66"/>
      <c r="J682" s="66"/>
      <c r="K682" s="66"/>
      <c r="L682" s="67"/>
      <c r="M682" s="66"/>
      <c r="N682" s="66"/>
      <c r="O682" s="66"/>
      <c r="P682" s="67"/>
      <c r="Q682" s="66"/>
      <c r="R682" s="66"/>
      <c r="S682" s="66"/>
      <c r="T682" s="67"/>
      <c r="U682" s="66"/>
      <c r="V682" s="66"/>
      <c r="W682" s="66"/>
      <c r="X682" s="67"/>
      <c r="Y682" s="66"/>
      <c r="Z682" s="66"/>
      <c r="AA682" s="66"/>
      <c r="AB682" s="67"/>
      <c r="AC682" s="66"/>
      <c r="AD682" s="66"/>
      <c r="AE682" s="66"/>
      <c r="AF682" s="67"/>
      <c r="AG682" s="66"/>
      <c r="AH682" s="66"/>
      <c r="AI682" s="66"/>
      <c r="AJ682" s="67"/>
      <c r="AK682" s="66"/>
      <c r="AL682" s="66"/>
      <c r="AM682" s="66"/>
      <c r="AN682" s="67"/>
      <c r="AO682" s="66"/>
      <c r="AP682" s="66"/>
      <c r="AQ682" s="66"/>
      <c r="AR682" s="67"/>
      <c r="AT682" s="99">
        <f>SUM(E682,F682,G682,H682)</f>
        <v>6554</v>
      </c>
      <c r="AU682" s="68"/>
      <c r="AV682" s="68"/>
      <c r="AW682" s="68"/>
      <c r="AX682" s="68"/>
      <c r="AY682" s="68"/>
      <c r="AZ682" s="68"/>
      <c r="BA682" s="68"/>
      <c r="BB682" s="68"/>
      <c r="BC682" s="68"/>
    </row>
    <row r="683" spans="1:55" x14ac:dyDescent="0.45">
      <c r="A683" s="219" t="s">
        <v>630</v>
      </c>
      <c r="B683" s="60" t="s">
        <v>223</v>
      </c>
      <c r="C683" s="76" t="s">
        <v>209</v>
      </c>
      <c r="D683" s="60">
        <v>15123</v>
      </c>
      <c r="E683" s="86">
        <v>1015</v>
      </c>
      <c r="F683" s="86">
        <v>1098</v>
      </c>
      <c r="G683" s="86">
        <v>1135</v>
      </c>
      <c r="H683" s="77">
        <v>1184</v>
      </c>
      <c r="I683" s="66"/>
      <c r="J683" s="66"/>
      <c r="K683" s="66"/>
      <c r="L683" s="67"/>
      <c r="M683" s="66"/>
      <c r="N683" s="66"/>
      <c r="O683" s="66"/>
      <c r="P683" s="67"/>
      <c r="Q683" s="66"/>
      <c r="R683" s="66"/>
      <c r="S683" s="66"/>
      <c r="T683" s="67"/>
      <c r="U683" s="66"/>
      <c r="V683" s="66"/>
      <c r="W683" s="66"/>
      <c r="X683" s="67"/>
      <c r="Y683" s="66"/>
      <c r="Z683" s="66"/>
      <c r="AA683" s="66"/>
      <c r="AB683" s="67"/>
      <c r="AC683" s="66"/>
      <c r="AD683" s="66"/>
      <c r="AE683" s="66"/>
      <c r="AF683" s="67"/>
      <c r="AG683" s="66"/>
      <c r="AH683" s="66"/>
      <c r="AI683" s="66"/>
      <c r="AJ683" s="67"/>
      <c r="AK683" s="66"/>
      <c r="AL683" s="66"/>
      <c r="AM683" s="66"/>
      <c r="AN683" s="67"/>
      <c r="AO683" s="66"/>
      <c r="AP683" s="66"/>
      <c r="AQ683" s="66"/>
      <c r="AR683" s="67"/>
      <c r="AT683" s="99">
        <f>SUM(E683,F683,G683,H683)</f>
        <v>4432</v>
      </c>
      <c r="AU683" s="68"/>
      <c r="AV683" s="68"/>
      <c r="AW683" s="68"/>
      <c r="AX683" s="68"/>
      <c r="AY683" s="68"/>
      <c r="AZ683" s="68"/>
      <c r="BA683" s="68"/>
      <c r="BB683" s="68"/>
      <c r="BC683" s="68"/>
    </row>
    <row r="684" spans="1:55" x14ac:dyDescent="0.45">
      <c r="A684" s="220" t="s">
        <v>631</v>
      </c>
      <c r="B684" s="101" t="s">
        <v>223</v>
      </c>
      <c r="C684" s="102" t="s">
        <v>209</v>
      </c>
      <c r="D684" s="101">
        <v>15126</v>
      </c>
      <c r="E684" s="105">
        <f>SUM(E680:E683)</f>
        <v>9203</v>
      </c>
      <c r="F684" s="105">
        <f>SUM(F680:F683)</f>
        <v>9642</v>
      </c>
      <c r="G684" s="105">
        <f>SUM(G680:G683)</f>
        <v>9993</v>
      </c>
      <c r="H684" s="106">
        <f>SUM(H680:H683)</f>
        <v>11278</v>
      </c>
      <c r="I684" s="128"/>
      <c r="J684" s="128"/>
      <c r="K684" s="128"/>
      <c r="L684" s="129"/>
      <c r="M684" s="128"/>
      <c r="N684" s="128"/>
      <c r="O684" s="128"/>
      <c r="P684" s="129"/>
      <c r="Q684" s="128"/>
      <c r="R684" s="128"/>
      <c r="S684" s="128"/>
      <c r="T684" s="129"/>
      <c r="U684" s="128"/>
      <c r="V684" s="128"/>
      <c r="W684" s="128"/>
      <c r="X684" s="129"/>
      <c r="Y684" s="128"/>
      <c r="Z684" s="128"/>
      <c r="AA684" s="128"/>
      <c r="AB684" s="129"/>
      <c r="AC684" s="128"/>
      <c r="AD684" s="128"/>
      <c r="AE684" s="128"/>
      <c r="AF684" s="129"/>
      <c r="AG684" s="128"/>
      <c r="AH684" s="128"/>
      <c r="AI684" s="128"/>
      <c r="AJ684" s="129"/>
      <c r="AK684" s="128"/>
      <c r="AL684" s="128"/>
      <c r="AM684" s="128"/>
      <c r="AN684" s="129"/>
      <c r="AO684" s="128"/>
      <c r="AP684" s="128"/>
      <c r="AQ684" s="128"/>
      <c r="AR684" s="129"/>
      <c r="AT684" s="109">
        <f>SUM(E684,F684,G684,H684)</f>
        <v>40116</v>
      </c>
      <c r="AU684" s="134"/>
      <c r="AV684" s="134"/>
      <c r="AW684" s="134"/>
      <c r="AX684" s="134"/>
      <c r="AY684" s="134"/>
      <c r="AZ684" s="134"/>
      <c r="BA684" s="134"/>
      <c r="BB684" s="134"/>
      <c r="BC684" s="134"/>
    </row>
    <row r="685" spans="1:55" x14ac:dyDescent="0.45">
      <c r="A685" s="135"/>
      <c r="B685" s="158"/>
      <c r="C685" s="158"/>
      <c r="D685" s="158"/>
      <c r="E685" s="131"/>
      <c r="F685" s="131"/>
      <c r="G685" s="131"/>
      <c r="H685" s="130"/>
      <c r="I685" s="66"/>
      <c r="J685" s="66"/>
      <c r="K685" s="66"/>
      <c r="L685" s="67"/>
      <c r="M685" s="66"/>
      <c r="N685" s="66"/>
      <c r="O685" s="66"/>
      <c r="P685" s="67"/>
      <c r="Q685" s="66"/>
      <c r="R685" s="66"/>
      <c r="S685" s="66"/>
      <c r="T685" s="67"/>
      <c r="U685" s="66"/>
      <c r="V685" s="66"/>
      <c r="W685" s="66"/>
      <c r="X685" s="67"/>
      <c r="Y685" s="66"/>
      <c r="Z685" s="66"/>
      <c r="AA685" s="66"/>
      <c r="AB685" s="67"/>
      <c r="AC685" s="66"/>
      <c r="AD685" s="66"/>
      <c r="AE685" s="66"/>
      <c r="AF685" s="67"/>
      <c r="AG685" s="66"/>
      <c r="AH685" s="66"/>
      <c r="AI685" s="66"/>
      <c r="AJ685" s="67"/>
      <c r="AK685" s="66"/>
      <c r="AL685" s="66"/>
      <c r="AM685" s="66"/>
      <c r="AN685" s="67"/>
      <c r="AO685" s="66"/>
      <c r="AP685" s="66"/>
      <c r="AQ685" s="66"/>
      <c r="AR685" s="67"/>
      <c r="AT685" s="132"/>
      <c r="AU685" s="68"/>
      <c r="AV685" s="68"/>
      <c r="AW685" s="68"/>
      <c r="AX685" s="68"/>
      <c r="AY685" s="68"/>
      <c r="AZ685" s="68"/>
      <c r="BA685" s="68"/>
      <c r="BB685" s="68"/>
      <c r="BC685" s="68"/>
    </row>
    <row r="686" spans="1:55" x14ac:dyDescent="0.45">
      <c r="A686" s="161" t="s">
        <v>632</v>
      </c>
      <c r="B686" s="101" t="s">
        <v>223</v>
      </c>
      <c r="C686" s="102" t="s">
        <v>209</v>
      </c>
      <c r="D686" s="101">
        <v>15127</v>
      </c>
      <c r="E686" s="105">
        <f>E678-E684</f>
        <v>3748</v>
      </c>
      <c r="F686" s="105">
        <f>F678-F684</f>
        <v>3465</v>
      </c>
      <c r="G686" s="105">
        <f>G678-G684</f>
        <v>3761</v>
      </c>
      <c r="H686" s="106">
        <f>H678-H684</f>
        <v>4429</v>
      </c>
      <c r="I686" s="128"/>
      <c r="J686" s="128"/>
      <c r="K686" s="128"/>
      <c r="L686" s="129"/>
      <c r="M686" s="128"/>
      <c r="N686" s="128"/>
      <c r="O686" s="128"/>
      <c r="P686" s="129"/>
      <c r="Q686" s="128"/>
      <c r="R686" s="128"/>
      <c r="S686" s="128"/>
      <c r="T686" s="129"/>
      <c r="U686" s="128"/>
      <c r="V686" s="128"/>
      <c r="W686" s="128"/>
      <c r="X686" s="129"/>
      <c r="Y686" s="128"/>
      <c r="Z686" s="128"/>
      <c r="AA686" s="128"/>
      <c r="AB686" s="129"/>
      <c r="AC686" s="128"/>
      <c r="AD686" s="128"/>
      <c r="AE686" s="128"/>
      <c r="AF686" s="129"/>
      <c r="AG686" s="128"/>
      <c r="AH686" s="128"/>
      <c r="AI686" s="128"/>
      <c r="AJ686" s="129"/>
      <c r="AK686" s="128"/>
      <c r="AL686" s="128"/>
      <c r="AM686" s="128"/>
      <c r="AN686" s="129"/>
      <c r="AO686" s="128"/>
      <c r="AP686" s="128"/>
      <c r="AQ686" s="128"/>
      <c r="AR686" s="129"/>
      <c r="AT686" s="109">
        <f>SUM(E686,F686,G686,H686)</f>
        <v>15403</v>
      </c>
      <c r="AU686" s="134"/>
      <c r="AV686" s="134"/>
      <c r="AW686" s="134"/>
      <c r="AX686" s="134"/>
      <c r="AY686" s="134"/>
      <c r="AZ686" s="134"/>
      <c r="BA686" s="134"/>
      <c r="BB686" s="134"/>
      <c r="BC686" s="134"/>
    </row>
    <row r="687" spans="1:55" x14ac:dyDescent="0.45">
      <c r="A687" s="160" t="s">
        <v>633</v>
      </c>
      <c r="B687" s="60" t="s">
        <v>227</v>
      </c>
      <c r="C687" s="76" t="s">
        <v>209</v>
      </c>
      <c r="D687" s="60">
        <v>15129</v>
      </c>
      <c r="E687" s="66"/>
      <c r="F687" s="66"/>
      <c r="G687" s="110">
        <v>0.27300000000000002</v>
      </c>
      <c r="H687" s="111">
        <v>0.28199999999999997</v>
      </c>
      <c r="I687" s="66"/>
      <c r="J687" s="66"/>
      <c r="K687" s="66"/>
      <c r="L687" s="67"/>
      <c r="M687" s="66"/>
      <c r="N687" s="66"/>
      <c r="O687" s="66"/>
      <c r="P687" s="67"/>
      <c r="Q687" s="66"/>
      <c r="R687" s="66"/>
      <c r="S687" s="66"/>
      <c r="T687" s="67"/>
      <c r="U687" s="66"/>
      <c r="V687" s="66"/>
      <c r="W687" s="66"/>
      <c r="X687" s="67"/>
      <c r="Y687" s="66"/>
      <c r="Z687" s="66"/>
      <c r="AA687" s="66"/>
      <c r="AB687" s="67"/>
      <c r="AC687" s="66"/>
      <c r="AD687" s="66"/>
      <c r="AE687" s="66"/>
      <c r="AF687" s="67"/>
      <c r="AG687" s="66"/>
      <c r="AH687" s="66"/>
      <c r="AI687" s="66"/>
      <c r="AJ687" s="67"/>
      <c r="AK687" s="66"/>
      <c r="AL687" s="66"/>
      <c r="AM687" s="66"/>
      <c r="AN687" s="67"/>
      <c r="AO687" s="66"/>
      <c r="AP687" s="66"/>
      <c r="AQ687" s="66"/>
      <c r="AR687" s="67"/>
      <c r="AT687" s="99"/>
      <c r="AU687" s="68"/>
      <c r="AV687" s="68"/>
      <c r="AW687" s="68"/>
      <c r="AX687" s="68"/>
      <c r="AY687" s="68"/>
      <c r="AZ687" s="68"/>
      <c r="BA687" s="68"/>
      <c r="BB687" s="68"/>
      <c r="BC687" s="68"/>
    </row>
    <row r="688" spans="1:55" x14ac:dyDescent="0.45">
      <c r="A688" s="97"/>
      <c r="B688" s="114"/>
      <c r="C688" s="114"/>
      <c r="D688" s="114"/>
      <c r="E688" s="66"/>
      <c r="F688" s="66"/>
      <c r="G688" s="131"/>
      <c r="H688" s="130"/>
      <c r="I688" s="66"/>
      <c r="J688" s="66"/>
      <c r="K688" s="66"/>
      <c r="L688" s="67"/>
      <c r="M688" s="66"/>
      <c r="N688" s="66"/>
      <c r="O688" s="66"/>
      <c r="P688" s="67"/>
      <c r="Q688" s="66"/>
      <c r="R688" s="66"/>
      <c r="S688" s="66"/>
      <c r="T688" s="67"/>
      <c r="U688" s="66"/>
      <c r="V688" s="66"/>
      <c r="W688" s="66"/>
      <c r="X688" s="67"/>
      <c r="Y688" s="66"/>
      <c r="Z688" s="66"/>
      <c r="AA688" s="66"/>
      <c r="AB688" s="67"/>
      <c r="AC688" s="66"/>
      <c r="AD688" s="66"/>
      <c r="AE688" s="66"/>
      <c r="AF688" s="67"/>
      <c r="AG688" s="66"/>
      <c r="AH688" s="66"/>
      <c r="AI688" s="66"/>
      <c r="AJ688" s="67"/>
      <c r="AK688" s="66"/>
      <c r="AL688" s="66"/>
      <c r="AM688" s="66"/>
      <c r="AN688" s="67"/>
      <c r="AO688" s="66"/>
      <c r="AP688" s="66"/>
      <c r="AQ688" s="66"/>
      <c r="AR688" s="67"/>
      <c r="AT688" s="132"/>
      <c r="AU688" s="68"/>
      <c r="AV688" s="68"/>
      <c r="AW688" s="68"/>
      <c r="AX688" s="68"/>
      <c r="AY688" s="68"/>
      <c r="AZ688" s="68"/>
      <c r="BA688" s="68"/>
      <c r="BB688" s="68"/>
      <c r="BC688" s="68"/>
    </row>
    <row r="689" spans="1:55" x14ac:dyDescent="0.45">
      <c r="A689" s="187" t="s">
        <v>634</v>
      </c>
      <c r="B689" s="188"/>
      <c r="C689" s="188"/>
      <c r="D689" s="188"/>
      <c r="E689" s="66"/>
      <c r="F689" s="66"/>
      <c r="G689" s="131"/>
      <c r="H689" s="130"/>
      <c r="I689" s="66"/>
      <c r="J689" s="66"/>
      <c r="K689" s="66"/>
      <c r="L689" s="67"/>
      <c r="M689" s="66"/>
      <c r="N689" s="66"/>
      <c r="O689" s="66"/>
      <c r="P689" s="67"/>
      <c r="Q689" s="66"/>
      <c r="R689" s="66"/>
      <c r="S689" s="66"/>
      <c r="T689" s="67"/>
      <c r="U689" s="66"/>
      <c r="V689" s="66"/>
      <c r="W689" s="66"/>
      <c r="X689" s="67"/>
      <c r="Y689" s="66"/>
      <c r="Z689" s="66"/>
      <c r="AA689" s="66"/>
      <c r="AB689" s="67"/>
      <c r="AC689" s="66"/>
      <c r="AD689" s="66"/>
      <c r="AE689" s="66"/>
      <c r="AF689" s="67"/>
      <c r="AG689" s="66"/>
      <c r="AH689" s="66"/>
      <c r="AI689" s="66"/>
      <c r="AJ689" s="67"/>
      <c r="AK689" s="66"/>
      <c r="AL689" s="66"/>
      <c r="AM689" s="66"/>
      <c r="AN689" s="67"/>
      <c r="AO689" s="66"/>
      <c r="AP689" s="66"/>
      <c r="AQ689" s="66"/>
      <c r="AR689" s="67"/>
      <c r="AT689" s="132"/>
      <c r="AU689" s="68"/>
      <c r="AV689" s="68"/>
      <c r="AW689" s="68"/>
      <c r="AX689" s="68"/>
      <c r="AY689" s="68"/>
      <c r="AZ689" s="68"/>
      <c r="BA689" s="68"/>
      <c r="BB689" s="68"/>
      <c r="BC689" s="68"/>
    </row>
    <row r="690" spans="1:55" x14ac:dyDescent="0.45">
      <c r="A690" s="160" t="s">
        <v>625</v>
      </c>
      <c r="B690" s="60" t="s">
        <v>223</v>
      </c>
      <c r="C690" s="76" t="s">
        <v>209</v>
      </c>
      <c r="D690" s="60">
        <v>15130</v>
      </c>
      <c r="E690" s="86">
        <v>0</v>
      </c>
      <c r="F690" s="86">
        <v>0</v>
      </c>
      <c r="G690" s="86">
        <v>18</v>
      </c>
      <c r="H690" s="77">
        <v>13</v>
      </c>
      <c r="I690" s="66"/>
      <c r="J690" s="66"/>
      <c r="K690" s="66"/>
      <c r="L690" s="67"/>
      <c r="M690" s="66"/>
      <c r="N690" s="66"/>
      <c r="O690" s="66"/>
      <c r="P690" s="67"/>
      <c r="Q690" s="66"/>
      <c r="R690" s="66"/>
      <c r="S690" s="66"/>
      <c r="T690" s="67"/>
      <c r="U690" s="66"/>
      <c r="V690" s="66"/>
      <c r="W690" s="66"/>
      <c r="X690" s="67"/>
      <c r="Y690" s="66"/>
      <c r="Z690" s="66"/>
      <c r="AA690" s="66"/>
      <c r="AB690" s="67"/>
      <c r="AC690" s="66"/>
      <c r="AD690" s="66"/>
      <c r="AE690" s="66"/>
      <c r="AF690" s="67"/>
      <c r="AG690" s="66"/>
      <c r="AH690" s="66"/>
      <c r="AI690" s="66"/>
      <c r="AJ690" s="67"/>
      <c r="AK690" s="66"/>
      <c r="AL690" s="66"/>
      <c r="AM690" s="66"/>
      <c r="AN690" s="67"/>
      <c r="AO690" s="66"/>
      <c r="AP690" s="66"/>
      <c r="AQ690" s="66"/>
      <c r="AR690" s="67"/>
      <c r="AT690" s="99">
        <f>SUM(E690,F690,G690,H690)</f>
        <v>31</v>
      </c>
      <c r="AU690" s="68"/>
      <c r="AV690" s="68"/>
      <c r="AW690" s="68"/>
      <c r="AX690" s="68"/>
      <c r="AY690" s="68"/>
      <c r="AZ690" s="68"/>
      <c r="BA690" s="68"/>
      <c r="BB690" s="68"/>
      <c r="BC690" s="68"/>
    </row>
    <row r="691" spans="1:55" x14ac:dyDescent="0.45">
      <c r="A691" s="217" t="s">
        <v>626</v>
      </c>
      <c r="B691" s="218"/>
      <c r="C691" s="218"/>
      <c r="D691" s="218"/>
      <c r="E691" s="66"/>
      <c r="F691" s="66"/>
      <c r="G691" s="131"/>
      <c r="H691" s="130"/>
      <c r="I691" s="66"/>
      <c r="J691" s="66"/>
      <c r="K691" s="66"/>
      <c r="L691" s="67"/>
      <c r="M691" s="66"/>
      <c r="N691" s="66"/>
      <c r="O691" s="66"/>
      <c r="P691" s="67"/>
      <c r="Q691" s="66"/>
      <c r="R691" s="66"/>
      <c r="S691" s="66"/>
      <c r="T691" s="67"/>
      <c r="U691" s="66"/>
      <c r="V691" s="66"/>
      <c r="W691" s="66"/>
      <c r="X691" s="67"/>
      <c r="Y691" s="66"/>
      <c r="Z691" s="66"/>
      <c r="AA691" s="66"/>
      <c r="AB691" s="67"/>
      <c r="AC691" s="66"/>
      <c r="AD691" s="66"/>
      <c r="AE691" s="66"/>
      <c r="AF691" s="67"/>
      <c r="AG691" s="66"/>
      <c r="AH691" s="66"/>
      <c r="AI691" s="66"/>
      <c r="AJ691" s="67"/>
      <c r="AK691" s="66"/>
      <c r="AL691" s="66"/>
      <c r="AM691" s="66"/>
      <c r="AN691" s="67"/>
      <c r="AO691" s="66"/>
      <c r="AP691" s="66"/>
      <c r="AQ691" s="66"/>
      <c r="AR691" s="67"/>
      <c r="AT691" s="132"/>
      <c r="AU691" s="68"/>
      <c r="AV691" s="68"/>
      <c r="AW691" s="68"/>
      <c r="AX691" s="68"/>
      <c r="AY691" s="68"/>
      <c r="AZ691" s="68"/>
      <c r="BA691" s="68"/>
      <c r="BB691" s="68"/>
      <c r="BC691" s="68"/>
    </row>
    <row r="692" spans="1:55" x14ac:dyDescent="0.45">
      <c r="A692" s="219" t="s">
        <v>627</v>
      </c>
      <c r="B692" s="60" t="s">
        <v>223</v>
      </c>
      <c r="C692" s="76" t="s">
        <v>209</v>
      </c>
      <c r="D692" s="60">
        <v>15133</v>
      </c>
      <c r="E692" s="86">
        <v>99</v>
      </c>
      <c r="F692" s="86">
        <v>110</v>
      </c>
      <c r="G692" s="86">
        <v>-133</v>
      </c>
      <c r="H692" s="77">
        <v>-127</v>
      </c>
      <c r="I692" s="66"/>
      <c r="J692" s="66"/>
      <c r="K692" s="66"/>
      <c r="L692" s="67"/>
      <c r="M692" s="66"/>
      <c r="N692" s="66"/>
      <c r="O692" s="66"/>
      <c r="P692" s="67"/>
      <c r="Q692" s="66"/>
      <c r="R692" s="66"/>
      <c r="S692" s="66"/>
      <c r="T692" s="67"/>
      <c r="U692" s="66"/>
      <c r="V692" s="66"/>
      <c r="W692" s="66"/>
      <c r="X692" s="67"/>
      <c r="Y692" s="66"/>
      <c r="Z692" s="66"/>
      <c r="AA692" s="66"/>
      <c r="AB692" s="67"/>
      <c r="AC692" s="66"/>
      <c r="AD692" s="66"/>
      <c r="AE692" s="66"/>
      <c r="AF692" s="67"/>
      <c r="AG692" s="66"/>
      <c r="AH692" s="66"/>
      <c r="AI692" s="66"/>
      <c r="AJ692" s="67"/>
      <c r="AK692" s="66"/>
      <c r="AL692" s="66"/>
      <c r="AM692" s="66"/>
      <c r="AN692" s="67"/>
      <c r="AO692" s="66"/>
      <c r="AP692" s="66"/>
      <c r="AQ692" s="66"/>
      <c r="AR692" s="67"/>
      <c r="AT692" s="99">
        <f>SUM(E692,F692,G692,H692)</f>
        <v>-51</v>
      </c>
      <c r="AU692" s="68"/>
      <c r="AV692" s="68"/>
      <c r="AW692" s="68"/>
      <c r="AX692" s="68"/>
      <c r="AY692" s="68"/>
      <c r="AZ692" s="68"/>
      <c r="BA692" s="68"/>
      <c r="BB692" s="68"/>
      <c r="BC692" s="68"/>
    </row>
    <row r="693" spans="1:55" x14ac:dyDescent="0.45">
      <c r="A693" s="219" t="s">
        <v>628</v>
      </c>
      <c r="B693" s="60" t="s">
        <v>223</v>
      </c>
      <c r="C693" s="76" t="s">
        <v>209</v>
      </c>
      <c r="D693" s="60">
        <v>15137</v>
      </c>
      <c r="E693" s="86">
        <v>338</v>
      </c>
      <c r="F693" s="86">
        <v>401</v>
      </c>
      <c r="G693" s="86">
        <v>-436</v>
      </c>
      <c r="H693" s="77">
        <v>-466</v>
      </c>
      <c r="I693" s="66"/>
      <c r="J693" s="66"/>
      <c r="K693" s="66"/>
      <c r="L693" s="67"/>
      <c r="M693" s="66"/>
      <c r="N693" s="66"/>
      <c r="O693" s="66"/>
      <c r="P693" s="67"/>
      <c r="Q693" s="66"/>
      <c r="R693" s="66"/>
      <c r="S693" s="66"/>
      <c r="T693" s="67"/>
      <c r="U693" s="66"/>
      <c r="V693" s="66"/>
      <c r="W693" s="66"/>
      <c r="X693" s="67"/>
      <c r="Y693" s="66"/>
      <c r="Z693" s="66"/>
      <c r="AA693" s="66"/>
      <c r="AB693" s="67"/>
      <c r="AC693" s="66"/>
      <c r="AD693" s="66"/>
      <c r="AE693" s="66"/>
      <c r="AF693" s="67"/>
      <c r="AG693" s="66"/>
      <c r="AH693" s="66"/>
      <c r="AI693" s="66"/>
      <c r="AJ693" s="67"/>
      <c r="AK693" s="66"/>
      <c r="AL693" s="66"/>
      <c r="AM693" s="66"/>
      <c r="AN693" s="67"/>
      <c r="AO693" s="66"/>
      <c r="AP693" s="66"/>
      <c r="AQ693" s="66"/>
      <c r="AR693" s="67"/>
      <c r="AT693" s="99">
        <f>SUM(E693,F693,G693,H693)</f>
        <v>-163</v>
      </c>
      <c r="AU693" s="68"/>
      <c r="AV693" s="68"/>
      <c r="AW693" s="68"/>
      <c r="AX693" s="68"/>
      <c r="AY693" s="68"/>
      <c r="AZ693" s="68"/>
      <c r="BA693" s="68"/>
      <c r="BB693" s="68"/>
      <c r="BC693" s="68"/>
    </row>
    <row r="694" spans="1:55" x14ac:dyDescent="0.45">
      <c r="A694" s="219" t="s">
        <v>629</v>
      </c>
      <c r="B694" s="60" t="s">
        <v>223</v>
      </c>
      <c r="C694" s="76" t="s">
        <v>209</v>
      </c>
      <c r="D694" s="60">
        <v>15140</v>
      </c>
      <c r="E694" s="86">
        <v>118</v>
      </c>
      <c r="F694" s="86">
        <v>125</v>
      </c>
      <c r="G694" s="86">
        <v>-155</v>
      </c>
      <c r="H694" s="77">
        <v>-154</v>
      </c>
      <c r="I694" s="66"/>
      <c r="J694" s="66"/>
      <c r="K694" s="66"/>
      <c r="L694" s="67"/>
      <c r="M694" s="66"/>
      <c r="N694" s="66"/>
      <c r="O694" s="66"/>
      <c r="P694" s="67"/>
      <c r="Q694" s="66"/>
      <c r="R694" s="66"/>
      <c r="S694" s="66"/>
      <c r="T694" s="67"/>
      <c r="U694" s="66"/>
      <c r="V694" s="66"/>
      <c r="W694" s="66"/>
      <c r="X694" s="67"/>
      <c r="Y694" s="66"/>
      <c r="Z694" s="66"/>
      <c r="AA694" s="66"/>
      <c r="AB694" s="67"/>
      <c r="AC694" s="66"/>
      <c r="AD694" s="66"/>
      <c r="AE694" s="66"/>
      <c r="AF694" s="67"/>
      <c r="AG694" s="66"/>
      <c r="AH694" s="66"/>
      <c r="AI694" s="66"/>
      <c r="AJ694" s="67"/>
      <c r="AK694" s="66"/>
      <c r="AL694" s="66"/>
      <c r="AM694" s="66"/>
      <c r="AN694" s="67"/>
      <c r="AO694" s="66"/>
      <c r="AP694" s="66"/>
      <c r="AQ694" s="66"/>
      <c r="AR694" s="67"/>
      <c r="AT694" s="99">
        <f>SUM(E694,F694,G694,H694)</f>
        <v>-66</v>
      </c>
      <c r="AU694" s="68"/>
      <c r="AV694" s="68"/>
      <c r="AW694" s="68"/>
      <c r="AX694" s="68"/>
      <c r="AY694" s="68"/>
      <c r="AZ694" s="68"/>
      <c r="BA694" s="68"/>
      <c r="BB694" s="68"/>
      <c r="BC694" s="68"/>
    </row>
    <row r="695" spans="1:55" x14ac:dyDescent="0.45">
      <c r="A695" s="219" t="s">
        <v>630</v>
      </c>
      <c r="B695" s="60" t="s">
        <v>223</v>
      </c>
      <c r="C695" s="76" t="s">
        <v>209</v>
      </c>
      <c r="D695" s="60">
        <v>15142</v>
      </c>
      <c r="E695" s="86">
        <v>100</v>
      </c>
      <c r="F695" s="86">
        <v>107</v>
      </c>
      <c r="G695" s="86">
        <v>-132</v>
      </c>
      <c r="H695" s="77">
        <v>-126</v>
      </c>
      <c r="I695" s="66"/>
      <c r="J695" s="66"/>
      <c r="K695" s="66"/>
      <c r="L695" s="67"/>
      <c r="M695" s="66"/>
      <c r="N695" s="66"/>
      <c r="O695" s="66"/>
      <c r="P695" s="67"/>
      <c r="Q695" s="66"/>
      <c r="R695" s="66"/>
      <c r="S695" s="66"/>
      <c r="T695" s="67"/>
      <c r="U695" s="66"/>
      <c r="V695" s="66"/>
      <c r="W695" s="66"/>
      <c r="X695" s="67"/>
      <c r="Y695" s="66"/>
      <c r="Z695" s="66"/>
      <c r="AA695" s="66"/>
      <c r="AB695" s="67"/>
      <c r="AC695" s="66"/>
      <c r="AD695" s="66"/>
      <c r="AE695" s="66"/>
      <c r="AF695" s="67"/>
      <c r="AG695" s="66"/>
      <c r="AH695" s="66"/>
      <c r="AI695" s="66"/>
      <c r="AJ695" s="67"/>
      <c r="AK695" s="66"/>
      <c r="AL695" s="66"/>
      <c r="AM695" s="66"/>
      <c r="AN695" s="67"/>
      <c r="AO695" s="66"/>
      <c r="AP695" s="66"/>
      <c r="AQ695" s="66"/>
      <c r="AR695" s="67"/>
      <c r="AT695" s="99">
        <f>SUM(E695,F695,G695,H695)</f>
        <v>-51</v>
      </c>
      <c r="AU695" s="68"/>
      <c r="AV695" s="68"/>
      <c r="AW695" s="68"/>
      <c r="AX695" s="68"/>
      <c r="AY695" s="68"/>
      <c r="AZ695" s="68"/>
      <c r="BA695" s="68"/>
      <c r="BB695" s="68"/>
      <c r="BC695" s="68"/>
    </row>
    <row r="696" spans="1:55" x14ac:dyDescent="0.45">
      <c r="A696" s="220" t="s">
        <v>631</v>
      </c>
      <c r="B696" s="101" t="s">
        <v>223</v>
      </c>
      <c r="C696" s="102" t="s">
        <v>209</v>
      </c>
      <c r="D696" s="101">
        <v>15143</v>
      </c>
      <c r="E696" s="105">
        <f>SUM(E692:E695)</f>
        <v>655</v>
      </c>
      <c r="F696" s="105">
        <f>SUM(F692:F695)</f>
        <v>743</v>
      </c>
      <c r="G696" s="105">
        <f>SUM(G692:G695)</f>
        <v>-856</v>
      </c>
      <c r="H696" s="106">
        <f>SUM(H692:H695)</f>
        <v>-873</v>
      </c>
      <c r="I696" s="128"/>
      <c r="J696" s="128"/>
      <c r="K696" s="128"/>
      <c r="L696" s="129"/>
      <c r="M696" s="128"/>
      <c r="N696" s="128"/>
      <c r="O696" s="128"/>
      <c r="P696" s="129"/>
      <c r="Q696" s="128"/>
      <c r="R696" s="128"/>
      <c r="S696" s="128"/>
      <c r="T696" s="129"/>
      <c r="U696" s="128"/>
      <c r="V696" s="128"/>
      <c r="W696" s="128"/>
      <c r="X696" s="129"/>
      <c r="Y696" s="128"/>
      <c r="Z696" s="128"/>
      <c r="AA696" s="128"/>
      <c r="AB696" s="129"/>
      <c r="AC696" s="128"/>
      <c r="AD696" s="128"/>
      <c r="AE696" s="128"/>
      <c r="AF696" s="129"/>
      <c r="AG696" s="128"/>
      <c r="AH696" s="128"/>
      <c r="AI696" s="128"/>
      <c r="AJ696" s="129"/>
      <c r="AK696" s="128"/>
      <c r="AL696" s="128"/>
      <c r="AM696" s="128"/>
      <c r="AN696" s="129"/>
      <c r="AO696" s="128"/>
      <c r="AP696" s="128"/>
      <c r="AQ696" s="128"/>
      <c r="AR696" s="129"/>
      <c r="AT696" s="109">
        <f>SUM(E696,F696,G696,H696)</f>
        <v>-331</v>
      </c>
      <c r="AU696" s="134"/>
      <c r="AV696" s="134"/>
      <c r="AW696" s="134"/>
      <c r="AX696" s="134"/>
      <c r="AY696" s="134"/>
      <c r="AZ696" s="134"/>
      <c r="BA696" s="134"/>
      <c r="BB696" s="134"/>
      <c r="BC696" s="134"/>
    </row>
    <row r="697" spans="1:55" x14ac:dyDescent="0.45">
      <c r="A697" s="97"/>
      <c r="B697" s="114"/>
      <c r="C697" s="114"/>
      <c r="D697" s="114"/>
      <c r="E697" s="131"/>
      <c r="F697" s="131"/>
      <c r="G697" s="131"/>
      <c r="H697" s="130"/>
      <c r="I697" s="66"/>
      <c r="J697" s="66"/>
      <c r="K697" s="66"/>
      <c r="L697" s="67"/>
      <c r="M697" s="66"/>
      <c r="N697" s="66"/>
      <c r="O697" s="66"/>
      <c r="P697" s="67"/>
      <c r="Q697" s="66"/>
      <c r="R697" s="66"/>
      <c r="S697" s="66"/>
      <c r="T697" s="67"/>
      <c r="U697" s="66"/>
      <c r="V697" s="66"/>
      <c r="W697" s="66"/>
      <c r="X697" s="67"/>
      <c r="Y697" s="66"/>
      <c r="Z697" s="66"/>
      <c r="AA697" s="66"/>
      <c r="AB697" s="67"/>
      <c r="AC697" s="66"/>
      <c r="AD697" s="66"/>
      <c r="AE697" s="66"/>
      <c r="AF697" s="67"/>
      <c r="AG697" s="66"/>
      <c r="AH697" s="66"/>
      <c r="AI697" s="66"/>
      <c r="AJ697" s="67"/>
      <c r="AK697" s="66"/>
      <c r="AL697" s="66"/>
      <c r="AM697" s="66"/>
      <c r="AN697" s="67"/>
      <c r="AO697" s="66"/>
      <c r="AP697" s="66"/>
      <c r="AQ697" s="66"/>
      <c r="AR697" s="67"/>
      <c r="AT697" s="132"/>
      <c r="AU697" s="68"/>
      <c r="AV697" s="68"/>
      <c r="AW697" s="68"/>
      <c r="AX697" s="68"/>
      <c r="AY697" s="68"/>
      <c r="AZ697" s="68"/>
      <c r="BA697" s="68"/>
      <c r="BB697" s="68"/>
      <c r="BC697" s="68"/>
    </row>
    <row r="698" spans="1:55" x14ac:dyDescent="0.45">
      <c r="A698" s="187" t="s">
        <v>635</v>
      </c>
      <c r="B698" s="188"/>
      <c r="C698" s="188"/>
      <c r="D698" s="188"/>
      <c r="E698" s="131"/>
      <c r="F698" s="131"/>
      <c r="G698" s="131"/>
      <c r="H698" s="130"/>
      <c r="I698" s="66"/>
      <c r="J698" s="66"/>
      <c r="K698" s="66"/>
      <c r="L698" s="67"/>
      <c r="M698" s="66"/>
      <c r="N698" s="66"/>
      <c r="O698" s="66"/>
      <c r="P698" s="67"/>
      <c r="Q698" s="66"/>
      <c r="R698" s="66"/>
      <c r="S698" s="66"/>
      <c r="T698" s="67"/>
      <c r="U698" s="66"/>
      <c r="V698" s="66"/>
      <c r="W698" s="66"/>
      <c r="X698" s="67"/>
      <c r="Y698" s="66"/>
      <c r="Z698" s="66"/>
      <c r="AA698" s="66"/>
      <c r="AB698" s="67"/>
      <c r="AC698" s="66"/>
      <c r="AD698" s="66"/>
      <c r="AE698" s="66"/>
      <c r="AF698" s="67"/>
      <c r="AG698" s="66"/>
      <c r="AH698" s="66"/>
      <c r="AI698" s="66"/>
      <c r="AJ698" s="67"/>
      <c r="AK698" s="66"/>
      <c r="AL698" s="66"/>
      <c r="AM698" s="66"/>
      <c r="AN698" s="67"/>
      <c r="AO698" s="66"/>
      <c r="AP698" s="66"/>
      <c r="AQ698" s="66"/>
      <c r="AR698" s="67"/>
      <c r="AT698" s="132"/>
      <c r="AU698" s="68"/>
      <c r="AV698" s="68"/>
      <c r="AW698" s="68"/>
      <c r="AX698" s="68"/>
      <c r="AY698" s="68"/>
      <c r="AZ698" s="68"/>
      <c r="BA698" s="68"/>
      <c r="BB698" s="68"/>
      <c r="BC698" s="68"/>
    </row>
    <row r="699" spans="1:55" x14ac:dyDescent="0.45">
      <c r="A699" s="217" t="s">
        <v>625</v>
      </c>
      <c r="B699" s="60" t="s">
        <v>223</v>
      </c>
      <c r="C699" s="76" t="s">
        <v>209</v>
      </c>
      <c r="D699" s="60">
        <v>15145</v>
      </c>
      <c r="E699" s="148">
        <f>E678+E690</f>
        <v>12951</v>
      </c>
      <c r="F699" s="148">
        <f>F678+F690</f>
        <v>13107</v>
      </c>
      <c r="G699" s="148">
        <f>G678+G690</f>
        <v>13772</v>
      </c>
      <c r="H699" s="221">
        <f>H678+H690</f>
        <v>15720</v>
      </c>
      <c r="I699" s="115"/>
      <c r="J699" s="115"/>
      <c r="K699" s="115"/>
      <c r="L699" s="116"/>
      <c r="M699" s="115"/>
      <c r="N699" s="115"/>
      <c r="O699" s="115"/>
      <c r="P699" s="116"/>
      <c r="Q699" s="115"/>
      <c r="R699" s="115"/>
      <c r="S699" s="115"/>
      <c r="T699" s="116"/>
      <c r="U699" s="115"/>
      <c r="V699" s="115"/>
      <c r="W699" s="115"/>
      <c r="X699" s="116"/>
      <c r="Y699" s="115"/>
      <c r="Z699" s="115"/>
      <c r="AA699" s="115"/>
      <c r="AB699" s="116"/>
      <c r="AC699" s="115"/>
      <c r="AD699" s="115"/>
      <c r="AE699" s="115"/>
      <c r="AF699" s="116"/>
      <c r="AG699" s="115"/>
      <c r="AH699" s="115"/>
      <c r="AI699" s="115"/>
      <c r="AJ699" s="116"/>
      <c r="AK699" s="115"/>
      <c r="AL699" s="115"/>
      <c r="AM699" s="115"/>
      <c r="AN699" s="116"/>
      <c r="AO699" s="115"/>
      <c r="AP699" s="115"/>
      <c r="AQ699" s="115"/>
      <c r="AR699" s="116"/>
      <c r="AT699" s="222">
        <f>SUM(E699,F699,G699,H699)</f>
        <v>55550</v>
      </c>
      <c r="AU699" s="117"/>
      <c r="AV699" s="117"/>
      <c r="AW699" s="117"/>
      <c r="AX699" s="117"/>
      <c r="AY699" s="117"/>
      <c r="AZ699" s="117"/>
      <c r="BA699" s="117"/>
      <c r="BB699" s="117"/>
      <c r="BC699" s="117"/>
    </row>
    <row r="700" spans="1:55" x14ac:dyDescent="0.45">
      <c r="A700" s="217" t="s">
        <v>626</v>
      </c>
      <c r="B700" s="218"/>
      <c r="C700" s="218"/>
      <c r="D700" s="218"/>
      <c r="E700" s="131"/>
      <c r="F700" s="131"/>
      <c r="G700" s="131"/>
      <c r="H700" s="130"/>
      <c r="I700" s="66"/>
      <c r="J700" s="66"/>
      <c r="K700" s="66"/>
      <c r="L700" s="67"/>
      <c r="M700" s="66"/>
      <c r="N700" s="66"/>
      <c r="O700" s="66"/>
      <c r="P700" s="67"/>
      <c r="Q700" s="66"/>
      <c r="R700" s="66"/>
      <c r="S700" s="66"/>
      <c r="T700" s="67"/>
      <c r="U700" s="66"/>
      <c r="V700" s="66"/>
      <c r="W700" s="66"/>
      <c r="X700" s="67"/>
      <c r="Y700" s="66"/>
      <c r="Z700" s="66"/>
      <c r="AA700" s="66"/>
      <c r="AB700" s="67"/>
      <c r="AC700" s="66"/>
      <c r="AD700" s="66"/>
      <c r="AE700" s="66"/>
      <c r="AF700" s="67"/>
      <c r="AG700" s="66"/>
      <c r="AH700" s="66"/>
      <c r="AI700" s="66"/>
      <c r="AJ700" s="67"/>
      <c r="AK700" s="66"/>
      <c r="AL700" s="66"/>
      <c r="AM700" s="66"/>
      <c r="AN700" s="67"/>
      <c r="AO700" s="66"/>
      <c r="AP700" s="66"/>
      <c r="AQ700" s="66"/>
      <c r="AR700" s="67"/>
      <c r="AT700" s="132"/>
      <c r="AU700" s="68"/>
      <c r="AV700" s="68"/>
      <c r="AW700" s="68"/>
      <c r="AX700" s="68"/>
      <c r="AY700" s="68"/>
      <c r="AZ700" s="68"/>
      <c r="BA700" s="68"/>
      <c r="BB700" s="68"/>
      <c r="BC700" s="68"/>
    </row>
    <row r="701" spans="1:55" x14ac:dyDescent="0.45">
      <c r="A701" s="219" t="s">
        <v>627</v>
      </c>
      <c r="B701" s="60" t="s">
        <v>223</v>
      </c>
      <c r="C701" s="76" t="s">
        <v>209</v>
      </c>
      <c r="D701" s="60">
        <v>15148</v>
      </c>
      <c r="E701" s="86">
        <v>5037</v>
      </c>
      <c r="F701" s="86">
        <v>5085</v>
      </c>
      <c r="G701" s="86">
        <v>5276</v>
      </c>
      <c r="H701" s="77">
        <v>6126</v>
      </c>
      <c r="I701" s="66"/>
      <c r="J701" s="66"/>
      <c r="K701" s="66"/>
      <c r="L701" s="67"/>
      <c r="M701" s="66"/>
      <c r="N701" s="66"/>
      <c r="O701" s="66"/>
      <c r="P701" s="67"/>
      <c r="Q701" s="66"/>
      <c r="R701" s="66"/>
      <c r="S701" s="66"/>
      <c r="T701" s="67"/>
      <c r="U701" s="66"/>
      <c r="V701" s="66"/>
      <c r="W701" s="66"/>
      <c r="X701" s="67"/>
      <c r="Y701" s="66"/>
      <c r="Z701" s="66"/>
      <c r="AA701" s="66"/>
      <c r="AB701" s="67"/>
      <c r="AC701" s="66"/>
      <c r="AD701" s="66"/>
      <c r="AE701" s="66"/>
      <c r="AF701" s="67"/>
      <c r="AG701" s="66"/>
      <c r="AH701" s="66"/>
      <c r="AI701" s="66"/>
      <c r="AJ701" s="67"/>
      <c r="AK701" s="66"/>
      <c r="AL701" s="66"/>
      <c r="AM701" s="66"/>
      <c r="AN701" s="67"/>
      <c r="AO701" s="66"/>
      <c r="AP701" s="66"/>
      <c r="AQ701" s="66"/>
      <c r="AR701" s="67"/>
      <c r="AT701" s="99">
        <f>SUM(E701,F701,G701,H701)</f>
        <v>21524</v>
      </c>
      <c r="AU701" s="68"/>
      <c r="AV701" s="68"/>
      <c r="AW701" s="68"/>
      <c r="AX701" s="68"/>
      <c r="AY701" s="68"/>
      <c r="AZ701" s="68"/>
      <c r="BA701" s="68"/>
      <c r="BB701" s="68"/>
      <c r="BC701" s="68"/>
    </row>
    <row r="702" spans="1:55" x14ac:dyDescent="0.45">
      <c r="A702" s="219" t="s">
        <v>628</v>
      </c>
      <c r="B702" s="60" t="s">
        <v>223</v>
      </c>
      <c r="C702" s="76" t="s">
        <v>209</v>
      </c>
      <c r="D702" s="60">
        <v>15150</v>
      </c>
      <c r="E702" s="86">
        <v>1279</v>
      </c>
      <c r="F702" s="86">
        <v>1365</v>
      </c>
      <c r="G702" s="86">
        <v>1385</v>
      </c>
      <c r="H702" s="77">
        <v>1467</v>
      </c>
      <c r="I702" s="66"/>
      <c r="J702" s="66"/>
      <c r="K702" s="66"/>
      <c r="L702" s="67"/>
      <c r="M702" s="66"/>
      <c r="N702" s="66"/>
      <c r="O702" s="66"/>
      <c r="P702" s="67"/>
      <c r="Q702" s="66"/>
      <c r="R702" s="66"/>
      <c r="S702" s="66"/>
      <c r="T702" s="67"/>
      <c r="U702" s="66"/>
      <c r="V702" s="66"/>
      <c r="W702" s="66"/>
      <c r="X702" s="67"/>
      <c r="Y702" s="66"/>
      <c r="Z702" s="66"/>
      <c r="AA702" s="66"/>
      <c r="AB702" s="67"/>
      <c r="AC702" s="66"/>
      <c r="AD702" s="66"/>
      <c r="AE702" s="66"/>
      <c r="AF702" s="67"/>
      <c r="AG702" s="66"/>
      <c r="AH702" s="66"/>
      <c r="AI702" s="66"/>
      <c r="AJ702" s="67"/>
      <c r="AK702" s="66"/>
      <c r="AL702" s="66"/>
      <c r="AM702" s="66"/>
      <c r="AN702" s="67"/>
      <c r="AO702" s="66"/>
      <c r="AP702" s="66"/>
      <c r="AQ702" s="66"/>
      <c r="AR702" s="67"/>
      <c r="AT702" s="99">
        <f>SUM(E702,F702,G702,H702)</f>
        <v>5496</v>
      </c>
      <c r="AU702" s="68"/>
      <c r="AV702" s="68"/>
      <c r="AW702" s="68"/>
      <c r="AX702" s="68"/>
      <c r="AY702" s="68"/>
      <c r="AZ702" s="68"/>
      <c r="BA702" s="68"/>
      <c r="BB702" s="68"/>
      <c r="BC702" s="68"/>
    </row>
    <row r="703" spans="1:55" x14ac:dyDescent="0.45">
      <c r="A703" s="219" t="s">
        <v>629</v>
      </c>
      <c r="B703" s="60" t="s">
        <v>223</v>
      </c>
      <c r="C703" s="76" t="s">
        <v>209</v>
      </c>
      <c r="D703" s="60">
        <v>15152</v>
      </c>
      <c r="E703" s="86">
        <v>1317</v>
      </c>
      <c r="F703" s="86">
        <v>1458</v>
      </c>
      <c r="G703" s="86">
        <v>1473</v>
      </c>
      <c r="H703" s="77">
        <v>1754</v>
      </c>
      <c r="I703" s="66"/>
      <c r="J703" s="66"/>
      <c r="K703" s="66"/>
      <c r="L703" s="67"/>
      <c r="M703" s="66"/>
      <c r="N703" s="66"/>
      <c r="O703" s="66"/>
      <c r="P703" s="67"/>
      <c r="Q703" s="66"/>
      <c r="R703" s="66"/>
      <c r="S703" s="66"/>
      <c r="T703" s="67"/>
      <c r="U703" s="66"/>
      <c r="V703" s="66"/>
      <c r="W703" s="66"/>
      <c r="X703" s="67"/>
      <c r="Y703" s="66"/>
      <c r="Z703" s="66"/>
      <c r="AA703" s="66"/>
      <c r="AB703" s="67"/>
      <c r="AC703" s="66"/>
      <c r="AD703" s="66"/>
      <c r="AE703" s="66"/>
      <c r="AF703" s="67"/>
      <c r="AG703" s="66"/>
      <c r="AH703" s="66"/>
      <c r="AI703" s="66"/>
      <c r="AJ703" s="67"/>
      <c r="AK703" s="66"/>
      <c r="AL703" s="66"/>
      <c r="AM703" s="66"/>
      <c r="AN703" s="67"/>
      <c r="AO703" s="66"/>
      <c r="AP703" s="66"/>
      <c r="AQ703" s="66"/>
      <c r="AR703" s="67"/>
      <c r="AT703" s="99">
        <f>SUM(E703,F703,G703,H703)</f>
        <v>6002</v>
      </c>
      <c r="AU703" s="68"/>
      <c r="AV703" s="68"/>
      <c r="AW703" s="68"/>
      <c r="AX703" s="68"/>
      <c r="AY703" s="68"/>
      <c r="AZ703" s="68"/>
      <c r="BA703" s="68"/>
      <c r="BB703" s="68"/>
      <c r="BC703" s="68"/>
    </row>
    <row r="704" spans="1:55" x14ac:dyDescent="0.45">
      <c r="A704" s="219" t="s">
        <v>630</v>
      </c>
      <c r="B704" s="60" t="s">
        <v>223</v>
      </c>
      <c r="C704" s="76" t="s">
        <v>209</v>
      </c>
      <c r="D704" s="60">
        <v>15153</v>
      </c>
      <c r="E704" s="86">
        <v>915</v>
      </c>
      <c r="F704" s="86">
        <v>991</v>
      </c>
      <c r="G704" s="86">
        <v>1003</v>
      </c>
      <c r="H704" s="77">
        <v>1058</v>
      </c>
      <c r="I704" s="66"/>
      <c r="J704" s="66"/>
      <c r="K704" s="66"/>
      <c r="L704" s="67"/>
      <c r="M704" s="66"/>
      <c r="N704" s="66"/>
      <c r="O704" s="66"/>
      <c r="P704" s="67"/>
      <c r="Q704" s="66"/>
      <c r="R704" s="66"/>
      <c r="S704" s="66"/>
      <c r="T704" s="67"/>
      <c r="U704" s="66"/>
      <c r="V704" s="66"/>
      <c r="W704" s="66"/>
      <c r="X704" s="67"/>
      <c r="Y704" s="66"/>
      <c r="Z704" s="66"/>
      <c r="AA704" s="66"/>
      <c r="AB704" s="67"/>
      <c r="AC704" s="66"/>
      <c r="AD704" s="66"/>
      <c r="AE704" s="66"/>
      <c r="AF704" s="67"/>
      <c r="AG704" s="66"/>
      <c r="AH704" s="66"/>
      <c r="AI704" s="66"/>
      <c r="AJ704" s="67"/>
      <c r="AK704" s="66"/>
      <c r="AL704" s="66"/>
      <c r="AM704" s="66"/>
      <c r="AN704" s="67"/>
      <c r="AO704" s="66"/>
      <c r="AP704" s="66"/>
      <c r="AQ704" s="66"/>
      <c r="AR704" s="67"/>
      <c r="AT704" s="99">
        <f>SUM(E704,F704,G704,H704)</f>
        <v>3967</v>
      </c>
      <c r="AU704" s="68"/>
      <c r="AV704" s="68"/>
      <c r="AW704" s="68"/>
      <c r="AX704" s="68"/>
      <c r="AY704" s="68"/>
      <c r="AZ704" s="68"/>
      <c r="BA704" s="68"/>
      <c r="BB704" s="68"/>
      <c r="BC704" s="68"/>
    </row>
    <row r="705" spans="1:55" x14ac:dyDescent="0.45">
      <c r="A705" s="220" t="s">
        <v>631</v>
      </c>
      <c r="B705" s="101" t="s">
        <v>223</v>
      </c>
      <c r="C705" s="102" t="s">
        <v>209</v>
      </c>
      <c r="D705" s="101">
        <v>15155</v>
      </c>
      <c r="E705" s="105">
        <f>SUM(E701:E704)</f>
        <v>8548</v>
      </c>
      <c r="F705" s="105">
        <f>SUM(F701:F704)</f>
        <v>8899</v>
      </c>
      <c r="G705" s="105">
        <f>SUM(G701:G704)</f>
        <v>9137</v>
      </c>
      <c r="H705" s="106">
        <f>SUM(H701:H704)</f>
        <v>10405</v>
      </c>
      <c r="I705" s="128"/>
      <c r="J705" s="128"/>
      <c r="K705" s="128"/>
      <c r="L705" s="129"/>
      <c r="M705" s="128"/>
      <c r="N705" s="128"/>
      <c r="O705" s="128"/>
      <c r="P705" s="129"/>
      <c r="Q705" s="128"/>
      <c r="R705" s="128"/>
      <c r="S705" s="128"/>
      <c r="T705" s="129"/>
      <c r="U705" s="128"/>
      <c r="V705" s="128"/>
      <c r="W705" s="128"/>
      <c r="X705" s="129"/>
      <c r="Y705" s="128"/>
      <c r="Z705" s="128"/>
      <c r="AA705" s="128"/>
      <c r="AB705" s="129"/>
      <c r="AC705" s="128"/>
      <c r="AD705" s="128"/>
      <c r="AE705" s="128"/>
      <c r="AF705" s="129"/>
      <c r="AG705" s="128"/>
      <c r="AH705" s="128"/>
      <c r="AI705" s="128"/>
      <c r="AJ705" s="129"/>
      <c r="AK705" s="128"/>
      <c r="AL705" s="128"/>
      <c r="AM705" s="128"/>
      <c r="AN705" s="129"/>
      <c r="AO705" s="128"/>
      <c r="AP705" s="128"/>
      <c r="AQ705" s="128"/>
      <c r="AR705" s="129"/>
      <c r="AT705" s="109">
        <f>SUM(E705,F705,G705,H705)</f>
        <v>36989</v>
      </c>
      <c r="AU705" s="134"/>
      <c r="AV705" s="134"/>
      <c r="AW705" s="134"/>
      <c r="AX705" s="134"/>
      <c r="AY705" s="134"/>
      <c r="AZ705" s="134"/>
      <c r="BA705" s="134"/>
      <c r="BB705" s="134"/>
      <c r="BC705" s="134"/>
    </row>
    <row r="706" spans="1:55" x14ac:dyDescent="0.45">
      <c r="A706" s="160"/>
      <c r="B706" s="223"/>
      <c r="C706" s="223"/>
      <c r="D706" s="223"/>
      <c r="E706" s="131"/>
      <c r="F706" s="131"/>
      <c r="G706" s="131"/>
      <c r="H706" s="130"/>
      <c r="I706" s="66"/>
      <c r="J706" s="66"/>
      <c r="K706" s="66"/>
      <c r="L706" s="67"/>
      <c r="M706" s="66"/>
      <c r="N706" s="66"/>
      <c r="O706" s="66"/>
      <c r="P706" s="67"/>
      <c r="Q706" s="66"/>
      <c r="R706" s="66"/>
      <c r="S706" s="66"/>
      <c r="T706" s="67"/>
      <c r="U706" s="66"/>
      <c r="V706" s="66"/>
      <c r="W706" s="66"/>
      <c r="X706" s="67"/>
      <c r="Y706" s="66"/>
      <c r="Z706" s="66"/>
      <c r="AA706" s="66"/>
      <c r="AB706" s="67"/>
      <c r="AC706" s="66"/>
      <c r="AD706" s="66"/>
      <c r="AE706" s="66"/>
      <c r="AF706" s="67"/>
      <c r="AG706" s="66"/>
      <c r="AH706" s="66"/>
      <c r="AI706" s="66"/>
      <c r="AJ706" s="67"/>
      <c r="AK706" s="66"/>
      <c r="AL706" s="66"/>
      <c r="AM706" s="66"/>
      <c r="AN706" s="67"/>
      <c r="AO706" s="66"/>
      <c r="AP706" s="66"/>
      <c r="AQ706" s="66"/>
      <c r="AR706" s="67"/>
      <c r="AT706" s="132"/>
      <c r="AU706" s="68"/>
      <c r="AV706" s="68"/>
      <c r="AW706" s="68"/>
      <c r="AX706" s="68"/>
      <c r="AY706" s="68"/>
      <c r="AZ706" s="68"/>
      <c r="BA706" s="68"/>
      <c r="BB706" s="68"/>
      <c r="BC706" s="68"/>
    </row>
    <row r="707" spans="1:55" x14ac:dyDescent="0.45">
      <c r="A707" s="161" t="s">
        <v>632</v>
      </c>
      <c r="B707" s="101" t="s">
        <v>223</v>
      </c>
      <c r="C707" s="102" t="s">
        <v>209</v>
      </c>
      <c r="D707" s="101">
        <v>15158</v>
      </c>
      <c r="E707" s="105">
        <f>E699-E705</f>
        <v>4403</v>
      </c>
      <c r="F707" s="105">
        <f>F699-F705</f>
        <v>4208</v>
      </c>
      <c r="G707" s="105">
        <f>G699-G705</f>
        <v>4635</v>
      </c>
      <c r="H707" s="106">
        <f>H699-H705</f>
        <v>5315</v>
      </c>
      <c r="I707" s="128"/>
      <c r="J707" s="128"/>
      <c r="K707" s="128"/>
      <c r="L707" s="129"/>
      <c r="M707" s="128"/>
      <c r="N707" s="128"/>
      <c r="O707" s="128"/>
      <c r="P707" s="129"/>
      <c r="Q707" s="128"/>
      <c r="R707" s="128"/>
      <c r="S707" s="128"/>
      <c r="T707" s="129"/>
      <c r="U707" s="128"/>
      <c r="V707" s="128"/>
      <c r="W707" s="128"/>
      <c r="X707" s="129"/>
      <c r="Y707" s="128"/>
      <c r="Z707" s="128"/>
      <c r="AA707" s="128"/>
      <c r="AB707" s="129"/>
      <c r="AC707" s="128"/>
      <c r="AD707" s="128"/>
      <c r="AE707" s="128"/>
      <c r="AF707" s="129"/>
      <c r="AG707" s="128"/>
      <c r="AH707" s="128"/>
      <c r="AI707" s="128"/>
      <c r="AJ707" s="129"/>
      <c r="AK707" s="128"/>
      <c r="AL707" s="128"/>
      <c r="AM707" s="128"/>
      <c r="AN707" s="129"/>
      <c r="AO707" s="128"/>
      <c r="AP707" s="128"/>
      <c r="AQ707" s="128"/>
      <c r="AR707" s="129"/>
      <c r="AT707" s="109">
        <f>SUM(E707,F707,G707,H707)</f>
        <v>18561</v>
      </c>
      <c r="AU707" s="134"/>
      <c r="AV707" s="134"/>
      <c r="AW707" s="134"/>
      <c r="AX707" s="134"/>
      <c r="AY707" s="134"/>
      <c r="AZ707" s="134"/>
      <c r="BA707" s="134"/>
      <c r="BB707" s="134"/>
      <c r="BC707" s="134"/>
    </row>
    <row r="708" spans="1:55" x14ac:dyDescent="0.45">
      <c r="A708" s="160" t="s">
        <v>633</v>
      </c>
      <c r="B708" s="60" t="s">
        <v>227</v>
      </c>
      <c r="C708" s="76" t="s">
        <v>209</v>
      </c>
      <c r="D708" s="60">
        <v>15160</v>
      </c>
      <c r="E708" s="66"/>
      <c r="F708" s="66"/>
      <c r="G708" s="110">
        <v>0.33700000000000002</v>
      </c>
      <c r="H708" s="111">
        <v>0.33800000000000002</v>
      </c>
      <c r="I708" s="66"/>
      <c r="J708" s="66"/>
      <c r="K708" s="66"/>
      <c r="L708" s="67"/>
      <c r="M708" s="66"/>
      <c r="N708" s="66"/>
      <c r="O708" s="66"/>
      <c r="P708" s="67"/>
      <c r="Q708" s="66"/>
      <c r="R708" s="66"/>
      <c r="S708" s="66"/>
      <c r="T708" s="67"/>
      <c r="U708" s="66"/>
      <c r="V708" s="66"/>
      <c r="W708" s="66"/>
      <c r="X708" s="67"/>
      <c r="Y708" s="66"/>
      <c r="Z708" s="66"/>
      <c r="AA708" s="66"/>
      <c r="AB708" s="67"/>
      <c r="AC708" s="66"/>
      <c r="AD708" s="66"/>
      <c r="AE708" s="66"/>
      <c r="AF708" s="67"/>
      <c r="AG708" s="66"/>
      <c r="AH708" s="66"/>
      <c r="AI708" s="66"/>
      <c r="AJ708" s="67"/>
      <c r="AK708" s="66"/>
      <c r="AL708" s="66"/>
      <c r="AM708" s="66"/>
      <c r="AN708" s="67"/>
      <c r="AO708" s="66"/>
      <c r="AP708" s="66"/>
      <c r="AQ708" s="66"/>
      <c r="AR708" s="67"/>
      <c r="AT708" s="99"/>
      <c r="AU708" s="68"/>
      <c r="AV708" s="68"/>
      <c r="AW708" s="68"/>
      <c r="AX708" s="68"/>
      <c r="AY708" s="68"/>
      <c r="AZ708" s="68"/>
      <c r="BA708" s="68"/>
      <c r="BB708" s="68"/>
      <c r="BC708" s="68"/>
    </row>
    <row r="709" spans="1:55" x14ac:dyDescent="0.45">
      <c r="A709" s="135"/>
      <c r="B709" s="158"/>
      <c r="C709" s="158"/>
      <c r="D709" s="158"/>
      <c r="E709" s="66"/>
      <c r="F709" s="66"/>
      <c r="G709" s="98"/>
      <c r="H709" s="79"/>
      <c r="I709" s="66"/>
      <c r="J709" s="66"/>
      <c r="K709" s="66"/>
      <c r="L709" s="67"/>
      <c r="M709" s="66"/>
      <c r="N709" s="66"/>
      <c r="O709" s="66"/>
      <c r="P709" s="67"/>
      <c r="Q709" s="66"/>
      <c r="R709" s="66"/>
      <c r="S709" s="66"/>
      <c r="T709" s="67"/>
      <c r="U709" s="66"/>
      <c r="V709" s="66"/>
      <c r="W709" s="66"/>
      <c r="X709" s="67"/>
      <c r="Y709" s="66"/>
      <c r="Z709" s="66"/>
      <c r="AA709" s="66"/>
      <c r="AB709" s="67"/>
      <c r="AC709" s="66"/>
      <c r="AD709" s="66"/>
      <c r="AE709" s="66"/>
      <c r="AF709" s="67"/>
      <c r="AG709" s="66"/>
      <c r="AH709" s="66"/>
      <c r="AI709" s="66"/>
      <c r="AJ709" s="67"/>
      <c r="AK709" s="66"/>
      <c r="AL709" s="66"/>
      <c r="AM709" s="66"/>
      <c r="AN709" s="67"/>
      <c r="AO709" s="66"/>
      <c r="AP709" s="66"/>
      <c r="AQ709" s="66"/>
      <c r="AR709" s="67"/>
      <c r="AT709" s="99"/>
      <c r="AU709" s="68"/>
      <c r="AV709" s="68"/>
      <c r="AW709" s="68"/>
      <c r="AX709" s="68"/>
      <c r="AY709" s="68"/>
      <c r="AZ709" s="68"/>
      <c r="BA709" s="68"/>
      <c r="BB709" s="68"/>
      <c r="BC709" s="68"/>
    </row>
    <row r="710" spans="1:55" x14ac:dyDescent="0.45">
      <c r="A710" s="141" t="s">
        <v>636</v>
      </c>
      <c r="B710" s="142"/>
      <c r="C710" s="142"/>
      <c r="D710" s="142"/>
      <c r="E710" s="66"/>
      <c r="F710" s="66"/>
      <c r="G710" s="66"/>
      <c r="H710" s="67"/>
      <c r="I710" s="66"/>
      <c r="J710" s="66"/>
      <c r="K710" s="66"/>
      <c r="L710" s="67"/>
      <c r="M710" s="66"/>
      <c r="N710" s="131"/>
      <c r="O710" s="66"/>
      <c r="P710" s="67"/>
      <c r="Q710" s="66"/>
      <c r="R710" s="131"/>
      <c r="S710" s="66"/>
      <c r="T710" s="67"/>
      <c r="U710" s="66"/>
      <c r="V710" s="66"/>
      <c r="W710" s="66"/>
      <c r="X710" s="67"/>
      <c r="Y710" s="66"/>
      <c r="Z710" s="66"/>
      <c r="AA710" s="66"/>
      <c r="AB710" s="67"/>
      <c r="AC710" s="66"/>
      <c r="AD710" s="66"/>
      <c r="AE710" s="66"/>
      <c r="AF710" s="67"/>
      <c r="AG710" s="66"/>
      <c r="AH710" s="66"/>
      <c r="AI710" s="66"/>
      <c r="AJ710" s="67"/>
      <c r="AK710" s="66"/>
      <c r="AL710" s="66"/>
      <c r="AM710" s="66"/>
      <c r="AN710" s="67"/>
      <c r="AO710" s="66"/>
      <c r="AP710" s="66"/>
      <c r="AQ710" s="66"/>
      <c r="AR710" s="67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</row>
    <row r="711" spans="1:55" x14ac:dyDescent="0.45">
      <c r="A711" s="187" t="s">
        <v>624</v>
      </c>
      <c r="B711" s="188"/>
      <c r="C711" s="188"/>
      <c r="D711" s="188"/>
      <c r="E711" s="66"/>
      <c r="F711" s="66"/>
      <c r="G711" s="66"/>
      <c r="H711" s="67"/>
      <c r="I711" s="66"/>
      <c r="J711" s="66"/>
      <c r="K711" s="66"/>
      <c r="L711" s="67"/>
      <c r="M711" s="66"/>
      <c r="N711" s="131"/>
      <c r="O711" s="66"/>
      <c r="P711" s="67"/>
      <c r="Q711" s="66"/>
      <c r="R711" s="131"/>
      <c r="S711" s="66"/>
      <c r="T711" s="67"/>
      <c r="U711" s="66"/>
      <c r="V711" s="66"/>
      <c r="W711" s="66"/>
      <c r="X711" s="67"/>
      <c r="Y711" s="66"/>
      <c r="Z711" s="66"/>
      <c r="AA711" s="66"/>
      <c r="AB711" s="67"/>
      <c r="AC711" s="66"/>
      <c r="AD711" s="66"/>
      <c r="AE711" s="66"/>
      <c r="AF711" s="67"/>
      <c r="AG711" s="66"/>
      <c r="AH711" s="66"/>
      <c r="AI711" s="66"/>
      <c r="AJ711" s="67"/>
      <c r="AK711" s="66"/>
      <c r="AL711" s="66"/>
      <c r="AM711" s="66"/>
      <c r="AN711" s="67"/>
      <c r="AO711" s="66"/>
      <c r="AP711" s="66"/>
      <c r="AQ711" s="66"/>
      <c r="AR711" s="67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</row>
    <row r="712" spans="1:55" x14ac:dyDescent="0.45">
      <c r="A712" s="160" t="s">
        <v>625</v>
      </c>
      <c r="B712" s="60" t="s">
        <v>223</v>
      </c>
      <c r="C712" s="76" t="s">
        <v>209</v>
      </c>
      <c r="D712" s="60">
        <v>15162</v>
      </c>
      <c r="E712" s="86">
        <v>1018</v>
      </c>
      <c r="F712" s="86">
        <v>998</v>
      </c>
      <c r="G712" s="86">
        <v>1139</v>
      </c>
      <c r="H712" s="77">
        <v>1151</v>
      </c>
      <c r="I712" s="66"/>
      <c r="J712" s="66"/>
      <c r="K712" s="66"/>
      <c r="L712" s="67"/>
      <c r="M712" s="66"/>
      <c r="N712" s="66"/>
      <c r="O712" s="66"/>
      <c r="P712" s="67"/>
      <c r="Q712" s="66"/>
      <c r="R712" s="66"/>
      <c r="S712" s="66"/>
      <c r="T712" s="67"/>
      <c r="U712" s="66"/>
      <c r="V712" s="66"/>
      <c r="W712" s="66"/>
      <c r="X712" s="67"/>
      <c r="Y712" s="66"/>
      <c r="Z712" s="66"/>
      <c r="AA712" s="66"/>
      <c r="AB712" s="67"/>
      <c r="AC712" s="66"/>
      <c r="AD712" s="66"/>
      <c r="AE712" s="66"/>
      <c r="AF712" s="67"/>
      <c r="AG712" s="66"/>
      <c r="AH712" s="66"/>
      <c r="AI712" s="66"/>
      <c r="AJ712" s="67"/>
      <c r="AK712" s="66"/>
      <c r="AL712" s="66"/>
      <c r="AM712" s="66"/>
      <c r="AN712" s="67"/>
      <c r="AO712" s="66"/>
      <c r="AP712" s="66"/>
      <c r="AQ712" s="66"/>
      <c r="AR712" s="67"/>
      <c r="AT712" s="99">
        <f>SUM(E712,F712,G712,H712)</f>
        <v>4306</v>
      </c>
      <c r="AU712" s="68"/>
      <c r="AV712" s="68"/>
      <c r="AW712" s="68"/>
      <c r="AX712" s="68"/>
      <c r="AY712" s="68"/>
      <c r="AZ712" s="68"/>
      <c r="BA712" s="68"/>
      <c r="BB712" s="68"/>
      <c r="BC712" s="68"/>
    </row>
    <row r="713" spans="1:55" x14ac:dyDescent="0.45">
      <c r="A713" s="217" t="s">
        <v>626</v>
      </c>
      <c r="B713" s="218"/>
      <c r="C713" s="218"/>
      <c r="D713" s="218"/>
      <c r="E713" s="131"/>
      <c r="F713" s="131"/>
      <c r="G713" s="131"/>
      <c r="H713" s="130"/>
      <c r="I713" s="66"/>
      <c r="J713" s="66"/>
      <c r="K713" s="66"/>
      <c r="L713" s="67"/>
      <c r="M713" s="66"/>
      <c r="N713" s="66"/>
      <c r="O713" s="66"/>
      <c r="P713" s="67"/>
      <c r="Q713" s="66"/>
      <c r="R713" s="66"/>
      <c r="S713" s="66"/>
      <c r="T713" s="67"/>
      <c r="U713" s="66"/>
      <c r="V713" s="66"/>
      <c r="W713" s="66"/>
      <c r="X713" s="67"/>
      <c r="Y713" s="66"/>
      <c r="Z713" s="66"/>
      <c r="AA713" s="66"/>
      <c r="AB713" s="67"/>
      <c r="AC713" s="66"/>
      <c r="AD713" s="66"/>
      <c r="AE713" s="66"/>
      <c r="AF713" s="67"/>
      <c r="AG713" s="66"/>
      <c r="AH713" s="66"/>
      <c r="AI713" s="66"/>
      <c r="AJ713" s="67"/>
      <c r="AK713" s="66"/>
      <c r="AL713" s="66"/>
      <c r="AM713" s="66"/>
      <c r="AN713" s="67"/>
      <c r="AO713" s="66"/>
      <c r="AP713" s="66"/>
      <c r="AQ713" s="66"/>
      <c r="AR713" s="67"/>
      <c r="AT713" s="132"/>
      <c r="AU713" s="68"/>
      <c r="AV713" s="68"/>
      <c r="AW713" s="68"/>
      <c r="AX713" s="68"/>
      <c r="AY713" s="68"/>
      <c r="AZ713" s="68"/>
      <c r="BA713" s="68"/>
      <c r="BB713" s="68"/>
      <c r="BC713" s="68"/>
    </row>
    <row r="714" spans="1:55" x14ac:dyDescent="0.45">
      <c r="A714" s="219" t="s">
        <v>627</v>
      </c>
      <c r="B714" s="60" t="s">
        <v>223</v>
      </c>
      <c r="C714" s="76" t="s">
        <v>209</v>
      </c>
      <c r="D714" s="60">
        <v>15164</v>
      </c>
      <c r="E714" s="86">
        <v>808</v>
      </c>
      <c r="F714" s="86">
        <v>868</v>
      </c>
      <c r="G714" s="86">
        <v>1004</v>
      </c>
      <c r="H714" s="77">
        <v>1185</v>
      </c>
      <c r="I714" s="66"/>
      <c r="J714" s="66"/>
      <c r="K714" s="66"/>
      <c r="L714" s="67"/>
      <c r="M714" s="66"/>
      <c r="N714" s="66"/>
      <c r="O714" s="66"/>
      <c r="P714" s="67"/>
      <c r="Q714" s="66"/>
      <c r="R714" s="66"/>
      <c r="S714" s="66"/>
      <c r="T714" s="67"/>
      <c r="U714" s="66"/>
      <c r="V714" s="66"/>
      <c r="W714" s="66"/>
      <c r="X714" s="67"/>
      <c r="Y714" s="66"/>
      <c r="Z714" s="66"/>
      <c r="AA714" s="66"/>
      <c r="AB714" s="67"/>
      <c r="AC714" s="66"/>
      <c r="AD714" s="66"/>
      <c r="AE714" s="66"/>
      <c r="AF714" s="67"/>
      <c r="AG714" s="66"/>
      <c r="AH714" s="66"/>
      <c r="AI714" s="66"/>
      <c r="AJ714" s="67"/>
      <c r="AK714" s="66"/>
      <c r="AL714" s="66"/>
      <c r="AM714" s="66"/>
      <c r="AN714" s="67"/>
      <c r="AO714" s="66"/>
      <c r="AP714" s="66"/>
      <c r="AQ714" s="66"/>
      <c r="AR714" s="67"/>
      <c r="AT714" s="99">
        <f>SUM(E714,F714,G714,H714)</f>
        <v>3865</v>
      </c>
      <c r="AU714" s="68"/>
      <c r="AV714" s="68"/>
      <c r="AW714" s="68"/>
      <c r="AX714" s="68"/>
      <c r="AY714" s="68"/>
      <c r="AZ714" s="68"/>
      <c r="BA714" s="68"/>
      <c r="BB714" s="68"/>
      <c r="BC714" s="68"/>
    </row>
    <row r="715" spans="1:55" x14ac:dyDescent="0.45">
      <c r="A715" s="219" t="s">
        <v>628</v>
      </c>
      <c r="B715" s="60" t="s">
        <v>223</v>
      </c>
      <c r="C715" s="76" t="s">
        <v>209</v>
      </c>
      <c r="D715" s="60">
        <v>15165</v>
      </c>
      <c r="E715" s="86">
        <v>220</v>
      </c>
      <c r="F715" s="86">
        <v>221</v>
      </c>
      <c r="G715" s="86">
        <v>196</v>
      </c>
      <c r="H715" s="77">
        <v>178</v>
      </c>
      <c r="I715" s="66"/>
      <c r="J715" s="66"/>
      <c r="K715" s="66"/>
      <c r="L715" s="67"/>
      <c r="M715" s="66"/>
      <c r="N715" s="66"/>
      <c r="O715" s="66"/>
      <c r="P715" s="67"/>
      <c r="Q715" s="66"/>
      <c r="R715" s="66"/>
      <c r="S715" s="66"/>
      <c r="T715" s="67"/>
      <c r="U715" s="66"/>
      <c r="V715" s="66"/>
      <c r="W715" s="66"/>
      <c r="X715" s="67"/>
      <c r="Y715" s="66"/>
      <c r="Z715" s="66"/>
      <c r="AA715" s="66"/>
      <c r="AB715" s="67"/>
      <c r="AC715" s="66"/>
      <c r="AD715" s="66"/>
      <c r="AE715" s="66"/>
      <c r="AF715" s="67"/>
      <c r="AG715" s="66"/>
      <c r="AH715" s="66"/>
      <c r="AI715" s="66"/>
      <c r="AJ715" s="67"/>
      <c r="AK715" s="66"/>
      <c r="AL715" s="66"/>
      <c r="AM715" s="66"/>
      <c r="AN715" s="67"/>
      <c r="AO715" s="66"/>
      <c r="AP715" s="66"/>
      <c r="AQ715" s="66"/>
      <c r="AR715" s="67"/>
      <c r="AT715" s="99">
        <f>SUM(E715,F715,G715,H715)</f>
        <v>815</v>
      </c>
      <c r="AU715" s="68"/>
      <c r="AV715" s="68"/>
      <c r="AW715" s="68"/>
      <c r="AX715" s="68"/>
      <c r="AY715" s="68"/>
      <c r="AZ715" s="68"/>
      <c r="BA715" s="68"/>
      <c r="BB715" s="68"/>
      <c r="BC715" s="68"/>
    </row>
    <row r="716" spans="1:55" x14ac:dyDescent="0.45">
      <c r="A716" s="219" t="s">
        <v>629</v>
      </c>
      <c r="B716" s="60" t="s">
        <v>223</v>
      </c>
      <c r="C716" s="76" t="s">
        <v>209</v>
      </c>
      <c r="D716" s="60">
        <v>15167</v>
      </c>
      <c r="E716" s="86">
        <v>151</v>
      </c>
      <c r="F716" s="86">
        <v>152</v>
      </c>
      <c r="G716" s="86">
        <v>178</v>
      </c>
      <c r="H716" s="77">
        <v>218</v>
      </c>
      <c r="I716" s="66"/>
      <c r="J716" s="66"/>
      <c r="K716" s="66"/>
      <c r="L716" s="67"/>
      <c r="M716" s="66"/>
      <c r="N716" s="66"/>
      <c r="O716" s="66"/>
      <c r="P716" s="67"/>
      <c r="Q716" s="66"/>
      <c r="R716" s="66"/>
      <c r="S716" s="66"/>
      <c r="T716" s="67"/>
      <c r="U716" s="66"/>
      <c r="V716" s="66"/>
      <c r="W716" s="66"/>
      <c r="X716" s="67"/>
      <c r="Y716" s="66"/>
      <c r="Z716" s="66"/>
      <c r="AA716" s="66"/>
      <c r="AB716" s="67"/>
      <c r="AC716" s="66"/>
      <c r="AD716" s="66"/>
      <c r="AE716" s="66"/>
      <c r="AF716" s="67"/>
      <c r="AG716" s="66"/>
      <c r="AH716" s="66"/>
      <c r="AI716" s="66"/>
      <c r="AJ716" s="67"/>
      <c r="AK716" s="66"/>
      <c r="AL716" s="66"/>
      <c r="AM716" s="66"/>
      <c r="AN716" s="67"/>
      <c r="AO716" s="66"/>
      <c r="AP716" s="66"/>
      <c r="AQ716" s="66"/>
      <c r="AR716" s="67"/>
      <c r="AT716" s="99">
        <f>SUM(E716,F716,G716,H716)</f>
        <v>699</v>
      </c>
      <c r="AU716" s="68"/>
      <c r="AV716" s="68"/>
      <c r="AW716" s="68"/>
      <c r="AX716" s="68"/>
      <c r="AY716" s="68"/>
      <c r="AZ716" s="68"/>
      <c r="BA716" s="68"/>
      <c r="BB716" s="68"/>
      <c r="BC716" s="68"/>
    </row>
    <row r="717" spans="1:55" x14ac:dyDescent="0.45">
      <c r="A717" s="219" t="s">
        <v>630</v>
      </c>
      <c r="B717" s="60" t="s">
        <v>223</v>
      </c>
      <c r="C717" s="76" t="s">
        <v>209</v>
      </c>
      <c r="D717" s="60">
        <v>15168</v>
      </c>
      <c r="E717" s="86">
        <v>110</v>
      </c>
      <c r="F717" s="86">
        <v>99</v>
      </c>
      <c r="G717" s="86">
        <v>78</v>
      </c>
      <c r="H717" s="77">
        <v>77</v>
      </c>
      <c r="I717" s="66"/>
      <c r="J717" s="66"/>
      <c r="K717" s="66"/>
      <c r="L717" s="67"/>
      <c r="M717" s="66"/>
      <c r="N717" s="66"/>
      <c r="O717" s="66"/>
      <c r="P717" s="67"/>
      <c r="Q717" s="66"/>
      <c r="R717" s="66"/>
      <c r="S717" s="66"/>
      <c r="T717" s="67"/>
      <c r="U717" s="66"/>
      <c r="V717" s="66"/>
      <c r="W717" s="66"/>
      <c r="X717" s="67"/>
      <c r="Y717" s="66"/>
      <c r="Z717" s="66"/>
      <c r="AA717" s="66"/>
      <c r="AB717" s="67"/>
      <c r="AC717" s="66"/>
      <c r="AD717" s="66"/>
      <c r="AE717" s="66"/>
      <c r="AF717" s="67"/>
      <c r="AG717" s="66"/>
      <c r="AH717" s="66"/>
      <c r="AI717" s="66"/>
      <c r="AJ717" s="67"/>
      <c r="AK717" s="66"/>
      <c r="AL717" s="66"/>
      <c r="AM717" s="66"/>
      <c r="AN717" s="67"/>
      <c r="AO717" s="66"/>
      <c r="AP717" s="66"/>
      <c r="AQ717" s="66"/>
      <c r="AR717" s="67"/>
      <c r="AT717" s="99">
        <f>SUM(E717,F717,G717,H717)</f>
        <v>364</v>
      </c>
      <c r="AU717" s="68"/>
      <c r="AV717" s="68"/>
      <c r="AW717" s="68"/>
      <c r="AX717" s="68"/>
      <c r="AY717" s="68"/>
      <c r="AZ717" s="68"/>
      <c r="BA717" s="68"/>
      <c r="BB717" s="68"/>
      <c r="BC717" s="68"/>
    </row>
    <row r="718" spans="1:55" x14ac:dyDescent="0.45">
      <c r="A718" s="220" t="s">
        <v>631</v>
      </c>
      <c r="B718" s="101" t="s">
        <v>223</v>
      </c>
      <c r="C718" s="102" t="s">
        <v>209</v>
      </c>
      <c r="D718" s="101">
        <v>15172</v>
      </c>
      <c r="E718" s="105">
        <f>SUM(E714:E717)</f>
        <v>1289</v>
      </c>
      <c r="F718" s="105">
        <f>SUM(F714:F717)</f>
        <v>1340</v>
      </c>
      <c r="G718" s="105">
        <f>SUM(G714:G717)</f>
        <v>1456</v>
      </c>
      <c r="H718" s="106">
        <f>SUM(H714:H717)</f>
        <v>1658</v>
      </c>
      <c r="I718" s="128"/>
      <c r="J718" s="128"/>
      <c r="K718" s="128"/>
      <c r="L718" s="129"/>
      <c r="M718" s="128"/>
      <c r="N718" s="128"/>
      <c r="O718" s="128"/>
      <c r="P718" s="129"/>
      <c r="Q718" s="128"/>
      <c r="R718" s="128"/>
      <c r="S718" s="128"/>
      <c r="T718" s="129"/>
      <c r="U718" s="128"/>
      <c r="V718" s="128"/>
      <c r="W718" s="128"/>
      <c r="X718" s="129"/>
      <c r="Y718" s="128"/>
      <c r="Z718" s="128"/>
      <c r="AA718" s="128"/>
      <c r="AB718" s="129"/>
      <c r="AC718" s="128"/>
      <c r="AD718" s="128"/>
      <c r="AE718" s="128"/>
      <c r="AF718" s="129"/>
      <c r="AG718" s="128"/>
      <c r="AH718" s="128"/>
      <c r="AI718" s="128"/>
      <c r="AJ718" s="129"/>
      <c r="AK718" s="128"/>
      <c r="AL718" s="128"/>
      <c r="AM718" s="128"/>
      <c r="AN718" s="129"/>
      <c r="AO718" s="128"/>
      <c r="AP718" s="128"/>
      <c r="AQ718" s="128"/>
      <c r="AR718" s="129"/>
      <c r="AT718" s="109">
        <f>SUM(E718,F718,G718,H718)</f>
        <v>5743</v>
      </c>
      <c r="AU718" s="134"/>
      <c r="AV718" s="134"/>
      <c r="AW718" s="134"/>
      <c r="AX718" s="134"/>
      <c r="AY718" s="134"/>
      <c r="AZ718" s="134"/>
      <c r="BA718" s="134"/>
      <c r="BB718" s="134"/>
      <c r="BC718" s="134"/>
    </row>
    <row r="719" spans="1:55" x14ac:dyDescent="0.45">
      <c r="A719" s="160"/>
      <c r="B719" s="223"/>
      <c r="C719" s="223"/>
      <c r="D719" s="223"/>
      <c r="E719" s="131"/>
      <c r="F719" s="131"/>
      <c r="G719" s="131"/>
      <c r="H719" s="130"/>
      <c r="I719" s="66"/>
      <c r="J719" s="66"/>
      <c r="K719" s="66"/>
      <c r="L719" s="67"/>
      <c r="M719" s="66"/>
      <c r="N719" s="66"/>
      <c r="O719" s="66"/>
      <c r="P719" s="67"/>
      <c r="Q719" s="66"/>
      <c r="R719" s="66"/>
      <c r="S719" s="66"/>
      <c r="T719" s="67"/>
      <c r="U719" s="66"/>
      <c r="V719" s="66"/>
      <c r="W719" s="66"/>
      <c r="X719" s="67"/>
      <c r="Y719" s="66"/>
      <c r="Z719" s="66"/>
      <c r="AA719" s="66"/>
      <c r="AB719" s="67"/>
      <c r="AC719" s="66"/>
      <c r="AD719" s="66"/>
      <c r="AE719" s="66"/>
      <c r="AF719" s="67"/>
      <c r="AG719" s="66"/>
      <c r="AH719" s="66"/>
      <c r="AI719" s="66"/>
      <c r="AJ719" s="67"/>
      <c r="AK719" s="66"/>
      <c r="AL719" s="66"/>
      <c r="AM719" s="66"/>
      <c r="AN719" s="67"/>
      <c r="AO719" s="66"/>
      <c r="AP719" s="66"/>
      <c r="AQ719" s="66"/>
      <c r="AR719" s="67"/>
      <c r="AT719" s="132"/>
      <c r="AU719" s="68"/>
      <c r="AV719" s="68"/>
      <c r="AW719" s="68"/>
      <c r="AX719" s="68"/>
      <c r="AY719" s="68"/>
      <c r="AZ719" s="68"/>
      <c r="BA719" s="68"/>
      <c r="BB719" s="68"/>
      <c r="BC719" s="68"/>
    </row>
    <row r="720" spans="1:55" x14ac:dyDescent="0.45">
      <c r="A720" s="161" t="s">
        <v>632</v>
      </c>
      <c r="B720" s="101" t="s">
        <v>223</v>
      </c>
      <c r="C720" s="102" t="s">
        <v>209</v>
      </c>
      <c r="D720" s="101">
        <v>15174</v>
      </c>
      <c r="E720" s="105">
        <f>E712-E718</f>
        <v>-271</v>
      </c>
      <c r="F720" s="105">
        <f>F712-F718</f>
        <v>-342</v>
      </c>
      <c r="G720" s="105">
        <f>G712-G718</f>
        <v>-317</v>
      </c>
      <c r="H720" s="106">
        <f>H712-H718</f>
        <v>-507</v>
      </c>
      <c r="I720" s="128"/>
      <c r="J720" s="128"/>
      <c r="K720" s="128"/>
      <c r="L720" s="129"/>
      <c r="M720" s="128"/>
      <c r="N720" s="128"/>
      <c r="O720" s="128"/>
      <c r="P720" s="129"/>
      <c r="Q720" s="128"/>
      <c r="R720" s="128"/>
      <c r="S720" s="128"/>
      <c r="T720" s="129"/>
      <c r="U720" s="128"/>
      <c r="V720" s="128"/>
      <c r="W720" s="128"/>
      <c r="X720" s="129"/>
      <c r="Y720" s="128"/>
      <c r="Z720" s="128"/>
      <c r="AA720" s="128"/>
      <c r="AB720" s="129"/>
      <c r="AC720" s="128"/>
      <c r="AD720" s="128"/>
      <c r="AE720" s="128"/>
      <c r="AF720" s="129"/>
      <c r="AG720" s="128"/>
      <c r="AH720" s="128"/>
      <c r="AI720" s="128"/>
      <c r="AJ720" s="129"/>
      <c r="AK720" s="128"/>
      <c r="AL720" s="128"/>
      <c r="AM720" s="128"/>
      <c r="AN720" s="129"/>
      <c r="AO720" s="128"/>
      <c r="AP720" s="128"/>
      <c r="AQ720" s="128"/>
      <c r="AR720" s="129"/>
      <c r="AT720" s="109">
        <f>SUM(E720,F720,G720,H720)</f>
        <v>-1437</v>
      </c>
      <c r="AU720" s="134"/>
      <c r="AV720" s="134"/>
      <c r="AW720" s="134"/>
      <c r="AX720" s="134"/>
      <c r="AY720" s="134"/>
      <c r="AZ720" s="134"/>
      <c r="BA720" s="134"/>
      <c r="BB720" s="134"/>
      <c r="BC720" s="134"/>
    </row>
    <row r="721" spans="1:55" x14ac:dyDescent="0.45">
      <c r="A721" s="160" t="s">
        <v>633</v>
      </c>
      <c r="B721" s="60" t="s">
        <v>227</v>
      </c>
      <c r="C721" s="76" t="s">
        <v>209</v>
      </c>
      <c r="D721" s="60">
        <v>15177</v>
      </c>
      <c r="E721" s="66"/>
      <c r="F721" s="66"/>
      <c r="G721" s="110">
        <v>-0.27800000000000002</v>
      </c>
      <c r="H721" s="111">
        <v>-0.44</v>
      </c>
      <c r="I721" s="66"/>
      <c r="J721" s="66"/>
      <c r="K721" s="66"/>
      <c r="L721" s="67"/>
      <c r="M721" s="66"/>
      <c r="N721" s="66"/>
      <c r="O721" s="66"/>
      <c r="P721" s="67"/>
      <c r="Q721" s="66"/>
      <c r="R721" s="66"/>
      <c r="S721" s="66"/>
      <c r="T721" s="67"/>
      <c r="U721" s="66"/>
      <c r="V721" s="66"/>
      <c r="W721" s="66"/>
      <c r="X721" s="67"/>
      <c r="Y721" s="66"/>
      <c r="Z721" s="66"/>
      <c r="AA721" s="66"/>
      <c r="AB721" s="67"/>
      <c r="AC721" s="66"/>
      <c r="AD721" s="66"/>
      <c r="AE721" s="66"/>
      <c r="AF721" s="67"/>
      <c r="AG721" s="66"/>
      <c r="AH721" s="66"/>
      <c r="AI721" s="66"/>
      <c r="AJ721" s="67"/>
      <c r="AK721" s="66"/>
      <c r="AL721" s="66"/>
      <c r="AM721" s="66"/>
      <c r="AN721" s="67"/>
      <c r="AO721" s="66"/>
      <c r="AP721" s="66"/>
      <c r="AQ721" s="66"/>
      <c r="AR721" s="67"/>
      <c r="AT721" s="99"/>
      <c r="AU721" s="68"/>
      <c r="AV721" s="68"/>
      <c r="AW721" s="68"/>
      <c r="AX721" s="68"/>
      <c r="AY721" s="68"/>
      <c r="AZ721" s="68"/>
      <c r="BA721" s="68"/>
      <c r="BB721" s="68"/>
      <c r="BC721" s="68"/>
    </row>
    <row r="722" spans="1:55" x14ac:dyDescent="0.45">
      <c r="A722" s="97"/>
      <c r="B722" s="114"/>
      <c r="C722" s="114"/>
      <c r="D722" s="114"/>
      <c r="E722" s="66"/>
      <c r="F722" s="66"/>
      <c r="G722" s="131"/>
      <c r="H722" s="130"/>
      <c r="I722" s="66"/>
      <c r="J722" s="66"/>
      <c r="K722" s="66"/>
      <c r="L722" s="67"/>
      <c r="M722" s="66"/>
      <c r="N722" s="66"/>
      <c r="O722" s="66"/>
      <c r="P722" s="67"/>
      <c r="Q722" s="66"/>
      <c r="R722" s="66"/>
      <c r="S722" s="66"/>
      <c r="T722" s="67"/>
      <c r="U722" s="66"/>
      <c r="V722" s="66"/>
      <c r="W722" s="66"/>
      <c r="X722" s="67"/>
      <c r="Y722" s="66"/>
      <c r="Z722" s="66"/>
      <c r="AA722" s="66"/>
      <c r="AB722" s="67"/>
      <c r="AC722" s="66"/>
      <c r="AD722" s="66"/>
      <c r="AE722" s="66"/>
      <c r="AF722" s="67"/>
      <c r="AG722" s="66"/>
      <c r="AH722" s="66"/>
      <c r="AI722" s="66"/>
      <c r="AJ722" s="67"/>
      <c r="AK722" s="66"/>
      <c r="AL722" s="66"/>
      <c r="AM722" s="66"/>
      <c r="AN722" s="67"/>
      <c r="AO722" s="66"/>
      <c r="AP722" s="66"/>
      <c r="AQ722" s="66"/>
      <c r="AR722" s="67"/>
      <c r="AT722" s="132"/>
      <c r="AU722" s="68"/>
      <c r="AV722" s="68"/>
      <c r="AW722" s="68"/>
      <c r="AX722" s="68"/>
      <c r="AY722" s="68"/>
      <c r="AZ722" s="68"/>
      <c r="BA722" s="68"/>
      <c r="BB722" s="68"/>
      <c r="BC722" s="68"/>
    </row>
    <row r="723" spans="1:55" x14ac:dyDescent="0.45">
      <c r="A723" s="187" t="s">
        <v>634</v>
      </c>
      <c r="B723" s="188"/>
      <c r="C723" s="188"/>
      <c r="D723" s="188"/>
      <c r="E723" s="66"/>
      <c r="F723" s="66"/>
      <c r="G723" s="131"/>
      <c r="H723" s="130"/>
      <c r="I723" s="66"/>
      <c r="J723" s="66"/>
      <c r="K723" s="66"/>
      <c r="L723" s="67"/>
      <c r="M723" s="66"/>
      <c r="N723" s="66"/>
      <c r="O723" s="66"/>
      <c r="P723" s="67"/>
      <c r="Q723" s="66"/>
      <c r="R723" s="66"/>
      <c r="S723" s="66"/>
      <c r="T723" s="67"/>
      <c r="U723" s="66"/>
      <c r="V723" s="66"/>
      <c r="W723" s="66"/>
      <c r="X723" s="67"/>
      <c r="Y723" s="66"/>
      <c r="Z723" s="66"/>
      <c r="AA723" s="66"/>
      <c r="AB723" s="67"/>
      <c r="AC723" s="66"/>
      <c r="AD723" s="66"/>
      <c r="AE723" s="66"/>
      <c r="AF723" s="67"/>
      <c r="AG723" s="66"/>
      <c r="AH723" s="66"/>
      <c r="AI723" s="66"/>
      <c r="AJ723" s="67"/>
      <c r="AK723" s="66"/>
      <c r="AL723" s="66"/>
      <c r="AM723" s="66"/>
      <c r="AN723" s="67"/>
      <c r="AO723" s="66"/>
      <c r="AP723" s="66"/>
      <c r="AQ723" s="66"/>
      <c r="AR723" s="67"/>
      <c r="AT723" s="132"/>
      <c r="AU723" s="68"/>
      <c r="AV723" s="68"/>
      <c r="AW723" s="68"/>
      <c r="AX723" s="68"/>
      <c r="AY723" s="68"/>
      <c r="AZ723" s="68"/>
      <c r="BA723" s="68"/>
      <c r="BB723" s="68"/>
      <c r="BC723" s="68"/>
    </row>
    <row r="724" spans="1:55" x14ac:dyDescent="0.45">
      <c r="A724" s="160" t="s">
        <v>625</v>
      </c>
      <c r="B724" s="60" t="s">
        <v>223</v>
      </c>
      <c r="C724" s="76" t="s">
        <v>209</v>
      </c>
      <c r="D724" s="60">
        <v>15179</v>
      </c>
      <c r="E724" s="86">
        <v>0</v>
      </c>
      <c r="F724" s="86">
        <v>0</v>
      </c>
      <c r="G724" s="86">
        <v>45</v>
      </c>
      <c r="H724" s="77">
        <v>92</v>
      </c>
      <c r="I724" s="66"/>
      <c r="J724" s="66"/>
      <c r="K724" s="66"/>
      <c r="L724" s="67"/>
      <c r="M724" s="66"/>
      <c r="N724" s="66"/>
      <c r="O724" s="66"/>
      <c r="P724" s="67"/>
      <c r="Q724" s="66"/>
      <c r="R724" s="66"/>
      <c r="S724" s="66"/>
      <c r="T724" s="67"/>
      <c r="U724" s="66"/>
      <c r="V724" s="66"/>
      <c r="W724" s="66"/>
      <c r="X724" s="67"/>
      <c r="Y724" s="66"/>
      <c r="Z724" s="66"/>
      <c r="AA724" s="66"/>
      <c r="AB724" s="67"/>
      <c r="AC724" s="66"/>
      <c r="AD724" s="66"/>
      <c r="AE724" s="66"/>
      <c r="AF724" s="67"/>
      <c r="AG724" s="66"/>
      <c r="AH724" s="66"/>
      <c r="AI724" s="66"/>
      <c r="AJ724" s="67"/>
      <c r="AK724" s="66"/>
      <c r="AL724" s="66"/>
      <c r="AM724" s="66"/>
      <c r="AN724" s="67"/>
      <c r="AO724" s="66"/>
      <c r="AP724" s="66"/>
      <c r="AQ724" s="66"/>
      <c r="AR724" s="67"/>
      <c r="AT724" s="99">
        <f>SUM(E724,F724,G724,H724)</f>
        <v>137</v>
      </c>
      <c r="AU724" s="68"/>
      <c r="AV724" s="68"/>
      <c r="AW724" s="68"/>
      <c r="AX724" s="68"/>
      <c r="AY724" s="68"/>
      <c r="AZ724" s="68"/>
      <c r="BA724" s="68"/>
      <c r="BB724" s="68"/>
      <c r="BC724" s="68"/>
    </row>
    <row r="725" spans="1:55" x14ac:dyDescent="0.45">
      <c r="A725" s="217" t="s">
        <v>626</v>
      </c>
      <c r="B725" s="218"/>
      <c r="C725" s="218"/>
      <c r="D725" s="218"/>
      <c r="E725" s="66"/>
      <c r="F725" s="66"/>
      <c r="G725" s="131"/>
      <c r="H725" s="130"/>
      <c r="I725" s="66"/>
      <c r="J725" s="66"/>
      <c r="K725" s="66"/>
      <c r="L725" s="67"/>
      <c r="M725" s="66"/>
      <c r="N725" s="66"/>
      <c r="O725" s="66"/>
      <c r="P725" s="67"/>
      <c r="Q725" s="66"/>
      <c r="R725" s="66"/>
      <c r="S725" s="66"/>
      <c r="T725" s="67"/>
      <c r="U725" s="66"/>
      <c r="V725" s="66"/>
      <c r="W725" s="66"/>
      <c r="X725" s="67"/>
      <c r="Y725" s="66"/>
      <c r="Z725" s="66"/>
      <c r="AA725" s="66"/>
      <c r="AB725" s="67"/>
      <c r="AC725" s="66"/>
      <c r="AD725" s="66"/>
      <c r="AE725" s="66"/>
      <c r="AF725" s="67"/>
      <c r="AG725" s="66"/>
      <c r="AH725" s="66"/>
      <c r="AI725" s="66"/>
      <c r="AJ725" s="67"/>
      <c r="AK725" s="66"/>
      <c r="AL725" s="66"/>
      <c r="AM725" s="66"/>
      <c r="AN725" s="67"/>
      <c r="AO725" s="66"/>
      <c r="AP725" s="66"/>
      <c r="AQ725" s="66"/>
      <c r="AR725" s="67"/>
      <c r="AT725" s="132"/>
      <c r="AU725" s="68"/>
      <c r="AV725" s="68"/>
      <c r="AW725" s="68"/>
      <c r="AX725" s="68"/>
      <c r="AY725" s="68"/>
      <c r="AZ725" s="68"/>
      <c r="BA725" s="68"/>
      <c r="BB725" s="68"/>
      <c r="BC725" s="68"/>
    </row>
    <row r="726" spans="1:55" x14ac:dyDescent="0.45">
      <c r="A726" s="219" t="s">
        <v>627</v>
      </c>
      <c r="B726" s="60" t="s">
        <v>223</v>
      </c>
      <c r="C726" s="76" t="s">
        <v>209</v>
      </c>
      <c r="D726" s="60">
        <v>15181</v>
      </c>
      <c r="E726" s="86">
        <v>10</v>
      </c>
      <c r="F726" s="86">
        <v>36</v>
      </c>
      <c r="G726" s="86">
        <v>-4</v>
      </c>
      <c r="H726" s="77">
        <v>-42</v>
      </c>
      <c r="I726" s="66"/>
      <c r="J726" s="66"/>
      <c r="K726" s="66"/>
      <c r="L726" s="67"/>
      <c r="M726" s="66"/>
      <c r="N726" s="66"/>
      <c r="O726" s="66"/>
      <c r="P726" s="67"/>
      <c r="Q726" s="66"/>
      <c r="R726" s="66"/>
      <c r="S726" s="66"/>
      <c r="T726" s="67"/>
      <c r="U726" s="66"/>
      <c r="V726" s="66"/>
      <c r="W726" s="66"/>
      <c r="X726" s="67"/>
      <c r="Y726" s="66"/>
      <c r="Z726" s="66"/>
      <c r="AA726" s="66"/>
      <c r="AB726" s="67"/>
      <c r="AC726" s="66"/>
      <c r="AD726" s="66"/>
      <c r="AE726" s="66"/>
      <c r="AF726" s="67"/>
      <c r="AG726" s="66"/>
      <c r="AH726" s="66"/>
      <c r="AI726" s="66"/>
      <c r="AJ726" s="67"/>
      <c r="AK726" s="66"/>
      <c r="AL726" s="66"/>
      <c r="AM726" s="66"/>
      <c r="AN726" s="67"/>
      <c r="AO726" s="66"/>
      <c r="AP726" s="66"/>
      <c r="AQ726" s="66"/>
      <c r="AR726" s="67"/>
      <c r="AT726" s="99">
        <f>SUM(E726,F726,G726,H726)</f>
        <v>0</v>
      </c>
      <c r="AU726" s="68"/>
      <c r="AV726" s="68"/>
      <c r="AW726" s="68"/>
      <c r="AX726" s="68"/>
      <c r="AY726" s="68"/>
      <c r="AZ726" s="68"/>
      <c r="BA726" s="68"/>
      <c r="BB726" s="68"/>
      <c r="BC726" s="68"/>
    </row>
    <row r="727" spans="1:55" x14ac:dyDescent="0.45">
      <c r="A727" s="219" t="s">
        <v>628</v>
      </c>
      <c r="B727" s="60" t="s">
        <v>223</v>
      </c>
      <c r="C727" s="76" t="s">
        <v>209</v>
      </c>
      <c r="D727" s="60">
        <v>15184</v>
      </c>
      <c r="E727" s="86">
        <v>42</v>
      </c>
      <c r="F727" s="86">
        <v>45</v>
      </c>
      <c r="G727" s="86">
        <v>-23</v>
      </c>
      <c r="H727" s="77">
        <v>-3</v>
      </c>
      <c r="I727" s="66"/>
      <c r="J727" s="66"/>
      <c r="K727" s="66"/>
      <c r="L727" s="67"/>
      <c r="M727" s="66"/>
      <c r="N727" s="66"/>
      <c r="O727" s="66"/>
      <c r="P727" s="67"/>
      <c r="Q727" s="66"/>
      <c r="R727" s="66"/>
      <c r="S727" s="66"/>
      <c r="T727" s="67"/>
      <c r="U727" s="66"/>
      <c r="V727" s="66"/>
      <c r="W727" s="66"/>
      <c r="X727" s="67"/>
      <c r="Y727" s="66"/>
      <c r="Z727" s="66"/>
      <c r="AA727" s="66"/>
      <c r="AB727" s="67"/>
      <c r="AC727" s="66"/>
      <c r="AD727" s="66"/>
      <c r="AE727" s="66"/>
      <c r="AF727" s="67"/>
      <c r="AG727" s="66"/>
      <c r="AH727" s="66"/>
      <c r="AI727" s="66"/>
      <c r="AJ727" s="67"/>
      <c r="AK727" s="66"/>
      <c r="AL727" s="66"/>
      <c r="AM727" s="66"/>
      <c r="AN727" s="67"/>
      <c r="AO727" s="66"/>
      <c r="AP727" s="66"/>
      <c r="AQ727" s="66"/>
      <c r="AR727" s="67"/>
      <c r="AT727" s="99">
        <f>SUM(E727,F727,G727,H727)</f>
        <v>61</v>
      </c>
      <c r="AU727" s="68"/>
      <c r="AV727" s="68"/>
      <c r="AW727" s="68"/>
      <c r="AX727" s="68"/>
      <c r="AY727" s="68"/>
      <c r="AZ727" s="68"/>
      <c r="BA727" s="68"/>
      <c r="BB727" s="68"/>
      <c r="BC727" s="68"/>
    </row>
    <row r="728" spans="1:55" x14ac:dyDescent="0.45">
      <c r="A728" s="219" t="s">
        <v>629</v>
      </c>
      <c r="B728" s="60" t="s">
        <v>223</v>
      </c>
      <c r="C728" s="76" t="s">
        <v>209</v>
      </c>
      <c r="D728" s="60">
        <v>15185</v>
      </c>
      <c r="E728" s="86">
        <v>15</v>
      </c>
      <c r="F728" s="86">
        <v>27</v>
      </c>
      <c r="G728" s="86">
        <v>10</v>
      </c>
      <c r="H728" s="77">
        <v>11</v>
      </c>
      <c r="I728" s="66"/>
      <c r="J728" s="66"/>
      <c r="K728" s="66"/>
      <c r="L728" s="67"/>
      <c r="M728" s="66"/>
      <c r="N728" s="66"/>
      <c r="O728" s="66"/>
      <c r="P728" s="67"/>
      <c r="Q728" s="66"/>
      <c r="R728" s="66"/>
      <c r="S728" s="66"/>
      <c r="T728" s="67"/>
      <c r="U728" s="66"/>
      <c r="V728" s="66"/>
      <c r="W728" s="66"/>
      <c r="X728" s="67"/>
      <c r="Y728" s="66"/>
      <c r="Z728" s="66"/>
      <c r="AA728" s="66"/>
      <c r="AB728" s="67"/>
      <c r="AC728" s="66"/>
      <c r="AD728" s="66"/>
      <c r="AE728" s="66"/>
      <c r="AF728" s="67"/>
      <c r="AG728" s="66"/>
      <c r="AH728" s="66"/>
      <c r="AI728" s="66"/>
      <c r="AJ728" s="67"/>
      <c r="AK728" s="66"/>
      <c r="AL728" s="66"/>
      <c r="AM728" s="66"/>
      <c r="AN728" s="67"/>
      <c r="AO728" s="66"/>
      <c r="AP728" s="66"/>
      <c r="AQ728" s="66"/>
      <c r="AR728" s="67"/>
      <c r="AT728" s="99">
        <f>SUM(E728,F728,G728,H728)</f>
        <v>63</v>
      </c>
      <c r="AU728" s="68"/>
      <c r="AV728" s="68"/>
      <c r="AW728" s="68"/>
      <c r="AX728" s="68"/>
      <c r="AY728" s="68"/>
      <c r="AZ728" s="68"/>
      <c r="BA728" s="68"/>
      <c r="BB728" s="68"/>
      <c r="BC728" s="68"/>
    </row>
    <row r="729" spans="1:55" x14ac:dyDescent="0.45">
      <c r="A729" s="219" t="s">
        <v>630</v>
      </c>
      <c r="B729" s="60" t="s">
        <v>223</v>
      </c>
      <c r="C729" s="76" t="s">
        <v>209</v>
      </c>
      <c r="D729" s="60">
        <v>15186</v>
      </c>
      <c r="E729" s="86">
        <v>25</v>
      </c>
      <c r="F729" s="86">
        <v>16</v>
      </c>
      <c r="G729" s="86">
        <v>-7</v>
      </c>
      <c r="H729" s="77">
        <v>3</v>
      </c>
      <c r="I729" s="66"/>
      <c r="J729" s="66"/>
      <c r="K729" s="66"/>
      <c r="L729" s="67"/>
      <c r="M729" s="66"/>
      <c r="N729" s="66"/>
      <c r="O729" s="66"/>
      <c r="P729" s="67"/>
      <c r="Q729" s="66"/>
      <c r="R729" s="66"/>
      <c r="S729" s="66"/>
      <c r="T729" s="67"/>
      <c r="U729" s="66"/>
      <c r="V729" s="66"/>
      <c r="W729" s="66"/>
      <c r="X729" s="67"/>
      <c r="Y729" s="66"/>
      <c r="Z729" s="66"/>
      <c r="AA729" s="66"/>
      <c r="AB729" s="67"/>
      <c r="AC729" s="66"/>
      <c r="AD729" s="66"/>
      <c r="AE729" s="66"/>
      <c r="AF729" s="67"/>
      <c r="AG729" s="66"/>
      <c r="AH729" s="66"/>
      <c r="AI729" s="66"/>
      <c r="AJ729" s="67"/>
      <c r="AK729" s="66"/>
      <c r="AL729" s="66"/>
      <c r="AM729" s="66"/>
      <c r="AN729" s="67"/>
      <c r="AO729" s="66"/>
      <c r="AP729" s="66"/>
      <c r="AQ729" s="66"/>
      <c r="AR729" s="67"/>
      <c r="AT729" s="99">
        <f>SUM(E729,F729,G729,H729)</f>
        <v>37</v>
      </c>
      <c r="AU729" s="68"/>
      <c r="AV729" s="68"/>
      <c r="AW729" s="68"/>
      <c r="AX729" s="68"/>
      <c r="AY729" s="68"/>
      <c r="AZ729" s="68"/>
      <c r="BA729" s="68"/>
      <c r="BB729" s="68"/>
      <c r="BC729" s="68"/>
    </row>
    <row r="730" spans="1:55" x14ac:dyDescent="0.45">
      <c r="A730" s="220" t="s">
        <v>631</v>
      </c>
      <c r="B730" s="101" t="s">
        <v>223</v>
      </c>
      <c r="C730" s="102" t="s">
        <v>209</v>
      </c>
      <c r="D730" s="101">
        <v>15188</v>
      </c>
      <c r="E730" s="105">
        <f>SUM(E726:E729)</f>
        <v>92</v>
      </c>
      <c r="F730" s="105">
        <f>SUM(F726:F729)</f>
        <v>124</v>
      </c>
      <c r="G730" s="105">
        <f>SUM(G726:G729)</f>
        <v>-24</v>
      </c>
      <c r="H730" s="106">
        <f>SUM(H726:H729)</f>
        <v>-31</v>
      </c>
      <c r="I730" s="128"/>
      <c r="J730" s="128"/>
      <c r="K730" s="128"/>
      <c r="L730" s="129"/>
      <c r="M730" s="128"/>
      <c r="N730" s="128"/>
      <c r="O730" s="128"/>
      <c r="P730" s="129"/>
      <c r="Q730" s="128"/>
      <c r="R730" s="128"/>
      <c r="S730" s="128"/>
      <c r="T730" s="129"/>
      <c r="U730" s="128"/>
      <c r="V730" s="128"/>
      <c r="W730" s="128"/>
      <c r="X730" s="129"/>
      <c r="Y730" s="128"/>
      <c r="Z730" s="128"/>
      <c r="AA730" s="128"/>
      <c r="AB730" s="129"/>
      <c r="AC730" s="128"/>
      <c r="AD730" s="128"/>
      <c r="AE730" s="128"/>
      <c r="AF730" s="129"/>
      <c r="AG730" s="128"/>
      <c r="AH730" s="128"/>
      <c r="AI730" s="128"/>
      <c r="AJ730" s="129"/>
      <c r="AK730" s="128"/>
      <c r="AL730" s="128"/>
      <c r="AM730" s="128"/>
      <c r="AN730" s="129"/>
      <c r="AO730" s="128"/>
      <c r="AP730" s="128"/>
      <c r="AQ730" s="128"/>
      <c r="AR730" s="129"/>
      <c r="AT730" s="109">
        <f>SUM(E730,F730,G730,H730)</f>
        <v>161</v>
      </c>
      <c r="AU730" s="134"/>
      <c r="AV730" s="134"/>
      <c r="AW730" s="134"/>
      <c r="AX730" s="134"/>
      <c r="AY730" s="134"/>
      <c r="AZ730" s="134"/>
      <c r="BA730" s="134"/>
      <c r="BB730" s="134"/>
      <c r="BC730" s="134"/>
    </row>
    <row r="731" spans="1:55" x14ac:dyDescent="0.45">
      <c r="A731" s="97"/>
      <c r="B731" s="114"/>
      <c r="C731" s="114"/>
      <c r="D731" s="114"/>
      <c r="E731" s="131"/>
      <c r="F731" s="131"/>
      <c r="G731" s="131"/>
      <c r="H731" s="130"/>
      <c r="I731" s="66"/>
      <c r="J731" s="66"/>
      <c r="K731" s="66"/>
      <c r="L731" s="67"/>
      <c r="M731" s="66"/>
      <c r="N731" s="66"/>
      <c r="O731" s="66"/>
      <c r="P731" s="67"/>
      <c r="Q731" s="66"/>
      <c r="R731" s="66"/>
      <c r="S731" s="66"/>
      <c r="T731" s="67"/>
      <c r="U731" s="66"/>
      <c r="V731" s="66"/>
      <c r="W731" s="66"/>
      <c r="X731" s="67"/>
      <c r="Y731" s="66"/>
      <c r="Z731" s="66"/>
      <c r="AA731" s="66"/>
      <c r="AB731" s="67"/>
      <c r="AC731" s="66"/>
      <c r="AD731" s="66"/>
      <c r="AE731" s="66"/>
      <c r="AF731" s="67"/>
      <c r="AG731" s="66"/>
      <c r="AH731" s="66"/>
      <c r="AI731" s="66"/>
      <c r="AJ731" s="67"/>
      <c r="AK731" s="66"/>
      <c r="AL731" s="66"/>
      <c r="AM731" s="66"/>
      <c r="AN731" s="67"/>
      <c r="AO731" s="66"/>
      <c r="AP731" s="66"/>
      <c r="AQ731" s="66"/>
      <c r="AR731" s="67"/>
      <c r="AT731" s="132"/>
      <c r="AU731" s="68"/>
      <c r="AV731" s="68"/>
      <c r="AW731" s="68"/>
      <c r="AX731" s="68"/>
      <c r="AY731" s="68"/>
      <c r="AZ731" s="68"/>
      <c r="BA731" s="68"/>
      <c r="BB731" s="68"/>
      <c r="BC731" s="68"/>
    </row>
    <row r="732" spans="1:55" x14ac:dyDescent="0.45">
      <c r="A732" s="187" t="s">
        <v>635</v>
      </c>
      <c r="B732" s="188"/>
      <c r="C732" s="188"/>
      <c r="D732" s="188"/>
      <c r="E732" s="131"/>
      <c r="F732" s="131"/>
      <c r="G732" s="131"/>
      <c r="H732" s="130"/>
      <c r="I732" s="66"/>
      <c r="J732" s="66"/>
      <c r="K732" s="66"/>
      <c r="L732" s="67"/>
      <c r="M732" s="66"/>
      <c r="N732" s="66"/>
      <c r="O732" s="66"/>
      <c r="P732" s="67"/>
      <c r="Q732" s="66"/>
      <c r="R732" s="66"/>
      <c r="S732" s="66"/>
      <c r="T732" s="67"/>
      <c r="U732" s="66"/>
      <c r="V732" s="66"/>
      <c r="W732" s="66"/>
      <c r="X732" s="67"/>
      <c r="Y732" s="66"/>
      <c r="Z732" s="66"/>
      <c r="AA732" s="66"/>
      <c r="AB732" s="67"/>
      <c r="AC732" s="66"/>
      <c r="AD732" s="66"/>
      <c r="AE732" s="66"/>
      <c r="AF732" s="67"/>
      <c r="AG732" s="66"/>
      <c r="AH732" s="66"/>
      <c r="AI732" s="66"/>
      <c r="AJ732" s="67"/>
      <c r="AK732" s="66"/>
      <c r="AL732" s="66"/>
      <c r="AM732" s="66"/>
      <c r="AN732" s="67"/>
      <c r="AO732" s="66"/>
      <c r="AP732" s="66"/>
      <c r="AQ732" s="66"/>
      <c r="AR732" s="67"/>
      <c r="AT732" s="132"/>
      <c r="AU732" s="68"/>
      <c r="AV732" s="68"/>
      <c r="AW732" s="68"/>
      <c r="AX732" s="68"/>
      <c r="AY732" s="68"/>
      <c r="AZ732" s="68"/>
      <c r="BA732" s="68"/>
      <c r="BB732" s="68"/>
      <c r="BC732" s="68"/>
    </row>
    <row r="733" spans="1:55" x14ac:dyDescent="0.45">
      <c r="A733" s="217" t="s">
        <v>625</v>
      </c>
      <c r="B733" s="60" t="s">
        <v>223</v>
      </c>
      <c r="C733" s="76" t="s">
        <v>209</v>
      </c>
      <c r="D733" s="60">
        <v>15189</v>
      </c>
      <c r="E733" s="148">
        <f>E712+E724</f>
        <v>1018</v>
      </c>
      <c r="F733" s="148">
        <f>F712+F724</f>
        <v>998</v>
      </c>
      <c r="G733" s="148">
        <f>G712+G724</f>
        <v>1184</v>
      </c>
      <c r="H733" s="221">
        <f>H712+H724</f>
        <v>1243</v>
      </c>
      <c r="I733" s="115"/>
      <c r="J733" s="115"/>
      <c r="K733" s="115"/>
      <c r="L733" s="116"/>
      <c r="M733" s="115"/>
      <c r="N733" s="115"/>
      <c r="O733" s="115"/>
      <c r="P733" s="116"/>
      <c r="Q733" s="115"/>
      <c r="R733" s="115"/>
      <c r="S733" s="115"/>
      <c r="T733" s="116"/>
      <c r="U733" s="115"/>
      <c r="V733" s="115"/>
      <c r="W733" s="115"/>
      <c r="X733" s="116"/>
      <c r="Y733" s="115"/>
      <c r="Z733" s="115"/>
      <c r="AA733" s="115"/>
      <c r="AB733" s="116"/>
      <c r="AC733" s="115"/>
      <c r="AD733" s="115"/>
      <c r="AE733" s="115"/>
      <c r="AF733" s="116"/>
      <c r="AG733" s="115"/>
      <c r="AH733" s="115"/>
      <c r="AI733" s="115"/>
      <c r="AJ733" s="116"/>
      <c r="AK733" s="115"/>
      <c r="AL733" s="115"/>
      <c r="AM733" s="115"/>
      <c r="AN733" s="116"/>
      <c r="AO733" s="115"/>
      <c r="AP733" s="115"/>
      <c r="AQ733" s="115"/>
      <c r="AR733" s="116"/>
      <c r="AT733" s="222">
        <f>SUM(E733,F733,G733,H733)</f>
        <v>4443</v>
      </c>
      <c r="AU733" s="117"/>
      <c r="AV733" s="117"/>
      <c r="AW733" s="117"/>
      <c r="AX733" s="117"/>
      <c r="AY733" s="117"/>
      <c r="AZ733" s="117"/>
      <c r="BA733" s="117"/>
      <c r="BB733" s="117"/>
      <c r="BC733" s="117"/>
    </row>
    <row r="734" spans="1:55" x14ac:dyDescent="0.45">
      <c r="A734" s="217" t="s">
        <v>626</v>
      </c>
      <c r="B734" s="218"/>
      <c r="C734" s="218"/>
      <c r="D734" s="218"/>
      <c r="E734" s="148"/>
      <c r="F734" s="148"/>
      <c r="G734" s="148"/>
      <c r="H734" s="221"/>
      <c r="I734" s="115"/>
      <c r="J734" s="115"/>
      <c r="K734" s="115"/>
      <c r="L734" s="116"/>
      <c r="M734" s="115"/>
      <c r="N734" s="115"/>
      <c r="O734" s="115"/>
      <c r="P734" s="116"/>
      <c r="Q734" s="115"/>
      <c r="R734" s="115"/>
      <c r="S734" s="115"/>
      <c r="T734" s="116"/>
      <c r="U734" s="115"/>
      <c r="V734" s="115"/>
      <c r="W734" s="115"/>
      <c r="X734" s="116"/>
      <c r="Y734" s="115"/>
      <c r="Z734" s="115"/>
      <c r="AA734" s="115"/>
      <c r="AB734" s="116"/>
      <c r="AC734" s="115"/>
      <c r="AD734" s="115"/>
      <c r="AE734" s="115"/>
      <c r="AF734" s="116"/>
      <c r="AG734" s="115"/>
      <c r="AH734" s="115"/>
      <c r="AI734" s="115"/>
      <c r="AJ734" s="116"/>
      <c r="AK734" s="115"/>
      <c r="AL734" s="115"/>
      <c r="AM734" s="115"/>
      <c r="AN734" s="116"/>
      <c r="AO734" s="115"/>
      <c r="AP734" s="115"/>
      <c r="AQ734" s="115"/>
      <c r="AR734" s="116"/>
      <c r="AT734" s="149"/>
      <c r="AU734" s="117"/>
      <c r="AV734" s="117"/>
      <c r="AW734" s="117"/>
      <c r="AX734" s="117"/>
      <c r="AY734" s="117"/>
      <c r="AZ734" s="117"/>
      <c r="BA734" s="117"/>
      <c r="BB734" s="117"/>
      <c r="BC734" s="117"/>
    </row>
    <row r="735" spans="1:55" x14ac:dyDescent="0.45">
      <c r="A735" s="219" t="s">
        <v>627</v>
      </c>
      <c r="B735" s="60" t="s">
        <v>223</v>
      </c>
      <c r="C735" s="76" t="s">
        <v>209</v>
      </c>
      <c r="D735" s="60">
        <v>15193</v>
      </c>
      <c r="E735" s="86">
        <v>798</v>
      </c>
      <c r="F735" s="86">
        <v>832</v>
      </c>
      <c r="G735" s="86">
        <v>1000</v>
      </c>
      <c r="H735" s="77">
        <v>1143</v>
      </c>
      <c r="I735" s="66"/>
      <c r="J735" s="66"/>
      <c r="K735" s="66"/>
      <c r="L735" s="67"/>
      <c r="M735" s="66"/>
      <c r="N735" s="66"/>
      <c r="O735" s="66"/>
      <c r="P735" s="67"/>
      <c r="Q735" s="66"/>
      <c r="R735" s="66"/>
      <c r="S735" s="66"/>
      <c r="T735" s="67"/>
      <c r="U735" s="66"/>
      <c r="V735" s="66"/>
      <c r="W735" s="66"/>
      <c r="X735" s="67"/>
      <c r="Y735" s="66"/>
      <c r="Z735" s="66"/>
      <c r="AA735" s="66"/>
      <c r="AB735" s="67"/>
      <c r="AC735" s="66"/>
      <c r="AD735" s="66"/>
      <c r="AE735" s="66"/>
      <c r="AF735" s="67"/>
      <c r="AG735" s="66"/>
      <c r="AH735" s="66"/>
      <c r="AI735" s="66"/>
      <c r="AJ735" s="67"/>
      <c r="AK735" s="66"/>
      <c r="AL735" s="66"/>
      <c r="AM735" s="66"/>
      <c r="AN735" s="67"/>
      <c r="AO735" s="66"/>
      <c r="AP735" s="66"/>
      <c r="AQ735" s="66"/>
      <c r="AR735" s="67"/>
      <c r="AT735" s="99">
        <f>SUM(E735,F735,G735,H735)</f>
        <v>3773</v>
      </c>
      <c r="AU735" s="68"/>
      <c r="AV735" s="68"/>
      <c r="AW735" s="68"/>
      <c r="AX735" s="68"/>
      <c r="AY735" s="68"/>
      <c r="AZ735" s="68"/>
      <c r="BA735" s="68"/>
      <c r="BB735" s="68"/>
      <c r="BC735" s="68"/>
    </row>
    <row r="736" spans="1:55" x14ac:dyDescent="0.45">
      <c r="A736" s="219" t="s">
        <v>628</v>
      </c>
      <c r="B736" s="60" t="s">
        <v>223</v>
      </c>
      <c r="C736" s="76" t="s">
        <v>209</v>
      </c>
      <c r="D736" s="60">
        <v>15195</v>
      </c>
      <c r="E736" s="86">
        <v>178</v>
      </c>
      <c r="F736" s="86">
        <v>176</v>
      </c>
      <c r="G736" s="86">
        <v>173</v>
      </c>
      <c r="H736" s="77">
        <v>175</v>
      </c>
      <c r="I736" s="66"/>
      <c r="J736" s="66"/>
      <c r="K736" s="66"/>
      <c r="L736" s="67"/>
      <c r="M736" s="66"/>
      <c r="N736" s="66"/>
      <c r="O736" s="66"/>
      <c r="P736" s="67"/>
      <c r="Q736" s="66"/>
      <c r="R736" s="66"/>
      <c r="S736" s="66"/>
      <c r="T736" s="67"/>
      <c r="U736" s="66"/>
      <c r="V736" s="66"/>
      <c r="W736" s="66"/>
      <c r="X736" s="67"/>
      <c r="Y736" s="66"/>
      <c r="Z736" s="66"/>
      <c r="AA736" s="66"/>
      <c r="AB736" s="67"/>
      <c r="AC736" s="66"/>
      <c r="AD736" s="66"/>
      <c r="AE736" s="66"/>
      <c r="AF736" s="67"/>
      <c r="AG736" s="66"/>
      <c r="AH736" s="66"/>
      <c r="AI736" s="66"/>
      <c r="AJ736" s="67"/>
      <c r="AK736" s="66"/>
      <c r="AL736" s="66"/>
      <c r="AM736" s="66"/>
      <c r="AN736" s="67"/>
      <c r="AO736" s="66"/>
      <c r="AP736" s="66"/>
      <c r="AQ736" s="66"/>
      <c r="AR736" s="67"/>
      <c r="AT736" s="99">
        <f>SUM(E736,F736,G736,H736)</f>
        <v>702</v>
      </c>
      <c r="AU736" s="68"/>
      <c r="AV736" s="68"/>
      <c r="AW736" s="68"/>
      <c r="AX736" s="68"/>
      <c r="AY736" s="68"/>
      <c r="AZ736" s="68"/>
      <c r="BA736" s="68"/>
      <c r="BB736" s="68"/>
      <c r="BC736" s="68"/>
    </row>
    <row r="737" spans="1:55" x14ac:dyDescent="0.45">
      <c r="A737" s="219" t="s">
        <v>629</v>
      </c>
      <c r="B737" s="60" t="s">
        <v>223</v>
      </c>
      <c r="C737" s="76" t="s">
        <v>209</v>
      </c>
      <c r="D737" s="60">
        <v>15196</v>
      </c>
      <c r="E737" s="86">
        <v>136</v>
      </c>
      <c r="F737" s="86">
        <v>125</v>
      </c>
      <c r="G737" s="86">
        <v>188</v>
      </c>
      <c r="H737" s="77">
        <v>229</v>
      </c>
      <c r="I737" s="66"/>
      <c r="J737" s="66"/>
      <c r="K737" s="66"/>
      <c r="L737" s="67"/>
      <c r="M737" s="66"/>
      <c r="N737" s="66"/>
      <c r="O737" s="66"/>
      <c r="P737" s="67"/>
      <c r="Q737" s="66"/>
      <c r="R737" s="66"/>
      <c r="S737" s="66"/>
      <c r="T737" s="67"/>
      <c r="U737" s="66"/>
      <c r="V737" s="66"/>
      <c r="W737" s="66"/>
      <c r="X737" s="67"/>
      <c r="Y737" s="66"/>
      <c r="Z737" s="66"/>
      <c r="AA737" s="66"/>
      <c r="AB737" s="67"/>
      <c r="AC737" s="66"/>
      <c r="AD737" s="66"/>
      <c r="AE737" s="66"/>
      <c r="AF737" s="67"/>
      <c r="AG737" s="66"/>
      <c r="AH737" s="66"/>
      <c r="AI737" s="66"/>
      <c r="AJ737" s="67"/>
      <c r="AK737" s="66"/>
      <c r="AL737" s="66"/>
      <c r="AM737" s="66"/>
      <c r="AN737" s="67"/>
      <c r="AO737" s="66"/>
      <c r="AP737" s="66"/>
      <c r="AQ737" s="66"/>
      <c r="AR737" s="67"/>
      <c r="AT737" s="99">
        <f>SUM(E737,F737,G737,H737)</f>
        <v>678</v>
      </c>
      <c r="AU737" s="68"/>
      <c r="AV737" s="68"/>
      <c r="AW737" s="68"/>
      <c r="AX737" s="68"/>
      <c r="AY737" s="68"/>
      <c r="AZ737" s="68"/>
      <c r="BA737" s="68"/>
      <c r="BB737" s="68"/>
      <c r="BC737" s="68"/>
    </row>
    <row r="738" spans="1:55" x14ac:dyDescent="0.45">
      <c r="A738" s="219" t="s">
        <v>630</v>
      </c>
      <c r="B738" s="60" t="s">
        <v>223</v>
      </c>
      <c r="C738" s="76" t="s">
        <v>209</v>
      </c>
      <c r="D738" s="60">
        <v>15197</v>
      </c>
      <c r="E738" s="86">
        <v>85</v>
      </c>
      <c r="F738" s="86">
        <v>83</v>
      </c>
      <c r="G738" s="86">
        <v>71</v>
      </c>
      <c r="H738" s="77">
        <v>80</v>
      </c>
      <c r="I738" s="66"/>
      <c r="J738" s="66"/>
      <c r="K738" s="66"/>
      <c r="L738" s="67"/>
      <c r="M738" s="66"/>
      <c r="N738" s="66"/>
      <c r="O738" s="66"/>
      <c r="P738" s="67"/>
      <c r="Q738" s="66"/>
      <c r="R738" s="66"/>
      <c r="S738" s="66"/>
      <c r="T738" s="67"/>
      <c r="U738" s="66"/>
      <c r="V738" s="66"/>
      <c r="W738" s="66"/>
      <c r="X738" s="67"/>
      <c r="Y738" s="66"/>
      <c r="Z738" s="66"/>
      <c r="AA738" s="66"/>
      <c r="AB738" s="67"/>
      <c r="AC738" s="66"/>
      <c r="AD738" s="66"/>
      <c r="AE738" s="66"/>
      <c r="AF738" s="67"/>
      <c r="AG738" s="66"/>
      <c r="AH738" s="66"/>
      <c r="AI738" s="66"/>
      <c r="AJ738" s="67"/>
      <c r="AK738" s="66"/>
      <c r="AL738" s="66"/>
      <c r="AM738" s="66"/>
      <c r="AN738" s="67"/>
      <c r="AO738" s="66"/>
      <c r="AP738" s="66"/>
      <c r="AQ738" s="66"/>
      <c r="AR738" s="67"/>
      <c r="AT738" s="99">
        <f>SUM(E738,F738,G738,H738)</f>
        <v>319</v>
      </c>
      <c r="AU738" s="68"/>
      <c r="AV738" s="68"/>
      <c r="AW738" s="68"/>
      <c r="AX738" s="68"/>
      <c r="AY738" s="68"/>
      <c r="AZ738" s="68"/>
      <c r="BA738" s="68"/>
      <c r="BB738" s="68"/>
      <c r="BC738" s="68"/>
    </row>
    <row r="739" spans="1:55" x14ac:dyDescent="0.45">
      <c r="A739" s="220" t="s">
        <v>631</v>
      </c>
      <c r="B739" s="101" t="s">
        <v>223</v>
      </c>
      <c r="C739" s="102" t="s">
        <v>209</v>
      </c>
      <c r="D739" s="101">
        <v>15200</v>
      </c>
      <c r="E739" s="105">
        <f>SUM(E735:E738)</f>
        <v>1197</v>
      </c>
      <c r="F739" s="105">
        <f>SUM(F735:F738)</f>
        <v>1216</v>
      </c>
      <c r="G739" s="105">
        <f>SUM(G735:G738)</f>
        <v>1432</v>
      </c>
      <c r="H739" s="106">
        <f>SUM(H735:H738)</f>
        <v>1627</v>
      </c>
      <c r="I739" s="128"/>
      <c r="J739" s="128"/>
      <c r="K739" s="128"/>
      <c r="L739" s="129"/>
      <c r="M739" s="128"/>
      <c r="N739" s="128"/>
      <c r="O739" s="128"/>
      <c r="P739" s="129"/>
      <c r="Q739" s="128"/>
      <c r="R739" s="128"/>
      <c r="S739" s="128"/>
      <c r="T739" s="129"/>
      <c r="U739" s="128"/>
      <c r="V739" s="128"/>
      <c r="W739" s="128"/>
      <c r="X739" s="129"/>
      <c r="Y739" s="128"/>
      <c r="Z739" s="128"/>
      <c r="AA739" s="128"/>
      <c r="AB739" s="129"/>
      <c r="AC739" s="128"/>
      <c r="AD739" s="128"/>
      <c r="AE739" s="128"/>
      <c r="AF739" s="129"/>
      <c r="AG739" s="128"/>
      <c r="AH739" s="128"/>
      <c r="AI739" s="128"/>
      <c r="AJ739" s="129"/>
      <c r="AK739" s="128"/>
      <c r="AL739" s="128"/>
      <c r="AM739" s="128"/>
      <c r="AN739" s="129"/>
      <c r="AO739" s="128"/>
      <c r="AP739" s="128"/>
      <c r="AQ739" s="128"/>
      <c r="AR739" s="129"/>
      <c r="AT739" s="109">
        <f>SUM(E739,F739,G739,H739)</f>
        <v>5472</v>
      </c>
      <c r="AU739" s="134"/>
      <c r="AV739" s="134"/>
      <c r="AW739" s="134"/>
      <c r="AX739" s="134"/>
      <c r="AY739" s="134"/>
      <c r="AZ739" s="134"/>
      <c r="BA739" s="134"/>
      <c r="BB739" s="134"/>
      <c r="BC739" s="134"/>
    </row>
    <row r="740" spans="1:55" x14ac:dyDescent="0.45">
      <c r="A740" s="160"/>
      <c r="B740" s="223"/>
      <c r="C740" s="223"/>
      <c r="D740" s="223"/>
      <c r="E740" s="131"/>
      <c r="F740" s="131"/>
      <c r="G740" s="131"/>
      <c r="H740" s="130"/>
      <c r="I740" s="66"/>
      <c r="J740" s="66"/>
      <c r="K740" s="66"/>
      <c r="L740" s="67"/>
      <c r="M740" s="66"/>
      <c r="N740" s="66"/>
      <c r="O740" s="66"/>
      <c r="P740" s="67"/>
      <c r="Q740" s="66"/>
      <c r="R740" s="66"/>
      <c r="S740" s="66"/>
      <c r="T740" s="67"/>
      <c r="U740" s="66"/>
      <c r="V740" s="66"/>
      <c r="W740" s="66"/>
      <c r="X740" s="67"/>
      <c r="Y740" s="66"/>
      <c r="Z740" s="66"/>
      <c r="AA740" s="66"/>
      <c r="AB740" s="67"/>
      <c r="AC740" s="66"/>
      <c r="AD740" s="66"/>
      <c r="AE740" s="66"/>
      <c r="AF740" s="67"/>
      <c r="AG740" s="66"/>
      <c r="AH740" s="66"/>
      <c r="AI740" s="66"/>
      <c r="AJ740" s="67"/>
      <c r="AK740" s="66"/>
      <c r="AL740" s="66"/>
      <c r="AM740" s="66"/>
      <c r="AN740" s="67"/>
      <c r="AO740" s="66"/>
      <c r="AP740" s="66"/>
      <c r="AQ740" s="66"/>
      <c r="AR740" s="67"/>
      <c r="AT740" s="132"/>
      <c r="AU740" s="68"/>
      <c r="AV740" s="68"/>
      <c r="AW740" s="68"/>
      <c r="AX740" s="68"/>
      <c r="AY740" s="68"/>
      <c r="AZ740" s="68"/>
      <c r="BA740" s="68"/>
      <c r="BB740" s="68"/>
      <c r="BC740" s="68"/>
    </row>
    <row r="741" spans="1:55" x14ac:dyDescent="0.45">
      <c r="A741" s="161" t="s">
        <v>632</v>
      </c>
      <c r="B741" s="101" t="s">
        <v>223</v>
      </c>
      <c r="C741" s="102" t="s">
        <v>209</v>
      </c>
      <c r="D741" s="101">
        <v>15201</v>
      </c>
      <c r="E741" s="105">
        <f>E733-E739</f>
        <v>-179</v>
      </c>
      <c r="F741" s="105">
        <f>F733-F739</f>
        <v>-218</v>
      </c>
      <c r="G741" s="105">
        <f>G733-G739</f>
        <v>-248</v>
      </c>
      <c r="H741" s="106">
        <f>H733-H739</f>
        <v>-384</v>
      </c>
      <c r="I741" s="128"/>
      <c r="J741" s="128"/>
      <c r="K741" s="128"/>
      <c r="L741" s="129"/>
      <c r="M741" s="128"/>
      <c r="N741" s="128"/>
      <c r="O741" s="128"/>
      <c r="P741" s="129"/>
      <c r="Q741" s="128"/>
      <c r="R741" s="128"/>
      <c r="S741" s="128"/>
      <c r="T741" s="129"/>
      <c r="U741" s="128"/>
      <c r="V741" s="128"/>
      <c r="W741" s="128"/>
      <c r="X741" s="129"/>
      <c r="Y741" s="128"/>
      <c r="Z741" s="128"/>
      <c r="AA741" s="128"/>
      <c r="AB741" s="129"/>
      <c r="AC741" s="128"/>
      <c r="AD741" s="128"/>
      <c r="AE741" s="128"/>
      <c r="AF741" s="129"/>
      <c r="AG741" s="128"/>
      <c r="AH741" s="128"/>
      <c r="AI741" s="128"/>
      <c r="AJ741" s="129"/>
      <c r="AK741" s="128"/>
      <c r="AL741" s="128"/>
      <c r="AM741" s="128"/>
      <c r="AN741" s="129"/>
      <c r="AO741" s="128"/>
      <c r="AP741" s="128"/>
      <c r="AQ741" s="128"/>
      <c r="AR741" s="129"/>
      <c r="AT741" s="109">
        <f>SUM(E741,F741,G741,H741)</f>
        <v>-1029</v>
      </c>
      <c r="AU741" s="134"/>
      <c r="AV741" s="134"/>
      <c r="AW741" s="134"/>
      <c r="AX741" s="134"/>
      <c r="AY741" s="134"/>
      <c r="AZ741" s="134"/>
      <c r="BA741" s="134"/>
      <c r="BB741" s="134"/>
      <c r="BC741" s="134"/>
    </row>
    <row r="742" spans="1:55" x14ac:dyDescent="0.45">
      <c r="A742" s="160" t="s">
        <v>633</v>
      </c>
      <c r="B742" s="60" t="s">
        <v>227</v>
      </c>
      <c r="C742" s="76" t="s">
        <v>209</v>
      </c>
      <c r="D742" s="60">
        <v>15204</v>
      </c>
      <c r="E742" s="66"/>
      <c r="F742" s="66"/>
      <c r="G742" s="110">
        <v>-0.20899999999999999</v>
      </c>
      <c r="H742" s="111">
        <v>-0.309</v>
      </c>
      <c r="I742" s="66"/>
      <c r="J742" s="66"/>
      <c r="K742" s="66"/>
      <c r="L742" s="67"/>
      <c r="M742" s="66"/>
      <c r="N742" s="66"/>
      <c r="O742" s="66"/>
      <c r="P742" s="67"/>
      <c r="Q742" s="66"/>
      <c r="R742" s="66"/>
      <c r="S742" s="66"/>
      <c r="T742" s="67"/>
      <c r="U742" s="66"/>
      <c r="V742" s="66"/>
      <c r="W742" s="66"/>
      <c r="X742" s="67"/>
      <c r="Y742" s="66"/>
      <c r="Z742" s="66"/>
      <c r="AA742" s="66"/>
      <c r="AB742" s="67"/>
      <c r="AC742" s="66"/>
      <c r="AD742" s="66"/>
      <c r="AE742" s="66"/>
      <c r="AF742" s="67"/>
      <c r="AG742" s="66"/>
      <c r="AH742" s="66"/>
      <c r="AI742" s="66"/>
      <c r="AJ742" s="67"/>
      <c r="AK742" s="66"/>
      <c r="AL742" s="66"/>
      <c r="AM742" s="66"/>
      <c r="AN742" s="67"/>
      <c r="AO742" s="66"/>
      <c r="AP742" s="66"/>
      <c r="AQ742" s="66"/>
      <c r="AR742" s="67"/>
      <c r="AT742" s="99"/>
      <c r="AU742" s="68"/>
      <c r="AV742" s="68"/>
      <c r="AW742" s="68"/>
      <c r="AX742" s="68"/>
      <c r="AY742" s="68"/>
      <c r="AZ742" s="68"/>
      <c r="BA742" s="68"/>
      <c r="BB742" s="68"/>
      <c r="BC742" s="68"/>
    </row>
    <row r="743" spans="1:55" x14ac:dyDescent="0.45">
      <c r="A743" s="97"/>
      <c r="B743" s="114"/>
      <c r="C743" s="114"/>
      <c r="D743" s="114"/>
      <c r="E743" s="66"/>
      <c r="F743" s="66"/>
      <c r="G743" s="131"/>
      <c r="H743" s="130"/>
      <c r="I743" s="66"/>
      <c r="J743" s="66"/>
      <c r="K743" s="66"/>
      <c r="L743" s="67"/>
      <c r="M743" s="66"/>
      <c r="N743" s="66"/>
      <c r="O743" s="66"/>
      <c r="P743" s="67"/>
      <c r="Q743" s="66"/>
      <c r="R743" s="66"/>
      <c r="S743" s="66"/>
      <c r="T743" s="67"/>
      <c r="U743" s="66"/>
      <c r="V743" s="66"/>
      <c r="W743" s="66"/>
      <c r="X743" s="67"/>
      <c r="Y743" s="66"/>
      <c r="Z743" s="66"/>
      <c r="AA743" s="66"/>
      <c r="AB743" s="67"/>
      <c r="AC743" s="66"/>
      <c r="AD743" s="66"/>
      <c r="AE743" s="66"/>
      <c r="AF743" s="67"/>
      <c r="AG743" s="66"/>
      <c r="AH743" s="66"/>
      <c r="AI743" s="66"/>
      <c r="AJ743" s="67"/>
      <c r="AK743" s="66"/>
      <c r="AL743" s="66"/>
      <c r="AM743" s="66"/>
      <c r="AN743" s="67"/>
      <c r="AO743" s="66"/>
      <c r="AP743" s="66"/>
      <c r="AQ743" s="66"/>
      <c r="AR743" s="67"/>
      <c r="AT743" s="132"/>
      <c r="AU743" s="68"/>
      <c r="AV743" s="68"/>
      <c r="AW743" s="68"/>
      <c r="AX743" s="68"/>
      <c r="AY743" s="68"/>
      <c r="AZ743" s="68"/>
      <c r="BA743" s="68"/>
      <c r="BB743" s="68"/>
      <c r="BC743" s="68"/>
    </row>
    <row r="744" spans="1:55" x14ac:dyDescent="0.45">
      <c r="A744" s="141" t="s">
        <v>637</v>
      </c>
      <c r="B744" s="142"/>
      <c r="C744" s="142"/>
      <c r="D744" s="142"/>
      <c r="E744" s="66"/>
      <c r="F744" s="66"/>
      <c r="G744" s="131"/>
      <c r="H744" s="130"/>
      <c r="I744" s="66"/>
      <c r="J744" s="66"/>
      <c r="K744" s="66"/>
      <c r="L744" s="67"/>
      <c r="M744" s="66"/>
      <c r="N744" s="66"/>
      <c r="O744" s="66"/>
      <c r="P744" s="67"/>
      <c r="Q744" s="66"/>
      <c r="R744" s="66"/>
      <c r="S744" s="66"/>
      <c r="T744" s="67"/>
      <c r="U744" s="66"/>
      <c r="V744" s="66"/>
      <c r="W744" s="66"/>
      <c r="X744" s="67"/>
      <c r="Y744" s="66"/>
      <c r="Z744" s="66"/>
      <c r="AA744" s="66"/>
      <c r="AB744" s="67"/>
      <c r="AC744" s="66"/>
      <c r="AD744" s="66"/>
      <c r="AE744" s="66"/>
      <c r="AF744" s="67"/>
      <c r="AG744" s="66"/>
      <c r="AH744" s="66"/>
      <c r="AI744" s="66"/>
      <c r="AJ744" s="67"/>
      <c r="AK744" s="66"/>
      <c r="AL744" s="66"/>
      <c r="AM744" s="66"/>
      <c r="AN744" s="67"/>
      <c r="AO744" s="66"/>
      <c r="AP744" s="66"/>
      <c r="AQ744" s="66"/>
      <c r="AR744" s="67"/>
      <c r="AT744" s="132"/>
      <c r="AU744" s="68"/>
      <c r="AV744" s="68"/>
      <c r="AW744" s="68"/>
      <c r="AX744" s="68"/>
      <c r="AY744" s="68"/>
      <c r="AZ744" s="68"/>
      <c r="BA744" s="68"/>
      <c r="BB744" s="68"/>
      <c r="BC744" s="68"/>
    </row>
    <row r="745" spans="1:55" x14ac:dyDescent="0.45">
      <c r="A745" s="187" t="s">
        <v>634</v>
      </c>
      <c r="B745" s="188"/>
      <c r="C745" s="188"/>
      <c r="D745" s="188"/>
      <c r="E745" s="66"/>
      <c r="F745" s="66"/>
      <c r="G745" s="131"/>
      <c r="H745" s="130"/>
      <c r="I745" s="66"/>
      <c r="J745" s="66"/>
      <c r="K745" s="66"/>
      <c r="L745" s="67"/>
      <c r="M745" s="66"/>
      <c r="N745" s="66"/>
      <c r="O745" s="66"/>
      <c r="P745" s="67"/>
      <c r="Q745" s="66"/>
      <c r="R745" s="66"/>
      <c r="S745" s="66"/>
      <c r="T745" s="67"/>
      <c r="U745" s="66"/>
      <c r="V745" s="66"/>
      <c r="W745" s="66"/>
      <c r="X745" s="67"/>
      <c r="Y745" s="66"/>
      <c r="Z745" s="66"/>
      <c r="AA745" s="66"/>
      <c r="AB745" s="67"/>
      <c r="AC745" s="66"/>
      <c r="AD745" s="66"/>
      <c r="AE745" s="66"/>
      <c r="AF745" s="67"/>
      <c r="AG745" s="66"/>
      <c r="AH745" s="66"/>
      <c r="AI745" s="66"/>
      <c r="AJ745" s="67"/>
      <c r="AK745" s="66"/>
      <c r="AL745" s="66"/>
      <c r="AM745" s="66"/>
      <c r="AN745" s="67"/>
      <c r="AO745" s="66"/>
      <c r="AP745" s="66"/>
      <c r="AQ745" s="66"/>
      <c r="AR745" s="67"/>
      <c r="AT745" s="132"/>
      <c r="AU745" s="68"/>
      <c r="AV745" s="68"/>
      <c r="AW745" s="68"/>
      <c r="AX745" s="68"/>
      <c r="AY745" s="68"/>
      <c r="AZ745" s="68"/>
      <c r="BA745" s="68"/>
      <c r="BB745" s="68"/>
      <c r="BC745" s="68"/>
    </row>
    <row r="746" spans="1:55" x14ac:dyDescent="0.45">
      <c r="A746" s="160" t="s">
        <v>625</v>
      </c>
      <c r="B746" s="60" t="s">
        <v>223</v>
      </c>
      <c r="C746" s="76" t="s">
        <v>209</v>
      </c>
      <c r="D746" s="60">
        <v>15205</v>
      </c>
      <c r="E746" s="86">
        <v>0</v>
      </c>
      <c r="F746" s="86">
        <v>0</v>
      </c>
      <c r="G746" s="86">
        <v>-63</v>
      </c>
      <c r="H746" s="77">
        <v>-105</v>
      </c>
      <c r="I746" s="66"/>
      <c r="J746" s="66"/>
      <c r="K746" s="66"/>
      <c r="L746" s="67"/>
      <c r="M746" s="66"/>
      <c r="N746" s="66"/>
      <c r="O746" s="66"/>
      <c r="P746" s="67"/>
      <c r="Q746" s="66"/>
      <c r="R746" s="66"/>
      <c r="S746" s="66"/>
      <c r="T746" s="67"/>
      <c r="U746" s="66"/>
      <c r="V746" s="66"/>
      <c r="W746" s="66"/>
      <c r="X746" s="67"/>
      <c r="Y746" s="66"/>
      <c r="Z746" s="66"/>
      <c r="AA746" s="66"/>
      <c r="AB746" s="67"/>
      <c r="AC746" s="66"/>
      <c r="AD746" s="66"/>
      <c r="AE746" s="66"/>
      <c r="AF746" s="67"/>
      <c r="AG746" s="66"/>
      <c r="AH746" s="66"/>
      <c r="AI746" s="66"/>
      <c r="AJ746" s="67"/>
      <c r="AK746" s="66"/>
      <c r="AL746" s="66"/>
      <c r="AM746" s="66"/>
      <c r="AN746" s="67"/>
      <c r="AO746" s="66"/>
      <c r="AP746" s="66"/>
      <c r="AQ746" s="66"/>
      <c r="AR746" s="67"/>
      <c r="AT746" s="99">
        <f>SUM(E746,F746,G746,H746)</f>
        <v>-168</v>
      </c>
      <c r="AU746" s="68"/>
      <c r="AV746" s="68"/>
      <c r="AW746" s="68"/>
      <c r="AX746" s="68"/>
      <c r="AY746" s="68"/>
      <c r="AZ746" s="68"/>
      <c r="BA746" s="68"/>
      <c r="BB746" s="68"/>
      <c r="BC746" s="68"/>
    </row>
    <row r="747" spans="1:55" x14ac:dyDescent="0.45">
      <c r="A747" s="160" t="s">
        <v>629</v>
      </c>
      <c r="B747" s="60" t="s">
        <v>223</v>
      </c>
      <c r="C747" s="76" t="s">
        <v>209</v>
      </c>
      <c r="D747" s="60">
        <v>15207</v>
      </c>
      <c r="E747" s="86">
        <v>0</v>
      </c>
      <c r="F747" s="86">
        <v>0</v>
      </c>
      <c r="G747" s="86">
        <v>-18</v>
      </c>
      <c r="H747" s="77">
        <v>-13</v>
      </c>
      <c r="I747" s="66"/>
      <c r="J747" s="66"/>
      <c r="K747" s="66"/>
      <c r="L747" s="67"/>
      <c r="M747" s="66"/>
      <c r="N747" s="66"/>
      <c r="O747" s="66"/>
      <c r="P747" s="67"/>
      <c r="Q747" s="66"/>
      <c r="R747" s="66"/>
      <c r="S747" s="66"/>
      <c r="T747" s="67"/>
      <c r="U747" s="66"/>
      <c r="V747" s="66"/>
      <c r="W747" s="66"/>
      <c r="X747" s="67"/>
      <c r="Y747" s="66"/>
      <c r="Z747" s="66"/>
      <c r="AA747" s="66"/>
      <c r="AB747" s="67"/>
      <c r="AC747" s="66"/>
      <c r="AD747" s="66"/>
      <c r="AE747" s="66"/>
      <c r="AF747" s="67"/>
      <c r="AG747" s="66"/>
      <c r="AH747" s="66"/>
      <c r="AI747" s="66"/>
      <c r="AJ747" s="67"/>
      <c r="AK747" s="66"/>
      <c r="AL747" s="66"/>
      <c r="AM747" s="66"/>
      <c r="AN747" s="67"/>
      <c r="AO747" s="66"/>
      <c r="AP747" s="66"/>
      <c r="AQ747" s="66"/>
      <c r="AR747" s="67"/>
      <c r="AT747" s="99">
        <f>SUM(E747,F747,G747,H747)</f>
        <v>-31</v>
      </c>
      <c r="AU747" s="68"/>
      <c r="AV747" s="68"/>
      <c r="AW747" s="68"/>
      <c r="AX747" s="68"/>
      <c r="AY747" s="68"/>
      <c r="AZ747" s="68"/>
      <c r="BA747" s="68"/>
      <c r="BB747" s="68"/>
      <c r="BC747" s="68"/>
    </row>
    <row r="748" spans="1:55" x14ac:dyDescent="0.45">
      <c r="A748" s="160" t="s">
        <v>631</v>
      </c>
      <c r="B748" s="60" t="s">
        <v>223</v>
      </c>
      <c r="C748" s="76" t="s">
        <v>209</v>
      </c>
      <c r="D748" s="60">
        <v>15210</v>
      </c>
      <c r="E748" s="86">
        <v>0</v>
      </c>
      <c r="F748" s="86">
        <v>0</v>
      </c>
      <c r="G748" s="86">
        <v>-18</v>
      </c>
      <c r="H748" s="77">
        <v>-13</v>
      </c>
      <c r="I748" s="66"/>
      <c r="J748" s="66"/>
      <c r="K748" s="66"/>
      <c r="L748" s="67"/>
      <c r="M748" s="66"/>
      <c r="N748" s="66"/>
      <c r="O748" s="66"/>
      <c r="P748" s="67"/>
      <c r="Q748" s="66"/>
      <c r="R748" s="66"/>
      <c r="S748" s="66"/>
      <c r="T748" s="67"/>
      <c r="U748" s="66"/>
      <c r="V748" s="66"/>
      <c r="W748" s="66"/>
      <c r="X748" s="67"/>
      <c r="Y748" s="66"/>
      <c r="Z748" s="66"/>
      <c r="AA748" s="66"/>
      <c r="AB748" s="67"/>
      <c r="AC748" s="66"/>
      <c r="AD748" s="66"/>
      <c r="AE748" s="66"/>
      <c r="AF748" s="67"/>
      <c r="AG748" s="66"/>
      <c r="AH748" s="66"/>
      <c r="AI748" s="66"/>
      <c r="AJ748" s="67"/>
      <c r="AK748" s="66"/>
      <c r="AL748" s="66"/>
      <c r="AM748" s="66"/>
      <c r="AN748" s="67"/>
      <c r="AO748" s="66"/>
      <c r="AP748" s="66"/>
      <c r="AQ748" s="66"/>
      <c r="AR748" s="67"/>
      <c r="AT748" s="99">
        <f>SUM(E748,F748,G748,H748)</f>
        <v>-31</v>
      </c>
      <c r="AU748" s="68"/>
      <c r="AV748" s="68"/>
      <c r="AW748" s="68"/>
      <c r="AX748" s="68"/>
      <c r="AY748" s="68"/>
      <c r="AZ748" s="68"/>
      <c r="BA748" s="68"/>
      <c r="BB748" s="68"/>
      <c r="BC748" s="68"/>
    </row>
    <row r="749" spans="1:55" x14ac:dyDescent="0.45">
      <c r="A749" s="160" t="s">
        <v>638</v>
      </c>
      <c r="B749" s="60" t="s">
        <v>223</v>
      </c>
      <c r="C749" s="76" t="s">
        <v>209</v>
      </c>
      <c r="D749" s="60">
        <v>15212</v>
      </c>
      <c r="E749" s="86">
        <v>0</v>
      </c>
      <c r="F749" s="86">
        <v>0</v>
      </c>
      <c r="G749" s="86">
        <v>-45</v>
      </c>
      <c r="H749" s="77">
        <v>-92</v>
      </c>
      <c r="I749" s="66"/>
      <c r="J749" s="66"/>
      <c r="K749" s="66"/>
      <c r="L749" s="67"/>
      <c r="M749" s="66"/>
      <c r="N749" s="66"/>
      <c r="O749" s="66"/>
      <c r="P749" s="67"/>
      <c r="Q749" s="66"/>
      <c r="R749" s="66"/>
      <c r="S749" s="66"/>
      <c r="T749" s="67"/>
      <c r="U749" s="66"/>
      <c r="V749" s="66"/>
      <c r="W749" s="66"/>
      <c r="X749" s="67"/>
      <c r="Y749" s="66"/>
      <c r="Z749" s="66"/>
      <c r="AA749" s="66"/>
      <c r="AB749" s="67"/>
      <c r="AC749" s="66"/>
      <c r="AD749" s="66"/>
      <c r="AE749" s="66"/>
      <c r="AF749" s="67"/>
      <c r="AG749" s="66"/>
      <c r="AH749" s="66"/>
      <c r="AI749" s="66"/>
      <c r="AJ749" s="67"/>
      <c r="AK749" s="66"/>
      <c r="AL749" s="66"/>
      <c r="AM749" s="66"/>
      <c r="AN749" s="67"/>
      <c r="AO749" s="66"/>
      <c r="AP749" s="66"/>
      <c r="AQ749" s="66"/>
      <c r="AR749" s="67"/>
      <c r="AT749" s="99">
        <f>SUM(E749,F749,G749,H749)</f>
        <v>-137</v>
      </c>
      <c r="AU749" s="68"/>
      <c r="AV749" s="68"/>
      <c r="AW749" s="68"/>
      <c r="AX749" s="68"/>
      <c r="AY749" s="68"/>
      <c r="AZ749" s="68"/>
      <c r="BA749" s="68"/>
      <c r="BB749" s="68"/>
      <c r="BC749" s="68"/>
    </row>
    <row r="750" spans="1:55" x14ac:dyDescent="0.45">
      <c r="A750" s="135"/>
      <c r="B750" s="158"/>
      <c r="C750" s="158"/>
      <c r="D750" s="158"/>
      <c r="E750" s="66"/>
      <c r="F750" s="66"/>
      <c r="G750" s="131"/>
      <c r="H750" s="130"/>
      <c r="I750" s="66"/>
      <c r="J750" s="66"/>
      <c r="K750" s="66"/>
      <c r="L750" s="67"/>
      <c r="M750" s="66"/>
      <c r="N750" s="66"/>
      <c r="O750" s="66"/>
      <c r="P750" s="67"/>
      <c r="Q750" s="66"/>
      <c r="R750" s="66"/>
      <c r="S750" s="66"/>
      <c r="T750" s="67"/>
      <c r="U750" s="66"/>
      <c r="V750" s="66"/>
      <c r="W750" s="66"/>
      <c r="X750" s="67"/>
      <c r="Y750" s="66"/>
      <c r="Z750" s="66"/>
      <c r="AA750" s="66"/>
      <c r="AB750" s="67"/>
      <c r="AC750" s="66"/>
      <c r="AD750" s="66"/>
      <c r="AE750" s="66"/>
      <c r="AF750" s="67"/>
      <c r="AG750" s="66"/>
      <c r="AH750" s="66"/>
      <c r="AI750" s="66"/>
      <c r="AJ750" s="67"/>
      <c r="AK750" s="66"/>
      <c r="AL750" s="66"/>
      <c r="AM750" s="66"/>
      <c r="AN750" s="67"/>
      <c r="AO750" s="66"/>
      <c r="AP750" s="66"/>
      <c r="AQ750" s="66"/>
      <c r="AR750" s="67"/>
      <c r="AT750" s="132"/>
      <c r="AU750" s="68"/>
      <c r="AV750" s="68"/>
      <c r="AW750" s="68"/>
      <c r="AX750" s="68"/>
      <c r="AY750" s="68"/>
      <c r="AZ750" s="68"/>
      <c r="BA750" s="68"/>
      <c r="BB750" s="68"/>
      <c r="BC750" s="68"/>
    </row>
    <row r="751" spans="1:55" x14ac:dyDescent="0.45">
      <c r="A751" s="141" t="s">
        <v>532</v>
      </c>
      <c r="B751" s="142"/>
      <c r="C751" s="142"/>
      <c r="D751" s="142"/>
      <c r="E751" s="66"/>
      <c r="F751" s="66"/>
      <c r="G751" s="131"/>
      <c r="H751" s="130"/>
      <c r="I751" s="66"/>
      <c r="J751" s="66"/>
      <c r="K751" s="66"/>
      <c r="L751" s="67"/>
      <c r="M751" s="66"/>
      <c r="N751" s="66"/>
      <c r="O751" s="66"/>
      <c r="P751" s="67"/>
      <c r="Q751" s="66"/>
      <c r="R751" s="66"/>
      <c r="S751" s="66"/>
      <c r="T751" s="67"/>
      <c r="U751" s="66"/>
      <c r="V751" s="66"/>
      <c r="W751" s="66"/>
      <c r="X751" s="67"/>
      <c r="Y751" s="66"/>
      <c r="Z751" s="66"/>
      <c r="AA751" s="66"/>
      <c r="AB751" s="67"/>
      <c r="AC751" s="66"/>
      <c r="AD751" s="66"/>
      <c r="AE751" s="66"/>
      <c r="AF751" s="67"/>
      <c r="AG751" s="66"/>
      <c r="AH751" s="66"/>
      <c r="AI751" s="66"/>
      <c r="AJ751" s="67"/>
      <c r="AK751" s="66"/>
      <c r="AL751" s="66"/>
      <c r="AM751" s="66"/>
      <c r="AN751" s="67"/>
      <c r="AO751" s="66"/>
      <c r="AP751" s="66"/>
      <c r="AQ751" s="66"/>
      <c r="AR751" s="67"/>
      <c r="AT751" s="132"/>
      <c r="AU751" s="68"/>
      <c r="AV751" s="68"/>
      <c r="AW751" s="68"/>
      <c r="AX751" s="68"/>
      <c r="AY751" s="68"/>
      <c r="AZ751" s="68"/>
      <c r="BA751" s="68"/>
      <c r="BB751" s="68"/>
      <c r="BC751" s="68"/>
    </row>
    <row r="752" spans="1:55" x14ac:dyDescent="0.45">
      <c r="A752" s="187" t="s">
        <v>624</v>
      </c>
      <c r="B752" s="188"/>
      <c r="C752" s="188"/>
      <c r="D752" s="188"/>
      <c r="E752" s="66"/>
      <c r="F752" s="66"/>
      <c r="G752" s="131"/>
      <c r="H752" s="130"/>
      <c r="I752" s="66"/>
      <c r="J752" s="66"/>
      <c r="K752" s="66"/>
      <c r="L752" s="67"/>
      <c r="M752" s="66"/>
      <c r="N752" s="66"/>
      <c r="O752" s="66"/>
      <c r="P752" s="67"/>
      <c r="Q752" s="66"/>
      <c r="R752" s="66"/>
      <c r="S752" s="66"/>
      <c r="T752" s="67"/>
      <c r="U752" s="66"/>
      <c r="V752" s="66"/>
      <c r="W752" s="66"/>
      <c r="X752" s="67"/>
      <c r="Y752" s="66"/>
      <c r="Z752" s="66"/>
      <c r="AA752" s="66"/>
      <c r="AB752" s="67"/>
      <c r="AC752" s="66"/>
      <c r="AD752" s="66"/>
      <c r="AE752" s="66"/>
      <c r="AF752" s="67"/>
      <c r="AG752" s="66"/>
      <c r="AH752" s="66"/>
      <c r="AI752" s="66"/>
      <c r="AJ752" s="67"/>
      <c r="AK752" s="66"/>
      <c r="AL752" s="66"/>
      <c r="AM752" s="66"/>
      <c r="AN752" s="67"/>
      <c r="AO752" s="66"/>
      <c r="AP752" s="66"/>
      <c r="AQ752" s="66"/>
      <c r="AR752" s="67"/>
      <c r="AT752" s="132"/>
      <c r="AU752" s="68"/>
      <c r="AV752" s="68"/>
      <c r="AW752" s="68"/>
      <c r="AX752" s="68"/>
      <c r="AY752" s="68"/>
      <c r="AZ752" s="68"/>
      <c r="BA752" s="68"/>
      <c r="BB752" s="68"/>
      <c r="BC752" s="68"/>
    </row>
    <row r="753" spans="1:55" x14ac:dyDescent="0.45">
      <c r="A753" s="160" t="s">
        <v>625</v>
      </c>
      <c r="B753" s="60" t="s">
        <v>223</v>
      </c>
      <c r="C753" s="76" t="s">
        <v>209</v>
      </c>
      <c r="D753" s="60">
        <v>15214</v>
      </c>
      <c r="E753" s="86">
        <v>13969</v>
      </c>
      <c r="F753" s="86">
        <v>14105</v>
      </c>
      <c r="G753" s="86">
        <v>14893</v>
      </c>
      <c r="H753" s="77">
        <v>16858</v>
      </c>
      <c r="I753" s="66"/>
      <c r="J753" s="66"/>
      <c r="K753" s="66"/>
      <c r="L753" s="67"/>
      <c r="M753" s="66"/>
      <c r="N753" s="66"/>
      <c r="O753" s="66"/>
      <c r="P753" s="67"/>
      <c r="Q753" s="66"/>
      <c r="R753" s="66"/>
      <c r="S753" s="66"/>
      <c r="T753" s="67"/>
      <c r="U753" s="66"/>
      <c r="V753" s="66"/>
      <c r="W753" s="66"/>
      <c r="X753" s="67"/>
      <c r="Y753" s="66"/>
      <c r="Z753" s="66"/>
      <c r="AA753" s="66"/>
      <c r="AB753" s="67"/>
      <c r="AC753" s="66"/>
      <c r="AD753" s="66"/>
      <c r="AE753" s="66"/>
      <c r="AF753" s="67"/>
      <c r="AG753" s="66"/>
      <c r="AH753" s="66"/>
      <c r="AI753" s="66"/>
      <c r="AJ753" s="67"/>
      <c r="AK753" s="66"/>
      <c r="AL753" s="66"/>
      <c r="AM753" s="66"/>
      <c r="AN753" s="67"/>
      <c r="AO753" s="66"/>
      <c r="AP753" s="66"/>
      <c r="AQ753" s="66"/>
      <c r="AR753" s="67"/>
      <c r="AT753" s="99">
        <f>SUM(E753,F753,G753,H753)</f>
        <v>59825</v>
      </c>
      <c r="AU753" s="68"/>
      <c r="AV753" s="68"/>
      <c r="AW753" s="68"/>
      <c r="AX753" s="68"/>
      <c r="AY753" s="68"/>
      <c r="AZ753" s="68"/>
      <c r="BA753" s="68"/>
      <c r="BB753" s="68"/>
      <c r="BC753" s="68"/>
    </row>
    <row r="754" spans="1:55" x14ac:dyDescent="0.45">
      <c r="A754" s="217" t="s">
        <v>626</v>
      </c>
      <c r="B754" s="218"/>
      <c r="C754" s="218"/>
      <c r="D754" s="218"/>
      <c r="E754" s="131"/>
      <c r="F754" s="66"/>
      <c r="G754" s="66"/>
      <c r="H754" s="67"/>
      <c r="I754" s="66"/>
      <c r="J754" s="66"/>
      <c r="K754" s="66"/>
      <c r="L754" s="67"/>
      <c r="M754" s="66"/>
      <c r="N754" s="66"/>
      <c r="O754" s="66"/>
      <c r="P754" s="67"/>
      <c r="Q754" s="66"/>
      <c r="R754" s="66"/>
      <c r="S754" s="66"/>
      <c r="T754" s="67"/>
      <c r="U754" s="66"/>
      <c r="V754" s="66"/>
      <c r="W754" s="66"/>
      <c r="X754" s="67"/>
      <c r="Y754" s="66"/>
      <c r="Z754" s="66"/>
      <c r="AA754" s="66"/>
      <c r="AB754" s="67"/>
      <c r="AC754" s="66"/>
      <c r="AD754" s="66"/>
      <c r="AE754" s="66"/>
      <c r="AF754" s="67"/>
      <c r="AG754" s="66"/>
      <c r="AH754" s="66"/>
      <c r="AI754" s="66"/>
      <c r="AJ754" s="67"/>
      <c r="AK754" s="66"/>
      <c r="AL754" s="66"/>
      <c r="AM754" s="66"/>
      <c r="AN754" s="67"/>
      <c r="AO754" s="66"/>
      <c r="AP754" s="66"/>
      <c r="AQ754" s="66"/>
      <c r="AR754" s="67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</row>
    <row r="755" spans="1:55" x14ac:dyDescent="0.45">
      <c r="A755" s="219" t="s">
        <v>627</v>
      </c>
      <c r="B755" s="60" t="s">
        <v>223</v>
      </c>
      <c r="C755" s="76" t="s">
        <v>209</v>
      </c>
      <c r="D755" s="60">
        <v>15215</v>
      </c>
      <c r="E755" s="86">
        <v>5944</v>
      </c>
      <c r="F755" s="86">
        <v>6063</v>
      </c>
      <c r="G755" s="86">
        <v>6413</v>
      </c>
      <c r="H755" s="77">
        <v>7438</v>
      </c>
      <c r="I755" s="66"/>
      <c r="J755" s="66"/>
      <c r="K755" s="66"/>
      <c r="L755" s="67"/>
      <c r="M755" s="66"/>
      <c r="N755" s="66"/>
      <c r="O755" s="66"/>
      <c r="P755" s="67"/>
      <c r="Q755" s="66"/>
      <c r="R755" s="66"/>
      <c r="S755" s="66"/>
      <c r="T755" s="67"/>
      <c r="U755" s="66"/>
      <c r="V755" s="66"/>
      <c r="W755" s="66"/>
      <c r="X755" s="67"/>
      <c r="Y755" s="66"/>
      <c r="Z755" s="66"/>
      <c r="AA755" s="66"/>
      <c r="AB755" s="67"/>
      <c r="AC755" s="66"/>
      <c r="AD755" s="66"/>
      <c r="AE755" s="66"/>
      <c r="AF755" s="67"/>
      <c r="AG755" s="66"/>
      <c r="AH755" s="66"/>
      <c r="AI755" s="66"/>
      <c r="AJ755" s="67"/>
      <c r="AK755" s="66"/>
      <c r="AL755" s="66"/>
      <c r="AM755" s="66"/>
      <c r="AN755" s="67"/>
      <c r="AO755" s="66"/>
      <c r="AP755" s="66"/>
      <c r="AQ755" s="66"/>
      <c r="AR755" s="67"/>
      <c r="AT755" s="99">
        <f>SUM(E755,F755,G755,H755)</f>
        <v>25858</v>
      </c>
      <c r="AU755" s="68"/>
      <c r="AV755" s="68"/>
      <c r="AW755" s="68"/>
      <c r="AX755" s="68"/>
      <c r="AY755" s="68"/>
      <c r="AZ755" s="68"/>
      <c r="BA755" s="68"/>
      <c r="BB755" s="68"/>
      <c r="BC755" s="68"/>
    </row>
    <row r="756" spans="1:55" x14ac:dyDescent="0.45">
      <c r="A756" s="219" t="s">
        <v>628</v>
      </c>
      <c r="B756" s="60" t="s">
        <v>223</v>
      </c>
      <c r="C756" s="76" t="s">
        <v>209</v>
      </c>
      <c r="D756" s="60">
        <v>15217</v>
      </c>
      <c r="E756" s="86">
        <v>1837</v>
      </c>
      <c r="F756" s="86">
        <v>1987</v>
      </c>
      <c r="G756" s="86">
        <v>2017</v>
      </c>
      <c r="H756" s="77">
        <v>2111</v>
      </c>
      <c r="I756" s="66"/>
      <c r="J756" s="66"/>
      <c r="K756" s="66"/>
      <c r="L756" s="67"/>
      <c r="M756" s="66"/>
      <c r="N756" s="66"/>
      <c r="O756" s="66"/>
      <c r="P756" s="67"/>
      <c r="Q756" s="66"/>
      <c r="R756" s="66"/>
      <c r="S756" s="66"/>
      <c r="T756" s="67"/>
      <c r="U756" s="66"/>
      <c r="V756" s="66"/>
      <c r="W756" s="66"/>
      <c r="X756" s="67"/>
      <c r="Y756" s="66"/>
      <c r="Z756" s="66"/>
      <c r="AA756" s="66"/>
      <c r="AB756" s="67"/>
      <c r="AC756" s="66"/>
      <c r="AD756" s="66"/>
      <c r="AE756" s="66"/>
      <c r="AF756" s="67"/>
      <c r="AG756" s="66"/>
      <c r="AH756" s="66"/>
      <c r="AI756" s="66"/>
      <c r="AJ756" s="67"/>
      <c r="AK756" s="66"/>
      <c r="AL756" s="66"/>
      <c r="AM756" s="66"/>
      <c r="AN756" s="67"/>
      <c r="AO756" s="66"/>
      <c r="AP756" s="66"/>
      <c r="AQ756" s="66"/>
      <c r="AR756" s="67"/>
      <c r="AT756" s="99">
        <f>SUM(E756,F756,G756,H756)</f>
        <v>7952</v>
      </c>
      <c r="AU756" s="68"/>
      <c r="AV756" s="68"/>
      <c r="AW756" s="68"/>
      <c r="AX756" s="68"/>
      <c r="AY756" s="68"/>
      <c r="AZ756" s="68"/>
      <c r="BA756" s="68"/>
      <c r="BB756" s="68"/>
      <c r="BC756" s="68"/>
    </row>
    <row r="757" spans="1:55" x14ac:dyDescent="0.45">
      <c r="A757" s="219" t="s">
        <v>629</v>
      </c>
      <c r="B757" s="60" t="s">
        <v>223</v>
      </c>
      <c r="C757" s="76" t="s">
        <v>209</v>
      </c>
      <c r="D757" s="60">
        <v>15218</v>
      </c>
      <c r="E757" s="86">
        <v>1586</v>
      </c>
      <c r="F757" s="86">
        <v>1735</v>
      </c>
      <c r="G757" s="86">
        <v>1806</v>
      </c>
      <c r="H757" s="77">
        <v>2126</v>
      </c>
      <c r="I757" s="66"/>
      <c r="J757" s="66"/>
      <c r="K757" s="66"/>
      <c r="L757" s="67"/>
      <c r="M757" s="66"/>
      <c r="N757" s="66"/>
      <c r="O757" s="66"/>
      <c r="P757" s="67"/>
      <c r="Q757" s="66"/>
      <c r="R757" s="66"/>
      <c r="S757" s="66"/>
      <c r="T757" s="67"/>
      <c r="U757" s="66"/>
      <c r="V757" s="66"/>
      <c r="W757" s="66"/>
      <c r="X757" s="67"/>
      <c r="Y757" s="66"/>
      <c r="Z757" s="66"/>
      <c r="AA757" s="66"/>
      <c r="AB757" s="67"/>
      <c r="AC757" s="66"/>
      <c r="AD757" s="66"/>
      <c r="AE757" s="66"/>
      <c r="AF757" s="67"/>
      <c r="AG757" s="66"/>
      <c r="AH757" s="66"/>
      <c r="AI757" s="66"/>
      <c r="AJ757" s="67"/>
      <c r="AK757" s="66"/>
      <c r="AL757" s="66"/>
      <c r="AM757" s="66"/>
      <c r="AN757" s="67"/>
      <c r="AO757" s="66"/>
      <c r="AP757" s="66"/>
      <c r="AQ757" s="66"/>
      <c r="AR757" s="67"/>
      <c r="AT757" s="99">
        <f>SUM(E757,F757,G757,H757)</f>
        <v>7253</v>
      </c>
      <c r="AU757" s="68"/>
      <c r="AV757" s="68"/>
      <c r="AW757" s="68"/>
      <c r="AX757" s="68"/>
      <c r="AY757" s="68"/>
      <c r="AZ757" s="68"/>
      <c r="BA757" s="68"/>
      <c r="BB757" s="68"/>
      <c r="BC757" s="68"/>
    </row>
    <row r="758" spans="1:55" x14ac:dyDescent="0.45">
      <c r="A758" s="219" t="s">
        <v>630</v>
      </c>
      <c r="B758" s="60" t="s">
        <v>223</v>
      </c>
      <c r="C758" s="76" t="s">
        <v>209</v>
      </c>
      <c r="D758" s="60">
        <v>15220</v>
      </c>
      <c r="E758" s="86">
        <v>1125</v>
      </c>
      <c r="F758" s="86">
        <v>1197</v>
      </c>
      <c r="G758" s="86">
        <v>1213</v>
      </c>
      <c r="H758" s="77">
        <v>1261</v>
      </c>
      <c r="I758" s="66"/>
      <c r="J758" s="66"/>
      <c r="K758" s="66"/>
      <c r="L758" s="67"/>
      <c r="M758" s="66"/>
      <c r="N758" s="66"/>
      <c r="O758" s="66"/>
      <c r="P758" s="67"/>
      <c r="Q758" s="66"/>
      <c r="R758" s="66"/>
      <c r="S758" s="66"/>
      <c r="T758" s="67"/>
      <c r="U758" s="66"/>
      <c r="V758" s="66"/>
      <c r="W758" s="66"/>
      <c r="X758" s="67"/>
      <c r="Y758" s="66"/>
      <c r="Z758" s="66"/>
      <c r="AA758" s="66"/>
      <c r="AB758" s="67"/>
      <c r="AC758" s="66"/>
      <c r="AD758" s="66"/>
      <c r="AE758" s="66"/>
      <c r="AF758" s="67"/>
      <c r="AG758" s="66"/>
      <c r="AH758" s="66"/>
      <c r="AI758" s="66"/>
      <c r="AJ758" s="67"/>
      <c r="AK758" s="66"/>
      <c r="AL758" s="66"/>
      <c r="AM758" s="66"/>
      <c r="AN758" s="67"/>
      <c r="AO758" s="66"/>
      <c r="AP758" s="66"/>
      <c r="AQ758" s="66"/>
      <c r="AR758" s="67"/>
      <c r="AT758" s="99">
        <f>SUM(E758,F758,G758,H758)</f>
        <v>4796</v>
      </c>
      <c r="AU758" s="68"/>
      <c r="AV758" s="68"/>
      <c r="AW758" s="68"/>
      <c r="AX758" s="68"/>
      <c r="AY758" s="68"/>
      <c r="AZ758" s="68"/>
      <c r="BA758" s="68"/>
      <c r="BB758" s="68"/>
      <c r="BC758" s="68"/>
    </row>
    <row r="759" spans="1:55" x14ac:dyDescent="0.45">
      <c r="A759" s="220" t="s">
        <v>631</v>
      </c>
      <c r="B759" s="101" t="s">
        <v>223</v>
      </c>
      <c r="C759" s="102" t="s">
        <v>209</v>
      </c>
      <c r="D759" s="101">
        <v>15224</v>
      </c>
      <c r="E759" s="105">
        <f>SUM(E755:E758)</f>
        <v>10492</v>
      </c>
      <c r="F759" s="105">
        <f>SUM(F755:F758)</f>
        <v>10982</v>
      </c>
      <c r="G759" s="105">
        <f>SUM(G755:G758)</f>
        <v>11449</v>
      </c>
      <c r="H759" s="106">
        <f>SUM(H755:H758)</f>
        <v>12936</v>
      </c>
      <c r="I759" s="128"/>
      <c r="J759" s="128"/>
      <c r="K759" s="128"/>
      <c r="L759" s="129"/>
      <c r="M759" s="128"/>
      <c r="N759" s="128"/>
      <c r="O759" s="128"/>
      <c r="P759" s="129"/>
      <c r="Q759" s="128"/>
      <c r="R759" s="128"/>
      <c r="S759" s="128"/>
      <c r="T759" s="129"/>
      <c r="U759" s="128"/>
      <c r="V759" s="128"/>
      <c r="W759" s="128"/>
      <c r="X759" s="129"/>
      <c r="Y759" s="128"/>
      <c r="Z759" s="128"/>
      <c r="AA759" s="128"/>
      <c r="AB759" s="129"/>
      <c r="AC759" s="128"/>
      <c r="AD759" s="128"/>
      <c r="AE759" s="128"/>
      <c r="AF759" s="129"/>
      <c r="AG759" s="128"/>
      <c r="AH759" s="128"/>
      <c r="AI759" s="128"/>
      <c r="AJ759" s="129"/>
      <c r="AK759" s="128"/>
      <c r="AL759" s="128"/>
      <c r="AM759" s="128"/>
      <c r="AN759" s="129"/>
      <c r="AO759" s="128"/>
      <c r="AP759" s="128"/>
      <c r="AQ759" s="128"/>
      <c r="AR759" s="129"/>
      <c r="AT759" s="109">
        <f>SUM(E759,F759,G759,H759)</f>
        <v>45859</v>
      </c>
      <c r="AU759" s="134"/>
      <c r="AV759" s="134"/>
      <c r="AW759" s="134"/>
      <c r="AX759" s="134"/>
      <c r="AY759" s="134"/>
      <c r="AZ759" s="134"/>
      <c r="BA759" s="134"/>
      <c r="BB759" s="134"/>
      <c r="BC759" s="134"/>
    </row>
    <row r="760" spans="1:55" x14ac:dyDescent="0.45">
      <c r="A760" s="160"/>
      <c r="B760" s="223"/>
      <c r="C760" s="223"/>
      <c r="D760" s="223"/>
      <c r="E760" s="131"/>
      <c r="F760" s="66"/>
      <c r="G760" s="66"/>
      <c r="H760" s="67"/>
      <c r="I760" s="66"/>
      <c r="J760" s="66"/>
      <c r="K760" s="66"/>
      <c r="L760" s="67"/>
      <c r="M760" s="66"/>
      <c r="N760" s="66"/>
      <c r="O760" s="66"/>
      <c r="P760" s="67"/>
      <c r="Q760" s="66"/>
      <c r="R760" s="66"/>
      <c r="S760" s="66"/>
      <c r="T760" s="67"/>
      <c r="U760" s="66"/>
      <c r="V760" s="66"/>
      <c r="W760" s="66"/>
      <c r="X760" s="67"/>
      <c r="Y760" s="66"/>
      <c r="Z760" s="66"/>
      <c r="AA760" s="66"/>
      <c r="AB760" s="67"/>
      <c r="AC760" s="66"/>
      <c r="AD760" s="66"/>
      <c r="AE760" s="66"/>
      <c r="AF760" s="67"/>
      <c r="AG760" s="66"/>
      <c r="AH760" s="66"/>
      <c r="AI760" s="66"/>
      <c r="AJ760" s="67"/>
      <c r="AK760" s="66"/>
      <c r="AL760" s="66"/>
      <c r="AM760" s="66"/>
      <c r="AN760" s="67"/>
      <c r="AO760" s="66"/>
      <c r="AP760" s="66"/>
      <c r="AQ760" s="66"/>
      <c r="AR760" s="67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</row>
    <row r="761" spans="1:55" x14ac:dyDescent="0.45">
      <c r="A761" s="161" t="s">
        <v>632</v>
      </c>
      <c r="B761" s="101" t="s">
        <v>223</v>
      </c>
      <c r="C761" s="102" t="s">
        <v>209</v>
      </c>
      <c r="D761" s="101">
        <v>15225</v>
      </c>
      <c r="E761" s="105">
        <f>E753-E759</f>
        <v>3477</v>
      </c>
      <c r="F761" s="105">
        <f>F753-F759</f>
        <v>3123</v>
      </c>
      <c r="G761" s="105">
        <f>G753-G759</f>
        <v>3444</v>
      </c>
      <c r="H761" s="106">
        <f>H753-H759</f>
        <v>3922</v>
      </c>
      <c r="I761" s="128"/>
      <c r="J761" s="128"/>
      <c r="K761" s="128"/>
      <c r="L761" s="129"/>
      <c r="M761" s="128"/>
      <c r="N761" s="128"/>
      <c r="O761" s="128"/>
      <c r="P761" s="129"/>
      <c r="Q761" s="128"/>
      <c r="R761" s="128"/>
      <c r="S761" s="128"/>
      <c r="T761" s="129"/>
      <c r="U761" s="128"/>
      <c r="V761" s="128"/>
      <c r="W761" s="128"/>
      <c r="X761" s="129"/>
      <c r="Y761" s="128"/>
      <c r="Z761" s="128"/>
      <c r="AA761" s="128"/>
      <c r="AB761" s="129"/>
      <c r="AC761" s="128"/>
      <c r="AD761" s="128"/>
      <c r="AE761" s="128"/>
      <c r="AF761" s="129"/>
      <c r="AG761" s="128"/>
      <c r="AH761" s="128"/>
      <c r="AI761" s="128"/>
      <c r="AJ761" s="129"/>
      <c r="AK761" s="128"/>
      <c r="AL761" s="128"/>
      <c r="AM761" s="128"/>
      <c r="AN761" s="129"/>
      <c r="AO761" s="128"/>
      <c r="AP761" s="128"/>
      <c r="AQ761" s="128"/>
      <c r="AR761" s="129"/>
      <c r="AT761" s="109">
        <f>SUM(E761,F761,G761,H761)</f>
        <v>13966</v>
      </c>
      <c r="AU761" s="134"/>
      <c r="AV761" s="134"/>
      <c r="AW761" s="134"/>
      <c r="AX761" s="134"/>
      <c r="AY761" s="134"/>
      <c r="AZ761" s="134"/>
      <c r="BA761" s="134"/>
      <c r="BB761" s="134"/>
      <c r="BC761" s="134"/>
    </row>
    <row r="762" spans="1:55" x14ac:dyDescent="0.45">
      <c r="A762" s="160" t="s">
        <v>633</v>
      </c>
      <c r="B762" s="60" t="s">
        <v>227</v>
      </c>
      <c r="C762" s="76" t="s">
        <v>209</v>
      </c>
      <c r="D762" s="60">
        <v>15226</v>
      </c>
      <c r="E762" s="66"/>
      <c r="F762" s="66"/>
      <c r="G762" s="110">
        <v>0.23100000000000001</v>
      </c>
      <c r="H762" s="111">
        <v>0.23300000000000001</v>
      </c>
      <c r="I762" s="66"/>
      <c r="J762" s="66"/>
      <c r="K762" s="66"/>
      <c r="L762" s="67"/>
      <c r="M762" s="66"/>
      <c r="N762" s="66"/>
      <c r="O762" s="66"/>
      <c r="P762" s="67"/>
      <c r="Q762" s="66"/>
      <c r="R762" s="66"/>
      <c r="S762" s="66"/>
      <c r="T762" s="67"/>
      <c r="U762" s="66"/>
      <c r="V762" s="66"/>
      <c r="W762" s="66"/>
      <c r="X762" s="67"/>
      <c r="Y762" s="66"/>
      <c r="Z762" s="66"/>
      <c r="AA762" s="66"/>
      <c r="AB762" s="67"/>
      <c r="AC762" s="66"/>
      <c r="AD762" s="66"/>
      <c r="AE762" s="66"/>
      <c r="AF762" s="67"/>
      <c r="AG762" s="66"/>
      <c r="AH762" s="66"/>
      <c r="AI762" s="66"/>
      <c r="AJ762" s="67"/>
      <c r="AK762" s="66"/>
      <c r="AL762" s="66"/>
      <c r="AM762" s="66"/>
      <c r="AN762" s="67"/>
      <c r="AO762" s="66"/>
      <c r="AP762" s="66"/>
      <c r="AQ762" s="66"/>
      <c r="AR762" s="67"/>
      <c r="AT762" s="99"/>
      <c r="AU762" s="68"/>
      <c r="AV762" s="68"/>
      <c r="AW762" s="68"/>
      <c r="AX762" s="68"/>
      <c r="AY762" s="68"/>
      <c r="AZ762" s="68"/>
      <c r="BA762" s="68"/>
      <c r="BB762" s="68"/>
      <c r="BC762" s="68"/>
    </row>
    <row r="763" spans="1:55" x14ac:dyDescent="0.45">
      <c r="A763" s="135"/>
      <c r="B763" s="158"/>
      <c r="C763" s="158"/>
      <c r="D763" s="158"/>
      <c r="E763" s="66"/>
      <c r="F763" s="66"/>
      <c r="G763" s="66"/>
      <c r="H763" s="67"/>
      <c r="I763" s="66"/>
      <c r="J763" s="66"/>
      <c r="K763" s="66"/>
      <c r="L763" s="67"/>
      <c r="M763" s="66"/>
      <c r="N763" s="66"/>
      <c r="O763" s="66"/>
      <c r="P763" s="67"/>
      <c r="Q763" s="66"/>
      <c r="R763" s="66"/>
      <c r="S763" s="66"/>
      <c r="T763" s="67"/>
      <c r="U763" s="66"/>
      <c r="V763" s="66"/>
      <c r="W763" s="66"/>
      <c r="X763" s="67"/>
      <c r="Y763" s="66"/>
      <c r="Z763" s="66"/>
      <c r="AA763" s="66"/>
      <c r="AB763" s="67"/>
      <c r="AC763" s="66"/>
      <c r="AD763" s="66"/>
      <c r="AE763" s="66"/>
      <c r="AF763" s="67"/>
      <c r="AG763" s="66"/>
      <c r="AH763" s="66"/>
      <c r="AI763" s="66"/>
      <c r="AJ763" s="67"/>
      <c r="AK763" s="66"/>
      <c r="AL763" s="66"/>
      <c r="AM763" s="66"/>
      <c r="AN763" s="67"/>
      <c r="AO763" s="66"/>
      <c r="AP763" s="66"/>
      <c r="AQ763" s="66"/>
      <c r="AR763" s="67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</row>
    <row r="764" spans="1:55" x14ac:dyDescent="0.45">
      <c r="A764" s="187" t="s">
        <v>634</v>
      </c>
      <c r="B764" s="188"/>
      <c r="C764" s="188"/>
      <c r="D764" s="188"/>
      <c r="E764" s="66"/>
      <c r="F764" s="66"/>
      <c r="G764" s="66"/>
      <c r="H764" s="67"/>
      <c r="I764" s="66"/>
      <c r="J764" s="66"/>
      <c r="K764" s="66"/>
      <c r="L764" s="67"/>
      <c r="M764" s="66"/>
      <c r="N764" s="66"/>
      <c r="O764" s="66"/>
      <c r="P764" s="67"/>
      <c r="Q764" s="66"/>
      <c r="R764" s="66"/>
      <c r="S764" s="66"/>
      <c r="T764" s="67"/>
      <c r="U764" s="66"/>
      <c r="V764" s="66"/>
      <c r="W764" s="66"/>
      <c r="X764" s="67"/>
      <c r="Y764" s="66"/>
      <c r="Z764" s="66"/>
      <c r="AA764" s="66"/>
      <c r="AB764" s="67"/>
      <c r="AC764" s="66"/>
      <c r="AD764" s="66"/>
      <c r="AE764" s="66"/>
      <c r="AF764" s="67"/>
      <c r="AG764" s="66"/>
      <c r="AH764" s="66"/>
      <c r="AI764" s="66"/>
      <c r="AJ764" s="67"/>
      <c r="AK764" s="66"/>
      <c r="AL764" s="66"/>
      <c r="AM764" s="66"/>
      <c r="AN764" s="67"/>
      <c r="AO764" s="66"/>
      <c r="AP764" s="66"/>
      <c r="AQ764" s="66"/>
      <c r="AR764" s="67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</row>
    <row r="765" spans="1:55" x14ac:dyDescent="0.45">
      <c r="A765" s="217" t="s">
        <v>626</v>
      </c>
      <c r="B765" s="218"/>
      <c r="C765" s="218"/>
      <c r="D765" s="218"/>
      <c r="E765" s="66"/>
      <c r="F765" s="66"/>
      <c r="G765" s="66"/>
      <c r="H765" s="67"/>
      <c r="I765" s="66"/>
      <c r="J765" s="66"/>
      <c r="K765" s="66"/>
      <c r="L765" s="67"/>
      <c r="M765" s="66"/>
      <c r="N765" s="66"/>
      <c r="O765" s="66"/>
      <c r="P765" s="67"/>
      <c r="Q765" s="66"/>
      <c r="R765" s="66"/>
      <c r="S765" s="66"/>
      <c r="T765" s="67"/>
      <c r="U765" s="66"/>
      <c r="V765" s="66"/>
      <c r="W765" s="66"/>
      <c r="X765" s="67"/>
      <c r="Y765" s="66"/>
      <c r="Z765" s="66"/>
      <c r="AA765" s="66"/>
      <c r="AB765" s="67"/>
      <c r="AC765" s="66"/>
      <c r="AD765" s="66"/>
      <c r="AE765" s="66"/>
      <c r="AF765" s="67"/>
      <c r="AG765" s="66"/>
      <c r="AH765" s="66"/>
      <c r="AI765" s="66"/>
      <c r="AJ765" s="67"/>
      <c r="AK765" s="66"/>
      <c r="AL765" s="66"/>
      <c r="AM765" s="66"/>
      <c r="AN765" s="67"/>
      <c r="AO765" s="66"/>
      <c r="AP765" s="66"/>
      <c r="AQ765" s="66"/>
      <c r="AR765" s="67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</row>
    <row r="766" spans="1:55" x14ac:dyDescent="0.45">
      <c r="A766" s="219" t="s">
        <v>627</v>
      </c>
      <c r="B766" s="60" t="s">
        <v>223</v>
      </c>
      <c r="C766" s="76" t="s">
        <v>209</v>
      </c>
      <c r="D766" s="60">
        <v>15227</v>
      </c>
      <c r="E766" s="86">
        <v>109</v>
      </c>
      <c r="F766" s="86">
        <v>146</v>
      </c>
      <c r="G766" s="86">
        <v>-137</v>
      </c>
      <c r="H766" s="77">
        <v>-169</v>
      </c>
      <c r="I766" s="66"/>
      <c r="J766" s="66"/>
      <c r="K766" s="66"/>
      <c r="L766" s="67"/>
      <c r="M766" s="66"/>
      <c r="N766" s="66"/>
      <c r="O766" s="66"/>
      <c r="P766" s="67"/>
      <c r="Q766" s="66"/>
      <c r="R766" s="66"/>
      <c r="S766" s="66"/>
      <c r="T766" s="67"/>
      <c r="U766" s="66"/>
      <c r="V766" s="66"/>
      <c r="W766" s="66"/>
      <c r="X766" s="67"/>
      <c r="Y766" s="66"/>
      <c r="Z766" s="66"/>
      <c r="AA766" s="66"/>
      <c r="AB766" s="67"/>
      <c r="AC766" s="66"/>
      <c r="AD766" s="66"/>
      <c r="AE766" s="66"/>
      <c r="AF766" s="67"/>
      <c r="AG766" s="66"/>
      <c r="AH766" s="66"/>
      <c r="AI766" s="66"/>
      <c r="AJ766" s="67"/>
      <c r="AK766" s="66"/>
      <c r="AL766" s="66"/>
      <c r="AM766" s="66"/>
      <c r="AN766" s="67"/>
      <c r="AO766" s="66"/>
      <c r="AP766" s="66"/>
      <c r="AQ766" s="66"/>
      <c r="AR766" s="67"/>
      <c r="AT766" s="99">
        <f>SUM(E766,F766,G766,H766)</f>
        <v>-51</v>
      </c>
      <c r="AU766" s="68"/>
      <c r="AV766" s="68"/>
      <c r="AW766" s="68"/>
      <c r="AX766" s="68"/>
      <c r="AY766" s="68"/>
      <c r="AZ766" s="68"/>
      <c r="BA766" s="68"/>
      <c r="BB766" s="68"/>
      <c r="BC766" s="68"/>
    </row>
    <row r="767" spans="1:55" x14ac:dyDescent="0.45">
      <c r="A767" s="219" t="s">
        <v>628</v>
      </c>
      <c r="B767" s="60" t="s">
        <v>223</v>
      </c>
      <c r="C767" s="76" t="s">
        <v>209</v>
      </c>
      <c r="D767" s="60">
        <v>15230</v>
      </c>
      <c r="E767" s="86">
        <v>380</v>
      </c>
      <c r="F767" s="86">
        <v>446</v>
      </c>
      <c r="G767" s="86">
        <v>-459</v>
      </c>
      <c r="H767" s="77">
        <v>-469</v>
      </c>
      <c r="I767" s="66"/>
      <c r="J767" s="66"/>
      <c r="K767" s="66"/>
      <c r="L767" s="67"/>
      <c r="M767" s="66"/>
      <c r="N767" s="66"/>
      <c r="O767" s="66"/>
      <c r="P767" s="67"/>
      <c r="Q767" s="66"/>
      <c r="R767" s="66"/>
      <c r="S767" s="66"/>
      <c r="T767" s="67"/>
      <c r="U767" s="66"/>
      <c r="V767" s="66"/>
      <c r="W767" s="66"/>
      <c r="X767" s="67"/>
      <c r="Y767" s="66"/>
      <c r="Z767" s="66"/>
      <c r="AA767" s="66"/>
      <c r="AB767" s="67"/>
      <c r="AC767" s="66"/>
      <c r="AD767" s="66"/>
      <c r="AE767" s="66"/>
      <c r="AF767" s="67"/>
      <c r="AG767" s="66"/>
      <c r="AH767" s="66"/>
      <c r="AI767" s="66"/>
      <c r="AJ767" s="67"/>
      <c r="AK767" s="66"/>
      <c r="AL767" s="66"/>
      <c r="AM767" s="66"/>
      <c r="AN767" s="67"/>
      <c r="AO767" s="66"/>
      <c r="AP767" s="66"/>
      <c r="AQ767" s="66"/>
      <c r="AR767" s="67"/>
      <c r="AT767" s="99">
        <f>SUM(E767,F767,G767,H767)</f>
        <v>-102</v>
      </c>
      <c r="AU767" s="68"/>
      <c r="AV767" s="68"/>
      <c r="AW767" s="68"/>
      <c r="AX767" s="68"/>
      <c r="AY767" s="68"/>
      <c r="AZ767" s="68"/>
      <c r="BA767" s="68"/>
      <c r="BB767" s="68"/>
      <c r="BC767" s="68"/>
    </row>
    <row r="768" spans="1:55" x14ac:dyDescent="0.45">
      <c r="A768" s="219" t="s">
        <v>629</v>
      </c>
      <c r="B768" s="60" t="s">
        <v>223</v>
      </c>
      <c r="C768" s="76" t="s">
        <v>209</v>
      </c>
      <c r="D768" s="60">
        <v>15233</v>
      </c>
      <c r="E768" s="86">
        <v>133</v>
      </c>
      <c r="F768" s="86">
        <v>152</v>
      </c>
      <c r="G768" s="86">
        <v>-163</v>
      </c>
      <c r="H768" s="77">
        <v>-156</v>
      </c>
      <c r="I768" s="66"/>
      <c r="J768" s="66"/>
      <c r="K768" s="66"/>
      <c r="L768" s="67"/>
      <c r="M768" s="66"/>
      <c r="N768" s="66"/>
      <c r="O768" s="66"/>
      <c r="P768" s="67"/>
      <c r="Q768" s="66"/>
      <c r="R768" s="66"/>
      <c r="S768" s="66"/>
      <c r="T768" s="67"/>
      <c r="U768" s="66"/>
      <c r="V768" s="66"/>
      <c r="W768" s="66"/>
      <c r="X768" s="67"/>
      <c r="Y768" s="66"/>
      <c r="Z768" s="66"/>
      <c r="AA768" s="66"/>
      <c r="AB768" s="67"/>
      <c r="AC768" s="66"/>
      <c r="AD768" s="66"/>
      <c r="AE768" s="66"/>
      <c r="AF768" s="67"/>
      <c r="AG768" s="66"/>
      <c r="AH768" s="66"/>
      <c r="AI768" s="66"/>
      <c r="AJ768" s="67"/>
      <c r="AK768" s="66"/>
      <c r="AL768" s="66"/>
      <c r="AM768" s="66"/>
      <c r="AN768" s="67"/>
      <c r="AO768" s="66"/>
      <c r="AP768" s="66"/>
      <c r="AQ768" s="66"/>
      <c r="AR768" s="67"/>
      <c r="AT768" s="99">
        <f>SUM(E768,F768,G768,H768)</f>
        <v>-34</v>
      </c>
      <c r="AU768" s="68"/>
      <c r="AV768" s="68"/>
      <c r="AW768" s="68"/>
      <c r="AX768" s="68"/>
      <c r="AY768" s="68"/>
      <c r="AZ768" s="68"/>
      <c r="BA768" s="68"/>
      <c r="BB768" s="68"/>
      <c r="BC768" s="68"/>
    </row>
    <row r="769" spans="1:55" x14ac:dyDescent="0.45">
      <c r="A769" s="219" t="s">
        <v>630</v>
      </c>
      <c r="B769" s="60" t="s">
        <v>223</v>
      </c>
      <c r="C769" s="76" t="s">
        <v>209</v>
      </c>
      <c r="D769" s="60">
        <v>15235</v>
      </c>
      <c r="E769" s="86">
        <v>125</v>
      </c>
      <c r="F769" s="86">
        <v>123</v>
      </c>
      <c r="G769" s="86">
        <v>-139</v>
      </c>
      <c r="H769" s="77">
        <v>-123</v>
      </c>
      <c r="I769" s="66"/>
      <c r="J769" s="66"/>
      <c r="K769" s="66"/>
      <c r="L769" s="67"/>
      <c r="M769" s="66"/>
      <c r="N769" s="66"/>
      <c r="O769" s="66"/>
      <c r="P769" s="67"/>
      <c r="Q769" s="66"/>
      <c r="R769" s="66"/>
      <c r="S769" s="66"/>
      <c r="T769" s="67"/>
      <c r="U769" s="66"/>
      <c r="V769" s="66"/>
      <c r="W769" s="66"/>
      <c r="X769" s="67"/>
      <c r="Y769" s="66"/>
      <c r="Z769" s="66"/>
      <c r="AA769" s="66"/>
      <c r="AB769" s="67"/>
      <c r="AC769" s="66"/>
      <c r="AD769" s="66"/>
      <c r="AE769" s="66"/>
      <c r="AF769" s="67"/>
      <c r="AG769" s="66"/>
      <c r="AH769" s="66"/>
      <c r="AI769" s="66"/>
      <c r="AJ769" s="67"/>
      <c r="AK769" s="66"/>
      <c r="AL769" s="66"/>
      <c r="AM769" s="66"/>
      <c r="AN769" s="67"/>
      <c r="AO769" s="66"/>
      <c r="AP769" s="66"/>
      <c r="AQ769" s="66"/>
      <c r="AR769" s="67"/>
      <c r="AT769" s="99">
        <f>SUM(E769,F769,G769,H769)</f>
        <v>-14</v>
      </c>
      <c r="AU769" s="68"/>
      <c r="AV769" s="68"/>
      <c r="AW769" s="68"/>
      <c r="AX769" s="68"/>
      <c r="AY769" s="68"/>
      <c r="AZ769" s="68"/>
      <c r="BA769" s="68"/>
      <c r="BB769" s="68"/>
      <c r="BC769" s="68"/>
    </row>
    <row r="770" spans="1:55" x14ac:dyDescent="0.45">
      <c r="A770" s="220" t="s">
        <v>631</v>
      </c>
      <c r="B770" s="101" t="s">
        <v>223</v>
      </c>
      <c r="C770" s="102" t="s">
        <v>209</v>
      </c>
      <c r="D770" s="101">
        <v>15238</v>
      </c>
      <c r="E770" s="105">
        <f>SUM(E766:E769)</f>
        <v>747</v>
      </c>
      <c r="F770" s="105">
        <f>SUM(F766:F769)</f>
        <v>867</v>
      </c>
      <c r="G770" s="105">
        <f>SUM(G766:G769)</f>
        <v>-898</v>
      </c>
      <c r="H770" s="106">
        <f>SUM(H766:H769)</f>
        <v>-917</v>
      </c>
      <c r="I770" s="128"/>
      <c r="J770" s="128"/>
      <c r="K770" s="128"/>
      <c r="L770" s="129"/>
      <c r="M770" s="128"/>
      <c r="N770" s="128"/>
      <c r="O770" s="128"/>
      <c r="P770" s="129"/>
      <c r="Q770" s="128"/>
      <c r="R770" s="128"/>
      <c r="S770" s="128"/>
      <c r="T770" s="129"/>
      <c r="U770" s="128"/>
      <c r="V770" s="128"/>
      <c r="W770" s="128"/>
      <c r="X770" s="129"/>
      <c r="Y770" s="128"/>
      <c r="Z770" s="128"/>
      <c r="AA770" s="128"/>
      <c r="AB770" s="129"/>
      <c r="AC770" s="128"/>
      <c r="AD770" s="128"/>
      <c r="AE770" s="128"/>
      <c r="AF770" s="129"/>
      <c r="AG770" s="128"/>
      <c r="AH770" s="128"/>
      <c r="AI770" s="128"/>
      <c r="AJ770" s="129"/>
      <c r="AK770" s="128"/>
      <c r="AL770" s="128"/>
      <c r="AM770" s="128"/>
      <c r="AN770" s="129"/>
      <c r="AO770" s="128"/>
      <c r="AP770" s="128"/>
      <c r="AQ770" s="128"/>
      <c r="AR770" s="129"/>
      <c r="AT770" s="109">
        <f>SUM(E770,F770,G770,H770)</f>
        <v>-201</v>
      </c>
      <c r="AU770" s="134"/>
      <c r="AV770" s="134"/>
      <c r="AW770" s="134"/>
      <c r="AX770" s="134"/>
      <c r="AY770" s="134"/>
      <c r="AZ770" s="134"/>
      <c r="BA770" s="134"/>
      <c r="BB770" s="134"/>
      <c r="BC770" s="134"/>
    </row>
    <row r="771" spans="1:55" x14ac:dyDescent="0.45">
      <c r="A771" s="135"/>
      <c r="B771" s="158"/>
      <c r="C771" s="158"/>
      <c r="D771" s="158"/>
      <c r="E771" s="131"/>
      <c r="F771" s="131"/>
      <c r="G771" s="131"/>
      <c r="H771" s="130"/>
      <c r="I771" s="66"/>
      <c r="J771" s="66"/>
      <c r="K771" s="66"/>
      <c r="L771" s="67"/>
      <c r="M771" s="66"/>
      <c r="N771" s="66"/>
      <c r="O771" s="66"/>
      <c r="P771" s="67"/>
      <c r="Q771" s="66"/>
      <c r="R771" s="66"/>
      <c r="S771" s="66"/>
      <c r="T771" s="67"/>
      <c r="U771" s="66"/>
      <c r="V771" s="66"/>
      <c r="W771" s="66"/>
      <c r="X771" s="67"/>
      <c r="Y771" s="66"/>
      <c r="Z771" s="66"/>
      <c r="AA771" s="66"/>
      <c r="AB771" s="67"/>
      <c r="AC771" s="66"/>
      <c r="AD771" s="66"/>
      <c r="AE771" s="66"/>
      <c r="AF771" s="67"/>
      <c r="AG771" s="66"/>
      <c r="AH771" s="66"/>
      <c r="AI771" s="66"/>
      <c r="AJ771" s="67"/>
      <c r="AK771" s="66"/>
      <c r="AL771" s="66"/>
      <c r="AM771" s="66"/>
      <c r="AN771" s="67"/>
      <c r="AO771" s="66"/>
      <c r="AP771" s="66"/>
      <c r="AQ771" s="66"/>
      <c r="AR771" s="67"/>
      <c r="AT771" s="132"/>
      <c r="AU771" s="68"/>
      <c r="AV771" s="68"/>
      <c r="AW771" s="68"/>
      <c r="AX771" s="68"/>
      <c r="AY771" s="68"/>
      <c r="AZ771" s="68"/>
      <c r="BA771" s="68"/>
      <c r="BB771" s="68"/>
      <c r="BC771" s="68"/>
    </row>
    <row r="772" spans="1:55" x14ac:dyDescent="0.45">
      <c r="A772" s="187" t="s">
        <v>635</v>
      </c>
      <c r="B772" s="188"/>
      <c r="C772" s="188"/>
      <c r="D772" s="188"/>
      <c r="E772" s="131"/>
      <c r="F772" s="131"/>
      <c r="G772" s="131"/>
      <c r="H772" s="130"/>
      <c r="I772" s="66"/>
      <c r="J772" s="66"/>
      <c r="K772" s="66"/>
      <c r="L772" s="67"/>
      <c r="M772" s="66"/>
      <c r="N772" s="66"/>
      <c r="O772" s="66"/>
      <c r="P772" s="67"/>
      <c r="Q772" s="66"/>
      <c r="R772" s="66"/>
      <c r="S772" s="66"/>
      <c r="T772" s="67"/>
      <c r="U772" s="66"/>
      <c r="V772" s="66"/>
      <c r="W772" s="66"/>
      <c r="X772" s="67"/>
      <c r="Y772" s="66"/>
      <c r="Z772" s="66"/>
      <c r="AA772" s="66"/>
      <c r="AB772" s="67"/>
      <c r="AC772" s="66"/>
      <c r="AD772" s="66"/>
      <c r="AE772" s="66"/>
      <c r="AF772" s="67"/>
      <c r="AG772" s="66"/>
      <c r="AH772" s="66"/>
      <c r="AI772" s="66"/>
      <c r="AJ772" s="67"/>
      <c r="AK772" s="66"/>
      <c r="AL772" s="66"/>
      <c r="AM772" s="66"/>
      <c r="AN772" s="67"/>
      <c r="AO772" s="66"/>
      <c r="AP772" s="66"/>
      <c r="AQ772" s="66"/>
      <c r="AR772" s="67"/>
      <c r="AT772" s="132"/>
      <c r="AU772" s="68"/>
      <c r="AV772" s="68"/>
      <c r="AW772" s="68"/>
      <c r="AX772" s="68"/>
      <c r="AY772" s="68"/>
      <c r="AZ772" s="68"/>
      <c r="BA772" s="68"/>
      <c r="BB772" s="68"/>
      <c r="BC772" s="68"/>
    </row>
    <row r="773" spans="1:55" x14ac:dyDescent="0.45">
      <c r="A773" s="160" t="s">
        <v>625</v>
      </c>
      <c r="B773" s="60" t="s">
        <v>223</v>
      </c>
      <c r="C773" s="76" t="s">
        <v>209</v>
      </c>
      <c r="D773" s="60">
        <v>15239</v>
      </c>
      <c r="E773" s="86">
        <v>13969</v>
      </c>
      <c r="F773" s="86">
        <v>14105</v>
      </c>
      <c r="G773" s="86">
        <v>14893</v>
      </c>
      <c r="H773" s="77">
        <v>16858</v>
      </c>
      <c r="I773" s="66"/>
      <c r="J773" s="66"/>
      <c r="K773" s="66"/>
      <c r="L773" s="67"/>
      <c r="M773" s="66"/>
      <c r="N773" s="66"/>
      <c r="O773" s="66"/>
      <c r="P773" s="67"/>
      <c r="Q773" s="66"/>
      <c r="R773" s="66"/>
      <c r="S773" s="66"/>
      <c r="T773" s="67"/>
      <c r="U773" s="66"/>
      <c r="V773" s="66"/>
      <c r="W773" s="66"/>
      <c r="X773" s="67"/>
      <c r="Y773" s="66"/>
      <c r="Z773" s="66"/>
      <c r="AA773" s="66"/>
      <c r="AB773" s="67"/>
      <c r="AC773" s="66"/>
      <c r="AD773" s="66"/>
      <c r="AE773" s="66"/>
      <c r="AF773" s="67"/>
      <c r="AG773" s="66"/>
      <c r="AH773" s="66"/>
      <c r="AI773" s="66"/>
      <c r="AJ773" s="67"/>
      <c r="AK773" s="66"/>
      <c r="AL773" s="66"/>
      <c r="AM773" s="66"/>
      <c r="AN773" s="67"/>
      <c r="AO773" s="66"/>
      <c r="AP773" s="66"/>
      <c r="AQ773" s="66"/>
      <c r="AR773" s="67"/>
      <c r="AT773" s="99">
        <f>SUM(E773,F773,G773,H773)</f>
        <v>59825</v>
      </c>
      <c r="AU773" s="68"/>
      <c r="AV773" s="68"/>
      <c r="AW773" s="68"/>
      <c r="AX773" s="68"/>
      <c r="AY773" s="68"/>
      <c r="AZ773" s="68"/>
      <c r="BA773" s="68"/>
      <c r="BB773" s="68"/>
      <c r="BC773" s="68"/>
    </row>
    <row r="774" spans="1:55" x14ac:dyDescent="0.45">
      <c r="A774" s="217" t="s">
        <v>626</v>
      </c>
      <c r="B774" s="218"/>
      <c r="C774" s="218"/>
      <c r="D774" s="218"/>
      <c r="E774" s="131"/>
      <c r="F774" s="131"/>
      <c r="G774" s="66"/>
      <c r="H774" s="67"/>
      <c r="I774" s="66"/>
      <c r="J774" s="66"/>
      <c r="K774" s="66"/>
      <c r="L774" s="67"/>
      <c r="M774" s="66"/>
      <c r="N774" s="66"/>
      <c r="O774" s="66"/>
      <c r="P774" s="67"/>
      <c r="Q774" s="66"/>
      <c r="R774" s="66"/>
      <c r="S774" s="66"/>
      <c r="T774" s="67"/>
      <c r="U774" s="66"/>
      <c r="V774" s="66"/>
      <c r="W774" s="66"/>
      <c r="X774" s="67"/>
      <c r="Y774" s="66"/>
      <c r="Z774" s="66"/>
      <c r="AA774" s="66"/>
      <c r="AB774" s="67"/>
      <c r="AC774" s="66"/>
      <c r="AD774" s="66"/>
      <c r="AE774" s="66"/>
      <c r="AF774" s="67"/>
      <c r="AG774" s="66"/>
      <c r="AH774" s="66"/>
      <c r="AI774" s="66"/>
      <c r="AJ774" s="67"/>
      <c r="AK774" s="66"/>
      <c r="AL774" s="66"/>
      <c r="AM774" s="66"/>
      <c r="AN774" s="67"/>
      <c r="AO774" s="66"/>
      <c r="AP774" s="66"/>
      <c r="AQ774" s="66"/>
      <c r="AR774" s="67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</row>
    <row r="775" spans="1:55" x14ac:dyDescent="0.45">
      <c r="A775" s="219" t="s">
        <v>627</v>
      </c>
      <c r="B775" s="60" t="s">
        <v>223</v>
      </c>
      <c r="C775" s="76" t="s">
        <v>209</v>
      </c>
      <c r="D775" s="60">
        <v>15242</v>
      </c>
      <c r="E775" s="86">
        <v>5835</v>
      </c>
      <c r="F775" s="86">
        <v>5917</v>
      </c>
      <c r="G775" s="86">
        <v>6276</v>
      </c>
      <c r="H775" s="77">
        <v>7269</v>
      </c>
      <c r="I775" s="66"/>
      <c r="J775" s="66"/>
      <c r="K775" s="66"/>
      <c r="L775" s="67"/>
      <c r="M775" s="66"/>
      <c r="N775" s="66"/>
      <c r="O775" s="66"/>
      <c r="P775" s="67"/>
      <c r="Q775" s="66"/>
      <c r="R775" s="66"/>
      <c r="S775" s="66"/>
      <c r="T775" s="67"/>
      <c r="U775" s="66"/>
      <c r="V775" s="66"/>
      <c r="W775" s="66"/>
      <c r="X775" s="67"/>
      <c r="Y775" s="66"/>
      <c r="Z775" s="66"/>
      <c r="AA775" s="66"/>
      <c r="AB775" s="67"/>
      <c r="AC775" s="66"/>
      <c r="AD775" s="66"/>
      <c r="AE775" s="66"/>
      <c r="AF775" s="67"/>
      <c r="AG775" s="66"/>
      <c r="AH775" s="66"/>
      <c r="AI775" s="66"/>
      <c r="AJ775" s="67"/>
      <c r="AK775" s="66"/>
      <c r="AL775" s="66"/>
      <c r="AM775" s="66"/>
      <c r="AN775" s="67"/>
      <c r="AO775" s="66"/>
      <c r="AP775" s="66"/>
      <c r="AQ775" s="66"/>
      <c r="AR775" s="67"/>
      <c r="AT775" s="99">
        <f>SUM(E775,F775,G775,H775)</f>
        <v>25297</v>
      </c>
      <c r="AU775" s="68"/>
      <c r="AV775" s="68"/>
      <c r="AW775" s="68"/>
      <c r="AX775" s="68"/>
      <c r="AY775" s="68"/>
      <c r="AZ775" s="68"/>
      <c r="BA775" s="68"/>
      <c r="BB775" s="68"/>
      <c r="BC775" s="68"/>
    </row>
    <row r="776" spans="1:55" x14ac:dyDescent="0.45">
      <c r="A776" s="219" t="s">
        <v>628</v>
      </c>
      <c r="B776" s="60" t="s">
        <v>223</v>
      </c>
      <c r="C776" s="76" t="s">
        <v>209</v>
      </c>
      <c r="D776" s="60">
        <v>15244</v>
      </c>
      <c r="E776" s="86">
        <v>1457</v>
      </c>
      <c r="F776" s="86">
        <v>1541</v>
      </c>
      <c r="G776" s="86">
        <v>1558</v>
      </c>
      <c r="H776" s="77">
        <v>1642</v>
      </c>
      <c r="I776" s="66"/>
      <c r="J776" s="66"/>
      <c r="K776" s="66"/>
      <c r="L776" s="67"/>
      <c r="M776" s="66"/>
      <c r="N776" s="66"/>
      <c r="O776" s="66"/>
      <c r="P776" s="67"/>
      <c r="Q776" s="66"/>
      <c r="R776" s="66"/>
      <c r="S776" s="66"/>
      <c r="T776" s="67"/>
      <c r="U776" s="66"/>
      <c r="V776" s="66"/>
      <c r="W776" s="66"/>
      <c r="X776" s="67"/>
      <c r="Y776" s="66"/>
      <c r="Z776" s="66"/>
      <c r="AA776" s="66"/>
      <c r="AB776" s="67"/>
      <c r="AC776" s="66"/>
      <c r="AD776" s="66"/>
      <c r="AE776" s="66"/>
      <c r="AF776" s="67"/>
      <c r="AG776" s="66"/>
      <c r="AH776" s="66"/>
      <c r="AI776" s="66"/>
      <c r="AJ776" s="67"/>
      <c r="AK776" s="66"/>
      <c r="AL776" s="66"/>
      <c r="AM776" s="66"/>
      <c r="AN776" s="67"/>
      <c r="AO776" s="66"/>
      <c r="AP776" s="66"/>
      <c r="AQ776" s="66"/>
      <c r="AR776" s="67"/>
      <c r="AT776" s="99">
        <f>SUM(E776,F776,G776,H776)</f>
        <v>6198</v>
      </c>
      <c r="AU776" s="68"/>
      <c r="AV776" s="68"/>
      <c r="AW776" s="68"/>
      <c r="AX776" s="68"/>
      <c r="AY776" s="68"/>
      <c r="AZ776" s="68"/>
      <c r="BA776" s="68"/>
      <c r="BB776" s="68"/>
      <c r="BC776" s="68"/>
    </row>
    <row r="777" spans="1:55" x14ac:dyDescent="0.45">
      <c r="A777" s="219" t="s">
        <v>629</v>
      </c>
      <c r="B777" s="60" t="s">
        <v>223</v>
      </c>
      <c r="C777" s="76" t="s">
        <v>209</v>
      </c>
      <c r="D777" s="60">
        <v>15246</v>
      </c>
      <c r="E777" s="86">
        <v>1453</v>
      </c>
      <c r="F777" s="86">
        <v>1583</v>
      </c>
      <c r="G777" s="86">
        <v>1643</v>
      </c>
      <c r="H777" s="77">
        <v>1970</v>
      </c>
      <c r="I777" s="66"/>
      <c r="J777" s="66"/>
      <c r="K777" s="66"/>
      <c r="L777" s="67"/>
      <c r="M777" s="66"/>
      <c r="N777" s="66"/>
      <c r="O777" s="66"/>
      <c r="P777" s="67"/>
      <c r="Q777" s="66"/>
      <c r="R777" s="66"/>
      <c r="S777" s="66"/>
      <c r="T777" s="67"/>
      <c r="U777" s="66"/>
      <c r="V777" s="66"/>
      <c r="W777" s="66"/>
      <c r="X777" s="67"/>
      <c r="Y777" s="66"/>
      <c r="Z777" s="66"/>
      <c r="AA777" s="66"/>
      <c r="AB777" s="67"/>
      <c r="AC777" s="66"/>
      <c r="AD777" s="66"/>
      <c r="AE777" s="66"/>
      <c r="AF777" s="67"/>
      <c r="AG777" s="66"/>
      <c r="AH777" s="66"/>
      <c r="AI777" s="66"/>
      <c r="AJ777" s="67"/>
      <c r="AK777" s="66"/>
      <c r="AL777" s="66"/>
      <c r="AM777" s="66"/>
      <c r="AN777" s="67"/>
      <c r="AO777" s="66"/>
      <c r="AP777" s="66"/>
      <c r="AQ777" s="66"/>
      <c r="AR777" s="67"/>
      <c r="AT777" s="99">
        <f>SUM(E777,F777,G777,H777)</f>
        <v>6649</v>
      </c>
      <c r="AU777" s="68"/>
      <c r="AV777" s="68"/>
      <c r="AW777" s="68"/>
      <c r="AX777" s="68"/>
      <c r="AY777" s="68"/>
      <c r="AZ777" s="68"/>
      <c r="BA777" s="68"/>
      <c r="BB777" s="68"/>
      <c r="BC777" s="68"/>
    </row>
    <row r="778" spans="1:55" x14ac:dyDescent="0.45">
      <c r="A778" s="219" t="s">
        <v>630</v>
      </c>
      <c r="B778" s="60" t="s">
        <v>223</v>
      </c>
      <c r="C778" s="76" t="s">
        <v>209</v>
      </c>
      <c r="D778" s="60">
        <v>15247</v>
      </c>
      <c r="E778" s="86">
        <v>1000</v>
      </c>
      <c r="F778" s="86">
        <v>1074</v>
      </c>
      <c r="G778" s="86">
        <v>1074</v>
      </c>
      <c r="H778" s="77">
        <v>1138</v>
      </c>
      <c r="I778" s="66"/>
      <c r="J778" s="66"/>
      <c r="K778" s="66"/>
      <c r="L778" s="67"/>
      <c r="M778" s="66"/>
      <c r="N778" s="66"/>
      <c r="O778" s="66"/>
      <c r="P778" s="67"/>
      <c r="Q778" s="66"/>
      <c r="R778" s="66"/>
      <c r="S778" s="66"/>
      <c r="T778" s="67"/>
      <c r="U778" s="66"/>
      <c r="V778" s="66"/>
      <c r="W778" s="66"/>
      <c r="X778" s="67"/>
      <c r="Y778" s="66"/>
      <c r="Z778" s="66"/>
      <c r="AA778" s="66"/>
      <c r="AB778" s="67"/>
      <c r="AC778" s="66"/>
      <c r="AD778" s="66"/>
      <c r="AE778" s="66"/>
      <c r="AF778" s="67"/>
      <c r="AG778" s="66"/>
      <c r="AH778" s="66"/>
      <c r="AI778" s="66"/>
      <c r="AJ778" s="67"/>
      <c r="AK778" s="66"/>
      <c r="AL778" s="66"/>
      <c r="AM778" s="66"/>
      <c r="AN778" s="67"/>
      <c r="AO778" s="66"/>
      <c r="AP778" s="66"/>
      <c r="AQ778" s="66"/>
      <c r="AR778" s="67"/>
      <c r="AT778" s="99">
        <f>SUM(E778,F778,G778,H778)</f>
        <v>4286</v>
      </c>
      <c r="AU778" s="68"/>
      <c r="AV778" s="68"/>
      <c r="AW778" s="68"/>
      <c r="AX778" s="68"/>
      <c r="AY778" s="68"/>
      <c r="AZ778" s="68"/>
      <c r="BA778" s="68"/>
      <c r="BB778" s="68"/>
      <c r="BC778" s="68"/>
    </row>
    <row r="779" spans="1:55" x14ac:dyDescent="0.45">
      <c r="A779" s="220" t="s">
        <v>631</v>
      </c>
      <c r="B779" s="101" t="s">
        <v>223</v>
      </c>
      <c r="C779" s="102" t="s">
        <v>209</v>
      </c>
      <c r="D779" s="101">
        <v>15248</v>
      </c>
      <c r="E779" s="105">
        <f>SUM(E775:E778)</f>
        <v>9745</v>
      </c>
      <c r="F779" s="105">
        <f>SUM(F775:F778)</f>
        <v>10115</v>
      </c>
      <c r="G779" s="105">
        <f>SUM(G775:G778)</f>
        <v>10551</v>
      </c>
      <c r="H779" s="106">
        <f>SUM(H775:H778)</f>
        <v>12019</v>
      </c>
      <c r="I779" s="128"/>
      <c r="J779" s="128"/>
      <c r="K779" s="128"/>
      <c r="L779" s="129"/>
      <c r="M779" s="128"/>
      <c r="N779" s="128"/>
      <c r="O779" s="128"/>
      <c r="P779" s="129"/>
      <c r="Q779" s="128"/>
      <c r="R779" s="128"/>
      <c r="S779" s="128"/>
      <c r="T779" s="129"/>
      <c r="U779" s="128"/>
      <c r="V779" s="128"/>
      <c r="W779" s="128"/>
      <c r="X779" s="129"/>
      <c r="Y779" s="128"/>
      <c r="Z779" s="128"/>
      <c r="AA779" s="128"/>
      <c r="AB779" s="129"/>
      <c r="AC779" s="128"/>
      <c r="AD779" s="128"/>
      <c r="AE779" s="128"/>
      <c r="AF779" s="129"/>
      <c r="AG779" s="128"/>
      <c r="AH779" s="128"/>
      <c r="AI779" s="128"/>
      <c r="AJ779" s="129"/>
      <c r="AK779" s="128"/>
      <c r="AL779" s="128"/>
      <c r="AM779" s="128"/>
      <c r="AN779" s="129"/>
      <c r="AO779" s="128"/>
      <c r="AP779" s="128"/>
      <c r="AQ779" s="128"/>
      <c r="AR779" s="129"/>
      <c r="AT779" s="109">
        <f>SUM(E779,F779,G779,H779)</f>
        <v>42430</v>
      </c>
      <c r="AU779" s="134"/>
      <c r="AV779" s="134"/>
      <c r="AW779" s="134"/>
      <c r="AX779" s="134"/>
      <c r="AY779" s="134"/>
      <c r="AZ779" s="134"/>
      <c r="BA779" s="134"/>
      <c r="BB779" s="134"/>
      <c r="BC779" s="134"/>
    </row>
    <row r="780" spans="1:55" x14ac:dyDescent="0.45">
      <c r="A780" s="160"/>
      <c r="B780" s="223"/>
      <c r="C780" s="223"/>
      <c r="D780" s="223"/>
      <c r="E780" s="131"/>
      <c r="F780" s="131"/>
      <c r="G780" s="131"/>
      <c r="H780" s="130"/>
      <c r="I780" s="66"/>
      <c r="J780" s="66"/>
      <c r="K780" s="66"/>
      <c r="L780" s="67"/>
      <c r="M780" s="66"/>
      <c r="N780" s="66"/>
      <c r="O780" s="66"/>
      <c r="P780" s="67"/>
      <c r="Q780" s="66"/>
      <c r="R780" s="66"/>
      <c r="S780" s="66"/>
      <c r="T780" s="67"/>
      <c r="U780" s="66"/>
      <c r="V780" s="66"/>
      <c r="W780" s="66"/>
      <c r="X780" s="67"/>
      <c r="Y780" s="66"/>
      <c r="Z780" s="66"/>
      <c r="AA780" s="66"/>
      <c r="AB780" s="67"/>
      <c r="AC780" s="66"/>
      <c r="AD780" s="66"/>
      <c r="AE780" s="66"/>
      <c r="AF780" s="67"/>
      <c r="AG780" s="66"/>
      <c r="AH780" s="66"/>
      <c r="AI780" s="66"/>
      <c r="AJ780" s="67"/>
      <c r="AK780" s="66"/>
      <c r="AL780" s="66"/>
      <c r="AM780" s="66"/>
      <c r="AN780" s="67"/>
      <c r="AO780" s="66"/>
      <c r="AP780" s="66"/>
      <c r="AQ780" s="66"/>
      <c r="AR780" s="67"/>
      <c r="AT780" s="132"/>
      <c r="AU780" s="68"/>
      <c r="AV780" s="68"/>
      <c r="AW780" s="68"/>
      <c r="AX780" s="68"/>
      <c r="AY780" s="68"/>
      <c r="AZ780" s="68"/>
      <c r="BA780" s="68"/>
      <c r="BB780" s="68"/>
      <c r="BC780" s="68"/>
    </row>
    <row r="781" spans="1:55" x14ac:dyDescent="0.45">
      <c r="A781" s="161" t="s">
        <v>632</v>
      </c>
      <c r="B781" s="101" t="s">
        <v>223</v>
      </c>
      <c r="C781" s="102" t="s">
        <v>209</v>
      </c>
      <c r="D781" s="101">
        <v>15252</v>
      </c>
      <c r="E781" s="105">
        <f>E773-E779</f>
        <v>4224</v>
      </c>
      <c r="F781" s="105">
        <f>F773-F779</f>
        <v>3990</v>
      </c>
      <c r="G781" s="105">
        <f>G773-G779</f>
        <v>4342</v>
      </c>
      <c r="H781" s="106">
        <f>H773-H779</f>
        <v>4839</v>
      </c>
      <c r="I781" s="128"/>
      <c r="J781" s="128"/>
      <c r="K781" s="128"/>
      <c r="L781" s="129"/>
      <c r="M781" s="128"/>
      <c r="N781" s="128"/>
      <c r="O781" s="128"/>
      <c r="P781" s="129"/>
      <c r="Q781" s="128"/>
      <c r="R781" s="128"/>
      <c r="S781" s="128"/>
      <c r="T781" s="129"/>
      <c r="U781" s="128"/>
      <c r="V781" s="128"/>
      <c r="W781" s="128"/>
      <c r="X781" s="129"/>
      <c r="Y781" s="128"/>
      <c r="Z781" s="128"/>
      <c r="AA781" s="128"/>
      <c r="AB781" s="129"/>
      <c r="AC781" s="128"/>
      <c r="AD781" s="128"/>
      <c r="AE781" s="128"/>
      <c r="AF781" s="129"/>
      <c r="AG781" s="128"/>
      <c r="AH781" s="128"/>
      <c r="AI781" s="128"/>
      <c r="AJ781" s="129"/>
      <c r="AK781" s="128"/>
      <c r="AL781" s="128"/>
      <c r="AM781" s="128"/>
      <c r="AN781" s="129"/>
      <c r="AO781" s="128"/>
      <c r="AP781" s="128"/>
      <c r="AQ781" s="128"/>
      <c r="AR781" s="129"/>
      <c r="AT781" s="109">
        <f>SUM(E781,F781,G781,H781)</f>
        <v>17395</v>
      </c>
      <c r="AU781" s="134"/>
      <c r="AV781" s="134"/>
      <c r="AW781" s="134"/>
      <c r="AX781" s="134"/>
      <c r="AY781" s="134"/>
      <c r="AZ781" s="134"/>
      <c r="BA781" s="134"/>
      <c r="BB781" s="134"/>
      <c r="BC781" s="134"/>
    </row>
    <row r="782" spans="1:55" x14ac:dyDescent="0.45">
      <c r="A782" s="160" t="s">
        <v>633</v>
      </c>
      <c r="B782" s="60" t="s">
        <v>227</v>
      </c>
      <c r="C782" s="76" t="s">
        <v>209</v>
      </c>
      <c r="D782" s="60">
        <v>15257</v>
      </c>
      <c r="E782" s="66"/>
      <c r="F782" s="66"/>
      <c r="G782" s="110">
        <v>0.29199999999999998</v>
      </c>
      <c r="H782" s="111">
        <v>0.28699999999999998</v>
      </c>
      <c r="I782" s="66"/>
      <c r="J782" s="66"/>
      <c r="K782" s="66"/>
      <c r="L782" s="67"/>
      <c r="M782" s="66"/>
      <c r="N782" s="66"/>
      <c r="O782" s="66"/>
      <c r="P782" s="67"/>
      <c r="Q782" s="66"/>
      <c r="R782" s="66"/>
      <c r="S782" s="66"/>
      <c r="T782" s="67"/>
      <c r="U782" s="66"/>
      <c r="V782" s="66"/>
      <c r="W782" s="66"/>
      <c r="X782" s="67"/>
      <c r="Y782" s="66"/>
      <c r="Z782" s="66"/>
      <c r="AA782" s="66"/>
      <c r="AB782" s="67"/>
      <c r="AC782" s="66"/>
      <c r="AD782" s="66"/>
      <c r="AE782" s="66"/>
      <c r="AF782" s="67"/>
      <c r="AG782" s="66"/>
      <c r="AH782" s="66"/>
      <c r="AI782" s="66"/>
      <c r="AJ782" s="67"/>
      <c r="AK782" s="66"/>
      <c r="AL782" s="66"/>
      <c r="AM782" s="66"/>
      <c r="AN782" s="67"/>
      <c r="AO782" s="66"/>
      <c r="AP782" s="66"/>
      <c r="AQ782" s="66"/>
      <c r="AR782" s="67"/>
      <c r="AT782" s="99"/>
      <c r="AU782" s="68"/>
      <c r="AV782" s="68"/>
      <c r="AW782" s="68"/>
      <c r="AX782" s="68"/>
      <c r="AY782" s="68"/>
      <c r="AZ782" s="68"/>
      <c r="BA782" s="68"/>
      <c r="BB782" s="68"/>
      <c r="BC782" s="68"/>
    </row>
    <row r="783" spans="1:55" x14ac:dyDescent="0.45">
      <c r="A783" s="97"/>
      <c r="B783" s="114"/>
      <c r="C783" s="114"/>
      <c r="D783" s="114"/>
      <c r="E783" s="66"/>
      <c r="F783" s="66"/>
      <c r="G783" s="98"/>
      <c r="H783" s="79"/>
      <c r="I783" s="66"/>
      <c r="J783" s="66"/>
      <c r="K783" s="66"/>
      <c r="L783" s="67"/>
      <c r="M783" s="66"/>
      <c r="N783" s="66"/>
      <c r="O783" s="66"/>
      <c r="P783" s="67"/>
      <c r="Q783" s="66"/>
      <c r="R783" s="66"/>
      <c r="S783" s="66"/>
      <c r="T783" s="67"/>
      <c r="U783" s="66"/>
      <c r="V783" s="66"/>
      <c r="W783" s="66"/>
      <c r="X783" s="67"/>
      <c r="Y783" s="66"/>
      <c r="Z783" s="66"/>
      <c r="AA783" s="66"/>
      <c r="AB783" s="67"/>
      <c r="AC783" s="66"/>
      <c r="AD783" s="66"/>
      <c r="AE783" s="66"/>
      <c r="AF783" s="67"/>
      <c r="AG783" s="66"/>
      <c r="AH783" s="66"/>
      <c r="AI783" s="66"/>
      <c r="AJ783" s="67"/>
      <c r="AK783" s="66"/>
      <c r="AL783" s="66"/>
      <c r="AM783" s="66"/>
      <c r="AN783" s="67"/>
      <c r="AO783" s="66"/>
      <c r="AP783" s="66"/>
      <c r="AQ783" s="66"/>
      <c r="AR783" s="67"/>
      <c r="AT783" s="99"/>
      <c r="AU783" s="68"/>
      <c r="AV783" s="68"/>
      <c r="AW783" s="68"/>
      <c r="AX783" s="68"/>
      <c r="AY783" s="68"/>
      <c r="AZ783" s="68"/>
      <c r="BA783" s="68"/>
      <c r="BB783" s="68"/>
      <c r="BC783" s="68"/>
    </row>
    <row r="784" spans="1:55" x14ac:dyDescent="0.45">
      <c r="A784" s="95" t="s">
        <v>639</v>
      </c>
      <c r="B784" s="96"/>
      <c r="C784" s="96"/>
      <c r="D784" s="96"/>
      <c r="E784" s="71"/>
      <c r="F784" s="71"/>
      <c r="G784" s="71"/>
      <c r="H784" s="72"/>
      <c r="I784" s="71"/>
      <c r="J784" s="71"/>
      <c r="K784" s="71"/>
      <c r="L784" s="72"/>
      <c r="M784" s="71"/>
      <c r="N784" s="71"/>
      <c r="O784" s="71"/>
      <c r="P784" s="72"/>
      <c r="Q784" s="71"/>
      <c r="R784" s="71"/>
      <c r="S784" s="71"/>
      <c r="T784" s="72"/>
      <c r="U784" s="71"/>
      <c r="V784" s="71"/>
      <c r="W784" s="71"/>
      <c r="X784" s="72"/>
      <c r="Y784" s="71"/>
      <c r="Z784" s="71"/>
      <c r="AA784" s="71"/>
      <c r="AB784" s="72"/>
      <c r="AC784" s="71"/>
      <c r="AD784" s="71"/>
      <c r="AE784" s="71"/>
      <c r="AF784" s="72"/>
      <c r="AG784" s="71"/>
      <c r="AH784" s="71"/>
      <c r="AI784" s="71"/>
      <c r="AJ784" s="72"/>
      <c r="AK784" s="71"/>
      <c r="AL784" s="71"/>
      <c r="AM784" s="71"/>
      <c r="AN784" s="72"/>
      <c r="AO784" s="71"/>
      <c r="AP784" s="71"/>
      <c r="AQ784" s="71"/>
      <c r="AR784" s="72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</row>
    <row r="785" spans="1:55" x14ac:dyDescent="0.45">
      <c r="A785" s="141" t="s">
        <v>640</v>
      </c>
      <c r="B785" s="60" t="s">
        <v>223</v>
      </c>
      <c r="C785" s="76" t="s">
        <v>209</v>
      </c>
      <c r="D785" s="60">
        <v>15259</v>
      </c>
      <c r="E785" s="66"/>
      <c r="F785" s="66"/>
      <c r="G785" s="66"/>
      <c r="H785" s="67"/>
      <c r="I785" s="66"/>
      <c r="J785" s="66"/>
      <c r="K785" s="66"/>
      <c r="L785" s="67"/>
      <c r="M785" s="66"/>
      <c r="N785" s="66"/>
      <c r="O785" s="66"/>
      <c r="P785" s="67"/>
      <c r="Q785" s="66"/>
      <c r="R785" s="66"/>
      <c r="S785" s="66"/>
      <c r="T785" s="67"/>
      <c r="U785" s="66"/>
      <c r="V785" s="86">
        <v>4132</v>
      </c>
      <c r="W785" s="66"/>
      <c r="X785" s="67"/>
      <c r="Y785" s="66"/>
      <c r="Z785" s="86">
        <v>2807</v>
      </c>
      <c r="AA785" s="66"/>
      <c r="AB785" s="67"/>
      <c r="AC785" s="86">
        <v>6608</v>
      </c>
      <c r="AD785" s="66"/>
      <c r="AE785" s="66"/>
      <c r="AF785" s="67"/>
      <c r="AG785" s="66"/>
      <c r="AH785" s="66"/>
      <c r="AI785" s="66"/>
      <c r="AJ785" s="67"/>
      <c r="AK785" s="66"/>
      <c r="AL785" s="66"/>
      <c r="AM785" s="66"/>
      <c r="AN785" s="67"/>
      <c r="AO785" s="66"/>
      <c r="AP785" s="66"/>
      <c r="AQ785" s="66"/>
      <c r="AR785" s="67"/>
      <c r="AT785" s="68"/>
      <c r="AU785" s="68"/>
      <c r="AV785" s="68"/>
      <c r="AW785" s="68"/>
      <c r="AX785" s="88">
        <v>26146</v>
      </c>
      <c r="AY785" s="68"/>
      <c r="AZ785" s="68"/>
      <c r="BA785" s="68"/>
      <c r="BB785" s="68"/>
      <c r="BC785" s="68"/>
    </row>
    <row r="786" spans="1:55" x14ac:dyDescent="0.45">
      <c r="A786" s="135" t="s">
        <v>641</v>
      </c>
      <c r="B786" s="60" t="s">
        <v>223</v>
      </c>
      <c r="C786" s="76" t="s">
        <v>209</v>
      </c>
      <c r="D786" s="60">
        <v>15260</v>
      </c>
      <c r="E786" s="66"/>
      <c r="F786" s="66"/>
      <c r="G786" s="66"/>
      <c r="H786" s="67"/>
      <c r="I786" s="66"/>
      <c r="J786" s="66"/>
      <c r="K786" s="66"/>
      <c r="L786" s="67"/>
      <c r="M786" s="66"/>
      <c r="N786" s="66"/>
      <c r="O786" s="66"/>
      <c r="P786" s="67"/>
      <c r="Q786" s="66"/>
      <c r="R786" s="66"/>
      <c r="S786" s="66"/>
      <c r="T786" s="67"/>
      <c r="U786" s="66"/>
      <c r="V786" s="86">
        <v>2736</v>
      </c>
      <c r="W786" s="66"/>
      <c r="X786" s="67"/>
      <c r="Y786" s="66"/>
      <c r="Z786" s="86">
        <v>5071</v>
      </c>
      <c r="AA786" s="66"/>
      <c r="AB786" s="67"/>
      <c r="AC786" s="86">
        <v>1697</v>
      </c>
      <c r="AD786" s="66"/>
      <c r="AE786" s="66"/>
      <c r="AF786" s="67"/>
      <c r="AG786" s="66"/>
      <c r="AH786" s="66"/>
      <c r="AI786" s="66"/>
      <c r="AJ786" s="67"/>
      <c r="AK786" s="66"/>
      <c r="AL786" s="66"/>
      <c r="AM786" s="66"/>
      <c r="AN786" s="67"/>
      <c r="AO786" s="66"/>
      <c r="AP786" s="66"/>
      <c r="AQ786" s="66"/>
      <c r="AR786" s="67"/>
      <c r="AT786" s="68"/>
      <c r="AU786" s="68"/>
      <c r="AV786" s="68"/>
      <c r="AW786" s="68"/>
      <c r="AX786" s="88">
        <v>2736</v>
      </c>
      <c r="AY786" s="68"/>
      <c r="AZ786" s="68"/>
      <c r="BA786" s="68"/>
      <c r="BB786" s="68"/>
      <c r="BC786" s="68"/>
    </row>
    <row r="787" spans="1:55" x14ac:dyDescent="0.45">
      <c r="A787" s="136" t="s">
        <v>642</v>
      </c>
      <c r="B787" s="101" t="s">
        <v>223</v>
      </c>
      <c r="C787" s="102" t="s">
        <v>209</v>
      </c>
      <c r="D787" s="101">
        <v>15263</v>
      </c>
      <c r="E787" s="128"/>
      <c r="F787" s="128"/>
      <c r="G787" s="128"/>
      <c r="H787" s="129"/>
      <c r="I787" s="128"/>
      <c r="J787" s="128"/>
      <c r="K787" s="128"/>
      <c r="L787" s="129"/>
      <c r="M787" s="128"/>
      <c r="N787" s="128"/>
      <c r="O787" s="128"/>
      <c r="P787" s="129"/>
      <c r="Q787" s="128"/>
      <c r="R787" s="128"/>
      <c r="S787" s="128"/>
      <c r="T787" s="129"/>
      <c r="U787" s="128"/>
      <c r="V787" s="105">
        <f>V785+V786</f>
        <v>6868</v>
      </c>
      <c r="W787" s="128"/>
      <c r="X787" s="166"/>
      <c r="Y787" s="128"/>
      <c r="Z787" s="105">
        <f>Z785+Z786</f>
        <v>7878</v>
      </c>
      <c r="AA787" s="128"/>
      <c r="AB787" s="129"/>
      <c r="AC787" s="105">
        <f>AC785+AC786</f>
        <v>8305</v>
      </c>
      <c r="AD787" s="128"/>
      <c r="AE787" s="128"/>
      <c r="AF787" s="129"/>
      <c r="AG787" s="128"/>
      <c r="AH787" s="128"/>
      <c r="AI787" s="128"/>
      <c r="AJ787" s="129"/>
      <c r="AK787" s="128"/>
      <c r="AL787" s="128"/>
      <c r="AM787" s="128"/>
      <c r="AN787" s="129"/>
      <c r="AO787" s="128"/>
      <c r="AP787" s="128"/>
      <c r="AQ787" s="128"/>
      <c r="AR787" s="129"/>
      <c r="AT787" s="134"/>
      <c r="AU787" s="134"/>
      <c r="AV787" s="134"/>
      <c r="AW787" s="134"/>
      <c r="AX787" s="107">
        <f>AX785+AX786</f>
        <v>28882</v>
      </c>
      <c r="AY787" s="134"/>
      <c r="AZ787" s="134"/>
      <c r="BA787" s="134"/>
      <c r="BB787" s="134"/>
      <c r="BC787" s="134"/>
    </row>
    <row r="788" spans="1:55" x14ac:dyDescent="0.45">
      <c r="A788" s="97"/>
      <c r="B788" s="114"/>
      <c r="C788" s="114"/>
      <c r="D788" s="114"/>
      <c r="E788" s="66"/>
      <c r="F788" s="66"/>
      <c r="G788" s="66"/>
      <c r="H788" s="67"/>
      <c r="I788" s="66"/>
      <c r="J788" s="66"/>
      <c r="K788" s="66"/>
      <c r="L788" s="67"/>
      <c r="M788" s="66"/>
      <c r="N788" s="66"/>
      <c r="O788" s="66"/>
      <c r="P788" s="67"/>
      <c r="Q788" s="66"/>
      <c r="R788" s="66"/>
      <c r="S788" s="66"/>
      <c r="T788" s="67"/>
      <c r="U788" s="66"/>
      <c r="V788" s="125"/>
      <c r="W788" s="66"/>
      <c r="X788" s="67"/>
      <c r="Y788" s="66"/>
      <c r="Z788" s="125"/>
      <c r="AA788" s="66"/>
      <c r="AB788" s="67"/>
      <c r="AC788" s="125"/>
      <c r="AD788" s="66"/>
      <c r="AE788" s="66"/>
      <c r="AF788" s="67"/>
      <c r="AG788" s="66"/>
      <c r="AH788" s="66"/>
      <c r="AI788" s="66"/>
      <c r="AJ788" s="67"/>
      <c r="AK788" s="66"/>
      <c r="AL788" s="66"/>
      <c r="AM788" s="66"/>
      <c r="AN788" s="124"/>
      <c r="AO788" s="66"/>
      <c r="AP788" s="66"/>
      <c r="AQ788" s="66"/>
      <c r="AR788" s="124"/>
      <c r="AT788" s="68"/>
      <c r="AU788" s="68"/>
      <c r="AV788" s="68"/>
      <c r="AW788" s="68"/>
      <c r="AX788" s="126"/>
      <c r="AY788" s="68"/>
      <c r="AZ788" s="68"/>
      <c r="BA788" s="68"/>
      <c r="BB788" s="126"/>
      <c r="BC788" s="126"/>
    </row>
    <row r="789" spans="1:55" x14ac:dyDescent="0.45">
      <c r="A789" s="135" t="s">
        <v>643</v>
      </c>
      <c r="B789" s="60" t="s">
        <v>227</v>
      </c>
      <c r="C789" s="76" t="s">
        <v>209</v>
      </c>
      <c r="D789" s="60">
        <v>15266</v>
      </c>
      <c r="E789" s="66"/>
      <c r="F789" s="66"/>
      <c r="G789" s="66"/>
      <c r="H789" s="67"/>
      <c r="I789" s="66"/>
      <c r="J789" s="66"/>
      <c r="K789" s="66"/>
      <c r="L789" s="67"/>
      <c r="M789" s="66"/>
      <c r="N789" s="66"/>
      <c r="O789" s="66"/>
      <c r="P789" s="67"/>
      <c r="Q789" s="66"/>
      <c r="R789" s="66"/>
      <c r="S789" s="66"/>
      <c r="T789" s="67"/>
      <c r="U789" s="66"/>
      <c r="V789" s="66"/>
      <c r="W789" s="66"/>
      <c r="X789" s="67"/>
      <c r="Y789" s="66"/>
      <c r="Z789" s="110">
        <v>0.09</v>
      </c>
      <c r="AA789" s="66"/>
      <c r="AB789" s="67"/>
      <c r="AC789" s="110">
        <v>0.18</v>
      </c>
      <c r="AD789" s="66"/>
      <c r="AE789" s="66"/>
      <c r="AF789" s="67"/>
      <c r="AG789" s="66"/>
      <c r="AH789" s="66"/>
      <c r="AI789" s="66"/>
      <c r="AJ789" s="67"/>
      <c r="AK789" s="66"/>
      <c r="AL789" s="66"/>
      <c r="AM789" s="66"/>
      <c r="AN789" s="67"/>
      <c r="AO789" s="66"/>
      <c r="AP789" s="66"/>
      <c r="AQ789" s="66"/>
      <c r="AR789" s="67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</row>
    <row r="790" spans="1:55" x14ac:dyDescent="0.45">
      <c r="A790" s="135" t="s">
        <v>644</v>
      </c>
      <c r="B790" s="60" t="s">
        <v>227</v>
      </c>
      <c r="C790" s="76" t="s">
        <v>209</v>
      </c>
      <c r="D790" s="60">
        <v>15267</v>
      </c>
      <c r="E790" s="66"/>
      <c r="F790" s="66"/>
      <c r="G790" s="66"/>
      <c r="H790" s="67"/>
      <c r="I790" s="66"/>
      <c r="J790" s="66"/>
      <c r="K790" s="66"/>
      <c r="L790" s="67"/>
      <c r="M790" s="66"/>
      <c r="N790" s="66"/>
      <c r="O790" s="66"/>
      <c r="P790" s="67"/>
      <c r="Q790" s="66"/>
      <c r="R790" s="66"/>
      <c r="S790" s="66"/>
      <c r="T790" s="67"/>
      <c r="U790" s="66"/>
      <c r="V790" s="66"/>
      <c r="W790" s="66"/>
      <c r="X790" s="67"/>
      <c r="Y790" s="66"/>
      <c r="Z790" s="110">
        <v>0.24</v>
      </c>
      <c r="AA790" s="66"/>
      <c r="AB790" s="67"/>
      <c r="AC790" s="110">
        <v>0.23</v>
      </c>
      <c r="AD790" s="66"/>
      <c r="AE790" s="66"/>
      <c r="AF790" s="67"/>
      <c r="AG790" s="66"/>
      <c r="AH790" s="66"/>
      <c r="AI790" s="66"/>
      <c r="AJ790" s="67"/>
      <c r="AK790" s="66"/>
      <c r="AL790" s="66"/>
      <c r="AM790" s="66"/>
      <c r="AN790" s="67"/>
      <c r="AO790" s="66"/>
      <c r="AP790" s="66"/>
      <c r="AQ790" s="66"/>
      <c r="AR790" s="67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</row>
    <row r="791" spans="1:55" x14ac:dyDescent="0.45">
      <c r="A791" s="97"/>
      <c r="B791" s="114"/>
      <c r="C791" s="114"/>
      <c r="D791" s="114"/>
      <c r="E791" s="66"/>
      <c r="F791" s="66"/>
      <c r="G791" s="66"/>
      <c r="H791" s="67"/>
      <c r="I791" s="66"/>
      <c r="J791" s="66"/>
      <c r="K791" s="66"/>
      <c r="L791" s="67"/>
      <c r="M791" s="66"/>
      <c r="N791" s="66"/>
      <c r="O791" s="66"/>
      <c r="P791" s="67"/>
      <c r="Q791" s="66"/>
      <c r="R791" s="66"/>
      <c r="S791" s="66"/>
      <c r="T791" s="67"/>
      <c r="U791" s="66"/>
      <c r="V791" s="66"/>
      <c r="W791" s="66"/>
      <c r="X791" s="67"/>
      <c r="Y791" s="66"/>
      <c r="Z791" s="131"/>
      <c r="AA791" s="66"/>
      <c r="AB791" s="67"/>
      <c r="AC791" s="131"/>
      <c r="AD791" s="66"/>
      <c r="AE791" s="66"/>
      <c r="AF791" s="67"/>
      <c r="AG791" s="66"/>
      <c r="AH791" s="66"/>
      <c r="AI791" s="66"/>
      <c r="AJ791" s="67"/>
      <c r="AK791" s="66"/>
      <c r="AL791" s="66"/>
      <c r="AM791" s="66"/>
      <c r="AN791" s="67"/>
      <c r="AO791" s="66"/>
      <c r="AP791" s="66"/>
      <c r="AQ791" s="66"/>
      <c r="AR791" s="67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</row>
    <row r="792" spans="1:55" x14ac:dyDescent="0.45">
      <c r="A792" s="141" t="s">
        <v>645</v>
      </c>
      <c r="B792" s="60" t="s">
        <v>223</v>
      </c>
      <c r="C792" s="76" t="s">
        <v>209</v>
      </c>
      <c r="D792" s="60">
        <v>15268</v>
      </c>
      <c r="E792" s="66"/>
      <c r="F792" s="66"/>
      <c r="G792" s="66"/>
      <c r="H792" s="67"/>
      <c r="I792" s="66"/>
      <c r="J792" s="66"/>
      <c r="K792" s="66"/>
      <c r="L792" s="67"/>
      <c r="M792" s="66"/>
      <c r="N792" s="66"/>
      <c r="O792" s="66"/>
      <c r="P792" s="67"/>
      <c r="Q792" s="66"/>
      <c r="R792" s="66"/>
      <c r="S792" s="66"/>
      <c r="T792" s="67"/>
      <c r="U792" s="66"/>
      <c r="V792" s="66"/>
      <c r="W792" s="66"/>
      <c r="X792" s="77">
        <v>11038</v>
      </c>
      <c r="Y792" s="66"/>
      <c r="Z792" s="66"/>
      <c r="AA792" s="66"/>
      <c r="AB792" s="67"/>
      <c r="AC792" s="66"/>
      <c r="AD792" s="66"/>
      <c r="AE792" s="66"/>
      <c r="AF792" s="67"/>
      <c r="AG792" s="66"/>
      <c r="AH792" s="66"/>
      <c r="AI792" s="66"/>
      <c r="AJ792" s="67"/>
      <c r="AK792" s="66"/>
      <c r="AL792" s="66"/>
      <c r="AM792" s="66"/>
      <c r="AN792" s="67"/>
      <c r="AO792" s="66"/>
      <c r="AP792" s="66"/>
      <c r="AQ792" s="66"/>
      <c r="AR792" s="67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</row>
    <row r="793" spans="1:55" x14ac:dyDescent="0.45">
      <c r="A793" s="135" t="s">
        <v>646</v>
      </c>
      <c r="B793" s="60" t="s">
        <v>223</v>
      </c>
      <c r="C793" s="76" t="s">
        <v>209</v>
      </c>
      <c r="D793" s="60">
        <v>15270</v>
      </c>
      <c r="E793" s="66"/>
      <c r="F793" s="66"/>
      <c r="G793" s="66"/>
      <c r="H793" s="67"/>
      <c r="I793" s="66"/>
      <c r="J793" s="66"/>
      <c r="K793" s="66"/>
      <c r="L793" s="67"/>
      <c r="M793" s="66"/>
      <c r="N793" s="66"/>
      <c r="O793" s="66"/>
      <c r="P793" s="67"/>
      <c r="Q793" s="66"/>
      <c r="R793" s="66"/>
      <c r="S793" s="66"/>
      <c r="T793" s="67"/>
      <c r="U793" s="66"/>
      <c r="V793" s="66"/>
      <c r="W793" s="66"/>
      <c r="X793" s="77">
        <v>-9857</v>
      </c>
      <c r="Y793" s="66"/>
      <c r="Z793" s="66"/>
      <c r="AA793" s="66"/>
      <c r="AB793" s="67"/>
      <c r="AC793" s="66"/>
      <c r="AD793" s="66"/>
      <c r="AE793" s="66"/>
      <c r="AF793" s="67"/>
      <c r="AG793" s="66"/>
      <c r="AH793" s="66"/>
      <c r="AI793" s="66"/>
      <c r="AJ793" s="67"/>
      <c r="AK793" s="66"/>
      <c r="AL793" s="66"/>
      <c r="AM793" s="66"/>
      <c r="AN793" s="67"/>
      <c r="AO793" s="66"/>
      <c r="AP793" s="66"/>
      <c r="AQ793" s="66"/>
      <c r="AR793" s="67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</row>
    <row r="794" spans="1:55" x14ac:dyDescent="0.45">
      <c r="A794" s="136" t="s">
        <v>647</v>
      </c>
      <c r="B794" s="101" t="s">
        <v>223</v>
      </c>
      <c r="C794" s="102" t="s">
        <v>209</v>
      </c>
      <c r="D794" s="101">
        <v>15271</v>
      </c>
      <c r="E794" s="128"/>
      <c r="F794" s="128"/>
      <c r="G794" s="128"/>
      <c r="H794" s="129"/>
      <c r="I794" s="128"/>
      <c r="J794" s="128"/>
      <c r="K794" s="128"/>
      <c r="L794" s="129"/>
      <c r="M794" s="128"/>
      <c r="N794" s="128"/>
      <c r="O794" s="128"/>
      <c r="P794" s="129"/>
      <c r="Q794" s="128"/>
      <c r="R794" s="128"/>
      <c r="S794" s="128"/>
      <c r="T794" s="129"/>
      <c r="U794" s="128"/>
      <c r="V794" s="128"/>
      <c r="W794" s="128"/>
      <c r="X794" s="106">
        <f>X792+X793</f>
        <v>1181</v>
      </c>
      <c r="Y794" s="128"/>
      <c r="Z794" s="128"/>
      <c r="AA794" s="128"/>
      <c r="AB794" s="129"/>
      <c r="AC794" s="128"/>
      <c r="AD794" s="128"/>
      <c r="AE794" s="128"/>
      <c r="AF794" s="129"/>
      <c r="AG794" s="128"/>
      <c r="AH794" s="128"/>
      <c r="AI794" s="128"/>
      <c r="AJ794" s="129"/>
      <c r="AK794" s="128"/>
      <c r="AL794" s="128"/>
      <c r="AM794" s="128"/>
      <c r="AN794" s="129"/>
      <c r="AO794" s="128"/>
      <c r="AP794" s="128"/>
      <c r="AQ794" s="128"/>
      <c r="AR794" s="129"/>
      <c r="AT794" s="134"/>
      <c r="AU794" s="134"/>
      <c r="AV794" s="134"/>
      <c r="AW794" s="134"/>
      <c r="AX794" s="134"/>
      <c r="AY794" s="134"/>
      <c r="AZ794" s="134"/>
      <c r="BA794" s="134"/>
      <c r="BB794" s="134"/>
      <c r="BC794" s="134"/>
    </row>
    <row r="795" spans="1:55" x14ac:dyDescent="0.45">
      <c r="A795" s="97"/>
      <c r="B795" s="114"/>
      <c r="C795" s="114"/>
      <c r="D795" s="114"/>
      <c r="E795" s="66"/>
      <c r="F795" s="66"/>
      <c r="G795" s="66"/>
      <c r="H795" s="67"/>
      <c r="I795" s="66"/>
      <c r="J795" s="66"/>
      <c r="K795" s="66"/>
      <c r="L795" s="67"/>
      <c r="M795" s="66"/>
      <c r="N795" s="66"/>
      <c r="O795" s="66"/>
      <c r="P795" s="67"/>
      <c r="Q795" s="66"/>
      <c r="R795" s="66"/>
      <c r="S795" s="66"/>
      <c r="T795" s="67"/>
      <c r="U795" s="66"/>
      <c r="V795" s="66"/>
      <c r="W795" s="66"/>
      <c r="X795" s="124"/>
      <c r="Y795" s="66"/>
      <c r="Z795" s="66"/>
      <c r="AA795" s="66"/>
      <c r="AB795" s="67"/>
      <c r="AC795" s="66"/>
      <c r="AD795" s="66"/>
      <c r="AE795" s="66"/>
      <c r="AF795" s="67"/>
      <c r="AG795" s="66"/>
      <c r="AH795" s="66"/>
      <c r="AI795" s="66"/>
      <c r="AJ795" s="67"/>
      <c r="AK795" s="66"/>
      <c r="AL795" s="66"/>
      <c r="AM795" s="66"/>
      <c r="AN795" s="124"/>
      <c r="AO795" s="66"/>
      <c r="AP795" s="66"/>
      <c r="AQ795" s="66"/>
      <c r="AR795" s="124"/>
      <c r="AT795" s="68"/>
      <c r="AU795" s="68"/>
      <c r="AV795" s="68"/>
      <c r="AW795" s="68"/>
      <c r="AX795" s="68"/>
      <c r="AY795" s="68"/>
      <c r="AZ795" s="68"/>
      <c r="BA795" s="68"/>
      <c r="BB795" s="126"/>
      <c r="BC795" s="126"/>
    </row>
    <row r="796" spans="1:55" x14ac:dyDescent="0.45">
      <c r="A796" s="135" t="s">
        <v>648</v>
      </c>
      <c r="B796" s="60" t="s">
        <v>227</v>
      </c>
      <c r="C796" s="76" t="s">
        <v>209</v>
      </c>
      <c r="D796" s="60">
        <v>15273</v>
      </c>
      <c r="E796" s="66"/>
      <c r="F796" s="66"/>
      <c r="G796" s="66"/>
      <c r="H796" s="67"/>
      <c r="I796" s="66"/>
      <c r="J796" s="66"/>
      <c r="K796" s="66"/>
      <c r="L796" s="67"/>
      <c r="M796" s="66"/>
      <c r="N796" s="66"/>
      <c r="O796" s="66"/>
      <c r="P796" s="67"/>
      <c r="Q796" s="66"/>
      <c r="R796" s="66"/>
      <c r="S796" s="66"/>
      <c r="T796" s="67"/>
      <c r="U796" s="66"/>
      <c r="V796" s="66"/>
      <c r="W796" s="66"/>
      <c r="X796" s="111">
        <v>1.38</v>
      </c>
      <c r="Y796" s="66"/>
      <c r="Z796" s="66"/>
      <c r="AA796" s="66"/>
      <c r="AB796" s="67"/>
      <c r="AC796" s="66"/>
      <c r="AD796" s="66"/>
      <c r="AE796" s="66"/>
      <c r="AF796" s="67"/>
      <c r="AG796" s="66"/>
      <c r="AH796" s="66"/>
      <c r="AI796" s="66"/>
      <c r="AJ796" s="67"/>
      <c r="AK796" s="66"/>
      <c r="AL796" s="66"/>
      <c r="AM796" s="66"/>
      <c r="AN796" s="67"/>
      <c r="AO796" s="66"/>
      <c r="AP796" s="66"/>
      <c r="AQ796" s="66"/>
      <c r="AR796" s="67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</row>
    <row r="797" spans="1:55" x14ac:dyDescent="0.45">
      <c r="A797" s="135" t="s">
        <v>649</v>
      </c>
      <c r="B797" s="60" t="s">
        <v>227</v>
      </c>
      <c r="C797" s="76" t="s">
        <v>209</v>
      </c>
      <c r="D797" s="60">
        <v>15274</v>
      </c>
      <c r="E797" s="66"/>
      <c r="F797" s="66"/>
      <c r="G797" s="66"/>
      <c r="H797" s="67"/>
      <c r="I797" s="66"/>
      <c r="J797" s="66"/>
      <c r="K797" s="66"/>
      <c r="L797" s="67"/>
      <c r="M797" s="66"/>
      <c r="N797" s="66"/>
      <c r="O797" s="66"/>
      <c r="P797" s="67"/>
      <c r="Q797" s="66"/>
      <c r="R797" s="66"/>
      <c r="S797" s="66"/>
      <c r="T797" s="67"/>
      <c r="U797" s="66"/>
      <c r="V797" s="66"/>
      <c r="W797" s="66"/>
      <c r="X797" s="111">
        <v>0.15</v>
      </c>
      <c r="Y797" s="66"/>
      <c r="Z797" s="66"/>
      <c r="AA797" s="66"/>
      <c r="AB797" s="67"/>
      <c r="AC797" s="66"/>
      <c r="AD797" s="66"/>
      <c r="AE797" s="66"/>
      <c r="AF797" s="67"/>
      <c r="AG797" s="66"/>
      <c r="AH797" s="66"/>
      <c r="AI797" s="66"/>
      <c r="AJ797" s="67"/>
      <c r="AK797" s="66"/>
      <c r="AL797" s="66"/>
      <c r="AM797" s="66"/>
      <c r="AN797" s="67"/>
      <c r="AO797" s="66"/>
      <c r="AP797" s="66"/>
      <c r="AQ797" s="66"/>
      <c r="AR797" s="67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</row>
    <row r="798" spans="1:55" x14ac:dyDescent="0.45">
      <c r="A798" s="97"/>
      <c r="B798" s="114"/>
      <c r="C798" s="114"/>
      <c r="D798" s="114"/>
      <c r="E798" s="66"/>
      <c r="F798" s="66"/>
      <c r="G798" s="66"/>
      <c r="H798" s="67"/>
      <c r="I798" s="66"/>
      <c r="J798" s="66"/>
      <c r="K798" s="66"/>
      <c r="L798" s="67"/>
      <c r="M798" s="66"/>
      <c r="N798" s="66"/>
      <c r="O798" s="66"/>
      <c r="P798" s="67"/>
      <c r="Q798" s="66"/>
      <c r="R798" s="66"/>
      <c r="S798" s="66"/>
      <c r="T798" s="67"/>
      <c r="U798" s="66"/>
      <c r="V798" s="66"/>
      <c r="W798" s="66"/>
      <c r="X798" s="130"/>
      <c r="Y798" s="66"/>
      <c r="Z798" s="66"/>
      <c r="AA798" s="66"/>
      <c r="AB798" s="67"/>
      <c r="AC798" s="66"/>
      <c r="AD798" s="66"/>
      <c r="AE798" s="66"/>
      <c r="AF798" s="67"/>
      <c r="AG798" s="66"/>
      <c r="AH798" s="66"/>
      <c r="AI798" s="66"/>
      <c r="AJ798" s="67"/>
      <c r="AK798" s="66"/>
      <c r="AL798" s="66"/>
      <c r="AM798" s="66"/>
      <c r="AN798" s="67"/>
      <c r="AO798" s="66"/>
      <c r="AP798" s="66"/>
      <c r="AQ798" s="66"/>
      <c r="AR798" s="67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</row>
    <row r="799" spans="1:55" x14ac:dyDescent="0.45">
      <c r="A799" s="141" t="s">
        <v>650</v>
      </c>
      <c r="B799" s="60" t="s">
        <v>223</v>
      </c>
      <c r="C799" s="76" t="s">
        <v>209</v>
      </c>
      <c r="D799" s="60">
        <v>15275</v>
      </c>
      <c r="E799" s="66"/>
      <c r="F799" s="66"/>
      <c r="G799" s="66"/>
      <c r="H799" s="67"/>
      <c r="I799" s="66"/>
      <c r="J799" s="66"/>
      <c r="K799" s="66"/>
      <c r="L799" s="67"/>
      <c r="M799" s="66"/>
      <c r="N799" s="66"/>
      <c r="O799" s="66"/>
      <c r="P799" s="67"/>
      <c r="Q799" s="66"/>
      <c r="R799" s="66"/>
      <c r="S799" s="66"/>
      <c r="T799" s="67"/>
      <c r="U799" s="66"/>
      <c r="V799" s="86">
        <v>3524</v>
      </c>
      <c r="W799" s="66"/>
      <c r="X799" s="77">
        <v>-3020</v>
      </c>
      <c r="Y799" s="66"/>
      <c r="Z799" s="86">
        <v>3195</v>
      </c>
      <c r="AA799" s="66"/>
      <c r="AB799" s="67"/>
      <c r="AC799" s="86">
        <v>6657</v>
      </c>
      <c r="AD799" s="66"/>
      <c r="AE799" s="66"/>
      <c r="AF799" s="67"/>
      <c r="AG799" s="66"/>
      <c r="AH799" s="66"/>
      <c r="AI799" s="66"/>
      <c r="AJ799" s="67"/>
      <c r="AK799" s="66"/>
      <c r="AL799" s="66"/>
      <c r="AM799" s="66"/>
      <c r="AN799" s="67"/>
      <c r="AO799" s="66"/>
      <c r="AP799" s="66"/>
      <c r="AQ799" s="66"/>
      <c r="AR799" s="67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</row>
    <row r="800" spans="1:55" x14ac:dyDescent="0.45">
      <c r="A800" s="135" t="s">
        <v>646</v>
      </c>
      <c r="B800" s="60" t="s">
        <v>223</v>
      </c>
      <c r="C800" s="76" t="s">
        <v>209</v>
      </c>
      <c r="D800" s="60">
        <v>15277</v>
      </c>
      <c r="E800" s="66"/>
      <c r="F800" s="66"/>
      <c r="G800" s="66"/>
      <c r="H800" s="67"/>
      <c r="I800" s="66"/>
      <c r="J800" s="66"/>
      <c r="K800" s="66"/>
      <c r="L800" s="67"/>
      <c r="M800" s="66"/>
      <c r="N800" s="66"/>
      <c r="O800" s="66"/>
      <c r="P800" s="67"/>
      <c r="Q800" s="66"/>
      <c r="R800" s="66"/>
      <c r="S800" s="66"/>
      <c r="T800" s="67"/>
      <c r="U800" s="66"/>
      <c r="V800" s="125"/>
      <c r="W800" s="66"/>
      <c r="X800" s="77">
        <v>9857</v>
      </c>
      <c r="Y800" s="66"/>
      <c r="Z800" s="125"/>
      <c r="AA800" s="66"/>
      <c r="AB800" s="67"/>
      <c r="AC800" s="125"/>
      <c r="AD800" s="66"/>
      <c r="AE800" s="66"/>
      <c r="AF800" s="67"/>
      <c r="AG800" s="66"/>
      <c r="AH800" s="66"/>
      <c r="AI800" s="66"/>
      <c r="AJ800" s="67"/>
      <c r="AK800" s="66"/>
      <c r="AL800" s="66"/>
      <c r="AM800" s="66"/>
      <c r="AN800" s="67"/>
      <c r="AO800" s="66"/>
      <c r="AP800" s="66"/>
      <c r="AQ800" s="66"/>
      <c r="AR800" s="67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</row>
    <row r="801" spans="1:55" x14ac:dyDescent="0.45">
      <c r="A801" s="135" t="s">
        <v>651</v>
      </c>
      <c r="B801" s="60" t="s">
        <v>223</v>
      </c>
      <c r="C801" s="76" t="s">
        <v>209</v>
      </c>
      <c r="D801" s="60">
        <v>15278</v>
      </c>
      <c r="E801" s="66"/>
      <c r="F801" s="66"/>
      <c r="G801" s="66"/>
      <c r="H801" s="67"/>
      <c r="I801" s="66"/>
      <c r="J801" s="66"/>
      <c r="K801" s="66"/>
      <c r="L801" s="67"/>
      <c r="M801" s="66"/>
      <c r="N801" s="66"/>
      <c r="O801" s="66"/>
      <c r="P801" s="67"/>
      <c r="Q801" s="66"/>
      <c r="R801" s="66"/>
      <c r="S801" s="66"/>
      <c r="T801" s="67"/>
      <c r="U801" s="66"/>
      <c r="V801" s="86">
        <v>2736</v>
      </c>
      <c r="W801" s="66"/>
      <c r="X801" s="77">
        <v>0</v>
      </c>
      <c r="Y801" s="66"/>
      <c r="Z801" s="86">
        <v>5071</v>
      </c>
      <c r="AA801" s="66"/>
      <c r="AB801" s="67"/>
      <c r="AC801" s="86">
        <v>1682</v>
      </c>
      <c r="AD801" s="66"/>
      <c r="AE801" s="66"/>
      <c r="AF801" s="67"/>
      <c r="AG801" s="66"/>
      <c r="AH801" s="66"/>
      <c r="AI801" s="66"/>
      <c r="AJ801" s="67"/>
      <c r="AK801" s="66"/>
      <c r="AL801" s="66"/>
      <c r="AM801" s="66"/>
      <c r="AN801" s="67"/>
      <c r="AO801" s="66"/>
      <c r="AP801" s="66"/>
      <c r="AQ801" s="66"/>
      <c r="AR801" s="67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</row>
    <row r="802" spans="1:55" x14ac:dyDescent="0.45">
      <c r="A802" s="136" t="s">
        <v>652</v>
      </c>
      <c r="B802" s="101" t="s">
        <v>223</v>
      </c>
      <c r="C802" s="102" t="s">
        <v>209</v>
      </c>
      <c r="D802" s="101">
        <v>15280</v>
      </c>
      <c r="E802" s="128"/>
      <c r="F802" s="128"/>
      <c r="G802" s="128"/>
      <c r="H802" s="129"/>
      <c r="I802" s="128"/>
      <c r="J802" s="128"/>
      <c r="K802" s="128"/>
      <c r="L802" s="129"/>
      <c r="M802" s="128"/>
      <c r="N802" s="128"/>
      <c r="O802" s="128"/>
      <c r="P802" s="129"/>
      <c r="Q802" s="128"/>
      <c r="R802" s="128"/>
      <c r="S802" s="128"/>
      <c r="T802" s="129"/>
      <c r="U802" s="128"/>
      <c r="V802" s="105">
        <f>V799+V801+V800</f>
        <v>6260</v>
      </c>
      <c r="W802" s="128"/>
      <c r="X802" s="106">
        <f>X799+X801+X800</f>
        <v>6837</v>
      </c>
      <c r="Y802" s="128"/>
      <c r="Z802" s="105">
        <f>Z799+Z801+Z800</f>
        <v>8266</v>
      </c>
      <c r="AA802" s="128"/>
      <c r="AB802" s="129"/>
      <c r="AC802" s="105">
        <f>AC799+AC801+AC800</f>
        <v>8339</v>
      </c>
      <c r="AD802" s="128"/>
      <c r="AE802" s="128"/>
      <c r="AF802" s="129"/>
      <c r="AG802" s="128"/>
      <c r="AH802" s="128"/>
      <c r="AI802" s="128"/>
      <c r="AJ802" s="129"/>
      <c r="AK802" s="128"/>
      <c r="AL802" s="128"/>
      <c r="AM802" s="128"/>
      <c r="AN802" s="129"/>
      <c r="AO802" s="128"/>
      <c r="AP802" s="128"/>
      <c r="AQ802" s="128"/>
      <c r="AR802" s="129"/>
      <c r="AT802" s="134"/>
      <c r="AU802" s="134"/>
      <c r="AV802" s="134"/>
      <c r="AW802" s="134"/>
      <c r="AX802" s="134"/>
      <c r="AY802" s="134"/>
      <c r="AZ802" s="134"/>
      <c r="BA802" s="134"/>
      <c r="BB802" s="134"/>
      <c r="BC802" s="134"/>
    </row>
    <row r="803" spans="1:55" x14ac:dyDescent="0.45">
      <c r="A803" s="97"/>
      <c r="B803" s="114"/>
      <c r="C803" s="114"/>
      <c r="D803" s="114"/>
      <c r="E803" s="66"/>
      <c r="F803" s="66"/>
      <c r="G803" s="66"/>
      <c r="H803" s="67"/>
      <c r="I803" s="66"/>
      <c r="J803" s="66"/>
      <c r="K803" s="66"/>
      <c r="L803" s="67"/>
      <c r="M803" s="66"/>
      <c r="N803" s="66"/>
      <c r="O803" s="66"/>
      <c r="P803" s="67"/>
      <c r="Q803" s="66"/>
      <c r="R803" s="66"/>
      <c r="S803" s="66"/>
      <c r="T803" s="67"/>
      <c r="U803" s="66"/>
      <c r="V803" s="131"/>
      <c r="W803" s="66"/>
      <c r="X803" s="130"/>
      <c r="Y803" s="66"/>
      <c r="Z803" s="131"/>
      <c r="AA803" s="66"/>
      <c r="AB803" s="67"/>
      <c r="AC803" s="131"/>
      <c r="AD803" s="66"/>
      <c r="AE803" s="66"/>
      <c r="AF803" s="67"/>
      <c r="AG803" s="66"/>
      <c r="AH803" s="66"/>
      <c r="AI803" s="66"/>
      <c r="AJ803" s="67"/>
      <c r="AK803" s="66"/>
      <c r="AL803" s="66"/>
      <c r="AM803" s="66"/>
      <c r="AN803" s="67"/>
      <c r="AO803" s="66"/>
      <c r="AP803" s="66"/>
      <c r="AQ803" s="66"/>
      <c r="AR803" s="67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</row>
    <row r="804" spans="1:55" x14ac:dyDescent="0.45">
      <c r="A804" s="97" t="s">
        <v>653</v>
      </c>
      <c r="B804" s="60" t="s">
        <v>394</v>
      </c>
      <c r="C804" s="76" t="s">
        <v>209</v>
      </c>
      <c r="D804" s="60">
        <v>15282</v>
      </c>
      <c r="E804" s="66"/>
      <c r="F804" s="66"/>
      <c r="G804" s="66"/>
      <c r="H804" s="67"/>
      <c r="I804" s="66"/>
      <c r="J804" s="66"/>
      <c r="K804" s="66"/>
      <c r="L804" s="67"/>
      <c r="M804" s="66"/>
      <c r="N804" s="66"/>
      <c r="O804" s="66"/>
      <c r="P804" s="67"/>
      <c r="Q804" s="66"/>
      <c r="R804" s="66"/>
      <c r="S804" s="66"/>
      <c r="T804" s="67"/>
      <c r="U804" s="66"/>
      <c r="V804" s="175">
        <v>5.01</v>
      </c>
      <c r="W804" s="66"/>
      <c r="X804" s="176">
        <v>-4.3499999999999996</v>
      </c>
      <c r="Y804" s="66"/>
      <c r="Z804" s="175">
        <v>4.54</v>
      </c>
      <c r="AA804" s="66"/>
      <c r="AB804" s="67"/>
      <c r="AC804" s="175">
        <v>9.5</v>
      </c>
      <c r="AD804" s="66"/>
      <c r="AE804" s="66"/>
      <c r="AF804" s="67"/>
      <c r="AG804" s="66"/>
      <c r="AH804" s="66"/>
      <c r="AI804" s="66"/>
      <c r="AJ804" s="67"/>
      <c r="AK804" s="66"/>
      <c r="AL804" s="66"/>
      <c r="AM804" s="66"/>
      <c r="AN804" s="67"/>
      <c r="AO804" s="66"/>
      <c r="AP804" s="66"/>
      <c r="AQ804" s="66"/>
      <c r="AR804" s="67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</row>
    <row r="805" spans="1:55" x14ac:dyDescent="0.45">
      <c r="A805" s="97" t="s">
        <v>654</v>
      </c>
      <c r="B805" s="60" t="s">
        <v>394</v>
      </c>
      <c r="C805" s="76" t="s">
        <v>209</v>
      </c>
      <c r="D805" s="60">
        <v>15285</v>
      </c>
      <c r="E805" s="66"/>
      <c r="F805" s="66"/>
      <c r="G805" s="66"/>
      <c r="H805" s="67"/>
      <c r="I805" s="66"/>
      <c r="J805" s="66"/>
      <c r="K805" s="66"/>
      <c r="L805" s="67"/>
      <c r="M805" s="66"/>
      <c r="N805" s="66"/>
      <c r="O805" s="66"/>
      <c r="P805" s="67"/>
      <c r="Q805" s="66"/>
      <c r="R805" s="66"/>
      <c r="S805" s="66"/>
      <c r="T805" s="67"/>
      <c r="U805" s="66"/>
      <c r="V805" s="175">
        <v>8.9</v>
      </c>
      <c r="W805" s="66"/>
      <c r="X805" s="176">
        <v>9.6999999999999993</v>
      </c>
      <c r="Y805" s="66"/>
      <c r="Z805" s="175">
        <v>11.75</v>
      </c>
      <c r="AA805" s="66"/>
      <c r="AB805" s="67"/>
      <c r="AC805" s="175">
        <v>11.9</v>
      </c>
      <c r="AD805" s="66"/>
      <c r="AE805" s="66"/>
      <c r="AF805" s="67"/>
      <c r="AG805" s="66"/>
      <c r="AH805" s="66"/>
      <c r="AI805" s="66"/>
      <c r="AJ805" s="67"/>
      <c r="AK805" s="66"/>
      <c r="AL805" s="66"/>
      <c r="AM805" s="66"/>
      <c r="AN805" s="67"/>
      <c r="AO805" s="66"/>
      <c r="AP805" s="66"/>
      <c r="AQ805" s="66"/>
      <c r="AR805" s="67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</row>
    <row r="806" spans="1:55" x14ac:dyDescent="0.45">
      <c r="A806" s="97" t="s">
        <v>655</v>
      </c>
      <c r="B806" s="60" t="s">
        <v>400</v>
      </c>
      <c r="C806" s="76" t="s">
        <v>209</v>
      </c>
      <c r="D806" s="60">
        <v>15287</v>
      </c>
      <c r="E806" s="66"/>
      <c r="F806" s="66"/>
      <c r="G806" s="66"/>
      <c r="H806" s="67"/>
      <c r="I806" s="66"/>
      <c r="J806" s="66"/>
      <c r="K806" s="66"/>
      <c r="L806" s="67"/>
      <c r="M806" s="66"/>
      <c r="N806" s="66"/>
      <c r="O806" s="66"/>
      <c r="P806" s="67"/>
      <c r="Q806" s="66"/>
      <c r="R806" s="66"/>
      <c r="S806" s="66"/>
      <c r="T806" s="67"/>
      <c r="U806" s="66"/>
      <c r="V806" s="86">
        <v>703503</v>
      </c>
      <c r="W806" s="66"/>
      <c r="X806" s="77">
        <v>694604</v>
      </c>
      <c r="Y806" s="66"/>
      <c r="Z806" s="86">
        <v>703247</v>
      </c>
      <c r="AA806" s="66"/>
      <c r="AB806" s="67"/>
      <c r="AC806" s="86">
        <v>700879</v>
      </c>
      <c r="AD806" s="66"/>
      <c r="AE806" s="66"/>
      <c r="AF806" s="67"/>
      <c r="AG806" s="66"/>
      <c r="AH806" s="66"/>
      <c r="AI806" s="66"/>
      <c r="AJ806" s="67"/>
      <c r="AK806" s="66"/>
      <c r="AL806" s="66"/>
      <c r="AM806" s="66"/>
      <c r="AN806" s="67"/>
      <c r="AO806" s="66"/>
      <c r="AP806" s="66"/>
      <c r="AQ806" s="66"/>
      <c r="AR806" s="67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</row>
    <row r="807" spans="1:55" x14ac:dyDescent="0.45">
      <c r="A807" s="97" t="s">
        <v>656</v>
      </c>
      <c r="B807" s="60" t="s">
        <v>400</v>
      </c>
      <c r="C807" s="76" t="s">
        <v>209</v>
      </c>
      <c r="D807" s="60">
        <v>15289</v>
      </c>
      <c r="E807" s="66"/>
      <c r="F807" s="66"/>
      <c r="G807" s="66"/>
      <c r="H807" s="67"/>
      <c r="I807" s="66"/>
      <c r="J807" s="66"/>
      <c r="K807" s="66"/>
      <c r="L807" s="67"/>
      <c r="M807" s="66"/>
      <c r="N807" s="66"/>
      <c r="O807" s="66"/>
      <c r="P807" s="67"/>
      <c r="Q807" s="66"/>
      <c r="R807" s="66"/>
      <c r="S807" s="66"/>
      <c r="T807" s="67"/>
      <c r="U807" s="66"/>
      <c r="V807" s="66"/>
      <c r="W807" s="66"/>
      <c r="X807" s="77">
        <v>705079</v>
      </c>
      <c r="Y807" s="66"/>
      <c r="Z807" s="66"/>
      <c r="AA807" s="66"/>
      <c r="AB807" s="67"/>
      <c r="AC807" s="66"/>
      <c r="AD807" s="66"/>
      <c r="AE807" s="66"/>
      <c r="AF807" s="67"/>
      <c r="AG807" s="66"/>
      <c r="AH807" s="66"/>
      <c r="AI807" s="66"/>
      <c r="AJ807" s="67"/>
      <c r="AK807" s="66"/>
      <c r="AL807" s="66"/>
      <c r="AM807" s="66"/>
      <c r="AN807" s="67"/>
      <c r="AO807" s="66"/>
      <c r="AP807" s="66"/>
      <c r="AQ807" s="66"/>
      <c r="AR807" s="67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</row>
    <row r="808" spans="1:55" x14ac:dyDescent="0.45">
      <c r="A808" s="97"/>
      <c r="B808" s="114"/>
      <c r="C808" s="114"/>
      <c r="D808" s="114"/>
      <c r="E808" s="66"/>
      <c r="F808" s="66"/>
      <c r="G808" s="66"/>
      <c r="H808" s="67"/>
      <c r="I808" s="66"/>
      <c r="J808" s="66"/>
      <c r="K808" s="66"/>
      <c r="L808" s="67"/>
      <c r="M808" s="66"/>
      <c r="N808" s="66"/>
      <c r="O808" s="66"/>
      <c r="P808" s="67"/>
      <c r="Q808" s="66"/>
      <c r="R808" s="66"/>
      <c r="S808" s="66"/>
      <c r="T808" s="67"/>
      <c r="U808" s="66"/>
      <c r="V808" s="66"/>
      <c r="W808" s="66"/>
      <c r="X808" s="79"/>
      <c r="Y808" s="66"/>
      <c r="Z808" s="66"/>
      <c r="AA808" s="66"/>
      <c r="AB808" s="67"/>
      <c r="AC808" s="66"/>
      <c r="AD808" s="66"/>
      <c r="AE808" s="66"/>
      <c r="AF808" s="67"/>
      <c r="AG808" s="66"/>
      <c r="AH808" s="66"/>
      <c r="AI808" s="66"/>
      <c r="AJ808" s="67"/>
      <c r="AK808" s="66"/>
      <c r="AL808" s="66"/>
      <c r="AM808" s="66"/>
      <c r="AN808" s="67"/>
      <c r="AO808" s="66"/>
      <c r="AP808" s="66"/>
      <c r="AQ808" s="66"/>
      <c r="AR808" s="67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</row>
    <row r="809" spans="1:55" x14ac:dyDescent="0.45">
      <c r="A809" s="95" t="s">
        <v>657</v>
      </c>
      <c r="B809" s="96"/>
      <c r="C809" s="96"/>
      <c r="D809" s="96"/>
      <c r="E809" s="115"/>
      <c r="F809" s="115"/>
      <c r="G809" s="115"/>
      <c r="H809" s="116"/>
      <c r="I809" s="115"/>
      <c r="J809" s="115"/>
      <c r="K809" s="115"/>
      <c r="L809" s="116"/>
      <c r="M809" s="148"/>
      <c r="N809" s="148"/>
      <c r="O809" s="148"/>
      <c r="P809" s="221"/>
      <c r="Q809" s="148"/>
      <c r="R809" s="148"/>
      <c r="S809" s="148"/>
      <c r="T809" s="221"/>
      <c r="U809" s="148"/>
      <c r="V809" s="148"/>
      <c r="W809" s="148"/>
      <c r="X809" s="221"/>
      <c r="Y809" s="148"/>
      <c r="Z809" s="148"/>
      <c r="AA809" s="148"/>
      <c r="AB809" s="221"/>
      <c r="AC809" s="148"/>
      <c r="AD809" s="148"/>
      <c r="AE809" s="148"/>
      <c r="AF809" s="221"/>
      <c r="AG809" s="148"/>
      <c r="AH809" s="148"/>
      <c r="AI809" s="148"/>
      <c r="AJ809" s="221"/>
      <c r="AK809" s="148"/>
      <c r="AL809" s="148"/>
      <c r="AM809" s="148"/>
      <c r="AN809" s="221"/>
      <c r="AO809" s="148"/>
      <c r="AP809" s="148"/>
      <c r="AQ809" s="148"/>
      <c r="AR809" s="221"/>
      <c r="AT809" s="117"/>
      <c r="AU809" s="117"/>
      <c r="AV809" s="149"/>
      <c r="AW809" s="149"/>
      <c r="AX809" s="149"/>
      <c r="AY809" s="149"/>
      <c r="AZ809" s="149"/>
      <c r="BA809" s="149"/>
      <c r="BB809" s="149"/>
      <c r="BC809" s="149"/>
    </row>
    <row r="810" spans="1:55" x14ac:dyDescent="0.45">
      <c r="A810" s="97" t="s">
        <v>625</v>
      </c>
      <c r="B810" s="60" t="s">
        <v>223</v>
      </c>
      <c r="C810" s="76" t="s">
        <v>209</v>
      </c>
      <c r="D810" s="60">
        <v>15290</v>
      </c>
      <c r="E810" s="66"/>
      <c r="F810" s="66"/>
      <c r="G810" s="66"/>
      <c r="H810" s="67"/>
      <c r="I810" s="86">
        <v>15420</v>
      </c>
      <c r="J810" s="66"/>
      <c r="K810" s="66"/>
      <c r="L810" s="67"/>
      <c r="M810" s="66"/>
      <c r="N810" s="86">
        <v>17727</v>
      </c>
      <c r="O810" s="86">
        <v>18675</v>
      </c>
      <c r="P810" s="77">
        <v>21329</v>
      </c>
      <c r="Q810" s="86">
        <v>20257</v>
      </c>
      <c r="R810" s="86">
        <v>21500</v>
      </c>
      <c r="S810" s="86">
        <v>22451</v>
      </c>
      <c r="T810" s="77">
        <v>26064</v>
      </c>
      <c r="U810" s="66"/>
      <c r="V810" s="66"/>
      <c r="W810" s="66"/>
      <c r="X810" s="67"/>
      <c r="Y810" s="66"/>
      <c r="Z810" s="66"/>
      <c r="AA810" s="66"/>
      <c r="AB810" s="67"/>
      <c r="AC810" s="66"/>
      <c r="AD810" s="66"/>
      <c r="AE810" s="66"/>
      <c r="AF810" s="67"/>
      <c r="AG810" s="66"/>
      <c r="AH810" s="66"/>
      <c r="AI810" s="66"/>
      <c r="AJ810" s="67"/>
      <c r="AK810" s="66"/>
      <c r="AL810" s="66"/>
      <c r="AM810" s="66"/>
      <c r="AN810" s="67"/>
      <c r="AO810" s="66"/>
      <c r="AP810" s="66"/>
      <c r="AQ810" s="66"/>
      <c r="AR810" s="67"/>
      <c r="AT810" s="68"/>
      <c r="AU810" s="68"/>
      <c r="AV810" s="99"/>
      <c r="AW810" s="99">
        <f>SUM(Q810,R810,S810,T810)</f>
        <v>90272</v>
      </c>
      <c r="AX810" s="99"/>
      <c r="AY810" s="99"/>
      <c r="AZ810" s="99"/>
      <c r="BA810" s="99"/>
      <c r="BB810" s="68"/>
      <c r="BC810" s="68"/>
    </row>
    <row r="811" spans="1:55" x14ac:dyDescent="0.45">
      <c r="A811" s="141" t="s">
        <v>626</v>
      </c>
      <c r="B811" s="142"/>
      <c r="C811" s="142"/>
      <c r="D811" s="142"/>
      <c r="E811" s="66"/>
      <c r="F811" s="66"/>
      <c r="G811" s="66"/>
      <c r="H811" s="67"/>
      <c r="I811" s="131"/>
      <c r="J811" s="66"/>
      <c r="K811" s="66"/>
      <c r="L811" s="67"/>
      <c r="M811" s="66"/>
      <c r="N811" s="131"/>
      <c r="O811" s="131"/>
      <c r="P811" s="130"/>
      <c r="Q811" s="131"/>
      <c r="R811" s="131"/>
      <c r="S811" s="131"/>
      <c r="T811" s="130"/>
      <c r="U811" s="66"/>
      <c r="V811" s="66"/>
      <c r="W811" s="66"/>
      <c r="X811" s="67"/>
      <c r="Y811" s="66"/>
      <c r="Z811" s="66"/>
      <c r="AA811" s="66"/>
      <c r="AB811" s="67"/>
      <c r="AC811" s="66"/>
      <c r="AD811" s="66"/>
      <c r="AE811" s="66"/>
      <c r="AF811" s="67"/>
      <c r="AG811" s="66"/>
      <c r="AH811" s="66"/>
      <c r="AI811" s="66"/>
      <c r="AJ811" s="67"/>
      <c r="AK811" s="66"/>
      <c r="AL811" s="66"/>
      <c r="AM811" s="66"/>
      <c r="AN811" s="67"/>
      <c r="AO811" s="66"/>
      <c r="AP811" s="66"/>
      <c r="AQ811" s="66"/>
      <c r="AR811" s="67"/>
      <c r="AT811" s="68"/>
      <c r="AU811" s="68"/>
      <c r="AV811" s="132"/>
      <c r="AW811" s="132"/>
      <c r="AX811" s="132"/>
      <c r="AY811" s="132"/>
      <c r="AZ811" s="132"/>
      <c r="BA811" s="132"/>
      <c r="BB811" s="68"/>
      <c r="BC811" s="68"/>
    </row>
    <row r="812" spans="1:55" x14ac:dyDescent="0.45">
      <c r="A812" s="135" t="s">
        <v>627</v>
      </c>
      <c r="B812" s="60" t="s">
        <v>223</v>
      </c>
      <c r="C812" s="76" t="s">
        <v>209</v>
      </c>
      <c r="D812" s="60">
        <v>15295</v>
      </c>
      <c r="E812" s="66"/>
      <c r="F812" s="66"/>
      <c r="G812" s="66"/>
      <c r="H812" s="67"/>
      <c r="I812" s="86">
        <v>5961</v>
      </c>
      <c r="J812" s="66"/>
      <c r="K812" s="66"/>
      <c r="L812" s="67"/>
      <c r="M812" s="66"/>
      <c r="N812" s="86">
        <v>6583</v>
      </c>
      <c r="O812" s="86">
        <v>7037</v>
      </c>
      <c r="P812" s="77">
        <v>8188</v>
      </c>
      <c r="Q812" s="86">
        <v>7648</v>
      </c>
      <c r="R812" s="86">
        <v>8130</v>
      </c>
      <c r="S812" s="86">
        <v>8699</v>
      </c>
      <c r="T812" s="77">
        <v>10661</v>
      </c>
      <c r="U812" s="66"/>
      <c r="V812" s="66"/>
      <c r="W812" s="66"/>
      <c r="X812" s="67"/>
      <c r="Y812" s="66"/>
      <c r="Z812" s="66"/>
      <c r="AA812" s="66"/>
      <c r="AB812" s="67"/>
      <c r="AC812" s="66"/>
      <c r="AD812" s="66"/>
      <c r="AE812" s="66"/>
      <c r="AF812" s="67"/>
      <c r="AG812" s="66"/>
      <c r="AH812" s="66"/>
      <c r="AI812" s="66"/>
      <c r="AJ812" s="67"/>
      <c r="AK812" s="66"/>
      <c r="AL812" s="66"/>
      <c r="AM812" s="66"/>
      <c r="AN812" s="67"/>
      <c r="AO812" s="66"/>
      <c r="AP812" s="66"/>
      <c r="AQ812" s="66"/>
      <c r="AR812" s="67"/>
      <c r="AT812" s="68"/>
      <c r="AU812" s="68"/>
      <c r="AV812" s="99"/>
      <c r="AW812" s="99">
        <f>SUM(Q812,R812,S812,T812)</f>
        <v>35138</v>
      </c>
      <c r="AX812" s="99"/>
      <c r="AY812" s="99"/>
      <c r="AZ812" s="99"/>
      <c r="BA812" s="99"/>
      <c r="BB812" s="68"/>
      <c r="BC812" s="68"/>
    </row>
    <row r="813" spans="1:55" x14ac:dyDescent="0.45">
      <c r="A813" s="135" t="s">
        <v>628</v>
      </c>
      <c r="B813" s="60" t="s">
        <v>223</v>
      </c>
      <c r="C813" s="76" t="s">
        <v>209</v>
      </c>
      <c r="D813" s="60">
        <v>15296</v>
      </c>
      <c r="E813" s="66"/>
      <c r="F813" s="66"/>
      <c r="G813" s="66"/>
      <c r="H813" s="67"/>
      <c r="I813" s="86">
        <v>2126</v>
      </c>
      <c r="J813" s="66"/>
      <c r="K813" s="66"/>
      <c r="L813" s="67"/>
      <c r="M813" s="66"/>
      <c r="N813" s="86">
        <v>2789</v>
      </c>
      <c r="O813" s="86">
        <v>3230</v>
      </c>
      <c r="P813" s="77">
        <v>3510</v>
      </c>
      <c r="Q813" s="86">
        <v>3367</v>
      </c>
      <c r="R813" s="86">
        <v>3363</v>
      </c>
      <c r="S813" s="86">
        <v>3596</v>
      </c>
      <c r="T813" s="77">
        <v>3622</v>
      </c>
      <c r="U813" s="66"/>
      <c r="V813" s="66"/>
      <c r="W813" s="66"/>
      <c r="X813" s="67"/>
      <c r="Y813" s="66"/>
      <c r="Z813" s="66"/>
      <c r="AA813" s="66"/>
      <c r="AB813" s="67"/>
      <c r="AC813" s="66"/>
      <c r="AD813" s="66"/>
      <c r="AE813" s="66"/>
      <c r="AF813" s="67"/>
      <c r="AG813" s="66"/>
      <c r="AH813" s="66"/>
      <c r="AI813" s="66"/>
      <c r="AJ813" s="67"/>
      <c r="AK813" s="66"/>
      <c r="AL813" s="66"/>
      <c r="AM813" s="66"/>
      <c r="AN813" s="67"/>
      <c r="AO813" s="66"/>
      <c r="AP813" s="66"/>
      <c r="AQ813" s="66"/>
      <c r="AR813" s="67"/>
      <c r="AT813" s="68"/>
      <c r="AU813" s="68"/>
      <c r="AV813" s="99"/>
      <c r="AW813" s="99">
        <f>SUM(Q813,R813,S813,T813)</f>
        <v>13948</v>
      </c>
      <c r="AX813" s="99"/>
      <c r="AY813" s="99"/>
      <c r="AZ813" s="99"/>
      <c r="BA813" s="99"/>
      <c r="BB813" s="68"/>
      <c r="BC813" s="68"/>
    </row>
    <row r="814" spans="1:55" x14ac:dyDescent="0.45">
      <c r="A814" s="135" t="s">
        <v>629</v>
      </c>
      <c r="B814" s="60" t="s">
        <v>223</v>
      </c>
      <c r="C814" s="76" t="s">
        <v>209</v>
      </c>
      <c r="D814" s="60">
        <v>15299</v>
      </c>
      <c r="E814" s="66"/>
      <c r="F814" s="66"/>
      <c r="G814" s="66"/>
      <c r="H814" s="67"/>
      <c r="I814" s="86">
        <v>1729</v>
      </c>
      <c r="J814" s="66"/>
      <c r="K814" s="66"/>
      <c r="L814" s="67"/>
      <c r="M814" s="66"/>
      <c r="N814" s="86">
        <v>2080</v>
      </c>
      <c r="O814" s="86">
        <v>2223</v>
      </c>
      <c r="P814" s="77">
        <v>2679</v>
      </c>
      <c r="Q814" s="86">
        <v>2387</v>
      </c>
      <c r="R814" s="86">
        <v>2415</v>
      </c>
      <c r="S814" s="86">
        <v>2565</v>
      </c>
      <c r="T814" s="77">
        <v>3118</v>
      </c>
      <c r="U814" s="66"/>
      <c r="V814" s="66"/>
      <c r="W814" s="66"/>
      <c r="X814" s="67"/>
      <c r="Y814" s="66"/>
      <c r="Z814" s="66"/>
      <c r="AA814" s="66"/>
      <c r="AB814" s="67"/>
      <c r="AC814" s="66"/>
      <c r="AD814" s="66"/>
      <c r="AE814" s="66"/>
      <c r="AF814" s="67"/>
      <c r="AG814" s="66"/>
      <c r="AH814" s="66"/>
      <c r="AI814" s="66"/>
      <c r="AJ814" s="67"/>
      <c r="AK814" s="66"/>
      <c r="AL814" s="66"/>
      <c r="AM814" s="66"/>
      <c r="AN814" s="67"/>
      <c r="AO814" s="66"/>
      <c r="AP814" s="66"/>
      <c r="AQ814" s="66"/>
      <c r="AR814" s="67"/>
      <c r="AT814" s="68"/>
      <c r="AU814" s="68"/>
      <c r="AV814" s="99"/>
      <c r="AW814" s="99">
        <f>SUM(Q814,R814,S814,T814)</f>
        <v>10485</v>
      </c>
      <c r="AX814" s="99"/>
      <c r="AY814" s="99"/>
      <c r="AZ814" s="99"/>
      <c r="BA814" s="99"/>
      <c r="BB814" s="68"/>
      <c r="BC814" s="68"/>
    </row>
    <row r="815" spans="1:55" x14ac:dyDescent="0.45">
      <c r="A815" s="135" t="s">
        <v>630</v>
      </c>
      <c r="B815" s="60" t="s">
        <v>223</v>
      </c>
      <c r="C815" s="76" t="s">
        <v>209</v>
      </c>
      <c r="D815" s="60">
        <v>15302</v>
      </c>
      <c r="E815" s="66"/>
      <c r="F815" s="66"/>
      <c r="G815" s="66"/>
      <c r="H815" s="67"/>
      <c r="I815" s="86">
        <v>1489</v>
      </c>
      <c r="J815" s="66"/>
      <c r="K815" s="66"/>
      <c r="L815" s="67"/>
      <c r="M815" s="66"/>
      <c r="N815" s="86">
        <v>1450</v>
      </c>
      <c r="O815" s="86">
        <v>1477</v>
      </c>
      <c r="P815" s="77">
        <v>1572</v>
      </c>
      <c r="Q815" s="86">
        <v>1513</v>
      </c>
      <c r="R815" s="86">
        <v>1624</v>
      </c>
      <c r="S815" s="86">
        <v>1824</v>
      </c>
      <c r="T815" s="77">
        <v>2024</v>
      </c>
      <c r="U815" s="66"/>
      <c r="V815" s="66"/>
      <c r="W815" s="66"/>
      <c r="X815" s="67"/>
      <c r="Y815" s="66"/>
      <c r="Z815" s="66"/>
      <c r="AA815" s="66"/>
      <c r="AB815" s="67"/>
      <c r="AC815" s="66"/>
      <c r="AD815" s="66"/>
      <c r="AE815" s="66"/>
      <c r="AF815" s="67"/>
      <c r="AG815" s="66"/>
      <c r="AH815" s="66"/>
      <c r="AI815" s="66"/>
      <c r="AJ815" s="67"/>
      <c r="AK815" s="66"/>
      <c r="AL815" s="66"/>
      <c r="AM815" s="66"/>
      <c r="AN815" s="67"/>
      <c r="AO815" s="66"/>
      <c r="AP815" s="66"/>
      <c r="AQ815" s="66"/>
      <c r="AR815" s="67"/>
      <c r="AT815" s="68"/>
      <c r="AU815" s="68"/>
      <c r="AV815" s="99"/>
      <c r="AW815" s="99">
        <f>SUM(Q815,R815,S815,T815)</f>
        <v>6985</v>
      </c>
      <c r="AX815" s="99"/>
      <c r="AY815" s="99"/>
      <c r="AZ815" s="99"/>
      <c r="BA815" s="99"/>
      <c r="BB815" s="68"/>
      <c r="BC815" s="68"/>
    </row>
    <row r="816" spans="1:55" x14ac:dyDescent="0.45">
      <c r="A816" s="136" t="s">
        <v>631</v>
      </c>
      <c r="B816" s="101" t="s">
        <v>223</v>
      </c>
      <c r="C816" s="102" t="s">
        <v>209</v>
      </c>
      <c r="D816" s="101">
        <v>15305</v>
      </c>
      <c r="E816" s="128"/>
      <c r="F816" s="128"/>
      <c r="G816" s="128"/>
      <c r="H816" s="129"/>
      <c r="I816" s="105">
        <f>SUM(I812:I815)</f>
        <v>11305</v>
      </c>
      <c r="J816" s="128"/>
      <c r="K816" s="128"/>
      <c r="L816" s="129"/>
      <c r="M816" s="128"/>
      <c r="N816" s="128"/>
      <c r="O816" s="128"/>
      <c r="P816" s="129"/>
      <c r="Q816" s="128"/>
      <c r="R816" s="128"/>
      <c r="S816" s="128"/>
      <c r="T816" s="129"/>
      <c r="U816" s="128"/>
      <c r="V816" s="128"/>
      <c r="W816" s="128"/>
      <c r="X816" s="129"/>
      <c r="Y816" s="128"/>
      <c r="Z816" s="128"/>
      <c r="AA816" s="128"/>
      <c r="AB816" s="129"/>
      <c r="AC816" s="128"/>
      <c r="AD816" s="128"/>
      <c r="AE816" s="128"/>
      <c r="AF816" s="129"/>
      <c r="AG816" s="128"/>
      <c r="AH816" s="128"/>
      <c r="AI816" s="128"/>
      <c r="AJ816" s="129"/>
      <c r="AK816" s="128"/>
      <c r="AL816" s="128"/>
      <c r="AM816" s="128"/>
      <c r="AN816" s="129"/>
      <c r="AO816" s="128"/>
      <c r="AP816" s="128"/>
      <c r="AQ816" s="128"/>
      <c r="AR816" s="129"/>
      <c r="AT816" s="134"/>
      <c r="AU816" s="134"/>
      <c r="AV816" s="134"/>
      <c r="AW816" s="134"/>
      <c r="AX816" s="134"/>
      <c r="AY816" s="134"/>
      <c r="AZ816" s="134"/>
      <c r="BA816" s="134"/>
      <c r="BB816" s="134"/>
      <c r="BC816" s="134"/>
    </row>
    <row r="817" spans="1:55" x14ac:dyDescent="0.45">
      <c r="A817" s="97"/>
      <c r="B817" s="114"/>
      <c r="C817" s="114"/>
      <c r="D817" s="114"/>
      <c r="E817" s="66"/>
      <c r="F817" s="66"/>
      <c r="G817" s="66"/>
      <c r="H817" s="67"/>
      <c r="I817" s="131"/>
      <c r="J817" s="66"/>
      <c r="K817" s="66"/>
      <c r="L817" s="67"/>
      <c r="M817" s="66"/>
      <c r="N817" s="66"/>
      <c r="O817" s="66"/>
      <c r="P817" s="67"/>
      <c r="Q817" s="66"/>
      <c r="R817" s="66"/>
      <c r="S817" s="66"/>
      <c r="T817" s="67"/>
      <c r="U817" s="66"/>
      <c r="V817" s="66"/>
      <c r="W817" s="66"/>
      <c r="X817" s="67"/>
      <c r="Y817" s="66"/>
      <c r="Z817" s="66"/>
      <c r="AA817" s="66"/>
      <c r="AB817" s="67"/>
      <c r="AC817" s="66"/>
      <c r="AD817" s="66"/>
      <c r="AE817" s="66"/>
      <c r="AF817" s="67"/>
      <c r="AG817" s="66"/>
      <c r="AH817" s="66"/>
      <c r="AI817" s="66"/>
      <c r="AJ817" s="67"/>
      <c r="AK817" s="66"/>
      <c r="AL817" s="66"/>
      <c r="AM817" s="66"/>
      <c r="AN817" s="67"/>
      <c r="AO817" s="66"/>
      <c r="AP817" s="66"/>
      <c r="AQ817" s="66"/>
      <c r="AR817" s="67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</row>
    <row r="818" spans="1:55" x14ac:dyDescent="0.45">
      <c r="A818" s="136" t="s">
        <v>658</v>
      </c>
      <c r="B818" s="101" t="s">
        <v>223</v>
      </c>
      <c r="C818" s="102" t="s">
        <v>209</v>
      </c>
      <c r="D818" s="101">
        <v>15306</v>
      </c>
      <c r="E818" s="103">
        <v>3477</v>
      </c>
      <c r="F818" s="103">
        <v>3123</v>
      </c>
      <c r="G818" s="103">
        <v>3444</v>
      </c>
      <c r="H818" s="104">
        <v>3922</v>
      </c>
      <c r="I818" s="105">
        <f>I810-SUM(I812:I815)</f>
        <v>4115</v>
      </c>
      <c r="J818" s="103">
        <v>4258</v>
      </c>
      <c r="K818" s="103">
        <v>3724</v>
      </c>
      <c r="L818" s="104">
        <v>4399</v>
      </c>
      <c r="M818" s="103">
        <v>4447</v>
      </c>
      <c r="N818" s="105">
        <f t="shared" ref="N818:T818" si="71">N810-SUM(N812:N815)</f>
        <v>4825</v>
      </c>
      <c r="O818" s="105">
        <f t="shared" si="71"/>
        <v>4708</v>
      </c>
      <c r="P818" s="106">
        <f t="shared" si="71"/>
        <v>5380</v>
      </c>
      <c r="Q818" s="105">
        <f t="shared" si="71"/>
        <v>5342</v>
      </c>
      <c r="R818" s="105">
        <f t="shared" si="71"/>
        <v>5968</v>
      </c>
      <c r="S818" s="105">
        <f t="shared" si="71"/>
        <v>5767</v>
      </c>
      <c r="T818" s="106">
        <f t="shared" si="71"/>
        <v>6639</v>
      </c>
      <c r="U818" s="128"/>
      <c r="V818" s="128"/>
      <c r="W818" s="128"/>
      <c r="X818" s="129"/>
      <c r="Y818" s="128"/>
      <c r="Z818" s="128"/>
      <c r="AA818" s="128"/>
      <c r="AB818" s="129"/>
      <c r="AC818" s="128"/>
      <c r="AD818" s="128"/>
      <c r="AE818" s="128"/>
      <c r="AF818" s="129"/>
      <c r="AG818" s="128"/>
      <c r="AH818" s="128"/>
      <c r="AI818" s="128"/>
      <c r="AJ818" s="129"/>
      <c r="AK818" s="128"/>
      <c r="AL818" s="128"/>
      <c r="AM818" s="128"/>
      <c r="AN818" s="129"/>
      <c r="AO818" s="128"/>
      <c r="AP818" s="128"/>
      <c r="AQ818" s="128"/>
      <c r="AR818" s="129"/>
      <c r="AT818" s="109">
        <f>SUM(E818,F818,G818,H818)</f>
        <v>13966</v>
      </c>
      <c r="AU818" s="109">
        <f>SUM(I818,J818,K818,L818)</f>
        <v>16496</v>
      </c>
      <c r="AV818" s="109">
        <f>SUM(M818,N818,O818,P818)</f>
        <v>19360</v>
      </c>
      <c r="AW818" s="109">
        <f>SUM(Q818,R818,S818,T818)</f>
        <v>23716</v>
      </c>
      <c r="AX818" s="109"/>
      <c r="AY818" s="109"/>
      <c r="AZ818" s="109"/>
      <c r="BA818" s="109"/>
      <c r="BB818" s="134"/>
      <c r="BC818" s="134"/>
    </row>
    <row r="819" spans="1:55" x14ac:dyDescent="0.45">
      <c r="A819" s="97"/>
      <c r="B819" s="114"/>
      <c r="C819" s="114"/>
      <c r="D819" s="114"/>
      <c r="E819" s="131"/>
      <c r="F819" s="131"/>
      <c r="G819" s="131"/>
      <c r="H819" s="130"/>
      <c r="I819" s="131"/>
      <c r="J819" s="131"/>
      <c r="K819" s="131"/>
      <c r="L819" s="130"/>
      <c r="M819" s="131"/>
      <c r="N819" s="131"/>
      <c r="O819" s="131"/>
      <c r="P819" s="130"/>
      <c r="Q819" s="131"/>
      <c r="R819" s="131"/>
      <c r="S819" s="131"/>
      <c r="T819" s="130"/>
      <c r="U819" s="66"/>
      <c r="V819" s="66"/>
      <c r="W819" s="66"/>
      <c r="X819" s="67"/>
      <c r="Y819" s="66"/>
      <c r="Z819" s="66"/>
      <c r="AA819" s="66"/>
      <c r="AB819" s="67"/>
      <c r="AC819" s="66"/>
      <c r="AD819" s="66"/>
      <c r="AE819" s="66"/>
      <c r="AF819" s="67"/>
      <c r="AG819" s="66"/>
      <c r="AH819" s="66"/>
      <c r="AI819" s="66"/>
      <c r="AJ819" s="67"/>
      <c r="AK819" s="66"/>
      <c r="AL819" s="66"/>
      <c r="AM819" s="66"/>
      <c r="AN819" s="67"/>
      <c r="AO819" s="66"/>
      <c r="AP819" s="66"/>
      <c r="AQ819" s="66"/>
      <c r="AR819" s="67"/>
      <c r="AT819" s="132"/>
      <c r="AU819" s="132"/>
      <c r="AV819" s="132"/>
      <c r="AW819" s="132"/>
      <c r="AX819" s="132"/>
      <c r="AY819" s="132"/>
      <c r="AZ819" s="132"/>
      <c r="BA819" s="132"/>
      <c r="BB819" s="68"/>
      <c r="BC819" s="68"/>
    </row>
    <row r="820" spans="1:55" x14ac:dyDescent="0.45">
      <c r="A820" s="135" t="s">
        <v>633</v>
      </c>
      <c r="B820" s="60" t="s">
        <v>227</v>
      </c>
      <c r="C820" s="76" t="s">
        <v>209</v>
      </c>
      <c r="D820" s="60">
        <v>15310</v>
      </c>
      <c r="E820" s="110">
        <v>0.249</v>
      </c>
      <c r="F820" s="110">
        <v>0.221</v>
      </c>
      <c r="G820" s="110">
        <v>0.23100000000000001</v>
      </c>
      <c r="H820" s="111">
        <v>0.23300000000000001</v>
      </c>
      <c r="I820" s="110">
        <v>0.26700000000000002</v>
      </c>
      <c r="J820" s="110">
        <v>0.26700000000000002</v>
      </c>
      <c r="K820" s="110">
        <v>0.22500000000000001</v>
      </c>
      <c r="L820" s="111">
        <v>0.24299999999999999</v>
      </c>
      <c r="M820" s="110">
        <v>0.25800000000000001</v>
      </c>
      <c r="N820" s="110">
        <v>0.27200000000000002</v>
      </c>
      <c r="O820" s="110">
        <v>0.252</v>
      </c>
      <c r="P820" s="111">
        <v>0.252</v>
      </c>
      <c r="Q820" s="110">
        <v>0.26400000000000001</v>
      </c>
      <c r="R820" s="110">
        <v>0.27800000000000002</v>
      </c>
      <c r="S820" s="110">
        <v>0.25700000000000001</v>
      </c>
      <c r="T820" s="111">
        <v>0.255</v>
      </c>
      <c r="U820" s="66"/>
      <c r="V820" s="66"/>
      <c r="W820" s="66"/>
      <c r="X820" s="67"/>
      <c r="Y820" s="66"/>
      <c r="Z820" s="66"/>
      <c r="AA820" s="66"/>
      <c r="AB820" s="67"/>
      <c r="AC820" s="66"/>
      <c r="AD820" s="66"/>
      <c r="AE820" s="66"/>
      <c r="AF820" s="67"/>
      <c r="AG820" s="66"/>
      <c r="AH820" s="66"/>
      <c r="AI820" s="66"/>
      <c r="AJ820" s="67"/>
      <c r="AK820" s="66"/>
      <c r="AL820" s="66"/>
      <c r="AM820" s="66"/>
      <c r="AN820" s="67"/>
      <c r="AO820" s="66"/>
      <c r="AP820" s="66"/>
      <c r="AQ820" s="66"/>
      <c r="AR820" s="67"/>
      <c r="AT820" s="99"/>
      <c r="AU820" s="99"/>
      <c r="AV820" s="99"/>
      <c r="AW820" s="99"/>
      <c r="AX820" s="99"/>
      <c r="AY820" s="99"/>
      <c r="AZ820" s="99"/>
      <c r="BA820" s="99"/>
      <c r="BB820" s="68"/>
      <c r="BC820" s="68"/>
    </row>
    <row r="821" spans="1:55" x14ac:dyDescent="0.45">
      <c r="A821" s="135" t="s">
        <v>659</v>
      </c>
      <c r="B821" s="60" t="s">
        <v>223</v>
      </c>
      <c r="C821" s="76" t="s">
        <v>209</v>
      </c>
      <c r="D821" s="60">
        <v>15315</v>
      </c>
      <c r="E821" s="66"/>
      <c r="F821" s="66"/>
      <c r="G821" s="66"/>
      <c r="H821" s="67"/>
      <c r="I821" s="86">
        <v>357</v>
      </c>
      <c r="J821" s="66"/>
      <c r="K821" s="66"/>
      <c r="L821" s="67"/>
      <c r="M821" s="66"/>
      <c r="N821" s="66"/>
      <c r="O821" s="66"/>
      <c r="P821" s="67"/>
      <c r="Q821" s="66"/>
      <c r="R821" s="66"/>
      <c r="S821" s="66"/>
      <c r="T821" s="67"/>
      <c r="U821" s="66"/>
      <c r="V821" s="66"/>
      <c r="W821" s="66"/>
      <c r="X821" s="67"/>
      <c r="Y821" s="66"/>
      <c r="Z821" s="66"/>
      <c r="AA821" s="66"/>
      <c r="AB821" s="67"/>
      <c r="AC821" s="66"/>
      <c r="AD821" s="66"/>
      <c r="AE821" s="66"/>
      <c r="AF821" s="67"/>
      <c r="AG821" s="66"/>
      <c r="AH821" s="66"/>
      <c r="AI821" s="66"/>
      <c r="AJ821" s="67"/>
      <c r="AK821" s="66"/>
      <c r="AL821" s="66"/>
      <c r="AM821" s="66"/>
      <c r="AN821" s="67"/>
      <c r="AO821" s="66"/>
      <c r="AP821" s="66"/>
      <c r="AQ821" s="66"/>
      <c r="AR821" s="67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</row>
    <row r="822" spans="1:55" x14ac:dyDescent="0.45">
      <c r="A822" s="135" t="s">
        <v>660</v>
      </c>
      <c r="B822" s="60" t="s">
        <v>223</v>
      </c>
      <c r="C822" s="76" t="s">
        <v>209</v>
      </c>
      <c r="D822" s="60">
        <v>15316</v>
      </c>
      <c r="E822" s="66"/>
      <c r="F822" s="66"/>
      <c r="G822" s="66"/>
      <c r="H822" s="67"/>
      <c r="I822" s="86">
        <v>4472</v>
      </c>
      <c r="J822" s="66"/>
      <c r="K822" s="66"/>
      <c r="L822" s="67"/>
      <c r="M822" s="66"/>
      <c r="N822" s="66"/>
      <c r="O822" s="66"/>
      <c r="P822" s="67"/>
      <c r="Q822" s="66"/>
      <c r="R822" s="66"/>
      <c r="S822" s="66"/>
      <c r="T822" s="67"/>
      <c r="U822" s="66"/>
      <c r="V822" s="66"/>
      <c r="W822" s="66"/>
      <c r="X822" s="67"/>
      <c r="Y822" s="66"/>
      <c r="Z822" s="66"/>
      <c r="AA822" s="66"/>
      <c r="AB822" s="67"/>
      <c r="AC822" s="66"/>
      <c r="AD822" s="66"/>
      <c r="AE822" s="66"/>
      <c r="AF822" s="67"/>
      <c r="AG822" s="66"/>
      <c r="AH822" s="66"/>
      <c r="AI822" s="66"/>
      <c r="AJ822" s="67"/>
      <c r="AK822" s="66"/>
      <c r="AL822" s="66"/>
      <c r="AM822" s="66"/>
      <c r="AN822" s="67"/>
      <c r="AO822" s="66"/>
      <c r="AP822" s="66"/>
      <c r="AQ822" s="66"/>
      <c r="AR822" s="67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</row>
    <row r="823" spans="1:55" x14ac:dyDescent="0.45">
      <c r="A823" s="135" t="s">
        <v>661</v>
      </c>
      <c r="B823" s="60" t="s">
        <v>223</v>
      </c>
      <c r="C823" s="76" t="s">
        <v>209</v>
      </c>
      <c r="D823" s="60">
        <v>15317</v>
      </c>
      <c r="E823" s="66"/>
      <c r="F823" s="66"/>
      <c r="G823" s="66"/>
      <c r="H823" s="67"/>
      <c r="I823" s="86">
        <v>822</v>
      </c>
      <c r="J823" s="66"/>
      <c r="K823" s="66"/>
      <c r="L823" s="67"/>
      <c r="M823" s="66"/>
      <c r="N823" s="66"/>
      <c r="O823" s="66"/>
      <c r="P823" s="67"/>
      <c r="Q823" s="66"/>
      <c r="R823" s="66"/>
      <c r="S823" s="66"/>
      <c r="T823" s="67"/>
      <c r="U823" s="66"/>
      <c r="V823" s="66"/>
      <c r="W823" s="66"/>
      <c r="X823" s="67"/>
      <c r="Y823" s="66"/>
      <c r="Z823" s="66"/>
      <c r="AA823" s="66"/>
      <c r="AB823" s="67"/>
      <c r="AC823" s="66"/>
      <c r="AD823" s="66"/>
      <c r="AE823" s="66"/>
      <c r="AF823" s="67"/>
      <c r="AG823" s="66"/>
      <c r="AH823" s="66"/>
      <c r="AI823" s="66"/>
      <c r="AJ823" s="67"/>
      <c r="AK823" s="66"/>
      <c r="AL823" s="66"/>
      <c r="AM823" s="66"/>
      <c r="AN823" s="67"/>
      <c r="AO823" s="66"/>
      <c r="AP823" s="66"/>
      <c r="AQ823" s="66"/>
      <c r="AR823" s="67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</row>
    <row r="824" spans="1:55" x14ac:dyDescent="0.45">
      <c r="A824" s="136" t="s">
        <v>662</v>
      </c>
      <c r="B824" s="101" t="s">
        <v>223</v>
      </c>
      <c r="C824" s="102" t="s">
        <v>209</v>
      </c>
      <c r="D824" s="101">
        <v>15319</v>
      </c>
      <c r="E824" s="128"/>
      <c r="F824" s="128"/>
      <c r="G824" s="128"/>
      <c r="H824" s="129"/>
      <c r="I824" s="105">
        <f>I822-I823</f>
        <v>3650</v>
      </c>
      <c r="J824" s="128"/>
      <c r="K824" s="128"/>
      <c r="L824" s="129"/>
      <c r="M824" s="128"/>
      <c r="N824" s="128"/>
      <c r="O824" s="128"/>
      <c r="P824" s="129"/>
      <c r="Q824" s="128"/>
      <c r="R824" s="128"/>
      <c r="S824" s="128"/>
      <c r="T824" s="129"/>
      <c r="U824" s="128"/>
      <c r="V824" s="128"/>
      <c r="W824" s="128"/>
      <c r="X824" s="129"/>
      <c r="Y824" s="128"/>
      <c r="Z824" s="128"/>
      <c r="AA824" s="128"/>
      <c r="AB824" s="129"/>
      <c r="AC824" s="128"/>
      <c r="AD824" s="128"/>
      <c r="AE824" s="128"/>
      <c r="AF824" s="129"/>
      <c r="AG824" s="128"/>
      <c r="AH824" s="128"/>
      <c r="AI824" s="128"/>
      <c r="AJ824" s="129"/>
      <c r="AK824" s="128"/>
      <c r="AL824" s="128"/>
      <c r="AM824" s="128"/>
      <c r="AN824" s="129"/>
      <c r="AO824" s="128"/>
      <c r="AP824" s="128"/>
      <c r="AQ824" s="128"/>
      <c r="AR824" s="129"/>
      <c r="AT824" s="134"/>
      <c r="AU824" s="134"/>
      <c r="AV824" s="134"/>
      <c r="AW824" s="134"/>
      <c r="AX824" s="134"/>
      <c r="AY824" s="134"/>
      <c r="AZ824" s="134"/>
      <c r="BA824" s="134"/>
      <c r="BB824" s="134"/>
      <c r="BC824" s="134"/>
    </row>
    <row r="825" spans="1:55" x14ac:dyDescent="0.45">
      <c r="A825" s="97"/>
      <c r="B825" s="114"/>
      <c r="C825" s="114"/>
      <c r="D825" s="114"/>
      <c r="E825" s="66"/>
      <c r="F825" s="66"/>
      <c r="G825" s="66"/>
      <c r="H825" s="67"/>
      <c r="I825" s="131"/>
      <c r="J825" s="66"/>
      <c r="K825" s="66"/>
      <c r="L825" s="67"/>
      <c r="M825" s="66"/>
      <c r="N825" s="66"/>
      <c r="O825" s="66"/>
      <c r="P825" s="67"/>
      <c r="Q825" s="66"/>
      <c r="R825" s="66"/>
      <c r="S825" s="66"/>
      <c r="T825" s="67"/>
      <c r="U825" s="66"/>
      <c r="V825" s="66"/>
      <c r="W825" s="66"/>
      <c r="X825" s="67"/>
      <c r="Y825" s="66"/>
      <c r="Z825" s="66"/>
      <c r="AA825" s="66"/>
      <c r="AB825" s="67"/>
      <c r="AC825" s="66"/>
      <c r="AD825" s="66"/>
      <c r="AE825" s="66"/>
      <c r="AF825" s="67"/>
      <c r="AG825" s="66"/>
      <c r="AH825" s="66"/>
      <c r="AI825" s="66"/>
      <c r="AJ825" s="67"/>
      <c r="AK825" s="66"/>
      <c r="AL825" s="66"/>
      <c r="AM825" s="66"/>
      <c r="AN825" s="67"/>
      <c r="AO825" s="66"/>
      <c r="AP825" s="66"/>
      <c r="AQ825" s="66"/>
      <c r="AR825" s="67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</row>
    <row r="826" spans="1:55" x14ac:dyDescent="0.45">
      <c r="A826" s="135" t="s">
        <v>663</v>
      </c>
      <c r="B826" s="60" t="s">
        <v>223</v>
      </c>
      <c r="C826" s="76" t="s">
        <v>209</v>
      </c>
      <c r="D826" s="60">
        <v>15320</v>
      </c>
      <c r="E826" s="66"/>
      <c r="F826" s="66"/>
      <c r="G826" s="66"/>
      <c r="H826" s="67"/>
      <c r="I826" s="86">
        <v>-198</v>
      </c>
      <c r="J826" s="66"/>
      <c r="K826" s="66"/>
      <c r="L826" s="67"/>
      <c r="M826" s="66"/>
      <c r="N826" s="66"/>
      <c r="O826" s="66"/>
      <c r="P826" s="67"/>
      <c r="Q826" s="66"/>
      <c r="R826" s="66"/>
      <c r="S826" s="66"/>
      <c r="T826" s="67"/>
      <c r="U826" s="66"/>
      <c r="V826" s="66"/>
      <c r="W826" s="66"/>
      <c r="X826" s="67"/>
      <c r="Y826" s="66"/>
      <c r="Z826" s="66"/>
      <c r="AA826" s="66"/>
      <c r="AB826" s="67"/>
      <c r="AC826" s="66"/>
      <c r="AD826" s="66"/>
      <c r="AE826" s="66"/>
      <c r="AF826" s="67"/>
      <c r="AG826" s="66"/>
      <c r="AH826" s="66"/>
      <c r="AI826" s="66"/>
      <c r="AJ826" s="67"/>
      <c r="AK826" s="66"/>
      <c r="AL826" s="66"/>
      <c r="AM826" s="66"/>
      <c r="AN826" s="67"/>
      <c r="AO826" s="66"/>
      <c r="AP826" s="66"/>
      <c r="AQ826" s="66"/>
      <c r="AR826" s="67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</row>
    <row r="827" spans="1:55" x14ac:dyDescent="0.45">
      <c r="A827" s="136" t="s">
        <v>664</v>
      </c>
      <c r="B827" s="101" t="s">
        <v>223</v>
      </c>
      <c r="C827" s="102" t="s">
        <v>209</v>
      </c>
      <c r="D827" s="101">
        <v>15321</v>
      </c>
      <c r="E827" s="103">
        <v>3346</v>
      </c>
      <c r="F827" s="103">
        <v>3228</v>
      </c>
      <c r="G827" s="103">
        <v>2970</v>
      </c>
      <c r="H827" s="104">
        <v>3376</v>
      </c>
      <c r="I827" s="105">
        <f>I824+I826</f>
        <v>3452</v>
      </c>
      <c r="J827" s="103">
        <v>3422</v>
      </c>
      <c r="K827" s="103">
        <v>2813</v>
      </c>
      <c r="L827" s="104">
        <v>4757</v>
      </c>
      <c r="M827" s="103">
        <v>3586</v>
      </c>
      <c r="N827" s="103">
        <v>3931</v>
      </c>
      <c r="O827" s="103">
        <v>3979</v>
      </c>
      <c r="P827" s="104">
        <v>4923</v>
      </c>
      <c r="Q827" s="103">
        <v>4207</v>
      </c>
      <c r="R827" s="103">
        <v>4877</v>
      </c>
      <c r="S827" s="103">
        <v>5061</v>
      </c>
      <c r="T827" s="104">
        <v>5333</v>
      </c>
      <c r="U827" s="128"/>
      <c r="V827" s="128"/>
      <c r="W827" s="128"/>
      <c r="X827" s="129"/>
      <c r="Y827" s="128"/>
      <c r="Z827" s="128"/>
      <c r="AA827" s="128"/>
      <c r="AB827" s="129"/>
      <c r="AC827" s="128"/>
      <c r="AD827" s="128"/>
      <c r="AE827" s="128"/>
      <c r="AF827" s="129"/>
      <c r="AG827" s="128"/>
      <c r="AH827" s="128"/>
      <c r="AI827" s="128"/>
      <c r="AJ827" s="129"/>
      <c r="AK827" s="128"/>
      <c r="AL827" s="128"/>
      <c r="AM827" s="128"/>
      <c r="AN827" s="129"/>
      <c r="AO827" s="128"/>
      <c r="AP827" s="128"/>
      <c r="AQ827" s="128"/>
      <c r="AR827" s="129"/>
      <c r="AT827" s="109">
        <f>SUM(E827,F827,G827,H827)</f>
        <v>12920</v>
      </c>
      <c r="AU827" s="109">
        <f>SUM(I827,J827,K827,L827)</f>
        <v>14444</v>
      </c>
      <c r="AV827" s="109">
        <f>SUM(M827,N827,O827,P827)</f>
        <v>16419</v>
      </c>
      <c r="AW827" s="109">
        <f>SUM(Q827,R827,S827,T827)</f>
        <v>19478</v>
      </c>
      <c r="AX827" s="109"/>
      <c r="AY827" s="109"/>
      <c r="AZ827" s="109"/>
      <c r="BA827" s="109"/>
      <c r="BB827" s="134"/>
      <c r="BC827" s="134"/>
    </row>
    <row r="828" spans="1:55" x14ac:dyDescent="0.45">
      <c r="A828" s="97"/>
      <c r="B828" s="114"/>
      <c r="C828" s="114"/>
      <c r="D828" s="114"/>
      <c r="E828" s="131"/>
      <c r="F828" s="131"/>
      <c r="G828" s="131"/>
      <c r="H828" s="130"/>
      <c r="I828" s="131"/>
      <c r="J828" s="131"/>
      <c r="K828" s="131"/>
      <c r="L828" s="130"/>
      <c r="M828" s="131"/>
      <c r="N828" s="131"/>
      <c r="O828" s="131"/>
      <c r="P828" s="130"/>
      <c r="Q828" s="131"/>
      <c r="R828" s="131"/>
      <c r="S828" s="131"/>
      <c r="T828" s="130"/>
      <c r="U828" s="66"/>
      <c r="V828" s="66"/>
      <c r="W828" s="66"/>
      <c r="X828" s="67"/>
      <c r="Y828" s="66"/>
      <c r="Z828" s="66"/>
      <c r="AA828" s="66"/>
      <c r="AB828" s="67"/>
      <c r="AC828" s="66"/>
      <c r="AD828" s="66"/>
      <c r="AE828" s="66"/>
      <c r="AF828" s="67"/>
      <c r="AG828" s="66"/>
      <c r="AH828" s="66"/>
      <c r="AI828" s="66"/>
      <c r="AJ828" s="67"/>
      <c r="AK828" s="66"/>
      <c r="AL828" s="66"/>
      <c r="AM828" s="66"/>
      <c r="AN828" s="67"/>
      <c r="AO828" s="66"/>
      <c r="AP828" s="66"/>
      <c r="AQ828" s="66"/>
      <c r="AR828" s="67"/>
      <c r="AT828" s="132"/>
      <c r="AU828" s="132"/>
      <c r="AV828" s="132"/>
      <c r="AW828" s="132"/>
      <c r="AX828" s="132"/>
      <c r="AY828" s="132"/>
      <c r="AZ828" s="132"/>
      <c r="BA828" s="132"/>
      <c r="BB828" s="68"/>
      <c r="BC828" s="68"/>
    </row>
    <row r="829" spans="1:55" x14ac:dyDescent="0.45">
      <c r="A829" s="135" t="s">
        <v>665</v>
      </c>
      <c r="B829" s="60" t="s">
        <v>223</v>
      </c>
      <c r="C829" s="76" t="s">
        <v>209</v>
      </c>
      <c r="D829" s="60">
        <v>15325</v>
      </c>
      <c r="E829" s="66"/>
      <c r="F829" s="66"/>
      <c r="G829" s="66"/>
      <c r="H829" s="67"/>
      <c r="I829" s="66"/>
      <c r="J829" s="66"/>
      <c r="K829" s="66"/>
      <c r="L829" s="67"/>
      <c r="M829" s="66"/>
      <c r="N829" s="86">
        <v>522</v>
      </c>
      <c r="O829" s="66"/>
      <c r="P829" s="67"/>
      <c r="Q829" s="66"/>
      <c r="R829" s="86">
        <v>0</v>
      </c>
      <c r="S829" s="66"/>
      <c r="T829" s="67"/>
      <c r="U829" s="66"/>
      <c r="V829" s="66"/>
      <c r="W829" s="66"/>
      <c r="X829" s="67"/>
      <c r="Y829" s="66"/>
      <c r="Z829" s="66"/>
      <c r="AA829" s="66"/>
      <c r="AB829" s="67"/>
      <c r="AC829" s="66"/>
      <c r="AD829" s="66"/>
      <c r="AE829" s="66"/>
      <c r="AF829" s="67"/>
      <c r="AG829" s="66"/>
      <c r="AH829" s="66"/>
      <c r="AI829" s="66"/>
      <c r="AJ829" s="67"/>
      <c r="AK829" s="66"/>
      <c r="AL829" s="66"/>
      <c r="AM829" s="66"/>
      <c r="AN829" s="67"/>
      <c r="AO829" s="66"/>
      <c r="AP829" s="66"/>
      <c r="AQ829" s="66"/>
      <c r="AR829" s="67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</row>
    <row r="830" spans="1:55" x14ac:dyDescent="0.45">
      <c r="A830" s="136" t="s">
        <v>666</v>
      </c>
      <c r="B830" s="101" t="s">
        <v>223</v>
      </c>
      <c r="C830" s="102" t="s">
        <v>209</v>
      </c>
      <c r="D830" s="101">
        <v>15326</v>
      </c>
      <c r="E830" s="128"/>
      <c r="F830" s="128"/>
      <c r="G830" s="128"/>
      <c r="H830" s="129"/>
      <c r="I830" s="128"/>
      <c r="J830" s="128"/>
      <c r="K830" s="128"/>
      <c r="L830" s="129"/>
      <c r="M830" s="128"/>
      <c r="N830" s="105">
        <f>N827-N829</f>
        <v>3409</v>
      </c>
      <c r="O830" s="128"/>
      <c r="P830" s="129"/>
      <c r="Q830" s="128"/>
      <c r="R830" s="105">
        <f>R827-R829</f>
        <v>4877</v>
      </c>
      <c r="S830" s="128"/>
      <c r="T830" s="129"/>
      <c r="U830" s="128"/>
      <c r="V830" s="128"/>
      <c r="W830" s="128"/>
      <c r="X830" s="129"/>
      <c r="Y830" s="128"/>
      <c r="Z830" s="128"/>
      <c r="AA830" s="128"/>
      <c r="AB830" s="129"/>
      <c r="AC830" s="128"/>
      <c r="AD830" s="128"/>
      <c r="AE830" s="128"/>
      <c r="AF830" s="129"/>
      <c r="AG830" s="128"/>
      <c r="AH830" s="128"/>
      <c r="AI830" s="128"/>
      <c r="AJ830" s="129"/>
      <c r="AK830" s="128"/>
      <c r="AL830" s="128"/>
      <c r="AM830" s="128"/>
      <c r="AN830" s="129"/>
      <c r="AO830" s="128"/>
      <c r="AP830" s="128"/>
      <c r="AQ830" s="128"/>
      <c r="AR830" s="129"/>
      <c r="AT830" s="134"/>
      <c r="AU830" s="134"/>
      <c r="AV830" s="134"/>
      <c r="AW830" s="134"/>
      <c r="AX830" s="134"/>
      <c r="AY830" s="134"/>
      <c r="AZ830" s="134"/>
      <c r="BA830" s="134"/>
      <c r="BB830" s="134"/>
      <c r="BC830" s="134"/>
    </row>
    <row r="831" spans="1:55" x14ac:dyDescent="0.45">
      <c r="A831" s="97"/>
      <c r="B831" s="114"/>
      <c r="C831" s="114"/>
      <c r="D831" s="114"/>
      <c r="E831" s="66"/>
      <c r="F831" s="66"/>
      <c r="G831" s="66"/>
      <c r="H831" s="67"/>
      <c r="I831" s="66"/>
      <c r="J831" s="66"/>
      <c r="K831" s="66"/>
      <c r="L831" s="67"/>
      <c r="M831" s="66"/>
      <c r="N831" s="131"/>
      <c r="O831" s="66"/>
      <c r="P831" s="67"/>
      <c r="Q831" s="66"/>
      <c r="R831" s="131"/>
      <c r="S831" s="66"/>
      <c r="T831" s="67"/>
      <c r="U831" s="66"/>
      <c r="V831" s="66"/>
      <c r="W831" s="66"/>
      <c r="X831" s="67"/>
      <c r="Y831" s="66"/>
      <c r="Z831" s="66"/>
      <c r="AA831" s="66"/>
      <c r="AB831" s="67"/>
      <c r="AC831" s="66"/>
      <c r="AD831" s="66"/>
      <c r="AE831" s="66"/>
      <c r="AF831" s="67"/>
      <c r="AG831" s="66"/>
      <c r="AH831" s="66"/>
      <c r="AI831" s="66"/>
      <c r="AJ831" s="67"/>
      <c r="AK831" s="66"/>
      <c r="AL831" s="66"/>
      <c r="AM831" s="66"/>
      <c r="AN831" s="67"/>
      <c r="AO831" s="66"/>
      <c r="AP831" s="66"/>
      <c r="AQ831" s="66"/>
      <c r="AR831" s="67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</row>
    <row r="832" spans="1:55" x14ac:dyDescent="0.45">
      <c r="A832" s="97" t="s">
        <v>667</v>
      </c>
      <c r="B832" s="60" t="s">
        <v>394</v>
      </c>
      <c r="C832" s="76" t="s">
        <v>209</v>
      </c>
      <c r="D832" s="60">
        <v>15329</v>
      </c>
      <c r="E832" s="66"/>
      <c r="F832" s="66"/>
      <c r="G832" s="66"/>
      <c r="H832" s="67"/>
      <c r="I832" s="66"/>
      <c r="J832" s="66"/>
      <c r="K832" s="66"/>
      <c r="L832" s="67"/>
      <c r="M832" s="66"/>
      <c r="N832" s="175">
        <v>4.93</v>
      </c>
      <c r="O832" s="66"/>
      <c r="P832" s="67"/>
      <c r="Q832" s="66"/>
      <c r="R832" s="175">
        <v>7</v>
      </c>
      <c r="S832" s="66"/>
      <c r="T832" s="67"/>
      <c r="U832" s="66"/>
      <c r="V832" s="66"/>
      <c r="W832" s="66"/>
      <c r="X832" s="67"/>
      <c r="Y832" s="66"/>
      <c r="Z832" s="66"/>
      <c r="AA832" s="66"/>
      <c r="AB832" s="67"/>
      <c r="AC832" s="66"/>
      <c r="AD832" s="66"/>
      <c r="AE832" s="66"/>
      <c r="AF832" s="67"/>
      <c r="AG832" s="66"/>
      <c r="AH832" s="66"/>
      <c r="AI832" s="66"/>
      <c r="AJ832" s="67"/>
      <c r="AK832" s="66"/>
      <c r="AL832" s="66"/>
      <c r="AM832" s="66"/>
      <c r="AN832" s="67"/>
      <c r="AO832" s="66"/>
      <c r="AP832" s="66"/>
      <c r="AQ832" s="66"/>
      <c r="AR832" s="67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</row>
    <row r="833" spans="1:55" x14ac:dyDescent="0.45">
      <c r="A833" s="97" t="s">
        <v>668</v>
      </c>
      <c r="B833" s="60" t="s">
        <v>394</v>
      </c>
      <c r="C833" s="76" t="s">
        <v>209</v>
      </c>
      <c r="D833" s="60">
        <v>15330</v>
      </c>
      <c r="E833" s="66"/>
      <c r="F833" s="66"/>
      <c r="G833" s="66"/>
      <c r="H833" s="67"/>
      <c r="I833" s="66"/>
      <c r="J833" s="66"/>
      <c r="K833" s="66"/>
      <c r="L833" s="67"/>
      <c r="M833" s="66"/>
      <c r="N833" s="175">
        <v>6.43</v>
      </c>
      <c r="O833" s="66"/>
      <c r="P833" s="67"/>
      <c r="Q833" s="66"/>
      <c r="R833" s="175">
        <v>7</v>
      </c>
      <c r="S833" s="66"/>
      <c r="T833" s="67"/>
      <c r="U833" s="66"/>
      <c r="V833" s="66"/>
      <c r="W833" s="66"/>
      <c r="X833" s="67"/>
      <c r="Y833" s="66"/>
      <c r="Z833" s="66"/>
      <c r="AA833" s="66"/>
      <c r="AB833" s="67"/>
      <c r="AC833" s="66"/>
      <c r="AD833" s="66"/>
      <c r="AE833" s="66"/>
      <c r="AF833" s="67"/>
      <c r="AG833" s="66"/>
      <c r="AH833" s="66"/>
      <c r="AI833" s="66"/>
      <c r="AJ833" s="67"/>
      <c r="AK833" s="66"/>
      <c r="AL833" s="66"/>
      <c r="AM833" s="66"/>
      <c r="AN833" s="67"/>
      <c r="AO833" s="66"/>
      <c r="AP833" s="66"/>
      <c r="AQ833" s="66"/>
      <c r="AR833" s="67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</row>
    <row r="834" spans="1:55" x14ac:dyDescent="0.45">
      <c r="A834" s="97" t="s">
        <v>669</v>
      </c>
      <c r="B834" s="60" t="s">
        <v>394</v>
      </c>
      <c r="C834" s="76" t="s">
        <v>209</v>
      </c>
      <c r="D834" s="60">
        <v>15331</v>
      </c>
      <c r="E834" s="175">
        <v>9.94</v>
      </c>
      <c r="F834" s="175">
        <v>9.5399999999999991</v>
      </c>
      <c r="G834" s="175">
        <v>8.75</v>
      </c>
      <c r="H834" s="176">
        <v>9.9</v>
      </c>
      <c r="I834" s="175">
        <v>5.04</v>
      </c>
      <c r="J834" s="175">
        <v>4.99</v>
      </c>
      <c r="K834" s="175">
        <v>4.09</v>
      </c>
      <c r="L834" s="176">
        <v>6.91</v>
      </c>
      <c r="M834" s="175">
        <v>5.2</v>
      </c>
      <c r="N834" s="66"/>
      <c r="O834" s="66"/>
      <c r="P834" s="67"/>
      <c r="Q834" s="66"/>
      <c r="R834" s="66"/>
      <c r="S834" s="66"/>
      <c r="T834" s="67"/>
      <c r="U834" s="66"/>
      <c r="V834" s="66"/>
      <c r="W834" s="66"/>
      <c r="X834" s="67"/>
      <c r="Y834" s="66"/>
      <c r="Z834" s="66"/>
      <c r="AA834" s="66"/>
      <c r="AB834" s="67"/>
      <c r="AC834" s="66"/>
      <c r="AD834" s="66"/>
      <c r="AE834" s="66"/>
      <c r="AF834" s="67"/>
      <c r="AG834" s="66"/>
      <c r="AH834" s="66"/>
      <c r="AI834" s="66"/>
      <c r="AJ834" s="67"/>
      <c r="AK834" s="66"/>
      <c r="AL834" s="66"/>
      <c r="AM834" s="66"/>
      <c r="AN834" s="67"/>
      <c r="AO834" s="66"/>
      <c r="AP834" s="66"/>
      <c r="AQ834" s="66"/>
      <c r="AR834" s="67"/>
      <c r="AT834" s="177">
        <f>SUM(E834,F834,G834,H834)</f>
        <v>38.129999999999995</v>
      </c>
      <c r="AU834" s="177">
        <f>SUM(I834,J834,K834,L834)</f>
        <v>21.03</v>
      </c>
      <c r="AV834" s="68"/>
      <c r="AW834" s="68"/>
      <c r="AX834" s="68"/>
      <c r="AY834" s="68"/>
      <c r="AZ834" s="68"/>
      <c r="BA834" s="68"/>
      <c r="BB834" s="68"/>
      <c r="BC834" s="68"/>
    </row>
    <row r="835" spans="1:55" x14ac:dyDescent="0.45">
      <c r="A835" s="97" t="s">
        <v>670</v>
      </c>
      <c r="B835" s="60" t="s">
        <v>394</v>
      </c>
      <c r="C835" s="76" t="s">
        <v>209</v>
      </c>
      <c r="D835" s="60">
        <v>15337</v>
      </c>
      <c r="E835" s="66"/>
      <c r="F835" s="66"/>
      <c r="G835" s="66"/>
      <c r="H835" s="67"/>
      <c r="I835" s="66"/>
      <c r="J835" s="66"/>
      <c r="K835" s="66"/>
      <c r="L835" s="67"/>
      <c r="M835" s="66"/>
      <c r="N835" s="66"/>
      <c r="O835" s="175">
        <v>5.73</v>
      </c>
      <c r="P835" s="176">
        <v>7.06</v>
      </c>
      <c r="Q835" s="175">
        <v>6.02</v>
      </c>
      <c r="R835" s="66"/>
      <c r="S835" s="175">
        <v>7.25</v>
      </c>
      <c r="T835" s="176">
        <v>7.56</v>
      </c>
      <c r="U835" s="66"/>
      <c r="V835" s="66"/>
      <c r="W835" s="66"/>
      <c r="X835" s="67"/>
      <c r="Y835" s="66"/>
      <c r="Z835" s="66"/>
      <c r="AA835" s="66"/>
      <c r="AB835" s="67"/>
      <c r="AC835" s="66"/>
      <c r="AD835" s="66"/>
      <c r="AE835" s="66"/>
      <c r="AF835" s="67"/>
      <c r="AG835" s="66"/>
      <c r="AH835" s="66"/>
      <c r="AI835" s="66"/>
      <c r="AJ835" s="67"/>
      <c r="AK835" s="66"/>
      <c r="AL835" s="66"/>
      <c r="AM835" s="66"/>
      <c r="AN835" s="67"/>
      <c r="AO835" s="66"/>
      <c r="AP835" s="66"/>
      <c r="AQ835" s="66"/>
      <c r="AR835" s="67"/>
      <c r="AT835" s="68"/>
      <c r="AU835" s="68"/>
      <c r="AV835" s="99"/>
      <c r="AW835" s="99"/>
      <c r="AX835" s="99"/>
      <c r="AY835" s="99"/>
      <c r="AZ835" s="99"/>
      <c r="BA835" s="99"/>
      <c r="BB835" s="68"/>
      <c r="BC835" s="68"/>
    </row>
    <row r="836" spans="1:55" x14ac:dyDescent="0.45">
      <c r="A836" s="97" t="s">
        <v>671</v>
      </c>
      <c r="B836" s="60" t="s">
        <v>400</v>
      </c>
      <c r="C836" s="76" t="s">
        <v>209</v>
      </c>
      <c r="D836" s="60">
        <v>15338</v>
      </c>
      <c r="E836" s="86">
        <v>336663</v>
      </c>
      <c r="F836" s="86">
        <v>338337</v>
      </c>
      <c r="G836" s="86">
        <v>339235</v>
      </c>
      <c r="H836" s="77">
        <v>341003</v>
      </c>
      <c r="I836" s="86">
        <v>685212</v>
      </c>
      <c r="J836" s="86">
        <v>686363</v>
      </c>
      <c r="K836" s="86">
        <v>688215</v>
      </c>
      <c r="L836" s="77">
        <v>688491</v>
      </c>
      <c r="M836" s="86">
        <v>689498</v>
      </c>
      <c r="N836" s="66"/>
      <c r="O836" s="86">
        <v>694319</v>
      </c>
      <c r="P836" s="77">
        <v>697025</v>
      </c>
      <c r="Q836" s="86">
        <v>699311</v>
      </c>
      <c r="R836" s="86">
        <v>696847</v>
      </c>
      <c r="S836" s="86">
        <v>698440</v>
      </c>
      <c r="T836" s="77">
        <v>700221</v>
      </c>
      <c r="U836" s="66"/>
      <c r="V836" s="66"/>
      <c r="W836" s="66"/>
      <c r="X836" s="67"/>
      <c r="Y836" s="66"/>
      <c r="Z836" s="66"/>
      <c r="AA836" s="66"/>
      <c r="AB836" s="67"/>
      <c r="AC836" s="66"/>
      <c r="AD836" s="66"/>
      <c r="AE836" s="66"/>
      <c r="AF836" s="67"/>
      <c r="AG836" s="66"/>
      <c r="AH836" s="66"/>
      <c r="AI836" s="66"/>
      <c r="AJ836" s="67"/>
      <c r="AK836" s="66"/>
      <c r="AL836" s="66"/>
      <c r="AM836" s="66"/>
      <c r="AN836" s="67"/>
      <c r="AO836" s="66"/>
      <c r="AP836" s="66"/>
      <c r="AQ836" s="66"/>
      <c r="AR836" s="67"/>
      <c r="AT836" s="99"/>
      <c r="AU836" s="99"/>
      <c r="AV836" s="99"/>
      <c r="AW836" s="99"/>
      <c r="AX836" s="99"/>
      <c r="AY836" s="99"/>
      <c r="AZ836" s="99"/>
      <c r="BA836" s="99"/>
      <c r="BB836" s="68"/>
      <c r="BC836" s="68"/>
    </row>
    <row r="837" spans="1:55" x14ac:dyDescent="0.45">
      <c r="A837" s="59"/>
      <c r="B837" s="60"/>
      <c r="C837" s="60"/>
      <c r="D837" s="60"/>
      <c r="E837" s="66"/>
      <c r="F837" s="66"/>
      <c r="G837" s="66"/>
      <c r="H837" s="67"/>
      <c r="I837" s="66"/>
      <c r="J837" s="66"/>
      <c r="K837" s="66"/>
      <c r="L837" s="67"/>
      <c r="M837" s="66"/>
      <c r="N837" s="66"/>
      <c r="O837" s="66"/>
      <c r="P837" s="67"/>
      <c r="Q837" s="66"/>
      <c r="R837" s="66"/>
      <c r="S837" s="66"/>
      <c r="T837" s="67"/>
      <c r="U837" s="66"/>
      <c r="V837" s="66"/>
      <c r="W837" s="66"/>
      <c r="X837" s="67"/>
      <c r="Y837" s="66"/>
      <c r="Z837" s="66"/>
      <c r="AA837" s="66"/>
      <c r="AB837" s="67"/>
      <c r="AC837" s="66"/>
      <c r="AD837" s="66"/>
      <c r="AE837" s="66"/>
      <c r="AF837" s="67"/>
      <c r="AG837" s="66"/>
      <c r="AH837" s="66"/>
      <c r="AI837" s="66"/>
      <c r="AJ837" s="67"/>
      <c r="AK837" s="66"/>
      <c r="AL837" s="66"/>
      <c r="AM837" s="66"/>
      <c r="AN837" s="67"/>
      <c r="AO837" s="66"/>
      <c r="AP837" s="66"/>
      <c r="AQ837" s="66"/>
      <c r="AR837" s="67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</row>
    <row r="838" spans="1:55" x14ac:dyDescent="0.45">
      <c r="A838" s="95" t="s">
        <v>634</v>
      </c>
      <c r="B838" s="96"/>
      <c r="C838" s="96"/>
      <c r="D838" s="96"/>
      <c r="E838" s="66"/>
      <c r="F838" s="66"/>
      <c r="G838" s="66"/>
      <c r="H838" s="67"/>
      <c r="I838" s="66"/>
      <c r="J838" s="66"/>
      <c r="K838" s="66"/>
      <c r="L838" s="67"/>
      <c r="M838" s="66"/>
      <c r="N838" s="131"/>
      <c r="O838" s="66"/>
      <c r="P838" s="67"/>
      <c r="Q838" s="66"/>
      <c r="R838" s="131"/>
      <c r="S838" s="66"/>
      <c r="T838" s="67"/>
      <c r="U838" s="66"/>
      <c r="V838" s="66"/>
      <c r="W838" s="66"/>
      <c r="X838" s="67"/>
      <c r="Y838" s="66"/>
      <c r="Z838" s="66"/>
      <c r="AA838" s="66"/>
      <c r="AB838" s="67"/>
      <c r="AC838" s="66"/>
      <c r="AD838" s="66"/>
      <c r="AE838" s="66"/>
      <c r="AF838" s="67"/>
      <c r="AG838" s="66"/>
      <c r="AH838" s="66"/>
      <c r="AI838" s="66"/>
      <c r="AJ838" s="67"/>
      <c r="AK838" s="66"/>
      <c r="AL838" s="66"/>
      <c r="AM838" s="66"/>
      <c r="AN838" s="67"/>
      <c r="AO838" s="66"/>
      <c r="AP838" s="66"/>
      <c r="AQ838" s="66"/>
      <c r="AR838" s="67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</row>
    <row r="839" spans="1:55" x14ac:dyDescent="0.45">
      <c r="A839" s="97" t="s">
        <v>625</v>
      </c>
      <c r="B839" s="60" t="s">
        <v>223</v>
      </c>
      <c r="C839" s="76" t="s">
        <v>209</v>
      </c>
      <c r="D839" s="60">
        <v>15342</v>
      </c>
      <c r="E839" s="66"/>
      <c r="F839" s="66"/>
      <c r="G839" s="66"/>
      <c r="H839" s="67"/>
      <c r="I839" s="86">
        <v>0</v>
      </c>
      <c r="J839" s="66"/>
      <c r="K839" s="66"/>
      <c r="L839" s="67"/>
      <c r="M839" s="66"/>
      <c r="N839" s="66"/>
      <c r="O839" s="66"/>
      <c r="P839" s="67"/>
      <c r="Q839" s="66"/>
      <c r="R839" s="66"/>
      <c r="S839" s="66"/>
      <c r="T839" s="67"/>
      <c r="U839" s="66"/>
      <c r="V839" s="66"/>
      <c r="W839" s="66"/>
      <c r="X839" s="67"/>
      <c r="Y839" s="66"/>
      <c r="Z839" s="66"/>
      <c r="AA839" s="66"/>
      <c r="AB839" s="67"/>
      <c r="AC839" s="66"/>
      <c r="AD839" s="66"/>
      <c r="AE839" s="66"/>
      <c r="AF839" s="67"/>
      <c r="AG839" s="66"/>
      <c r="AH839" s="66"/>
      <c r="AI839" s="66"/>
      <c r="AJ839" s="67"/>
      <c r="AK839" s="66"/>
      <c r="AL839" s="66"/>
      <c r="AM839" s="66"/>
      <c r="AN839" s="67"/>
      <c r="AO839" s="66"/>
      <c r="AP839" s="66"/>
      <c r="AQ839" s="66"/>
      <c r="AR839" s="67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</row>
    <row r="840" spans="1:55" x14ac:dyDescent="0.45">
      <c r="A840" s="141" t="s">
        <v>626</v>
      </c>
      <c r="B840" s="142"/>
      <c r="C840" s="142"/>
      <c r="D840" s="142"/>
      <c r="E840" s="66"/>
      <c r="F840" s="66"/>
      <c r="G840" s="66"/>
      <c r="H840" s="67"/>
      <c r="I840" s="131"/>
      <c r="J840" s="66"/>
      <c r="K840" s="66"/>
      <c r="L840" s="67"/>
      <c r="M840" s="66"/>
      <c r="N840" s="66"/>
      <c r="O840" s="66"/>
      <c r="P840" s="67"/>
      <c r="Q840" s="66"/>
      <c r="R840" s="66"/>
      <c r="S840" s="66"/>
      <c r="T840" s="67"/>
      <c r="U840" s="66"/>
      <c r="V840" s="66"/>
      <c r="W840" s="66"/>
      <c r="X840" s="67"/>
      <c r="Y840" s="66"/>
      <c r="Z840" s="66"/>
      <c r="AA840" s="66"/>
      <c r="AB840" s="67"/>
      <c r="AC840" s="66"/>
      <c r="AD840" s="66"/>
      <c r="AE840" s="66"/>
      <c r="AF840" s="67"/>
      <c r="AG840" s="66"/>
      <c r="AH840" s="66"/>
      <c r="AI840" s="66"/>
      <c r="AJ840" s="67"/>
      <c r="AK840" s="66"/>
      <c r="AL840" s="66"/>
      <c r="AM840" s="66"/>
      <c r="AN840" s="67"/>
      <c r="AO840" s="66"/>
      <c r="AP840" s="66"/>
      <c r="AQ840" s="66"/>
      <c r="AR840" s="67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</row>
    <row r="841" spans="1:55" x14ac:dyDescent="0.45">
      <c r="A841" s="135" t="s">
        <v>627</v>
      </c>
      <c r="B841" s="60" t="s">
        <v>223</v>
      </c>
      <c r="C841" s="76" t="s">
        <v>209</v>
      </c>
      <c r="D841" s="60">
        <v>15344</v>
      </c>
      <c r="E841" s="66"/>
      <c r="F841" s="66"/>
      <c r="G841" s="66"/>
      <c r="H841" s="67"/>
      <c r="I841" s="86">
        <v>-95</v>
      </c>
      <c r="J841" s="66"/>
      <c r="K841" s="66"/>
      <c r="L841" s="67"/>
      <c r="M841" s="66"/>
      <c r="N841" s="86">
        <v>163</v>
      </c>
      <c r="O841" s="86">
        <v>231</v>
      </c>
      <c r="P841" s="77">
        <v>252</v>
      </c>
      <c r="Q841" s="86">
        <v>241</v>
      </c>
      <c r="R841" s="86">
        <v>255</v>
      </c>
      <c r="S841" s="86">
        <v>325</v>
      </c>
      <c r="T841" s="77">
        <v>336</v>
      </c>
      <c r="U841" s="66"/>
      <c r="V841" s="66"/>
      <c r="W841" s="66"/>
      <c r="X841" s="67"/>
      <c r="Y841" s="66"/>
      <c r="Z841" s="66"/>
      <c r="AA841" s="66"/>
      <c r="AB841" s="67"/>
      <c r="AC841" s="66"/>
      <c r="AD841" s="66"/>
      <c r="AE841" s="66"/>
      <c r="AF841" s="67"/>
      <c r="AG841" s="66"/>
      <c r="AH841" s="66"/>
      <c r="AI841" s="66"/>
      <c r="AJ841" s="67"/>
      <c r="AK841" s="66"/>
      <c r="AL841" s="66"/>
      <c r="AM841" s="66"/>
      <c r="AN841" s="67"/>
      <c r="AO841" s="66"/>
      <c r="AP841" s="66"/>
      <c r="AQ841" s="66"/>
      <c r="AR841" s="67"/>
      <c r="AT841" s="68"/>
      <c r="AU841" s="68"/>
      <c r="AV841" s="99"/>
      <c r="AW841" s="99">
        <f>SUM(Q841,R841,S841,T841)</f>
        <v>1157</v>
      </c>
      <c r="AX841" s="99"/>
      <c r="AY841" s="99"/>
      <c r="AZ841" s="99"/>
      <c r="BA841" s="99"/>
      <c r="BB841" s="68"/>
      <c r="BC841" s="68"/>
    </row>
    <row r="842" spans="1:55" x14ac:dyDescent="0.45">
      <c r="A842" s="135" t="s">
        <v>628</v>
      </c>
      <c r="B842" s="60" t="s">
        <v>223</v>
      </c>
      <c r="C842" s="76" t="s">
        <v>209</v>
      </c>
      <c r="D842" s="60">
        <v>15347</v>
      </c>
      <c r="E842" s="66"/>
      <c r="F842" s="66"/>
      <c r="G842" s="66"/>
      <c r="H842" s="67"/>
      <c r="I842" s="86">
        <v>-456</v>
      </c>
      <c r="J842" s="66"/>
      <c r="K842" s="66"/>
      <c r="L842" s="67"/>
      <c r="M842" s="66"/>
      <c r="N842" s="86">
        <v>583</v>
      </c>
      <c r="O842" s="86">
        <v>741</v>
      </c>
      <c r="P842" s="77">
        <v>739</v>
      </c>
      <c r="Q842" s="86">
        <v>739</v>
      </c>
      <c r="R842" s="86">
        <v>739</v>
      </c>
      <c r="S842" s="86">
        <v>922</v>
      </c>
      <c r="T842" s="77">
        <v>907</v>
      </c>
      <c r="U842" s="66"/>
      <c r="V842" s="66"/>
      <c r="W842" s="66"/>
      <c r="X842" s="67"/>
      <c r="Y842" s="66"/>
      <c r="Z842" s="66"/>
      <c r="AA842" s="66"/>
      <c r="AB842" s="67"/>
      <c r="AC842" s="66"/>
      <c r="AD842" s="66"/>
      <c r="AE842" s="66"/>
      <c r="AF842" s="67"/>
      <c r="AG842" s="66"/>
      <c r="AH842" s="66"/>
      <c r="AI842" s="66"/>
      <c r="AJ842" s="67"/>
      <c r="AK842" s="66"/>
      <c r="AL842" s="66"/>
      <c r="AM842" s="66"/>
      <c r="AN842" s="67"/>
      <c r="AO842" s="66"/>
      <c r="AP842" s="66"/>
      <c r="AQ842" s="66"/>
      <c r="AR842" s="67"/>
      <c r="AT842" s="68"/>
      <c r="AU842" s="68"/>
      <c r="AV842" s="99"/>
      <c r="AW842" s="99">
        <f>SUM(Q842,R842,S842,T842)</f>
        <v>3307</v>
      </c>
      <c r="AX842" s="99"/>
      <c r="AY842" s="99"/>
      <c r="AZ842" s="99"/>
      <c r="BA842" s="99"/>
      <c r="BB842" s="68"/>
      <c r="BC842" s="68"/>
    </row>
    <row r="843" spans="1:55" x14ac:dyDescent="0.45">
      <c r="A843" s="135" t="s">
        <v>629</v>
      </c>
      <c r="B843" s="60" t="s">
        <v>223</v>
      </c>
      <c r="C843" s="76" t="s">
        <v>209</v>
      </c>
      <c r="D843" s="60">
        <v>15349</v>
      </c>
      <c r="E843" s="66"/>
      <c r="F843" s="66"/>
      <c r="G843" s="66"/>
      <c r="H843" s="67"/>
      <c r="I843" s="86">
        <v>-147</v>
      </c>
      <c r="J843" s="66"/>
      <c r="K843" s="66"/>
      <c r="L843" s="67"/>
      <c r="M843" s="66"/>
      <c r="N843" s="86">
        <v>196</v>
      </c>
      <c r="O843" s="86">
        <v>250</v>
      </c>
      <c r="P843" s="77">
        <v>240</v>
      </c>
      <c r="Q843" s="86">
        <v>242</v>
      </c>
      <c r="R843" s="86">
        <v>238</v>
      </c>
      <c r="S843" s="86">
        <v>297</v>
      </c>
      <c r="T843" s="77">
        <v>301</v>
      </c>
      <c r="U843" s="66"/>
      <c r="V843" s="66"/>
      <c r="W843" s="66"/>
      <c r="X843" s="67"/>
      <c r="Y843" s="66"/>
      <c r="Z843" s="66"/>
      <c r="AA843" s="66"/>
      <c r="AB843" s="67"/>
      <c r="AC843" s="66"/>
      <c r="AD843" s="66"/>
      <c r="AE843" s="66"/>
      <c r="AF843" s="67"/>
      <c r="AG843" s="66"/>
      <c r="AH843" s="66"/>
      <c r="AI843" s="66"/>
      <c r="AJ843" s="67"/>
      <c r="AK843" s="66"/>
      <c r="AL843" s="66"/>
      <c r="AM843" s="66"/>
      <c r="AN843" s="67"/>
      <c r="AO843" s="66"/>
      <c r="AP843" s="66"/>
      <c r="AQ843" s="66"/>
      <c r="AR843" s="67"/>
      <c r="AT843" s="68"/>
      <c r="AU843" s="68"/>
      <c r="AV843" s="99"/>
      <c r="AW843" s="99">
        <f>SUM(Q843,R843,S843,T843)</f>
        <v>1078</v>
      </c>
      <c r="AX843" s="99"/>
      <c r="AY843" s="99"/>
      <c r="AZ843" s="99"/>
      <c r="BA843" s="99"/>
      <c r="BB843" s="68"/>
      <c r="BC843" s="68"/>
    </row>
    <row r="844" spans="1:55" x14ac:dyDescent="0.45">
      <c r="A844" s="135" t="s">
        <v>630</v>
      </c>
      <c r="B844" s="60" t="s">
        <v>223</v>
      </c>
      <c r="C844" s="76" t="s">
        <v>209</v>
      </c>
      <c r="D844" s="60">
        <v>15351</v>
      </c>
      <c r="E844" s="66"/>
      <c r="F844" s="66"/>
      <c r="G844" s="66"/>
      <c r="H844" s="67"/>
      <c r="I844" s="86">
        <v>-141</v>
      </c>
      <c r="J844" s="66"/>
      <c r="K844" s="66"/>
      <c r="L844" s="67"/>
      <c r="M844" s="66"/>
      <c r="N844" s="86">
        <v>190</v>
      </c>
      <c r="O844" s="86">
        <v>210</v>
      </c>
      <c r="P844" s="77">
        <v>205</v>
      </c>
      <c r="Q844" s="86">
        <v>272</v>
      </c>
      <c r="R844" s="86">
        <v>271</v>
      </c>
      <c r="S844" s="86">
        <v>316</v>
      </c>
      <c r="T844" s="77">
        <v>302</v>
      </c>
      <c r="U844" s="66"/>
      <c r="V844" s="66"/>
      <c r="W844" s="66"/>
      <c r="X844" s="67"/>
      <c r="Y844" s="66"/>
      <c r="Z844" s="66"/>
      <c r="AA844" s="66"/>
      <c r="AB844" s="67"/>
      <c r="AC844" s="66"/>
      <c r="AD844" s="66"/>
      <c r="AE844" s="66"/>
      <c r="AF844" s="67"/>
      <c r="AG844" s="66"/>
      <c r="AH844" s="66"/>
      <c r="AI844" s="66"/>
      <c r="AJ844" s="67"/>
      <c r="AK844" s="66"/>
      <c r="AL844" s="66"/>
      <c r="AM844" s="66"/>
      <c r="AN844" s="67"/>
      <c r="AO844" s="66"/>
      <c r="AP844" s="66"/>
      <c r="AQ844" s="66"/>
      <c r="AR844" s="67"/>
      <c r="AT844" s="68"/>
      <c r="AU844" s="68"/>
      <c r="AV844" s="99"/>
      <c r="AW844" s="99">
        <f>SUM(Q844,R844,S844,T844)</f>
        <v>1161</v>
      </c>
      <c r="AX844" s="99"/>
      <c r="AY844" s="99"/>
      <c r="AZ844" s="99"/>
      <c r="BA844" s="99"/>
      <c r="BB844" s="68"/>
      <c r="BC844" s="68"/>
    </row>
    <row r="845" spans="1:55" x14ac:dyDescent="0.45">
      <c r="A845" s="136" t="s">
        <v>631</v>
      </c>
      <c r="B845" s="101" t="s">
        <v>223</v>
      </c>
      <c r="C845" s="102" t="s">
        <v>209</v>
      </c>
      <c r="D845" s="101">
        <v>15354</v>
      </c>
      <c r="E845" s="128"/>
      <c r="F845" s="128"/>
      <c r="G845" s="128"/>
      <c r="H845" s="129"/>
      <c r="I845" s="105">
        <f>SUM(I841:I844)</f>
        <v>-839</v>
      </c>
      <c r="J845" s="128"/>
      <c r="K845" s="128"/>
      <c r="L845" s="129"/>
      <c r="M845" s="128"/>
      <c r="N845" s="128"/>
      <c r="O845" s="128"/>
      <c r="P845" s="129"/>
      <c r="Q845" s="128"/>
      <c r="R845" s="128"/>
      <c r="S845" s="128"/>
      <c r="T845" s="129"/>
      <c r="U845" s="128"/>
      <c r="V845" s="128"/>
      <c r="W845" s="128"/>
      <c r="X845" s="129"/>
      <c r="Y845" s="128"/>
      <c r="Z845" s="128"/>
      <c r="AA845" s="128"/>
      <c r="AB845" s="129"/>
      <c r="AC845" s="128"/>
      <c r="AD845" s="128"/>
      <c r="AE845" s="128"/>
      <c r="AF845" s="129"/>
      <c r="AG845" s="128"/>
      <c r="AH845" s="128"/>
      <c r="AI845" s="128"/>
      <c r="AJ845" s="129"/>
      <c r="AK845" s="128"/>
      <c r="AL845" s="128"/>
      <c r="AM845" s="128"/>
      <c r="AN845" s="129"/>
      <c r="AO845" s="128"/>
      <c r="AP845" s="128"/>
      <c r="AQ845" s="128"/>
      <c r="AR845" s="129"/>
      <c r="AT845" s="134"/>
      <c r="AU845" s="134"/>
      <c r="AV845" s="134"/>
      <c r="AW845" s="134"/>
      <c r="AX845" s="134"/>
      <c r="AY845" s="134"/>
      <c r="AZ845" s="134"/>
      <c r="BA845" s="134"/>
      <c r="BB845" s="134"/>
      <c r="BC845" s="134"/>
    </row>
    <row r="846" spans="1:55" x14ac:dyDescent="0.45">
      <c r="A846" s="97"/>
      <c r="B846" s="114"/>
      <c r="C846" s="114"/>
      <c r="D846" s="114"/>
      <c r="E846" s="66"/>
      <c r="F846" s="66"/>
      <c r="G846" s="66"/>
      <c r="H846" s="67"/>
      <c r="I846" s="131"/>
      <c r="J846" s="66"/>
      <c r="K846" s="66"/>
      <c r="L846" s="67"/>
      <c r="M846" s="66"/>
      <c r="N846" s="66"/>
      <c r="O846" s="66"/>
      <c r="P846" s="67"/>
      <c r="Q846" s="66"/>
      <c r="R846" s="66"/>
      <c r="S846" s="66"/>
      <c r="T846" s="67"/>
      <c r="U846" s="66"/>
      <c r="V846" s="66"/>
      <c r="W846" s="66"/>
      <c r="X846" s="67"/>
      <c r="Y846" s="66"/>
      <c r="Z846" s="66"/>
      <c r="AA846" s="66"/>
      <c r="AB846" s="67"/>
      <c r="AC846" s="66"/>
      <c r="AD846" s="66"/>
      <c r="AE846" s="66"/>
      <c r="AF846" s="67"/>
      <c r="AG846" s="66"/>
      <c r="AH846" s="66"/>
      <c r="AI846" s="66"/>
      <c r="AJ846" s="67"/>
      <c r="AK846" s="66"/>
      <c r="AL846" s="66"/>
      <c r="AM846" s="66"/>
      <c r="AN846" s="67"/>
      <c r="AO846" s="66"/>
      <c r="AP846" s="66"/>
      <c r="AQ846" s="66"/>
      <c r="AR846" s="67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</row>
    <row r="847" spans="1:55" x14ac:dyDescent="0.45">
      <c r="A847" s="135" t="s">
        <v>658</v>
      </c>
      <c r="B847" s="60" t="s">
        <v>223</v>
      </c>
      <c r="C847" s="76" t="s">
        <v>209</v>
      </c>
      <c r="D847" s="60">
        <v>15355</v>
      </c>
      <c r="E847" s="86">
        <v>747</v>
      </c>
      <c r="F847" s="86">
        <v>867</v>
      </c>
      <c r="G847" s="86">
        <v>898</v>
      </c>
      <c r="H847" s="77">
        <v>917</v>
      </c>
      <c r="I847" s="86">
        <v>839</v>
      </c>
      <c r="J847" s="86">
        <v>880</v>
      </c>
      <c r="K847" s="86">
        <v>1633</v>
      </c>
      <c r="L847" s="77">
        <v>1201</v>
      </c>
      <c r="M847" s="86">
        <v>1203</v>
      </c>
      <c r="N847" s="86">
        <v>1132</v>
      </c>
      <c r="O847" s="86">
        <v>1432</v>
      </c>
      <c r="P847" s="77">
        <v>1436</v>
      </c>
      <c r="Q847" s="86">
        <v>1494</v>
      </c>
      <c r="R847" s="86">
        <v>1503</v>
      </c>
      <c r="S847" s="86">
        <v>1860</v>
      </c>
      <c r="T847" s="77">
        <v>1846</v>
      </c>
      <c r="U847" s="66"/>
      <c r="V847" s="66"/>
      <c r="W847" s="66"/>
      <c r="X847" s="67"/>
      <c r="Y847" s="66"/>
      <c r="Z847" s="66"/>
      <c r="AA847" s="66"/>
      <c r="AB847" s="67"/>
      <c r="AC847" s="66"/>
      <c r="AD847" s="66"/>
      <c r="AE847" s="66"/>
      <c r="AF847" s="67"/>
      <c r="AG847" s="66"/>
      <c r="AH847" s="66"/>
      <c r="AI847" s="66"/>
      <c r="AJ847" s="67"/>
      <c r="AK847" s="66"/>
      <c r="AL847" s="66"/>
      <c r="AM847" s="66"/>
      <c r="AN847" s="67"/>
      <c r="AO847" s="66"/>
      <c r="AP847" s="66"/>
      <c r="AQ847" s="66"/>
      <c r="AR847" s="67"/>
      <c r="AT847" s="99">
        <f>SUM(E847,F847,G847,H847)</f>
        <v>3429</v>
      </c>
      <c r="AU847" s="99">
        <f>SUM(I847,J847,K847,L847)</f>
        <v>4553</v>
      </c>
      <c r="AV847" s="99">
        <f>SUM(M847,N847,O847,P847)</f>
        <v>5203</v>
      </c>
      <c r="AW847" s="99">
        <f>SUM(Q847,R847,S847,T847)</f>
        <v>6703</v>
      </c>
      <c r="AX847" s="99"/>
      <c r="AY847" s="99"/>
      <c r="AZ847" s="99"/>
      <c r="BA847" s="99"/>
      <c r="BB847" s="68"/>
      <c r="BC847" s="68"/>
    </row>
    <row r="848" spans="1:55" x14ac:dyDescent="0.45">
      <c r="A848" s="135" t="s">
        <v>659</v>
      </c>
      <c r="B848" s="60" t="s">
        <v>223</v>
      </c>
      <c r="C848" s="76" t="s">
        <v>209</v>
      </c>
      <c r="D848" s="60">
        <v>15359</v>
      </c>
      <c r="E848" s="66"/>
      <c r="F848" s="66"/>
      <c r="G848" s="66"/>
      <c r="H848" s="67"/>
      <c r="I848" s="86">
        <v>0</v>
      </c>
      <c r="J848" s="66"/>
      <c r="K848" s="66"/>
      <c r="L848" s="67"/>
      <c r="M848" s="66"/>
      <c r="N848" s="66"/>
      <c r="O848" s="66"/>
      <c r="P848" s="67"/>
      <c r="Q848" s="66"/>
      <c r="R848" s="66"/>
      <c r="S848" s="66"/>
      <c r="T848" s="67"/>
      <c r="U848" s="66"/>
      <c r="V848" s="66"/>
      <c r="W848" s="66"/>
      <c r="X848" s="67"/>
      <c r="Y848" s="66"/>
      <c r="Z848" s="66"/>
      <c r="AA848" s="66"/>
      <c r="AB848" s="67"/>
      <c r="AC848" s="66"/>
      <c r="AD848" s="66"/>
      <c r="AE848" s="66"/>
      <c r="AF848" s="67"/>
      <c r="AG848" s="66"/>
      <c r="AH848" s="66"/>
      <c r="AI848" s="66"/>
      <c r="AJ848" s="67"/>
      <c r="AK848" s="66"/>
      <c r="AL848" s="66"/>
      <c r="AM848" s="66"/>
      <c r="AN848" s="67"/>
      <c r="AO848" s="66"/>
      <c r="AP848" s="66"/>
      <c r="AQ848" s="66"/>
      <c r="AR848" s="67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</row>
    <row r="849" spans="1:55" x14ac:dyDescent="0.45">
      <c r="A849" s="136" t="s">
        <v>660</v>
      </c>
      <c r="B849" s="101" t="s">
        <v>223</v>
      </c>
      <c r="C849" s="102" t="s">
        <v>209</v>
      </c>
      <c r="D849" s="101">
        <v>15360</v>
      </c>
      <c r="E849" s="128"/>
      <c r="F849" s="128"/>
      <c r="G849" s="128"/>
      <c r="H849" s="129"/>
      <c r="I849" s="105">
        <f>I847-I848</f>
        <v>839</v>
      </c>
      <c r="J849" s="128"/>
      <c r="K849" s="128"/>
      <c r="L849" s="129"/>
      <c r="M849" s="128"/>
      <c r="N849" s="128"/>
      <c r="O849" s="128"/>
      <c r="P849" s="129"/>
      <c r="Q849" s="128"/>
      <c r="R849" s="128"/>
      <c r="S849" s="128"/>
      <c r="T849" s="129"/>
      <c r="U849" s="128"/>
      <c r="V849" s="128"/>
      <c r="W849" s="128"/>
      <c r="X849" s="129"/>
      <c r="Y849" s="128"/>
      <c r="Z849" s="128"/>
      <c r="AA849" s="128"/>
      <c r="AB849" s="129"/>
      <c r="AC849" s="128"/>
      <c r="AD849" s="128"/>
      <c r="AE849" s="128"/>
      <c r="AF849" s="129"/>
      <c r="AG849" s="128"/>
      <c r="AH849" s="128"/>
      <c r="AI849" s="128"/>
      <c r="AJ849" s="129"/>
      <c r="AK849" s="128"/>
      <c r="AL849" s="128"/>
      <c r="AM849" s="128"/>
      <c r="AN849" s="129"/>
      <c r="AO849" s="128"/>
      <c r="AP849" s="128"/>
      <c r="AQ849" s="128"/>
      <c r="AR849" s="129"/>
      <c r="AT849" s="134"/>
      <c r="AU849" s="134"/>
      <c r="AV849" s="134"/>
      <c r="AW849" s="134"/>
      <c r="AX849" s="134"/>
      <c r="AY849" s="134"/>
      <c r="AZ849" s="134"/>
      <c r="BA849" s="134"/>
      <c r="BB849" s="134"/>
      <c r="BC849" s="134"/>
    </row>
    <row r="850" spans="1:55" x14ac:dyDescent="0.45">
      <c r="A850" s="135"/>
      <c r="B850" s="158"/>
      <c r="C850" s="158"/>
      <c r="D850" s="158"/>
      <c r="E850" s="66"/>
      <c r="F850" s="66"/>
      <c r="G850" s="66"/>
      <c r="H850" s="67"/>
      <c r="I850" s="98"/>
      <c r="J850" s="66"/>
      <c r="K850" s="66"/>
      <c r="L850" s="67"/>
      <c r="M850" s="66"/>
      <c r="N850" s="66"/>
      <c r="O850" s="66"/>
      <c r="P850" s="67"/>
      <c r="Q850" s="66"/>
      <c r="R850" s="66"/>
      <c r="S850" s="66"/>
      <c r="T850" s="67"/>
      <c r="U850" s="66"/>
      <c r="V850" s="66"/>
      <c r="W850" s="66"/>
      <c r="X850" s="67"/>
      <c r="Y850" s="66"/>
      <c r="Z850" s="66"/>
      <c r="AA850" s="66"/>
      <c r="AB850" s="67"/>
      <c r="AC850" s="66"/>
      <c r="AD850" s="66"/>
      <c r="AE850" s="66"/>
      <c r="AF850" s="67"/>
      <c r="AG850" s="66"/>
      <c r="AH850" s="66"/>
      <c r="AI850" s="66"/>
      <c r="AJ850" s="67"/>
      <c r="AK850" s="66"/>
      <c r="AL850" s="66"/>
      <c r="AM850" s="66"/>
      <c r="AN850" s="67"/>
      <c r="AO850" s="66"/>
      <c r="AP850" s="66"/>
      <c r="AQ850" s="66"/>
      <c r="AR850" s="67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</row>
    <row r="851" spans="1:55" x14ac:dyDescent="0.45">
      <c r="A851" s="135" t="s">
        <v>661</v>
      </c>
      <c r="B851" s="60" t="s">
        <v>223</v>
      </c>
      <c r="C851" s="76" t="s">
        <v>209</v>
      </c>
      <c r="D851" s="60">
        <v>15362</v>
      </c>
      <c r="E851" s="66"/>
      <c r="F851" s="66"/>
      <c r="G851" s="66"/>
      <c r="H851" s="67"/>
      <c r="I851" s="86">
        <v>190</v>
      </c>
      <c r="J851" s="66"/>
      <c r="K851" s="66"/>
      <c r="L851" s="67"/>
      <c r="M851" s="66"/>
      <c r="N851" s="66"/>
      <c r="O851" s="66"/>
      <c r="P851" s="67"/>
      <c r="Q851" s="66"/>
      <c r="R851" s="66"/>
      <c r="S851" s="66"/>
      <c r="T851" s="67"/>
      <c r="U851" s="66"/>
      <c r="V851" s="66"/>
      <c r="W851" s="66"/>
      <c r="X851" s="67"/>
      <c r="Y851" s="66"/>
      <c r="Z851" s="66"/>
      <c r="AA851" s="66"/>
      <c r="AB851" s="67"/>
      <c r="AC851" s="66"/>
      <c r="AD851" s="66"/>
      <c r="AE851" s="66"/>
      <c r="AF851" s="67"/>
      <c r="AG851" s="66"/>
      <c r="AH851" s="66"/>
      <c r="AI851" s="66"/>
      <c r="AJ851" s="67"/>
      <c r="AK851" s="66"/>
      <c r="AL851" s="66"/>
      <c r="AM851" s="66"/>
      <c r="AN851" s="67"/>
      <c r="AO851" s="66"/>
      <c r="AP851" s="66"/>
      <c r="AQ851" s="66"/>
      <c r="AR851" s="67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</row>
    <row r="852" spans="1:55" x14ac:dyDescent="0.45">
      <c r="A852" s="136" t="s">
        <v>662</v>
      </c>
      <c r="B852" s="101" t="s">
        <v>223</v>
      </c>
      <c r="C852" s="102" t="s">
        <v>209</v>
      </c>
      <c r="D852" s="101">
        <v>15364</v>
      </c>
      <c r="E852" s="128"/>
      <c r="F852" s="128"/>
      <c r="G852" s="128"/>
      <c r="H852" s="129"/>
      <c r="I852" s="105">
        <f>I849-I851</f>
        <v>649</v>
      </c>
      <c r="J852" s="128"/>
      <c r="K852" s="128"/>
      <c r="L852" s="129"/>
      <c r="M852" s="128"/>
      <c r="N852" s="128"/>
      <c r="O852" s="128"/>
      <c r="P852" s="129"/>
      <c r="Q852" s="128"/>
      <c r="R852" s="128"/>
      <c r="S852" s="128"/>
      <c r="T852" s="129"/>
      <c r="U852" s="128"/>
      <c r="V852" s="128"/>
      <c r="W852" s="128"/>
      <c r="X852" s="129"/>
      <c r="Y852" s="128"/>
      <c r="Z852" s="128"/>
      <c r="AA852" s="128"/>
      <c r="AB852" s="129"/>
      <c r="AC852" s="128"/>
      <c r="AD852" s="128"/>
      <c r="AE852" s="128"/>
      <c r="AF852" s="129"/>
      <c r="AG852" s="128"/>
      <c r="AH852" s="128"/>
      <c r="AI852" s="128"/>
      <c r="AJ852" s="129"/>
      <c r="AK852" s="128"/>
      <c r="AL852" s="128"/>
      <c r="AM852" s="128"/>
      <c r="AN852" s="129"/>
      <c r="AO852" s="128"/>
      <c r="AP852" s="128"/>
      <c r="AQ852" s="128"/>
      <c r="AR852" s="129"/>
      <c r="AT852" s="134"/>
      <c r="AU852" s="134"/>
      <c r="AV852" s="134"/>
      <c r="AW852" s="134"/>
      <c r="AX852" s="134"/>
      <c r="AY852" s="134"/>
      <c r="AZ852" s="134"/>
      <c r="BA852" s="134"/>
      <c r="BB852" s="134"/>
      <c r="BC852" s="134"/>
    </row>
    <row r="853" spans="1:55" x14ac:dyDescent="0.45">
      <c r="A853" s="97"/>
      <c r="B853" s="114"/>
      <c r="C853" s="114"/>
      <c r="D853" s="114"/>
      <c r="E853" s="66"/>
      <c r="F853" s="66"/>
      <c r="G853" s="66"/>
      <c r="H853" s="67"/>
      <c r="I853" s="131"/>
      <c r="J853" s="66"/>
      <c r="K853" s="66"/>
      <c r="L853" s="67"/>
      <c r="M853" s="66"/>
      <c r="N853" s="66"/>
      <c r="O853" s="66"/>
      <c r="P853" s="67"/>
      <c r="Q853" s="66"/>
      <c r="R853" s="66"/>
      <c r="S853" s="66"/>
      <c r="T853" s="67"/>
      <c r="U853" s="66"/>
      <c r="V853" s="66"/>
      <c r="W853" s="66"/>
      <c r="X853" s="67"/>
      <c r="Y853" s="66"/>
      <c r="Z853" s="66"/>
      <c r="AA853" s="66"/>
      <c r="AB853" s="67"/>
      <c r="AC853" s="66"/>
      <c r="AD853" s="66"/>
      <c r="AE853" s="66"/>
      <c r="AF853" s="67"/>
      <c r="AG853" s="66"/>
      <c r="AH853" s="66"/>
      <c r="AI853" s="66"/>
      <c r="AJ853" s="67"/>
      <c r="AK853" s="66"/>
      <c r="AL853" s="66"/>
      <c r="AM853" s="66"/>
      <c r="AN853" s="67"/>
      <c r="AO853" s="66"/>
      <c r="AP853" s="66"/>
      <c r="AQ853" s="66"/>
      <c r="AR853" s="67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</row>
    <row r="854" spans="1:55" x14ac:dyDescent="0.45">
      <c r="A854" s="135" t="s">
        <v>663</v>
      </c>
      <c r="B854" s="60" t="s">
        <v>223</v>
      </c>
      <c r="C854" s="76" t="s">
        <v>209</v>
      </c>
      <c r="D854" s="60">
        <v>15365</v>
      </c>
      <c r="E854" s="66"/>
      <c r="F854" s="66"/>
      <c r="G854" s="66"/>
      <c r="H854" s="67"/>
      <c r="I854" s="86">
        <v>198</v>
      </c>
      <c r="J854" s="66"/>
      <c r="K854" s="66"/>
      <c r="L854" s="67"/>
      <c r="M854" s="66"/>
      <c r="N854" s="66"/>
      <c r="O854" s="66"/>
      <c r="P854" s="67"/>
      <c r="Q854" s="66"/>
      <c r="R854" s="66"/>
      <c r="S854" s="66"/>
      <c r="T854" s="67"/>
      <c r="U854" s="66"/>
      <c r="V854" s="66"/>
      <c r="W854" s="66"/>
      <c r="X854" s="67"/>
      <c r="Y854" s="66"/>
      <c r="Z854" s="66"/>
      <c r="AA854" s="66"/>
      <c r="AB854" s="67"/>
      <c r="AC854" s="66"/>
      <c r="AD854" s="66"/>
      <c r="AE854" s="66"/>
      <c r="AF854" s="67"/>
      <c r="AG854" s="66"/>
      <c r="AH854" s="66"/>
      <c r="AI854" s="66"/>
      <c r="AJ854" s="67"/>
      <c r="AK854" s="66"/>
      <c r="AL854" s="66"/>
      <c r="AM854" s="66"/>
      <c r="AN854" s="67"/>
      <c r="AO854" s="66"/>
      <c r="AP854" s="66"/>
      <c r="AQ854" s="66"/>
      <c r="AR854" s="67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</row>
    <row r="855" spans="1:55" x14ac:dyDescent="0.45">
      <c r="A855" s="136" t="s">
        <v>664</v>
      </c>
      <c r="B855" s="101" t="s">
        <v>223</v>
      </c>
      <c r="C855" s="102" t="s">
        <v>209</v>
      </c>
      <c r="D855" s="101">
        <v>15367</v>
      </c>
      <c r="E855" s="103">
        <v>553</v>
      </c>
      <c r="F855" s="103">
        <v>5</v>
      </c>
      <c r="G855" s="103">
        <v>673</v>
      </c>
      <c r="H855" s="104">
        <v>720</v>
      </c>
      <c r="I855" s="105">
        <f>I852+I854</f>
        <v>847</v>
      </c>
      <c r="J855" s="103">
        <v>753</v>
      </c>
      <c r="K855" s="103">
        <v>1560</v>
      </c>
      <c r="L855" s="104">
        <v>-21</v>
      </c>
      <c r="M855" s="103">
        <v>946</v>
      </c>
      <c r="N855" s="103">
        <v>898</v>
      </c>
      <c r="O855" s="103">
        <v>1123</v>
      </c>
      <c r="P855" s="104">
        <v>1120</v>
      </c>
      <c r="Q855" s="103">
        <v>1041</v>
      </c>
      <c r="R855" s="103">
        <v>987</v>
      </c>
      <c r="S855" s="103">
        <v>1265</v>
      </c>
      <c r="T855" s="104">
        <v>1260</v>
      </c>
      <c r="U855" s="128"/>
      <c r="V855" s="128"/>
      <c r="W855" s="128"/>
      <c r="X855" s="129"/>
      <c r="Y855" s="128"/>
      <c r="Z855" s="128"/>
      <c r="AA855" s="128"/>
      <c r="AB855" s="129"/>
      <c r="AC855" s="128"/>
      <c r="AD855" s="128"/>
      <c r="AE855" s="128"/>
      <c r="AF855" s="129"/>
      <c r="AG855" s="128"/>
      <c r="AH855" s="128"/>
      <c r="AI855" s="128"/>
      <c r="AJ855" s="129"/>
      <c r="AK855" s="128"/>
      <c r="AL855" s="128"/>
      <c r="AM855" s="128"/>
      <c r="AN855" s="129"/>
      <c r="AO855" s="128"/>
      <c r="AP855" s="128"/>
      <c r="AQ855" s="128"/>
      <c r="AR855" s="129"/>
      <c r="AT855" s="109">
        <f>SUM(E855,F855,G855,H855)</f>
        <v>1951</v>
      </c>
      <c r="AU855" s="109">
        <f>SUM(I855,J855,K855,L855)</f>
        <v>3139</v>
      </c>
      <c r="AV855" s="109">
        <f>SUM(M855,N855,O855,P855)</f>
        <v>4087</v>
      </c>
      <c r="AW855" s="109">
        <f>SUM(Q855,R855,S855,T855)</f>
        <v>4553</v>
      </c>
      <c r="AX855" s="109"/>
      <c r="AY855" s="109"/>
      <c r="AZ855" s="109"/>
      <c r="BA855" s="109"/>
      <c r="BB855" s="134"/>
      <c r="BC855" s="134"/>
    </row>
    <row r="856" spans="1:55" x14ac:dyDescent="0.45">
      <c r="A856" s="97"/>
      <c r="B856" s="114"/>
      <c r="C856" s="114"/>
      <c r="D856" s="114"/>
      <c r="E856" s="131"/>
      <c r="F856" s="131"/>
      <c r="G856" s="131"/>
      <c r="H856" s="130"/>
      <c r="I856" s="131"/>
      <c r="J856" s="131"/>
      <c r="K856" s="131"/>
      <c r="L856" s="130"/>
      <c r="M856" s="131"/>
      <c r="N856" s="131"/>
      <c r="O856" s="131"/>
      <c r="P856" s="130"/>
      <c r="Q856" s="131"/>
      <c r="R856" s="131"/>
      <c r="S856" s="131"/>
      <c r="T856" s="130"/>
      <c r="U856" s="66"/>
      <c r="V856" s="66"/>
      <c r="W856" s="66"/>
      <c r="X856" s="67"/>
      <c r="Y856" s="66"/>
      <c r="Z856" s="66"/>
      <c r="AA856" s="66"/>
      <c r="AB856" s="67"/>
      <c r="AC856" s="66"/>
      <c r="AD856" s="66"/>
      <c r="AE856" s="66"/>
      <c r="AF856" s="67"/>
      <c r="AG856" s="66"/>
      <c r="AH856" s="66"/>
      <c r="AI856" s="66"/>
      <c r="AJ856" s="67"/>
      <c r="AK856" s="66"/>
      <c r="AL856" s="66"/>
      <c r="AM856" s="66"/>
      <c r="AN856" s="67"/>
      <c r="AO856" s="66"/>
      <c r="AP856" s="66"/>
      <c r="AQ856" s="66"/>
      <c r="AR856" s="67"/>
      <c r="AT856" s="132"/>
      <c r="AU856" s="132"/>
      <c r="AV856" s="132"/>
      <c r="AW856" s="132"/>
      <c r="AX856" s="132"/>
      <c r="AY856" s="132"/>
      <c r="AZ856" s="132"/>
      <c r="BA856" s="132"/>
      <c r="BB856" s="68"/>
      <c r="BC856" s="68"/>
    </row>
    <row r="857" spans="1:55" x14ac:dyDescent="0.45">
      <c r="A857" s="135" t="s">
        <v>672</v>
      </c>
      <c r="B857" s="60" t="s">
        <v>223</v>
      </c>
      <c r="C857" s="76" t="s">
        <v>209</v>
      </c>
      <c r="D857" s="60">
        <v>15372</v>
      </c>
      <c r="E857" s="66"/>
      <c r="F857" s="66"/>
      <c r="G857" s="66"/>
      <c r="H857" s="67"/>
      <c r="I857" s="66"/>
      <c r="J857" s="66"/>
      <c r="K857" s="66"/>
      <c r="L857" s="67"/>
      <c r="M857" s="66"/>
      <c r="N857" s="86">
        <v>-522</v>
      </c>
      <c r="O857" s="66"/>
      <c r="P857" s="67"/>
      <c r="Q857" s="66"/>
      <c r="R857" s="86">
        <v>0</v>
      </c>
      <c r="S857" s="66"/>
      <c r="T857" s="67"/>
      <c r="U857" s="66"/>
      <c r="V857" s="66"/>
      <c r="W857" s="66"/>
      <c r="X857" s="67"/>
      <c r="Y857" s="66"/>
      <c r="Z857" s="66"/>
      <c r="AA857" s="66"/>
      <c r="AB857" s="67"/>
      <c r="AC857" s="66"/>
      <c r="AD857" s="66"/>
      <c r="AE857" s="66"/>
      <c r="AF857" s="67"/>
      <c r="AG857" s="66"/>
      <c r="AH857" s="66"/>
      <c r="AI857" s="66"/>
      <c r="AJ857" s="67"/>
      <c r="AK857" s="66"/>
      <c r="AL857" s="66"/>
      <c r="AM857" s="66"/>
      <c r="AN857" s="67"/>
      <c r="AO857" s="66"/>
      <c r="AP857" s="66"/>
      <c r="AQ857" s="66"/>
      <c r="AR857" s="67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</row>
    <row r="858" spans="1:55" x14ac:dyDescent="0.45">
      <c r="A858" s="136" t="s">
        <v>666</v>
      </c>
      <c r="B858" s="101" t="s">
        <v>223</v>
      </c>
      <c r="C858" s="102" t="s">
        <v>209</v>
      </c>
      <c r="D858" s="101">
        <v>15373</v>
      </c>
      <c r="E858" s="128"/>
      <c r="F858" s="128"/>
      <c r="G858" s="128"/>
      <c r="H858" s="129"/>
      <c r="I858" s="128"/>
      <c r="J858" s="128"/>
      <c r="K858" s="128"/>
      <c r="L858" s="129"/>
      <c r="M858" s="128"/>
      <c r="N858" s="105">
        <f>N855-N857</f>
        <v>1420</v>
      </c>
      <c r="O858" s="128"/>
      <c r="P858" s="129"/>
      <c r="Q858" s="128"/>
      <c r="R858" s="105">
        <f>R855-R857</f>
        <v>987</v>
      </c>
      <c r="S858" s="128"/>
      <c r="T858" s="129"/>
      <c r="U858" s="128"/>
      <c r="V858" s="128"/>
      <c r="W858" s="128"/>
      <c r="X858" s="129"/>
      <c r="Y858" s="128"/>
      <c r="Z858" s="128"/>
      <c r="AA858" s="128"/>
      <c r="AB858" s="129"/>
      <c r="AC858" s="128"/>
      <c r="AD858" s="128"/>
      <c r="AE858" s="128"/>
      <c r="AF858" s="129"/>
      <c r="AG858" s="128"/>
      <c r="AH858" s="128"/>
      <c r="AI858" s="128"/>
      <c r="AJ858" s="129"/>
      <c r="AK858" s="128"/>
      <c r="AL858" s="128"/>
      <c r="AM858" s="128"/>
      <c r="AN858" s="129"/>
      <c r="AO858" s="128"/>
      <c r="AP858" s="128"/>
      <c r="AQ858" s="128"/>
      <c r="AR858" s="129"/>
      <c r="AT858" s="134"/>
      <c r="AU858" s="134"/>
      <c r="AV858" s="134"/>
      <c r="AW858" s="134"/>
      <c r="AX858" s="134"/>
      <c r="AY858" s="134"/>
      <c r="AZ858" s="134"/>
      <c r="BA858" s="134"/>
      <c r="BB858" s="134"/>
      <c r="BC858" s="134"/>
    </row>
    <row r="859" spans="1:55" x14ac:dyDescent="0.45">
      <c r="A859" s="59"/>
      <c r="B859" s="60"/>
      <c r="C859" s="60"/>
      <c r="D859" s="60"/>
      <c r="E859" s="66"/>
      <c r="F859" s="66"/>
      <c r="G859" s="66"/>
      <c r="H859" s="67"/>
      <c r="I859" s="66"/>
      <c r="J859" s="66"/>
      <c r="K859" s="66"/>
      <c r="L859" s="67"/>
      <c r="M859" s="66"/>
      <c r="N859" s="131"/>
      <c r="O859" s="66"/>
      <c r="P859" s="67"/>
      <c r="Q859" s="66"/>
      <c r="R859" s="131"/>
      <c r="S859" s="66"/>
      <c r="T859" s="67"/>
      <c r="U859" s="66"/>
      <c r="V859" s="66"/>
      <c r="W859" s="66"/>
      <c r="X859" s="67"/>
      <c r="Y859" s="66"/>
      <c r="Z859" s="66"/>
      <c r="AA859" s="66"/>
      <c r="AB859" s="67"/>
      <c r="AC859" s="66"/>
      <c r="AD859" s="66"/>
      <c r="AE859" s="66"/>
      <c r="AF859" s="67"/>
      <c r="AG859" s="66"/>
      <c r="AH859" s="66"/>
      <c r="AI859" s="66"/>
      <c r="AJ859" s="67"/>
      <c r="AK859" s="66"/>
      <c r="AL859" s="66"/>
      <c r="AM859" s="66"/>
      <c r="AN859" s="67"/>
      <c r="AO859" s="66"/>
      <c r="AP859" s="66"/>
      <c r="AQ859" s="66"/>
      <c r="AR859" s="67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</row>
    <row r="860" spans="1:55" x14ac:dyDescent="0.45">
      <c r="A860" s="95" t="s">
        <v>673</v>
      </c>
      <c r="B860" s="96"/>
      <c r="C860" s="96"/>
      <c r="D860" s="96"/>
      <c r="E860" s="66"/>
      <c r="F860" s="66"/>
      <c r="G860" s="66"/>
      <c r="H860" s="67"/>
      <c r="I860" s="66"/>
      <c r="J860" s="66"/>
      <c r="K860" s="66"/>
      <c r="L860" s="67"/>
      <c r="M860" s="66"/>
      <c r="N860" s="131"/>
      <c r="O860" s="66"/>
      <c r="P860" s="67"/>
      <c r="Q860" s="66"/>
      <c r="R860" s="131"/>
      <c r="S860" s="66"/>
      <c r="T860" s="67"/>
      <c r="U860" s="66"/>
      <c r="V860" s="66"/>
      <c r="W860" s="66"/>
      <c r="X860" s="67"/>
      <c r="Y860" s="66"/>
      <c r="Z860" s="66"/>
      <c r="AA860" s="66"/>
      <c r="AB860" s="67"/>
      <c r="AC860" s="66"/>
      <c r="AD860" s="66"/>
      <c r="AE860" s="66"/>
      <c r="AF860" s="67"/>
      <c r="AG860" s="66"/>
      <c r="AH860" s="66"/>
      <c r="AI860" s="66"/>
      <c r="AJ860" s="67"/>
      <c r="AK860" s="66"/>
      <c r="AL860" s="66"/>
      <c r="AM860" s="66"/>
      <c r="AN860" s="67"/>
      <c r="AO860" s="66"/>
      <c r="AP860" s="66"/>
      <c r="AQ860" s="66"/>
      <c r="AR860" s="67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</row>
    <row r="861" spans="1:55" x14ac:dyDescent="0.45">
      <c r="A861" s="97" t="s">
        <v>625</v>
      </c>
      <c r="B861" s="60" t="s">
        <v>223</v>
      </c>
      <c r="C861" s="76" t="s">
        <v>209</v>
      </c>
      <c r="D861" s="60">
        <v>15374</v>
      </c>
      <c r="E861" s="66"/>
      <c r="F861" s="66"/>
      <c r="G861" s="66"/>
      <c r="H861" s="67"/>
      <c r="I861" s="86">
        <v>15420</v>
      </c>
      <c r="J861" s="66"/>
      <c r="K861" s="66"/>
      <c r="L861" s="67"/>
      <c r="M861" s="66"/>
      <c r="N861" s="86">
        <v>17727</v>
      </c>
      <c r="O861" s="86">
        <v>18675</v>
      </c>
      <c r="P861" s="77">
        <v>21329</v>
      </c>
      <c r="Q861" s="86">
        <v>20257</v>
      </c>
      <c r="R861" s="86">
        <v>21500</v>
      </c>
      <c r="S861" s="86">
        <v>22451</v>
      </c>
      <c r="T861" s="77">
        <v>26064</v>
      </c>
      <c r="U861" s="66"/>
      <c r="V861" s="66"/>
      <c r="W861" s="66"/>
      <c r="X861" s="67"/>
      <c r="Y861" s="66"/>
      <c r="Z861" s="66"/>
      <c r="AA861" s="66"/>
      <c r="AB861" s="67"/>
      <c r="AC861" s="66"/>
      <c r="AD861" s="66"/>
      <c r="AE861" s="66"/>
      <c r="AF861" s="67"/>
      <c r="AG861" s="66"/>
      <c r="AH861" s="66"/>
      <c r="AI861" s="66"/>
      <c r="AJ861" s="67"/>
      <c r="AK861" s="66"/>
      <c r="AL861" s="66"/>
      <c r="AM861" s="66"/>
      <c r="AN861" s="67"/>
      <c r="AO861" s="66"/>
      <c r="AP861" s="66"/>
      <c r="AQ861" s="66"/>
      <c r="AR861" s="67"/>
      <c r="AT861" s="68"/>
      <c r="AU861" s="68"/>
      <c r="AV861" s="99"/>
      <c r="AW861" s="99">
        <f>SUM(Q861,R861,S861,T861)</f>
        <v>90272</v>
      </c>
      <c r="AX861" s="99"/>
      <c r="AY861" s="99"/>
      <c r="AZ861" s="99"/>
      <c r="BA861" s="99"/>
      <c r="BB861" s="68"/>
      <c r="BC861" s="68"/>
    </row>
    <row r="862" spans="1:55" x14ac:dyDescent="0.45">
      <c r="A862" s="141" t="s">
        <v>626</v>
      </c>
      <c r="B862" s="142"/>
      <c r="C862" s="142"/>
      <c r="D862" s="142"/>
      <c r="E862" s="66"/>
      <c r="F862" s="66"/>
      <c r="G862" s="66"/>
      <c r="H862" s="67"/>
      <c r="I862" s="131"/>
      <c r="J862" s="66"/>
      <c r="K862" s="66"/>
      <c r="L862" s="67"/>
      <c r="M862" s="66"/>
      <c r="N862" s="131"/>
      <c r="O862" s="131"/>
      <c r="P862" s="130"/>
      <c r="Q862" s="131"/>
      <c r="R862" s="131"/>
      <c r="S862" s="131"/>
      <c r="T862" s="130"/>
      <c r="U862" s="66"/>
      <c r="V862" s="66"/>
      <c r="W862" s="66"/>
      <c r="X862" s="67"/>
      <c r="Y862" s="66"/>
      <c r="Z862" s="66"/>
      <c r="AA862" s="66"/>
      <c r="AB862" s="67"/>
      <c r="AC862" s="66"/>
      <c r="AD862" s="66"/>
      <c r="AE862" s="66"/>
      <c r="AF862" s="67"/>
      <c r="AG862" s="66"/>
      <c r="AH862" s="66"/>
      <c r="AI862" s="66"/>
      <c r="AJ862" s="67"/>
      <c r="AK862" s="66"/>
      <c r="AL862" s="66"/>
      <c r="AM862" s="66"/>
      <c r="AN862" s="67"/>
      <c r="AO862" s="66"/>
      <c r="AP862" s="66"/>
      <c r="AQ862" s="66"/>
      <c r="AR862" s="67"/>
      <c r="AT862" s="68"/>
      <c r="AU862" s="68"/>
      <c r="AV862" s="132"/>
      <c r="AW862" s="132"/>
      <c r="AX862" s="132"/>
      <c r="AY862" s="132"/>
      <c r="AZ862" s="132"/>
      <c r="BA862" s="132"/>
      <c r="BB862" s="68"/>
      <c r="BC862" s="68"/>
    </row>
    <row r="863" spans="1:55" x14ac:dyDescent="0.45">
      <c r="A863" s="135" t="s">
        <v>627</v>
      </c>
      <c r="B863" s="60" t="s">
        <v>223</v>
      </c>
      <c r="C863" s="76" t="s">
        <v>209</v>
      </c>
      <c r="D863" s="60">
        <v>15378</v>
      </c>
      <c r="E863" s="66"/>
      <c r="F863" s="66"/>
      <c r="G863" s="66"/>
      <c r="H863" s="67"/>
      <c r="I863" s="86">
        <v>5866</v>
      </c>
      <c r="J863" s="66"/>
      <c r="K863" s="66"/>
      <c r="L863" s="67"/>
      <c r="M863" s="66"/>
      <c r="N863" s="86">
        <v>6420</v>
      </c>
      <c r="O863" s="86">
        <v>6806</v>
      </c>
      <c r="P863" s="77">
        <v>7936</v>
      </c>
      <c r="Q863" s="86">
        <v>7407</v>
      </c>
      <c r="R863" s="86">
        <v>7875</v>
      </c>
      <c r="S863" s="86">
        <v>8374</v>
      </c>
      <c r="T863" s="77">
        <v>10325</v>
      </c>
      <c r="U863" s="66"/>
      <c r="V863" s="66"/>
      <c r="W863" s="66"/>
      <c r="X863" s="67"/>
      <c r="Y863" s="66"/>
      <c r="Z863" s="66"/>
      <c r="AA863" s="66"/>
      <c r="AB863" s="67"/>
      <c r="AC863" s="66"/>
      <c r="AD863" s="66"/>
      <c r="AE863" s="66"/>
      <c r="AF863" s="67"/>
      <c r="AG863" s="66"/>
      <c r="AH863" s="66"/>
      <c r="AI863" s="66"/>
      <c r="AJ863" s="67"/>
      <c r="AK863" s="66"/>
      <c r="AL863" s="66"/>
      <c r="AM863" s="66"/>
      <c r="AN863" s="67"/>
      <c r="AO863" s="66"/>
      <c r="AP863" s="66"/>
      <c r="AQ863" s="66"/>
      <c r="AR863" s="67"/>
      <c r="AT863" s="68"/>
      <c r="AU863" s="68"/>
      <c r="AV863" s="99"/>
      <c r="AW863" s="99">
        <f>SUM(Q863,R863,S863,T863)</f>
        <v>33981</v>
      </c>
      <c r="AX863" s="99"/>
      <c r="AY863" s="99"/>
      <c r="AZ863" s="99"/>
      <c r="BA863" s="99"/>
      <c r="BB863" s="68"/>
      <c r="BC863" s="68"/>
    </row>
    <row r="864" spans="1:55" x14ac:dyDescent="0.45">
      <c r="A864" s="135" t="s">
        <v>628</v>
      </c>
      <c r="B864" s="60" t="s">
        <v>223</v>
      </c>
      <c r="C864" s="76" t="s">
        <v>209</v>
      </c>
      <c r="D864" s="60">
        <v>15383</v>
      </c>
      <c r="E864" s="66"/>
      <c r="F864" s="66"/>
      <c r="G864" s="66"/>
      <c r="H864" s="67"/>
      <c r="I864" s="86">
        <v>1670</v>
      </c>
      <c r="J864" s="66"/>
      <c r="K864" s="66"/>
      <c r="L864" s="67"/>
      <c r="M864" s="66"/>
      <c r="N864" s="86">
        <v>2206</v>
      </c>
      <c r="O864" s="86">
        <v>2489</v>
      </c>
      <c r="P864" s="77">
        <v>2771</v>
      </c>
      <c r="Q864" s="86">
        <v>2628</v>
      </c>
      <c r="R864" s="86">
        <v>2624</v>
      </c>
      <c r="S864" s="86">
        <v>2674</v>
      </c>
      <c r="T864" s="77">
        <v>2715</v>
      </c>
      <c r="U864" s="66"/>
      <c r="V864" s="66"/>
      <c r="W864" s="66"/>
      <c r="X864" s="67"/>
      <c r="Y864" s="66"/>
      <c r="Z864" s="66"/>
      <c r="AA864" s="66"/>
      <c r="AB864" s="67"/>
      <c r="AC864" s="66"/>
      <c r="AD864" s="66"/>
      <c r="AE864" s="66"/>
      <c r="AF864" s="67"/>
      <c r="AG864" s="66"/>
      <c r="AH864" s="66"/>
      <c r="AI864" s="66"/>
      <c r="AJ864" s="67"/>
      <c r="AK864" s="66"/>
      <c r="AL864" s="66"/>
      <c r="AM864" s="66"/>
      <c r="AN864" s="67"/>
      <c r="AO864" s="66"/>
      <c r="AP864" s="66"/>
      <c r="AQ864" s="66"/>
      <c r="AR864" s="67"/>
      <c r="AT864" s="68"/>
      <c r="AU864" s="68"/>
      <c r="AV864" s="99"/>
      <c r="AW864" s="99">
        <f>SUM(Q864,R864,S864,T864)</f>
        <v>10641</v>
      </c>
      <c r="AX864" s="99"/>
      <c r="AY864" s="99"/>
      <c r="AZ864" s="99"/>
      <c r="BA864" s="99"/>
      <c r="BB864" s="68"/>
      <c r="BC864" s="68"/>
    </row>
    <row r="865" spans="1:55" x14ac:dyDescent="0.45">
      <c r="A865" s="135" t="s">
        <v>629</v>
      </c>
      <c r="B865" s="60" t="s">
        <v>223</v>
      </c>
      <c r="C865" s="76" t="s">
        <v>209</v>
      </c>
      <c r="D865" s="60">
        <v>15385</v>
      </c>
      <c r="E865" s="66"/>
      <c r="F865" s="66"/>
      <c r="G865" s="66"/>
      <c r="H865" s="67"/>
      <c r="I865" s="86">
        <v>1582</v>
      </c>
      <c r="J865" s="66"/>
      <c r="K865" s="66"/>
      <c r="L865" s="67"/>
      <c r="M865" s="66"/>
      <c r="N865" s="86">
        <v>1884</v>
      </c>
      <c r="O865" s="86">
        <v>1973</v>
      </c>
      <c r="P865" s="77">
        <v>2439</v>
      </c>
      <c r="Q865" s="86">
        <v>2145</v>
      </c>
      <c r="R865" s="86">
        <v>2177</v>
      </c>
      <c r="S865" s="86">
        <v>2268</v>
      </c>
      <c r="T865" s="77">
        <v>2817</v>
      </c>
      <c r="U865" s="66"/>
      <c r="V865" s="66"/>
      <c r="W865" s="66"/>
      <c r="X865" s="67"/>
      <c r="Y865" s="66"/>
      <c r="Z865" s="66"/>
      <c r="AA865" s="66"/>
      <c r="AB865" s="67"/>
      <c r="AC865" s="66"/>
      <c r="AD865" s="66"/>
      <c r="AE865" s="66"/>
      <c r="AF865" s="67"/>
      <c r="AG865" s="66"/>
      <c r="AH865" s="66"/>
      <c r="AI865" s="66"/>
      <c r="AJ865" s="67"/>
      <c r="AK865" s="66"/>
      <c r="AL865" s="66"/>
      <c r="AM865" s="66"/>
      <c r="AN865" s="67"/>
      <c r="AO865" s="66"/>
      <c r="AP865" s="66"/>
      <c r="AQ865" s="66"/>
      <c r="AR865" s="67"/>
      <c r="AT865" s="68"/>
      <c r="AU865" s="68"/>
      <c r="AV865" s="99"/>
      <c r="AW865" s="99">
        <f>SUM(Q865,R865,S865,T865)</f>
        <v>9407</v>
      </c>
      <c r="AX865" s="99"/>
      <c r="AY865" s="99"/>
      <c r="AZ865" s="99"/>
      <c r="BA865" s="99"/>
      <c r="BB865" s="68"/>
      <c r="BC865" s="68"/>
    </row>
    <row r="866" spans="1:55" x14ac:dyDescent="0.45">
      <c r="A866" s="135" t="s">
        <v>630</v>
      </c>
      <c r="B866" s="60" t="s">
        <v>223</v>
      </c>
      <c r="C866" s="76" t="s">
        <v>209</v>
      </c>
      <c r="D866" s="60">
        <v>15387</v>
      </c>
      <c r="E866" s="66"/>
      <c r="F866" s="66"/>
      <c r="G866" s="66"/>
      <c r="H866" s="67"/>
      <c r="I866" s="86">
        <v>1348</v>
      </c>
      <c r="J866" s="66"/>
      <c r="K866" s="66"/>
      <c r="L866" s="67"/>
      <c r="M866" s="66"/>
      <c r="N866" s="86">
        <v>1260</v>
      </c>
      <c r="O866" s="86">
        <v>1267</v>
      </c>
      <c r="P866" s="77">
        <v>1367</v>
      </c>
      <c r="Q866" s="86">
        <v>1241</v>
      </c>
      <c r="R866" s="86">
        <v>1353</v>
      </c>
      <c r="S866" s="86">
        <v>1508</v>
      </c>
      <c r="T866" s="77">
        <v>1722</v>
      </c>
      <c r="U866" s="66"/>
      <c r="V866" s="66"/>
      <c r="W866" s="66"/>
      <c r="X866" s="67"/>
      <c r="Y866" s="66"/>
      <c r="Z866" s="66"/>
      <c r="AA866" s="66"/>
      <c r="AB866" s="67"/>
      <c r="AC866" s="66"/>
      <c r="AD866" s="66"/>
      <c r="AE866" s="66"/>
      <c r="AF866" s="67"/>
      <c r="AG866" s="66"/>
      <c r="AH866" s="66"/>
      <c r="AI866" s="66"/>
      <c r="AJ866" s="67"/>
      <c r="AK866" s="66"/>
      <c r="AL866" s="66"/>
      <c r="AM866" s="66"/>
      <c r="AN866" s="67"/>
      <c r="AO866" s="66"/>
      <c r="AP866" s="66"/>
      <c r="AQ866" s="66"/>
      <c r="AR866" s="67"/>
      <c r="AT866" s="68"/>
      <c r="AU866" s="68"/>
      <c r="AV866" s="99"/>
      <c r="AW866" s="99">
        <f>SUM(Q866,R866,S866,T866)</f>
        <v>5824</v>
      </c>
      <c r="AX866" s="99"/>
      <c r="AY866" s="99"/>
      <c r="AZ866" s="99"/>
      <c r="BA866" s="99"/>
      <c r="BB866" s="68"/>
      <c r="BC866" s="68"/>
    </row>
    <row r="867" spans="1:55" x14ac:dyDescent="0.45">
      <c r="A867" s="136" t="s">
        <v>631</v>
      </c>
      <c r="B867" s="101" t="s">
        <v>223</v>
      </c>
      <c r="C867" s="102" t="s">
        <v>209</v>
      </c>
      <c r="D867" s="101">
        <v>15390</v>
      </c>
      <c r="E867" s="128"/>
      <c r="F867" s="128"/>
      <c r="G867" s="128"/>
      <c r="H867" s="129"/>
      <c r="I867" s="105">
        <f>SUM(I863:I866)</f>
        <v>10466</v>
      </c>
      <c r="J867" s="128"/>
      <c r="K867" s="128"/>
      <c r="L867" s="129"/>
      <c r="M867" s="128"/>
      <c r="N867" s="128"/>
      <c r="O867" s="128"/>
      <c r="P867" s="129"/>
      <c r="Q867" s="128"/>
      <c r="R867" s="128"/>
      <c r="S867" s="128"/>
      <c r="T867" s="129"/>
      <c r="U867" s="128"/>
      <c r="V867" s="128"/>
      <c r="W867" s="128"/>
      <c r="X867" s="129"/>
      <c r="Y867" s="128"/>
      <c r="Z867" s="128"/>
      <c r="AA867" s="128"/>
      <c r="AB867" s="129"/>
      <c r="AC867" s="128"/>
      <c r="AD867" s="128"/>
      <c r="AE867" s="128"/>
      <c r="AF867" s="129"/>
      <c r="AG867" s="128"/>
      <c r="AH867" s="128"/>
      <c r="AI867" s="128"/>
      <c r="AJ867" s="129"/>
      <c r="AK867" s="128"/>
      <c r="AL867" s="128"/>
      <c r="AM867" s="128"/>
      <c r="AN867" s="129"/>
      <c r="AO867" s="128"/>
      <c r="AP867" s="128"/>
      <c r="AQ867" s="128"/>
      <c r="AR867" s="129"/>
      <c r="AT867" s="134"/>
      <c r="AU867" s="134"/>
      <c r="AV867" s="134"/>
      <c r="AW867" s="134"/>
      <c r="AX867" s="134"/>
      <c r="AY867" s="134"/>
      <c r="AZ867" s="134"/>
      <c r="BA867" s="134"/>
      <c r="BB867" s="134"/>
      <c r="BC867" s="134"/>
    </row>
    <row r="868" spans="1:55" x14ac:dyDescent="0.45">
      <c r="A868" s="97"/>
      <c r="B868" s="114"/>
      <c r="C868" s="114"/>
      <c r="D868" s="114"/>
      <c r="E868" s="66"/>
      <c r="F868" s="66"/>
      <c r="G868" s="66"/>
      <c r="H868" s="67"/>
      <c r="I868" s="131"/>
      <c r="J868" s="66"/>
      <c r="K868" s="66"/>
      <c r="L868" s="67"/>
      <c r="M868" s="66"/>
      <c r="N868" s="66"/>
      <c r="O868" s="66"/>
      <c r="P868" s="67"/>
      <c r="Q868" s="66"/>
      <c r="R868" s="66"/>
      <c r="S868" s="66"/>
      <c r="T868" s="67"/>
      <c r="U868" s="66"/>
      <c r="V868" s="66"/>
      <c r="W868" s="66"/>
      <c r="X868" s="67"/>
      <c r="Y868" s="66"/>
      <c r="Z868" s="66"/>
      <c r="AA868" s="66"/>
      <c r="AB868" s="67"/>
      <c r="AC868" s="66"/>
      <c r="AD868" s="66"/>
      <c r="AE868" s="66"/>
      <c r="AF868" s="67"/>
      <c r="AG868" s="66"/>
      <c r="AH868" s="66"/>
      <c r="AI868" s="66"/>
      <c r="AJ868" s="67"/>
      <c r="AK868" s="66"/>
      <c r="AL868" s="66"/>
      <c r="AM868" s="66"/>
      <c r="AN868" s="67"/>
      <c r="AO868" s="66"/>
      <c r="AP868" s="66"/>
      <c r="AQ868" s="66"/>
      <c r="AR868" s="67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</row>
    <row r="869" spans="1:55" x14ac:dyDescent="0.45">
      <c r="A869" s="135" t="s">
        <v>658</v>
      </c>
      <c r="B869" s="60" t="s">
        <v>223</v>
      </c>
      <c r="C869" s="76" t="s">
        <v>209</v>
      </c>
      <c r="D869" s="60">
        <v>15391</v>
      </c>
      <c r="E869" s="86">
        <v>4224</v>
      </c>
      <c r="F869" s="86">
        <v>3990</v>
      </c>
      <c r="G869" s="86">
        <v>4342</v>
      </c>
      <c r="H869" s="77">
        <v>4839</v>
      </c>
      <c r="I869" s="86">
        <v>4954</v>
      </c>
      <c r="J869" s="86">
        <v>5138</v>
      </c>
      <c r="K869" s="86">
        <v>5357</v>
      </c>
      <c r="L869" s="77">
        <v>5600</v>
      </c>
      <c r="M869" s="86">
        <v>5650</v>
      </c>
      <c r="N869" s="86">
        <v>5957</v>
      </c>
      <c r="O869" s="86">
        <v>6140</v>
      </c>
      <c r="P869" s="77">
        <v>6816</v>
      </c>
      <c r="Q869" s="86">
        <v>6836</v>
      </c>
      <c r="R869" s="86">
        <v>7471</v>
      </c>
      <c r="S869" s="86">
        <v>7627</v>
      </c>
      <c r="T869" s="77">
        <v>8485</v>
      </c>
      <c r="U869" s="66"/>
      <c r="V869" s="66"/>
      <c r="W869" s="66"/>
      <c r="X869" s="67"/>
      <c r="Y869" s="66"/>
      <c r="Z869" s="66"/>
      <c r="AA869" s="66"/>
      <c r="AB869" s="67"/>
      <c r="AC869" s="66"/>
      <c r="AD869" s="66"/>
      <c r="AE869" s="66"/>
      <c r="AF869" s="67"/>
      <c r="AG869" s="66"/>
      <c r="AH869" s="66"/>
      <c r="AI869" s="66"/>
      <c r="AJ869" s="67"/>
      <c r="AK869" s="66"/>
      <c r="AL869" s="66"/>
      <c r="AM869" s="66"/>
      <c r="AN869" s="67"/>
      <c r="AO869" s="66"/>
      <c r="AP869" s="66"/>
      <c r="AQ869" s="66"/>
      <c r="AR869" s="67"/>
      <c r="AT869" s="99">
        <f>SUM(E869,F869,G869,H869)</f>
        <v>17395</v>
      </c>
      <c r="AU869" s="99">
        <f>SUM(I869,J869,K869,L869)</f>
        <v>21049</v>
      </c>
      <c r="AV869" s="99">
        <f>SUM(M869,N869,O869,P869)</f>
        <v>24563</v>
      </c>
      <c r="AW869" s="99">
        <f>SUM(Q869,R869,S869,T869)</f>
        <v>30419</v>
      </c>
      <c r="AX869" s="99"/>
      <c r="AY869" s="99"/>
      <c r="AZ869" s="99"/>
      <c r="BA869" s="99"/>
      <c r="BB869" s="68"/>
      <c r="BC869" s="68"/>
    </row>
    <row r="870" spans="1:55" x14ac:dyDescent="0.45">
      <c r="A870" s="135" t="s">
        <v>633</v>
      </c>
      <c r="B870" s="60" t="s">
        <v>227</v>
      </c>
      <c r="C870" s="76" t="s">
        <v>209</v>
      </c>
      <c r="D870" s="60">
        <v>15394</v>
      </c>
      <c r="E870" s="110">
        <v>0.30199999999999999</v>
      </c>
      <c r="F870" s="110">
        <v>0.28299999999999997</v>
      </c>
      <c r="G870" s="110">
        <v>0.29199999999999998</v>
      </c>
      <c r="H870" s="111">
        <v>0.28699999999999998</v>
      </c>
      <c r="I870" s="110">
        <v>0.32100000000000001</v>
      </c>
      <c r="J870" s="110">
        <v>0.32200000000000001</v>
      </c>
      <c r="K870" s="110">
        <v>0.32400000000000001</v>
      </c>
      <c r="L870" s="111">
        <v>0.309</v>
      </c>
      <c r="M870" s="110">
        <v>0.32700000000000001</v>
      </c>
      <c r="N870" s="110">
        <v>0.33600000000000002</v>
      </c>
      <c r="O870" s="110">
        <v>0.32900000000000001</v>
      </c>
      <c r="P870" s="111">
        <v>0.32</v>
      </c>
      <c r="Q870" s="110">
        <v>0.33700000000000002</v>
      </c>
      <c r="R870" s="110">
        <v>0.34699999999999998</v>
      </c>
      <c r="S870" s="110">
        <v>0.34</v>
      </c>
      <c r="T870" s="111">
        <v>0.32600000000000001</v>
      </c>
      <c r="U870" s="66"/>
      <c r="V870" s="66"/>
      <c r="W870" s="66"/>
      <c r="X870" s="67"/>
      <c r="Y870" s="66"/>
      <c r="Z870" s="66"/>
      <c r="AA870" s="66"/>
      <c r="AB870" s="67"/>
      <c r="AC870" s="66"/>
      <c r="AD870" s="66"/>
      <c r="AE870" s="66"/>
      <c r="AF870" s="67"/>
      <c r="AG870" s="66"/>
      <c r="AH870" s="66"/>
      <c r="AI870" s="66"/>
      <c r="AJ870" s="67"/>
      <c r="AK870" s="66"/>
      <c r="AL870" s="66"/>
      <c r="AM870" s="66"/>
      <c r="AN870" s="67"/>
      <c r="AO870" s="66"/>
      <c r="AP870" s="66"/>
      <c r="AQ870" s="66"/>
      <c r="AR870" s="67"/>
      <c r="AT870" s="99"/>
      <c r="AU870" s="99"/>
      <c r="AV870" s="99"/>
      <c r="AW870" s="99"/>
      <c r="AX870" s="99"/>
      <c r="AY870" s="99"/>
      <c r="AZ870" s="99"/>
      <c r="BA870" s="99"/>
      <c r="BB870" s="68"/>
      <c r="BC870" s="68"/>
    </row>
    <row r="871" spans="1:55" x14ac:dyDescent="0.45">
      <c r="A871" s="135" t="s">
        <v>659</v>
      </c>
      <c r="B871" s="60" t="s">
        <v>223</v>
      </c>
      <c r="C871" s="76" t="s">
        <v>209</v>
      </c>
      <c r="D871" s="60">
        <v>15398</v>
      </c>
      <c r="E871" s="66"/>
      <c r="F871" s="66"/>
      <c r="G871" s="66"/>
      <c r="H871" s="67"/>
      <c r="I871" s="86">
        <v>357</v>
      </c>
      <c r="J871" s="66"/>
      <c r="K871" s="66"/>
      <c r="L871" s="67"/>
      <c r="M871" s="66"/>
      <c r="N871" s="66"/>
      <c r="O871" s="66"/>
      <c r="P871" s="67"/>
      <c r="Q871" s="66"/>
      <c r="R871" s="66"/>
      <c r="S871" s="66"/>
      <c r="T871" s="67"/>
      <c r="U871" s="66"/>
      <c r="V871" s="66"/>
      <c r="W871" s="66"/>
      <c r="X871" s="67"/>
      <c r="Y871" s="66"/>
      <c r="Z871" s="66"/>
      <c r="AA871" s="66"/>
      <c r="AB871" s="67"/>
      <c r="AC871" s="66"/>
      <c r="AD871" s="66"/>
      <c r="AE871" s="66"/>
      <c r="AF871" s="67"/>
      <c r="AG871" s="66"/>
      <c r="AH871" s="66"/>
      <c r="AI871" s="66"/>
      <c r="AJ871" s="67"/>
      <c r="AK871" s="66"/>
      <c r="AL871" s="66"/>
      <c r="AM871" s="66"/>
      <c r="AN871" s="67"/>
      <c r="AO871" s="66"/>
      <c r="AP871" s="66"/>
      <c r="AQ871" s="66"/>
      <c r="AR871" s="67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</row>
    <row r="872" spans="1:55" x14ac:dyDescent="0.45">
      <c r="A872" s="136" t="s">
        <v>660</v>
      </c>
      <c r="B872" s="101" t="s">
        <v>223</v>
      </c>
      <c r="C872" s="102" t="s">
        <v>209</v>
      </c>
      <c r="D872" s="101">
        <v>15400</v>
      </c>
      <c r="E872" s="128"/>
      <c r="F872" s="128"/>
      <c r="G872" s="128"/>
      <c r="H872" s="129"/>
      <c r="I872" s="105">
        <f>I869+I871</f>
        <v>5311</v>
      </c>
      <c r="J872" s="128"/>
      <c r="K872" s="128"/>
      <c r="L872" s="129"/>
      <c r="M872" s="128"/>
      <c r="N872" s="128"/>
      <c r="O872" s="128"/>
      <c r="P872" s="129"/>
      <c r="Q872" s="128"/>
      <c r="R872" s="128"/>
      <c r="S872" s="128"/>
      <c r="T872" s="129"/>
      <c r="U872" s="128"/>
      <c r="V872" s="128"/>
      <c r="W872" s="128"/>
      <c r="X872" s="129"/>
      <c r="Y872" s="128"/>
      <c r="Z872" s="128"/>
      <c r="AA872" s="128"/>
      <c r="AB872" s="129"/>
      <c r="AC872" s="128"/>
      <c r="AD872" s="128"/>
      <c r="AE872" s="128"/>
      <c r="AF872" s="129"/>
      <c r="AG872" s="128"/>
      <c r="AH872" s="128"/>
      <c r="AI872" s="128"/>
      <c r="AJ872" s="129"/>
      <c r="AK872" s="128"/>
      <c r="AL872" s="128"/>
      <c r="AM872" s="128"/>
      <c r="AN872" s="129"/>
      <c r="AO872" s="128"/>
      <c r="AP872" s="128"/>
      <c r="AQ872" s="128"/>
      <c r="AR872" s="129"/>
      <c r="AT872" s="134"/>
      <c r="AU872" s="134"/>
      <c r="AV872" s="134"/>
      <c r="AW872" s="134"/>
      <c r="AX872" s="134"/>
      <c r="AY872" s="134"/>
      <c r="AZ872" s="134"/>
      <c r="BA872" s="134"/>
      <c r="BB872" s="134"/>
      <c r="BC872" s="134"/>
    </row>
    <row r="873" spans="1:55" x14ac:dyDescent="0.45">
      <c r="A873" s="97"/>
      <c r="B873" s="114"/>
      <c r="C873" s="114"/>
      <c r="D873" s="114"/>
      <c r="E873" s="66"/>
      <c r="F873" s="66"/>
      <c r="G873" s="66"/>
      <c r="H873" s="67"/>
      <c r="I873" s="131"/>
      <c r="J873" s="66"/>
      <c r="K873" s="66"/>
      <c r="L873" s="67"/>
      <c r="M873" s="66"/>
      <c r="N873" s="66"/>
      <c r="O873" s="66"/>
      <c r="P873" s="67"/>
      <c r="Q873" s="66"/>
      <c r="R873" s="66"/>
      <c r="S873" s="66"/>
      <c r="T873" s="67"/>
      <c r="U873" s="66"/>
      <c r="V873" s="66"/>
      <c r="W873" s="66"/>
      <c r="X873" s="67"/>
      <c r="Y873" s="66"/>
      <c r="Z873" s="66"/>
      <c r="AA873" s="66"/>
      <c r="AB873" s="67"/>
      <c r="AC873" s="66"/>
      <c r="AD873" s="66"/>
      <c r="AE873" s="66"/>
      <c r="AF873" s="67"/>
      <c r="AG873" s="66"/>
      <c r="AH873" s="66"/>
      <c r="AI873" s="66"/>
      <c r="AJ873" s="67"/>
      <c r="AK873" s="66"/>
      <c r="AL873" s="66"/>
      <c r="AM873" s="66"/>
      <c r="AN873" s="67"/>
      <c r="AO873" s="66"/>
      <c r="AP873" s="66"/>
      <c r="AQ873" s="66"/>
      <c r="AR873" s="67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</row>
    <row r="874" spans="1:55" x14ac:dyDescent="0.45">
      <c r="A874" s="135" t="s">
        <v>661</v>
      </c>
      <c r="B874" s="60" t="s">
        <v>223</v>
      </c>
      <c r="C874" s="76" t="s">
        <v>209</v>
      </c>
      <c r="D874" s="60">
        <v>15401</v>
      </c>
      <c r="E874" s="66"/>
      <c r="F874" s="66"/>
      <c r="G874" s="66"/>
      <c r="H874" s="67"/>
      <c r="I874" s="86">
        <v>1012</v>
      </c>
      <c r="J874" s="66"/>
      <c r="K874" s="66"/>
      <c r="L874" s="67"/>
      <c r="M874" s="66"/>
      <c r="N874" s="66"/>
      <c r="O874" s="66"/>
      <c r="P874" s="67"/>
      <c r="Q874" s="66"/>
      <c r="R874" s="66"/>
      <c r="S874" s="66"/>
      <c r="T874" s="67"/>
      <c r="U874" s="66"/>
      <c r="V874" s="66"/>
      <c r="W874" s="66"/>
      <c r="X874" s="67"/>
      <c r="Y874" s="66"/>
      <c r="Z874" s="66"/>
      <c r="AA874" s="66"/>
      <c r="AB874" s="67"/>
      <c r="AC874" s="66"/>
      <c r="AD874" s="66"/>
      <c r="AE874" s="66"/>
      <c r="AF874" s="67"/>
      <c r="AG874" s="66"/>
      <c r="AH874" s="66"/>
      <c r="AI874" s="66"/>
      <c r="AJ874" s="67"/>
      <c r="AK874" s="66"/>
      <c r="AL874" s="66"/>
      <c r="AM874" s="66"/>
      <c r="AN874" s="67"/>
      <c r="AO874" s="66"/>
      <c r="AP874" s="66"/>
      <c r="AQ874" s="66"/>
      <c r="AR874" s="67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</row>
    <row r="875" spans="1:55" x14ac:dyDescent="0.45">
      <c r="A875" s="136" t="s">
        <v>662</v>
      </c>
      <c r="B875" s="101" t="s">
        <v>223</v>
      </c>
      <c r="C875" s="102" t="s">
        <v>209</v>
      </c>
      <c r="D875" s="101">
        <v>15402</v>
      </c>
      <c r="E875" s="128"/>
      <c r="F875" s="128"/>
      <c r="G875" s="128"/>
      <c r="H875" s="129"/>
      <c r="I875" s="105">
        <f>I872-I874</f>
        <v>4299</v>
      </c>
      <c r="J875" s="128"/>
      <c r="K875" s="128"/>
      <c r="L875" s="129"/>
      <c r="M875" s="128"/>
      <c r="N875" s="128"/>
      <c r="O875" s="128"/>
      <c r="P875" s="129"/>
      <c r="Q875" s="128"/>
      <c r="R875" s="128"/>
      <c r="S875" s="128"/>
      <c r="T875" s="129"/>
      <c r="U875" s="128"/>
      <c r="V875" s="128"/>
      <c r="W875" s="128"/>
      <c r="X875" s="129"/>
      <c r="Y875" s="128"/>
      <c r="Z875" s="128"/>
      <c r="AA875" s="128"/>
      <c r="AB875" s="129"/>
      <c r="AC875" s="128"/>
      <c r="AD875" s="128"/>
      <c r="AE875" s="128"/>
      <c r="AF875" s="129"/>
      <c r="AG875" s="128"/>
      <c r="AH875" s="128"/>
      <c r="AI875" s="128"/>
      <c r="AJ875" s="129"/>
      <c r="AK875" s="128"/>
      <c r="AL875" s="128"/>
      <c r="AM875" s="128"/>
      <c r="AN875" s="129"/>
      <c r="AO875" s="128"/>
      <c r="AP875" s="128"/>
      <c r="AQ875" s="128"/>
      <c r="AR875" s="129"/>
      <c r="AT875" s="134"/>
      <c r="AU875" s="134"/>
      <c r="AV875" s="134"/>
      <c r="AW875" s="134"/>
      <c r="AX875" s="134"/>
      <c r="AY875" s="134"/>
      <c r="AZ875" s="134"/>
      <c r="BA875" s="134"/>
      <c r="BB875" s="134"/>
      <c r="BC875" s="134"/>
    </row>
    <row r="876" spans="1:55" x14ac:dyDescent="0.45">
      <c r="A876" s="97"/>
      <c r="B876" s="114"/>
      <c r="C876" s="114"/>
      <c r="D876" s="114"/>
      <c r="E876" s="66"/>
      <c r="F876" s="66"/>
      <c r="G876" s="66"/>
      <c r="H876" s="67"/>
      <c r="I876" s="131"/>
      <c r="J876" s="66"/>
      <c r="K876" s="66"/>
      <c r="L876" s="67"/>
      <c r="M876" s="66"/>
      <c r="N876" s="66"/>
      <c r="O876" s="66"/>
      <c r="P876" s="67"/>
      <c r="Q876" s="66"/>
      <c r="R876" s="66"/>
      <c r="S876" s="66"/>
      <c r="T876" s="67"/>
      <c r="U876" s="66"/>
      <c r="V876" s="66"/>
      <c r="W876" s="66"/>
      <c r="X876" s="67"/>
      <c r="Y876" s="66"/>
      <c r="Z876" s="66"/>
      <c r="AA876" s="66"/>
      <c r="AB876" s="67"/>
      <c r="AC876" s="66"/>
      <c r="AD876" s="66"/>
      <c r="AE876" s="66"/>
      <c r="AF876" s="67"/>
      <c r="AG876" s="66"/>
      <c r="AH876" s="66"/>
      <c r="AI876" s="66"/>
      <c r="AJ876" s="67"/>
      <c r="AK876" s="66"/>
      <c r="AL876" s="66"/>
      <c r="AM876" s="66"/>
      <c r="AN876" s="67"/>
      <c r="AO876" s="66"/>
      <c r="AP876" s="66"/>
      <c r="AQ876" s="66"/>
      <c r="AR876" s="67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</row>
    <row r="877" spans="1:55" x14ac:dyDescent="0.45">
      <c r="A877" s="135" t="s">
        <v>663</v>
      </c>
      <c r="B877" s="60" t="s">
        <v>223</v>
      </c>
      <c r="C877" s="76" t="s">
        <v>209</v>
      </c>
      <c r="D877" s="60">
        <v>15403</v>
      </c>
      <c r="E877" s="66"/>
      <c r="F877" s="66"/>
      <c r="G877" s="66"/>
      <c r="H877" s="67"/>
      <c r="I877" s="86">
        <v>0</v>
      </c>
      <c r="J877" s="66"/>
      <c r="K877" s="66"/>
      <c r="L877" s="67"/>
      <c r="M877" s="66"/>
      <c r="N877" s="66"/>
      <c r="O877" s="66"/>
      <c r="P877" s="67"/>
      <c r="Q877" s="66"/>
      <c r="R877" s="66"/>
      <c r="S877" s="66"/>
      <c r="T877" s="67"/>
      <c r="U877" s="66"/>
      <c r="V877" s="66"/>
      <c r="W877" s="66"/>
      <c r="X877" s="67"/>
      <c r="Y877" s="66"/>
      <c r="Z877" s="66"/>
      <c r="AA877" s="66"/>
      <c r="AB877" s="67"/>
      <c r="AC877" s="66"/>
      <c r="AD877" s="66"/>
      <c r="AE877" s="66"/>
      <c r="AF877" s="67"/>
      <c r="AG877" s="66"/>
      <c r="AH877" s="66"/>
      <c r="AI877" s="66"/>
      <c r="AJ877" s="67"/>
      <c r="AK877" s="66"/>
      <c r="AL877" s="66"/>
      <c r="AM877" s="66"/>
      <c r="AN877" s="67"/>
      <c r="AO877" s="66"/>
      <c r="AP877" s="66"/>
      <c r="AQ877" s="66"/>
      <c r="AR877" s="67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</row>
    <row r="878" spans="1:55" x14ac:dyDescent="0.45">
      <c r="A878" s="136" t="s">
        <v>664</v>
      </c>
      <c r="B878" s="101" t="s">
        <v>223</v>
      </c>
      <c r="C878" s="102" t="s">
        <v>209</v>
      </c>
      <c r="D878" s="101">
        <v>15405</v>
      </c>
      <c r="E878" s="105">
        <f t="shared" ref="E878:T878" si="72">E827+E855</f>
        <v>3899</v>
      </c>
      <c r="F878" s="105">
        <f t="shared" si="72"/>
        <v>3233</v>
      </c>
      <c r="G878" s="105">
        <f t="shared" si="72"/>
        <v>3643</v>
      </c>
      <c r="H878" s="106">
        <f t="shared" si="72"/>
        <v>4096</v>
      </c>
      <c r="I878" s="105">
        <f t="shared" si="72"/>
        <v>4299</v>
      </c>
      <c r="J878" s="105">
        <f t="shared" si="72"/>
        <v>4175</v>
      </c>
      <c r="K878" s="105">
        <f t="shared" si="72"/>
        <v>4373</v>
      </c>
      <c r="L878" s="106">
        <f t="shared" si="72"/>
        <v>4736</v>
      </c>
      <c r="M878" s="105">
        <f t="shared" si="72"/>
        <v>4532</v>
      </c>
      <c r="N878" s="105">
        <f t="shared" si="72"/>
        <v>4829</v>
      </c>
      <c r="O878" s="105">
        <f t="shared" si="72"/>
        <v>5102</v>
      </c>
      <c r="P878" s="106">
        <f t="shared" si="72"/>
        <v>6043</v>
      </c>
      <c r="Q878" s="105">
        <f t="shared" si="72"/>
        <v>5248</v>
      </c>
      <c r="R878" s="105">
        <f t="shared" si="72"/>
        <v>5864</v>
      </c>
      <c r="S878" s="105">
        <f t="shared" si="72"/>
        <v>6326</v>
      </c>
      <c r="T878" s="106">
        <f t="shared" si="72"/>
        <v>6593</v>
      </c>
      <c r="U878" s="128"/>
      <c r="V878" s="128"/>
      <c r="W878" s="128"/>
      <c r="X878" s="129"/>
      <c r="Y878" s="128"/>
      <c r="Z878" s="128"/>
      <c r="AA878" s="128"/>
      <c r="AB878" s="129"/>
      <c r="AC878" s="128"/>
      <c r="AD878" s="128"/>
      <c r="AE878" s="128"/>
      <c r="AF878" s="129"/>
      <c r="AG878" s="128"/>
      <c r="AH878" s="128"/>
      <c r="AI878" s="128"/>
      <c r="AJ878" s="129"/>
      <c r="AK878" s="128"/>
      <c r="AL878" s="128"/>
      <c r="AM878" s="128"/>
      <c r="AN878" s="129"/>
      <c r="AO878" s="128"/>
      <c r="AP878" s="128"/>
      <c r="AQ878" s="128"/>
      <c r="AR878" s="129"/>
      <c r="AT878" s="109">
        <f>SUM(E878,F878,G878,H878)</f>
        <v>14871</v>
      </c>
      <c r="AU878" s="109">
        <f>SUM(I878,J878,K878,L878)</f>
        <v>17583</v>
      </c>
      <c r="AV878" s="109">
        <f>SUM(M878,N878,O878,P878)</f>
        <v>20506</v>
      </c>
      <c r="AW878" s="109">
        <f>SUM(Q878,R878,S878,T878)</f>
        <v>24031</v>
      </c>
      <c r="AX878" s="109"/>
      <c r="AY878" s="109"/>
      <c r="AZ878" s="109"/>
      <c r="BA878" s="109"/>
      <c r="BB878" s="134"/>
      <c r="BC878" s="134"/>
    </row>
    <row r="879" spans="1:55" x14ac:dyDescent="0.45">
      <c r="A879" s="97"/>
      <c r="B879" s="114"/>
      <c r="C879" s="114"/>
      <c r="D879" s="114"/>
      <c r="E879" s="131"/>
      <c r="F879" s="131"/>
      <c r="G879" s="131"/>
      <c r="H879" s="130"/>
      <c r="I879" s="131"/>
      <c r="J879" s="131"/>
      <c r="K879" s="131"/>
      <c r="L879" s="130"/>
      <c r="M879" s="131"/>
      <c r="N879" s="131"/>
      <c r="O879" s="131"/>
      <c r="P879" s="130"/>
      <c r="Q879" s="131"/>
      <c r="R879" s="131"/>
      <c r="S879" s="131"/>
      <c r="T879" s="130"/>
      <c r="U879" s="66"/>
      <c r="V879" s="66"/>
      <c r="W879" s="66"/>
      <c r="X879" s="67"/>
      <c r="Y879" s="66"/>
      <c r="Z879" s="66"/>
      <c r="AA879" s="66"/>
      <c r="AB879" s="67"/>
      <c r="AC879" s="66"/>
      <c r="AD879" s="66"/>
      <c r="AE879" s="66"/>
      <c r="AF879" s="67"/>
      <c r="AG879" s="66"/>
      <c r="AH879" s="66"/>
      <c r="AI879" s="66"/>
      <c r="AJ879" s="67"/>
      <c r="AK879" s="66"/>
      <c r="AL879" s="66"/>
      <c r="AM879" s="66"/>
      <c r="AN879" s="67"/>
      <c r="AO879" s="66"/>
      <c r="AP879" s="66"/>
      <c r="AQ879" s="66"/>
      <c r="AR879" s="67"/>
      <c r="AT879" s="132"/>
      <c r="AU879" s="132"/>
      <c r="AV879" s="132"/>
      <c r="AW879" s="132"/>
      <c r="AX879" s="132"/>
      <c r="AY879" s="132"/>
      <c r="AZ879" s="132"/>
      <c r="BA879" s="132"/>
      <c r="BB879" s="68"/>
      <c r="BC879" s="68"/>
    </row>
    <row r="880" spans="1:55" x14ac:dyDescent="0.45">
      <c r="A880" s="135" t="s">
        <v>674</v>
      </c>
      <c r="B880" s="60" t="s">
        <v>223</v>
      </c>
      <c r="C880" s="76" t="s">
        <v>209</v>
      </c>
      <c r="D880" s="60">
        <v>15409</v>
      </c>
      <c r="E880" s="66"/>
      <c r="F880" s="66"/>
      <c r="G880" s="66"/>
      <c r="H880" s="67"/>
      <c r="I880" s="66"/>
      <c r="J880" s="66"/>
      <c r="K880" s="66"/>
      <c r="L880" s="67"/>
      <c r="M880" s="66"/>
      <c r="N880" s="86">
        <v>0</v>
      </c>
      <c r="O880" s="66"/>
      <c r="P880" s="67"/>
      <c r="Q880" s="66"/>
      <c r="R880" s="86">
        <v>0</v>
      </c>
      <c r="S880" s="66"/>
      <c r="T880" s="67"/>
      <c r="U880" s="66"/>
      <c r="V880" s="66"/>
      <c r="W880" s="66"/>
      <c r="X880" s="67"/>
      <c r="Y880" s="66"/>
      <c r="Z880" s="66"/>
      <c r="AA880" s="66"/>
      <c r="AB880" s="67"/>
      <c r="AC880" s="66"/>
      <c r="AD880" s="66"/>
      <c r="AE880" s="66"/>
      <c r="AF880" s="67"/>
      <c r="AG880" s="66"/>
      <c r="AH880" s="66"/>
      <c r="AI880" s="66"/>
      <c r="AJ880" s="67"/>
      <c r="AK880" s="66"/>
      <c r="AL880" s="66"/>
      <c r="AM880" s="66"/>
      <c r="AN880" s="67"/>
      <c r="AO880" s="66"/>
      <c r="AP880" s="66"/>
      <c r="AQ880" s="66"/>
      <c r="AR880" s="67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</row>
    <row r="881" spans="1:55" x14ac:dyDescent="0.45">
      <c r="A881" s="136" t="s">
        <v>666</v>
      </c>
      <c r="B881" s="101" t="s">
        <v>223</v>
      </c>
      <c r="C881" s="102" t="s">
        <v>209</v>
      </c>
      <c r="D881" s="101">
        <v>15410</v>
      </c>
      <c r="E881" s="128"/>
      <c r="F881" s="128"/>
      <c r="G881" s="128"/>
      <c r="H881" s="129"/>
      <c r="I881" s="128"/>
      <c r="J881" s="128"/>
      <c r="K881" s="128"/>
      <c r="L881" s="129"/>
      <c r="M881" s="128"/>
      <c r="N881" s="105">
        <f>N878-N880</f>
        <v>4829</v>
      </c>
      <c r="O881" s="128"/>
      <c r="P881" s="129"/>
      <c r="Q881" s="128"/>
      <c r="R881" s="105">
        <f>R878-R880</f>
        <v>5864</v>
      </c>
      <c r="S881" s="128"/>
      <c r="T881" s="129"/>
      <c r="U881" s="128"/>
      <c r="V881" s="128"/>
      <c r="W881" s="128"/>
      <c r="X881" s="129"/>
      <c r="Y881" s="128"/>
      <c r="Z881" s="128"/>
      <c r="AA881" s="128"/>
      <c r="AB881" s="129"/>
      <c r="AC881" s="128"/>
      <c r="AD881" s="128"/>
      <c r="AE881" s="128"/>
      <c r="AF881" s="129"/>
      <c r="AG881" s="128"/>
      <c r="AH881" s="128"/>
      <c r="AI881" s="128"/>
      <c r="AJ881" s="129"/>
      <c r="AK881" s="128"/>
      <c r="AL881" s="128"/>
      <c r="AM881" s="128"/>
      <c r="AN881" s="129"/>
      <c r="AO881" s="128"/>
      <c r="AP881" s="128"/>
      <c r="AQ881" s="128"/>
      <c r="AR881" s="129"/>
      <c r="AT881" s="134"/>
      <c r="AU881" s="134"/>
      <c r="AV881" s="134"/>
      <c r="AW881" s="134"/>
      <c r="AX881" s="134"/>
      <c r="AY881" s="134"/>
      <c r="AZ881" s="134"/>
      <c r="BA881" s="134"/>
      <c r="BB881" s="134"/>
      <c r="BC881" s="134"/>
    </row>
    <row r="882" spans="1:55" x14ac:dyDescent="0.45">
      <c r="A882" s="97"/>
      <c r="B882" s="114"/>
      <c r="C882" s="114"/>
      <c r="D882" s="114"/>
      <c r="E882" s="66"/>
      <c r="F882" s="66"/>
      <c r="G882" s="66"/>
      <c r="H882" s="67"/>
      <c r="I882" s="66"/>
      <c r="J882" s="66"/>
      <c r="K882" s="66"/>
      <c r="L882" s="67"/>
      <c r="M882" s="66"/>
      <c r="N882" s="131"/>
      <c r="O882" s="66"/>
      <c r="P882" s="67"/>
      <c r="Q882" s="66"/>
      <c r="R882" s="131"/>
      <c r="S882" s="66"/>
      <c r="T882" s="67"/>
      <c r="U882" s="66"/>
      <c r="V882" s="66"/>
      <c r="W882" s="66"/>
      <c r="X882" s="67"/>
      <c r="Y882" s="66"/>
      <c r="Z882" s="66"/>
      <c r="AA882" s="66"/>
      <c r="AB882" s="67"/>
      <c r="AC882" s="66"/>
      <c r="AD882" s="66"/>
      <c r="AE882" s="66"/>
      <c r="AF882" s="67"/>
      <c r="AG882" s="66"/>
      <c r="AH882" s="66"/>
      <c r="AI882" s="66"/>
      <c r="AJ882" s="67"/>
      <c r="AK882" s="66"/>
      <c r="AL882" s="66"/>
      <c r="AM882" s="66"/>
      <c r="AN882" s="67"/>
      <c r="AO882" s="66"/>
      <c r="AP882" s="66"/>
      <c r="AQ882" s="66"/>
      <c r="AR882" s="67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</row>
    <row r="883" spans="1:55" x14ac:dyDescent="0.45">
      <c r="A883" s="97" t="s">
        <v>669</v>
      </c>
      <c r="B883" s="60" t="s">
        <v>394</v>
      </c>
      <c r="C883" s="76" t="s">
        <v>209</v>
      </c>
      <c r="D883" s="60">
        <v>15412</v>
      </c>
      <c r="E883" s="175">
        <v>11.58</v>
      </c>
      <c r="F883" s="175">
        <v>9.56</v>
      </c>
      <c r="G883" s="175">
        <v>10.74</v>
      </c>
      <c r="H883" s="176">
        <v>12.01</v>
      </c>
      <c r="I883" s="175">
        <v>6.27</v>
      </c>
      <c r="J883" s="175">
        <v>6.08</v>
      </c>
      <c r="K883" s="175">
        <v>6.35</v>
      </c>
      <c r="L883" s="176">
        <v>6.88</v>
      </c>
      <c r="M883" s="175">
        <v>6.57</v>
      </c>
      <c r="N883" s="66"/>
      <c r="O883" s="66"/>
      <c r="P883" s="67"/>
      <c r="Q883" s="66"/>
      <c r="R883" s="66"/>
      <c r="S883" s="66"/>
      <c r="T883" s="67"/>
      <c r="U883" s="66"/>
      <c r="V883" s="66"/>
      <c r="W883" s="66"/>
      <c r="X883" s="67"/>
      <c r="Y883" s="66"/>
      <c r="Z883" s="66"/>
      <c r="AA883" s="66"/>
      <c r="AB883" s="67"/>
      <c r="AC883" s="66"/>
      <c r="AD883" s="66"/>
      <c r="AE883" s="66"/>
      <c r="AF883" s="67"/>
      <c r="AG883" s="66"/>
      <c r="AH883" s="66"/>
      <c r="AI883" s="66"/>
      <c r="AJ883" s="67"/>
      <c r="AK883" s="66"/>
      <c r="AL883" s="66"/>
      <c r="AM883" s="66"/>
      <c r="AN883" s="67"/>
      <c r="AO883" s="66"/>
      <c r="AP883" s="66"/>
      <c r="AQ883" s="66"/>
      <c r="AR883" s="67"/>
      <c r="AT883" s="177">
        <f>SUM(E883,F883,G883,H883)</f>
        <v>43.89</v>
      </c>
      <c r="AU883" s="177">
        <f>SUM(I883,J883,K883,L883)</f>
        <v>25.58</v>
      </c>
      <c r="AV883" s="68"/>
      <c r="AW883" s="68"/>
      <c r="AX883" s="68"/>
      <c r="AY883" s="68"/>
      <c r="AZ883" s="68"/>
      <c r="BA883" s="68"/>
      <c r="BB883" s="68"/>
      <c r="BC883" s="68"/>
    </row>
    <row r="884" spans="1:55" x14ac:dyDescent="0.45">
      <c r="A884" s="97" t="s">
        <v>675</v>
      </c>
      <c r="B884" s="60" t="s">
        <v>394</v>
      </c>
      <c r="C884" s="76" t="s">
        <v>209</v>
      </c>
      <c r="D884" s="60">
        <v>15415</v>
      </c>
      <c r="E884" s="66"/>
      <c r="F884" s="66"/>
      <c r="G884" s="66"/>
      <c r="H884" s="67"/>
      <c r="I884" s="66"/>
      <c r="J884" s="66"/>
      <c r="K884" s="66"/>
      <c r="L884" s="67"/>
      <c r="M884" s="66"/>
      <c r="N884" s="175">
        <v>6.99</v>
      </c>
      <c r="O884" s="66"/>
      <c r="P884" s="67"/>
      <c r="Q884" s="66"/>
      <c r="R884" s="175">
        <v>8.42</v>
      </c>
      <c r="S884" s="66"/>
      <c r="T884" s="67"/>
      <c r="U884" s="66"/>
      <c r="V884" s="66"/>
      <c r="W884" s="66"/>
      <c r="X884" s="67"/>
      <c r="Y884" s="66"/>
      <c r="Z884" s="66"/>
      <c r="AA884" s="66"/>
      <c r="AB884" s="67"/>
      <c r="AC884" s="66"/>
      <c r="AD884" s="66"/>
      <c r="AE884" s="66"/>
      <c r="AF884" s="67"/>
      <c r="AG884" s="66"/>
      <c r="AH884" s="66"/>
      <c r="AI884" s="66"/>
      <c r="AJ884" s="67"/>
      <c r="AK884" s="66"/>
      <c r="AL884" s="66"/>
      <c r="AM884" s="66"/>
      <c r="AN884" s="67"/>
      <c r="AO884" s="66"/>
      <c r="AP884" s="66"/>
      <c r="AQ884" s="66"/>
      <c r="AR884" s="67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</row>
    <row r="885" spans="1:55" x14ac:dyDescent="0.45">
      <c r="A885" s="97" t="s">
        <v>676</v>
      </c>
      <c r="B885" s="60" t="s">
        <v>394</v>
      </c>
      <c r="C885" s="76" t="s">
        <v>209</v>
      </c>
      <c r="D885" s="60">
        <v>15417</v>
      </c>
      <c r="E885" s="66"/>
      <c r="F885" s="66"/>
      <c r="G885" s="66"/>
      <c r="H885" s="67"/>
      <c r="I885" s="66"/>
      <c r="J885" s="66"/>
      <c r="K885" s="66"/>
      <c r="L885" s="67"/>
      <c r="M885" s="66"/>
      <c r="N885" s="175">
        <v>6.99</v>
      </c>
      <c r="O885" s="66"/>
      <c r="P885" s="67"/>
      <c r="Q885" s="66"/>
      <c r="R885" s="175">
        <v>8.42</v>
      </c>
      <c r="S885" s="66"/>
      <c r="T885" s="67"/>
      <c r="U885" s="66"/>
      <c r="V885" s="66"/>
      <c r="W885" s="66"/>
      <c r="X885" s="67"/>
      <c r="Y885" s="66"/>
      <c r="Z885" s="66"/>
      <c r="AA885" s="66"/>
      <c r="AB885" s="67"/>
      <c r="AC885" s="66"/>
      <c r="AD885" s="66"/>
      <c r="AE885" s="66"/>
      <c r="AF885" s="67"/>
      <c r="AG885" s="66"/>
      <c r="AH885" s="66"/>
      <c r="AI885" s="66"/>
      <c r="AJ885" s="67"/>
      <c r="AK885" s="66"/>
      <c r="AL885" s="66"/>
      <c r="AM885" s="66"/>
      <c r="AN885" s="67"/>
      <c r="AO885" s="66"/>
      <c r="AP885" s="66"/>
      <c r="AQ885" s="66"/>
      <c r="AR885" s="67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</row>
    <row r="886" spans="1:55" x14ac:dyDescent="0.45">
      <c r="A886" s="97" t="s">
        <v>677</v>
      </c>
      <c r="B886" s="60" t="s">
        <v>394</v>
      </c>
      <c r="C886" s="76" t="s">
        <v>209</v>
      </c>
      <c r="D886" s="60">
        <v>15418</v>
      </c>
      <c r="E886" s="66"/>
      <c r="F886" s="66"/>
      <c r="G886" s="66"/>
      <c r="H886" s="67"/>
      <c r="I886" s="66"/>
      <c r="J886" s="66"/>
      <c r="K886" s="66"/>
      <c r="L886" s="67"/>
      <c r="M886" s="66"/>
      <c r="N886" s="66"/>
      <c r="O886" s="175">
        <v>7.35</v>
      </c>
      <c r="P886" s="176">
        <v>8.67</v>
      </c>
      <c r="Q886" s="175">
        <v>7.5</v>
      </c>
      <c r="R886" s="66"/>
      <c r="S886" s="175">
        <v>9.06</v>
      </c>
      <c r="T886" s="176">
        <v>9.36</v>
      </c>
      <c r="U886" s="66"/>
      <c r="V886" s="66"/>
      <c r="W886" s="66"/>
      <c r="X886" s="67"/>
      <c r="Y886" s="66"/>
      <c r="Z886" s="66"/>
      <c r="AA886" s="66"/>
      <c r="AB886" s="67"/>
      <c r="AC886" s="66"/>
      <c r="AD886" s="66"/>
      <c r="AE886" s="66"/>
      <c r="AF886" s="67"/>
      <c r="AG886" s="66"/>
      <c r="AH886" s="66"/>
      <c r="AI886" s="66"/>
      <c r="AJ886" s="67"/>
      <c r="AK886" s="66"/>
      <c r="AL886" s="66"/>
      <c r="AM886" s="66"/>
      <c r="AN886" s="67"/>
      <c r="AO886" s="66"/>
      <c r="AP886" s="66"/>
      <c r="AQ886" s="66"/>
      <c r="AR886" s="67"/>
      <c r="AT886" s="68"/>
      <c r="AU886" s="68"/>
      <c r="AV886" s="99"/>
      <c r="AW886" s="99"/>
      <c r="AX886" s="99"/>
      <c r="AY886" s="99"/>
      <c r="AZ886" s="99"/>
      <c r="BA886" s="99"/>
      <c r="BB886" s="68"/>
      <c r="BC886" s="68"/>
    </row>
    <row r="887" spans="1:55" x14ac:dyDescent="0.45">
      <c r="A887" s="97" t="s">
        <v>678</v>
      </c>
      <c r="B887" s="60" t="s">
        <v>400</v>
      </c>
      <c r="C887" s="76" t="s">
        <v>209</v>
      </c>
      <c r="D887" s="60">
        <v>15420</v>
      </c>
      <c r="E887" s="86">
        <v>336663</v>
      </c>
      <c r="F887" s="86">
        <v>338337</v>
      </c>
      <c r="G887" s="86">
        <v>339235</v>
      </c>
      <c r="H887" s="77">
        <v>341003</v>
      </c>
      <c r="I887" s="86">
        <v>685212</v>
      </c>
      <c r="J887" s="86">
        <v>686363</v>
      </c>
      <c r="K887" s="86">
        <v>688215</v>
      </c>
      <c r="L887" s="77">
        <v>688491</v>
      </c>
      <c r="M887" s="86">
        <v>689498</v>
      </c>
      <c r="N887" s="66"/>
      <c r="O887" s="86">
        <v>694319</v>
      </c>
      <c r="P887" s="77">
        <v>697025</v>
      </c>
      <c r="Q887" s="86">
        <v>699311</v>
      </c>
      <c r="R887" s="86">
        <v>696847</v>
      </c>
      <c r="S887" s="86">
        <v>698440</v>
      </c>
      <c r="T887" s="77">
        <v>700221</v>
      </c>
      <c r="U887" s="66"/>
      <c r="V887" s="66"/>
      <c r="W887" s="66"/>
      <c r="X887" s="67"/>
      <c r="Y887" s="66"/>
      <c r="Z887" s="66"/>
      <c r="AA887" s="66"/>
      <c r="AB887" s="67"/>
      <c r="AC887" s="66"/>
      <c r="AD887" s="66"/>
      <c r="AE887" s="66"/>
      <c r="AF887" s="67"/>
      <c r="AG887" s="66"/>
      <c r="AH887" s="66"/>
      <c r="AI887" s="66"/>
      <c r="AJ887" s="67"/>
      <c r="AK887" s="66"/>
      <c r="AL887" s="66"/>
      <c r="AM887" s="66"/>
      <c r="AN887" s="67"/>
      <c r="AO887" s="66"/>
      <c r="AP887" s="66"/>
      <c r="AQ887" s="66"/>
      <c r="AR887" s="67"/>
      <c r="AT887" s="99"/>
      <c r="AU887" s="99"/>
      <c r="AV887" s="99"/>
      <c r="AW887" s="99"/>
      <c r="AX887" s="99"/>
      <c r="AY887" s="99"/>
      <c r="AZ887" s="99"/>
      <c r="BA887" s="99"/>
      <c r="BB887" s="68"/>
      <c r="BC887" s="68"/>
    </row>
    <row r="888" spans="1:55" x14ac:dyDescent="0.45">
      <c r="A888" s="59"/>
      <c r="B888" s="60"/>
      <c r="C888" s="60"/>
      <c r="D888" s="60"/>
      <c r="E888" s="131"/>
      <c r="F888" s="131"/>
      <c r="G888" s="131"/>
      <c r="H888" s="130"/>
      <c r="I888" s="131"/>
      <c r="J888" s="131"/>
      <c r="K888" s="131"/>
      <c r="L888" s="130"/>
      <c r="M888" s="131"/>
      <c r="N888" s="66"/>
      <c r="O888" s="131"/>
      <c r="P888" s="130"/>
      <c r="Q888" s="131"/>
      <c r="R888" s="131"/>
      <c r="S888" s="131"/>
      <c r="T888" s="130"/>
      <c r="U888" s="66"/>
      <c r="V888" s="66"/>
      <c r="W888" s="66"/>
      <c r="X888" s="67"/>
      <c r="Y888" s="66"/>
      <c r="Z888" s="66"/>
      <c r="AA888" s="66"/>
      <c r="AB888" s="67"/>
      <c r="AC888" s="66"/>
      <c r="AD888" s="66"/>
      <c r="AE888" s="66"/>
      <c r="AF888" s="67"/>
      <c r="AG888" s="66"/>
      <c r="AH888" s="66"/>
      <c r="AI888" s="66"/>
      <c r="AJ888" s="67"/>
      <c r="AK888" s="66"/>
      <c r="AL888" s="66"/>
      <c r="AM888" s="66"/>
      <c r="AN888" s="67"/>
      <c r="AO888" s="66"/>
      <c r="AP888" s="66"/>
      <c r="AQ888" s="66"/>
      <c r="AR888" s="67"/>
      <c r="AT888" s="132"/>
      <c r="AU888" s="132"/>
      <c r="AV888" s="132"/>
      <c r="AW888" s="132"/>
      <c r="AX888" s="132"/>
      <c r="AY888" s="132"/>
      <c r="AZ888" s="132"/>
      <c r="BA888" s="132"/>
      <c r="BB888" s="68"/>
      <c r="BC888" s="68"/>
    </row>
    <row r="889" spans="1:55" x14ac:dyDescent="0.45">
      <c r="A889" s="54" t="s">
        <v>679</v>
      </c>
      <c r="B889" s="55"/>
      <c r="C889" s="55"/>
      <c r="D889" s="55"/>
      <c r="E889" s="56"/>
      <c r="F889" s="56"/>
      <c r="G889" s="56"/>
      <c r="H889" s="57"/>
      <c r="I889" s="56"/>
      <c r="J889" s="56"/>
      <c r="K889" s="56"/>
      <c r="L889" s="57"/>
      <c r="M889" s="56"/>
      <c r="N889" s="56"/>
      <c r="O889" s="56"/>
      <c r="P889" s="57"/>
      <c r="Q889" s="56"/>
      <c r="R889" s="56"/>
      <c r="S889" s="56"/>
      <c r="T889" s="57"/>
      <c r="U889" s="56"/>
      <c r="V889" s="56"/>
      <c r="W889" s="56"/>
      <c r="X889" s="57"/>
      <c r="Y889" s="56"/>
      <c r="Z889" s="56"/>
      <c r="AA889" s="56"/>
      <c r="AB889" s="57"/>
      <c r="AC889" s="56"/>
      <c r="AD889" s="56"/>
      <c r="AE889" s="56"/>
      <c r="AF889" s="57"/>
      <c r="AG889" s="56"/>
      <c r="AH889" s="56"/>
      <c r="AI889" s="56"/>
      <c r="AJ889" s="57"/>
      <c r="AK889" s="56"/>
      <c r="AL889" s="56"/>
      <c r="AM889" s="56"/>
      <c r="AN889" s="57"/>
      <c r="AO889" s="56"/>
      <c r="AP889" s="56"/>
      <c r="AQ889" s="56"/>
      <c r="AR889" s="57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</row>
    <row r="890" spans="1:55" x14ac:dyDescent="0.45">
      <c r="A890" s="97" t="s">
        <v>680</v>
      </c>
      <c r="B890" s="60" t="s">
        <v>223</v>
      </c>
      <c r="C890" s="76" t="s">
        <v>185</v>
      </c>
      <c r="D890" s="60">
        <v>15423</v>
      </c>
      <c r="E890" s="86">
        <v>6394</v>
      </c>
      <c r="F890" s="86">
        <v>6336</v>
      </c>
      <c r="G890" s="86">
        <v>6462</v>
      </c>
      <c r="H890" s="77">
        <v>7488</v>
      </c>
      <c r="I890" s="86">
        <v>8776</v>
      </c>
      <c r="J890" s="86">
        <v>10274</v>
      </c>
      <c r="K890" s="86">
        <v>11616</v>
      </c>
      <c r="L890" s="77">
        <v>13326</v>
      </c>
      <c r="M890" s="86">
        <v>13479</v>
      </c>
      <c r="N890" s="86">
        <v>14546</v>
      </c>
      <c r="O890" s="86">
        <v>15353</v>
      </c>
      <c r="P890" s="77">
        <v>16518</v>
      </c>
      <c r="Q890" s="86">
        <v>18028</v>
      </c>
      <c r="R890" s="86">
        <v>18770</v>
      </c>
      <c r="S890" s="86">
        <v>19209</v>
      </c>
      <c r="T890" s="77">
        <v>19804</v>
      </c>
      <c r="U890" s="86">
        <v>20744</v>
      </c>
      <c r="V890" s="86">
        <v>21508</v>
      </c>
      <c r="W890" s="86">
        <v>22367</v>
      </c>
      <c r="X890" s="77">
        <v>23183</v>
      </c>
      <c r="Y890" s="86">
        <v>26879</v>
      </c>
      <c r="Z890" s="86">
        <v>27253</v>
      </c>
      <c r="AA890" s="86">
        <v>28159</v>
      </c>
      <c r="AB890" s="77">
        <v>30179</v>
      </c>
      <c r="AC890" s="86">
        <v>30824</v>
      </c>
      <c r="AD890" s="86">
        <v>32829</v>
      </c>
      <c r="AE890" s="86">
        <v>34960</v>
      </c>
      <c r="AF890" s="77">
        <v>39865</v>
      </c>
      <c r="AG890" s="86">
        <v>41372</v>
      </c>
      <c r="AH890" s="86">
        <v>44494</v>
      </c>
      <c r="AI890" s="86">
        <v>46787</v>
      </c>
      <c r="AJ890" s="77">
        <v>49732</v>
      </c>
      <c r="AK890" s="86">
        <v>52522</v>
      </c>
      <c r="AL890" s="86">
        <v>55910</v>
      </c>
      <c r="AM890" s="86">
        <v>57268</v>
      </c>
      <c r="AN890" s="77">
        <v>58881</v>
      </c>
      <c r="AO890" s="86">
        <v>62869</v>
      </c>
      <c r="AP890" s="86">
        <v>65015</v>
      </c>
      <c r="AQ890" s="86">
        <v>64679</v>
      </c>
      <c r="AR890" s="77">
        <v>66897</v>
      </c>
      <c r="AT890" s="99"/>
      <c r="AU890" s="99"/>
      <c r="AV890" s="99"/>
      <c r="AW890" s="99"/>
      <c r="AX890" s="99"/>
      <c r="AY890" s="99"/>
      <c r="AZ890" s="99"/>
      <c r="BA890" s="99"/>
      <c r="BB890" s="99"/>
      <c r="BC890" s="99"/>
    </row>
    <row r="891" spans="1:55" x14ac:dyDescent="0.45">
      <c r="A891" s="97" t="s">
        <v>681</v>
      </c>
      <c r="B891" s="60" t="s">
        <v>223</v>
      </c>
      <c r="C891" s="76" t="s">
        <v>185</v>
      </c>
      <c r="D891" s="60">
        <v>15430</v>
      </c>
      <c r="E891" s="86">
        <v>7785</v>
      </c>
      <c r="F891" s="86">
        <v>7833</v>
      </c>
      <c r="G891" s="86">
        <v>8371</v>
      </c>
      <c r="H891" s="77">
        <v>9094</v>
      </c>
      <c r="I891" s="86">
        <v>9408</v>
      </c>
      <c r="J891" s="86">
        <v>9701</v>
      </c>
      <c r="K891" s="86">
        <v>10177</v>
      </c>
      <c r="L891" s="77">
        <v>10918</v>
      </c>
      <c r="M891" s="86">
        <v>11855</v>
      </c>
      <c r="N891" s="86">
        <v>12992</v>
      </c>
      <c r="O891" s="86">
        <v>13354</v>
      </c>
      <c r="P891" s="77">
        <v>13645</v>
      </c>
      <c r="Q891" s="86">
        <v>13858</v>
      </c>
      <c r="R891" s="86">
        <v>14511</v>
      </c>
      <c r="S891" s="86">
        <v>15710</v>
      </c>
      <c r="T891" s="77">
        <v>16084</v>
      </c>
      <c r="U891" s="86">
        <v>17330</v>
      </c>
      <c r="V891" s="86">
        <v>18529</v>
      </c>
      <c r="W891" s="86">
        <v>19454</v>
      </c>
      <c r="X891" s="77">
        <v>21429</v>
      </c>
      <c r="Y891" s="86">
        <v>23795</v>
      </c>
      <c r="Z891" s="86">
        <v>26148</v>
      </c>
      <c r="AA891" s="86">
        <v>28595</v>
      </c>
      <c r="AB891" s="77">
        <v>30119</v>
      </c>
      <c r="AC891" s="86">
        <v>31551</v>
      </c>
      <c r="AD891" s="86">
        <v>33022</v>
      </c>
      <c r="AE891" s="86">
        <v>34738</v>
      </c>
      <c r="AF891" s="77">
        <v>36840</v>
      </c>
      <c r="AG891" s="86">
        <v>38534</v>
      </c>
      <c r="AH891" s="86">
        <v>40731</v>
      </c>
      <c r="AI891" s="86">
        <v>42883</v>
      </c>
      <c r="AJ891" s="77">
        <v>45906</v>
      </c>
      <c r="AK891" s="86">
        <v>47893</v>
      </c>
      <c r="AL891" s="86">
        <v>51188</v>
      </c>
      <c r="AM891" s="86">
        <v>53549</v>
      </c>
      <c r="AN891" s="77">
        <v>55606</v>
      </c>
      <c r="AO891" s="86">
        <v>57628</v>
      </c>
      <c r="AP891" s="86">
        <v>59643</v>
      </c>
      <c r="AQ891" s="86">
        <v>61938</v>
      </c>
      <c r="AR891" s="77">
        <v>66267</v>
      </c>
      <c r="AT891" s="99"/>
      <c r="AU891" s="99"/>
      <c r="AV891" s="99"/>
      <c r="AW891" s="99"/>
      <c r="AX891" s="99"/>
      <c r="AY891" s="99"/>
      <c r="AZ891" s="99"/>
      <c r="BA891" s="99"/>
      <c r="BB891" s="99"/>
      <c r="BC891" s="99"/>
    </row>
    <row r="892" spans="1:55" x14ac:dyDescent="0.45">
      <c r="A892" s="97" t="s">
        <v>682</v>
      </c>
      <c r="B892" s="60" t="s">
        <v>223</v>
      </c>
      <c r="C892" s="76" t="s">
        <v>185</v>
      </c>
      <c r="D892" s="60">
        <v>15437</v>
      </c>
      <c r="E892" s="86">
        <v>2554</v>
      </c>
      <c r="F892" s="86">
        <v>3524</v>
      </c>
      <c r="G892" s="86">
        <v>5257</v>
      </c>
      <c r="H892" s="77">
        <v>5602</v>
      </c>
      <c r="I892" s="86">
        <v>5878</v>
      </c>
      <c r="J892" s="86">
        <v>5890</v>
      </c>
      <c r="K892" s="86">
        <v>5743</v>
      </c>
      <c r="L892" s="77">
        <v>6555</v>
      </c>
      <c r="M892" s="86">
        <v>7415</v>
      </c>
      <c r="N892" s="86">
        <v>7260</v>
      </c>
      <c r="O892" s="86">
        <v>7799</v>
      </c>
      <c r="P892" s="77">
        <v>7324</v>
      </c>
      <c r="Q892" s="86">
        <v>7198</v>
      </c>
      <c r="R892" s="86">
        <v>7601</v>
      </c>
      <c r="S892" s="86">
        <v>7790</v>
      </c>
      <c r="T892" s="77">
        <v>8166</v>
      </c>
      <c r="U892" s="86">
        <v>8614</v>
      </c>
      <c r="V892" s="86">
        <v>9221</v>
      </c>
      <c r="W892" s="86">
        <v>10280</v>
      </c>
      <c r="X892" s="77">
        <v>10491</v>
      </c>
      <c r="Y892" s="86">
        <v>12357</v>
      </c>
      <c r="Z892" s="86">
        <v>13669</v>
      </c>
      <c r="AA892" s="86">
        <v>15120</v>
      </c>
      <c r="AB892" s="77">
        <v>16838</v>
      </c>
      <c r="AC892" s="86">
        <v>17203</v>
      </c>
      <c r="AD892" s="86">
        <v>19787</v>
      </c>
      <c r="AE892" s="86">
        <v>21716</v>
      </c>
      <c r="AF892" s="77">
        <v>21036</v>
      </c>
      <c r="AG892" s="86">
        <v>22834</v>
      </c>
      <c r="AH892" s="86">
        <v>21948</v>
      </c>
      <c r="AI892" s="86">
        <v>23115</v>
      </c>
      <c r="AJ892" s="77">
        <v>23111</v>
      </c>
      <c r="AK892" s="86">
        <v>22556</v>
      </c>
      <c r="AL892" s="86">
        <v>21825</v>
      </c>
      <c r="AM892" s="86">
        <v>22494</v>
      </c>
      <c r="AN892" s="77">
        <v>23171</v>
      </c>
      <c r="AO892" s="86">
        <v>25555</v>
      </c>
      <c r="AP892" s="86">
        <v>25341</v>
      </c>
      <c r="AQ892" s="86">
        <v>26899</v>
      </c>
      <c r="AR892" s="77">
        <v>27657</v>
      </c>
      <c r="AT892" s="99"/>
      <c r="AU892" s="99"/>
      <c r="AV892" s="99"/>
      <c r="AW892" s="99"/>
      <c r="AX892" s="99"/>
      <c r="AY892" s="99"/>
      <c r="AZ892" s="99"/>
      <c r="BA892" s="99"/>
      <c r="BB892" s="99"/>
      <c r="BC892" s="99"/>
    </row>
    <row r="893" spans="1:55" x14ac:dyDescent="0.45">
      <c r="A893" s="97" t="s">
        <v>683</v>
      </c>
      <c r="B893" s="60" t="s">
        <v>223</v>
      </c>
      <c r="C893" s="76" t="s">
        <v>185</v>
      </c>
      <c r="D893" s="60">
        <v>15442</v>
      </c>
      <c r="E893" s="86">
        <v>1451</v>
      </c>
      <c r="F893" s="86">
        <v>1485</v>
      </c>
      <c r="G893" s="86">
        <v>1553</v>
      </c>
      <c r="H893" s="77">
        <v>1576</v>
      </c>
      <c r="I893" s="86">
        <v>1578</v>
      </c>
      <c r="J893" s="86">
        <v>1629</v>
      </c>
      <c r="K893" s="86">
        <v>1677</v>
      </c>
      <c r="L893" s="77">
        <v>1868</v>
      </c>
      <c r="M893" s="86">
        <v>2016</v>
      </c>
      <c r="N893" s="86">
        <v>2234</v>
      </c>
      <c r="O893" s="86">
        <v>2321</v>
      </c>
      <c r="P893" s="77">
        <v>2576</v>
      </c>
      <c r="Q893" s="86">
        <v>2827</v>
      </c>
      <c r="R893" s="86">
        <v>2938</v>
      </c>
      <c r="S893" s="86">
        <v>3300</v>
      </c>
      <c r="T893" s="77">
        <v>3415</v>
      </c>
      <c r="U893" s="86">
        <v>3586</v>
      </c>
      <c r="V893" s="86">
        <v>4035</v>
      </c>
      <c r="W893" s="86">
        <v>4208</v>
      </c>
      <c r="X893" s="77">
        <v>4496</v>
      </c>
      <c r="Y893" s="86">
        <v>4720</v>
      </c>
      <c r="Z893" s="86">
        <v>4758</v>
      </c>
      <c r="AA893" s="86">
        <v>5204</v>
      </c>
      <c r="AB893" s="77">
        <v>5310</v>
      </c>
      <c r="AC893" s="86">
        <v>5604</v>
      </c>
      <c r="AD893" s="86">
        <v>5682</v>
      </c>
      <c r="AE893" s="86">
        <v>5846</v>
      </c>
      <c r="AF893" s="77">
        <v>6310</v>
      </c>
      <c r="AG893" s="86">
        <v>6761</v>
      </c>
      <c r="AH893" s="86">
        <v>6922</v>
      </c>
      <c r="AI893" s="86">
        <v>7303</v>
      </c>
      <c r="AJ893" s="77">
        <v>7516</v>
      </c>
      <c r="AK893" s="86">
        <v>7789</v>
      </c>
      <c r="AL893" s="86">
        <v>7951</v>
      </c>
      <c r="AM893" s="86">
        <v>8391</v>
      </c>
      <c r="AN893" s="77">
        <v>9146</v>
      </c>
      <c r="AO893" s="86">
        <v>9912</v>
      </c>
      <c r="AP893" s="86">
        <v>9992</v>
      </c>
      <c r="AQ893" s="86">
        <v>10062</v>
      </c>
      <c r="AR893" s="77">
        <v>10575</v>
      </c>
      <c r="AT893" s="99"/>
      <c r="AU893" s="99"/>
      <c r="AV893" s="99"/>
      <c r="AW893" s="99"/>
      <c r="AX893" s="99"/>
      <c r="AY893" s="99"/>
      <c r="AZ893" s="99"/>
      <c r="BA893" s="99"/>
      <c r="BB893" s="99"/>
      <c r="BC893" s="99"/>
    </row>
    <row r="894" spans="1:55" x14ac:dyDescent="0.45">
      <c r="A894" s="97" t="s">
        <v>684</v>
      </c>
      <c r="B894" s="60" t="s">
        <v>223</v>
      </c>
      <c r="C894" s="76" t="s">
        <v>185</v>
      </c>
      <c r="D894" s="60">
        <v>15454</v>
      </c>
      <c r="E894" s="86">
        <v>76</v>
      </c>
      <c r="F894" s="86">
        <v>77</v>
      </c>
      <c r="G894" s="86">
        <v>79</v>
      </c>
      <c r="H894" s="77">
        <v>77</v>
      </c>
      <c r="I894" s="86">
        <v>79</v>
      </c>
      <c r="J894" s="86">
        <v>80</v>
      </c>
      <c r="K894" s="86">
        <v>79</v>
      </c>
      <c r="L894" s="77">
        <v>79</v>
      </c>
      <c r="M894" s="86">
        <v>78</v>
      </c>
      <c r="N894" s="86">
        <v>80</v>
      </c>
      <c r="O894" s="86">
        <v>81</v>
      </c>
      <c r="P894" s="77">
        <v>83</v>
      </c>
      <c r="Q894" s="86">
        <v>84</v>
      </c>
      <c r="R894" s="86">
        <v>84</v>
      </c>
      <c r="S894" s="86">
        <v>85</v>
      </c>
      <c r="T894" s="77">
        <v>58</v>
      </c>
      <c r="U894" s="86">
        <v>47</v>
      </c>
      <c r="V894" s="86">
        <v>48</v>
      </c>
      <c r="W894" s="86">
        <v>49</v>
      </c>
      <c r="X894" s="77">
        <v>48</v>
      </c>
      <c r="Y894" s="86">
        <v>50</v>
      </c>
      <c r="Z894" s="86">
        <v>48</v>
      </c>
      <c r="AA894" s="86">
        <v>50</v>
      </c>
      <c r="AB894" s="77">
        <v>61</v>
      </c>
      <c r="AC894" s="86">
        <v>76</v>
      </c>
      <c r="AD894" s="86">
        <v>110</v>
      </c>
      <c r="AE894" s="86">
        <v>145</v>
      </c>
      <c r="AF894" s="77">
        <v>156</v>
      </c>
      <c r="AG894" s="86">
        <v>183</v>
      </c>
      <c r="AH894" s="86">
        <v>197</v>
      </c>
      <c r="AI894" s="86">
        <v>199</v>
      </c>
      <c r="AJ894" s="77">
        <v>197</v>
      </c>
      <c r="AK894" s="86">
        <v>198</v>
      </c>
      <c r="AL894" s="86">
        <v>201</v>
      </c>
      <c r="AM894" s="86">
        <v>202</v>
      </c>
      <c r="AN894" s="77">
        <v>208</v>
      </c>
      <c r="AO894" s="86">
        <v>213</v>
      </c>
      <c r="AP894" s="86">
        <v>267</v>
      </c>
      <c r="AQ894" s="86">
        <v>297</v>
      </c>
      <c r="AR894" s="77">
        <v>314</v>
      </c>
      <c r="AT894" s="99"/>
      <c r="AU894" s="99"/>
      <c r="AV894" s="99"/>
      <c r="AW894" s="99"/>
      <c r="AX894" s="99"/>
      <c r="AY894" s="99"/>
      <c r="AZ894" s="99"/>
      <c r="BA894" s="99"/>
      <c r="BB894" s="99"/>
      <c r="BC894" s="99"/>
    </row>
    <row r="895" spans="1:55" x14ac:dyDescent="0.45">
      <c r="A895" s="123" t="s">
        <v>685</v>
      </c>
      <c r="B895" s="101" t="s">
        <v>223</v>
      </c>
      <c r="C895" s="102" t="s">
        <v>185</v>
      </c>
      <c r="D895" s="101">
        <v>15465</v>
      </c>
      <c r="E895" s="105">
        <f t="shared" ref="E895:AR895" si="73">SUM(E890:E894)</f>
        <v>18260</v>
      </c>
      <c r="F895" s="105">
        <f t="shared" si="73"/>
        <v>19255</v>
      </c>
      <c r="G895" s="105">
        <f t="shared" si="73"/>
        <v>21722</v>
      </c>
      <c r="H895" s="106">
        <f t="shared" si="73"/>
        <v>23837</v>
      </c>
      <c r="I895" s="105">
        <f t="shared" si="73"/>
        <v>25719</v>
      </c>
      <c r="J895" s="105">
        <f t="shared" si="73"/>
        <v>27574</v>
      </c>
      <c r="K895" s="105">
        <f t="shared" si="73"/>
        <v>29292</v>
      </c>
      <c r="L895" s="106">
        <f t="shared" si="73"/>
        <v>32746</v>
      </c>
      <c r="M895" s="105">
        <f t="shared" si="73"/>
        <v>34843</v>
      </c>
      <c r="N895" s="105">
        <f t="shared" si="73"/>
        <v>37112</v>
      </c>
      <c r="O895" s="105">
        <f t="shared" si="73"/>
        <v>38908</v>
      </c>
      <c r="P895" s="106">
        <f t="shared" si="73"/>
        <v>40146</v>
      </c>
      <c r="Q895" s="105">
        <f t="shared" si="73"/>
        <v>41995</v>
      </c>
      <c r="R895" s="105">
        <f t="shared" si="73"/>
        <v>43904</v>
      </c>
      <c r="S895" s="105">
        <f t="shared" si="73"/>
        <v>46094</v>
      </c>
      <c r="T895" s="106">
        <f t="shared" si="73"/>
        <v>47527</v>
      </c>
      <c r="U895" s="105">
        <f t="shared" si="73"/>
        <v>50321</v>
      </c>
      <c r="V895" s="105">
        <f t="shared" si="73"/>
        <v>53341</v>
      </c>
      <c r="W895" s="105">
        <f t="shared" si="73"/>
        <v>56358</v>
      </c>
      <c r="X895" s="106">
        <f t="shared" si="73"/>
        <v>59647</v>
      </c>
      <c r="Y895" s="105">
        <f t="shared" si="73"/>
        <v>67801</v>
      </c>
      <c r="Z895" s="105">
        <f t="shared" si="73"/>
        <v>71876</v>
      </c>
      <c r="AA895" s="105">
        <f t="shared" si="73"/>
        <v>77128</v>
      </c>
      <c r="AB895" s="106">
        <f t="shared" si="73"/>
        <v>82507</v>
      </c>
      <c r="AC895" s="105">
        <f t="shared" si="73"/>
        <v>85258</v>
      </c>
      <c r="AD895" s="105">
        <f t="shared" si="73"/>
        <v>91430</v>
      </c>
      <c r="AE895" s="105">
        <f t="shared" si="73"/>
        <v>97405</v>
      </c>
      <c r="AF895" s="106">
        <f t="shared" si="73"/>
        <v>104207</v>
      </c>
      <c r="AG895" s="105">
        <f t="shared" si="73"/>
        <v>109684</v>
      </c>
      <c r="AH895" s="105">
        <f t="shared" si="73"/>
        <v>114292</v>
      </c>
      <c r="AI895" s="105">
        <f t="shared" si="73"/>
        <v>120287</v>
      </c>
      <c r="AJ895" s="106">
        <f t="shared" si="73"/>
        <v>126462</v>
      </c>
      <c r="AK895" s="105">
        <f t="shared" si="73"/>
        <v>130958</v>
      </c>
      <c r="AL895" s="105">
        <f t="shared" si="73"/>
        <v>137075</v>
      </c>
      <c r="AM895" s="105">
        <f t="shared" si="73"/>
        <v>141904</v>
      </c>
      <c r="AN895" s="106">
        <f t="shared" si="73"/>
        <v>147012</v>
      </c>
      <c r="AO895" s="105">
        <f t="shared" si="73"/>
        <v>156177</v>
      </c>
      <c r="AP895" s="105">
        <f t="shared" si="73"/>
        <v>160258</v>
      </c>
      <c r="AQ895" s="105">
        <f t="shared" si="73"/>
        <v>163875</v>
      </c>
      <c r="AR895" s="106">
        <f t="shared" si="73"/>
        <v>171710</v>
      </c>
      <c r="AT895" s="109"/>
      <c r="AU895" s="109"/>
      <c r="AV895" s="109"/>
      <c r="AW895" s="109"/>
      <c r="AX895" s="109"/>
      <c r="AY895" s="109"/>
      <c r="AZ895" s="109"/>
      <c r="BA895" s="109"/>
      <c r="BB895" s="109"/>
      <c r="BC895" s="109"/>
    </row>
    <row r="896" spans="1:55" x14ac:dyDescent="0.45">
      <c r="A896" s="59"/>
      <c r="B896" s="60"/>
      <c r="C896" s="60"/>
      <c r="D896" s="60"/>
      <c r="E896" s="131"/>
      <c r="F896" s="131"/>
      <c r="G896" s="131"/>
      <c r="H896" s="130"/>
      <c r="I896" s="131"/>
      <c r="J896" s="131"/>
      <c r="K896" s="131"/>
      <c r="L896" s="130"/>
      <c r="M896" s="131"/>
      <c r="N896" s="131"/>
      <c r="O896" s="131"/>
      <c r="P896" s="130"/>
      <c r="Q896" s="131"/>
      <c r="R896" s="131"/>
      <c r="S896" s="131"/>
      <c r="T896" s="130"/>
      <c r="U896" s="131"/>
      <c r="V896" s="131"/>
      <c r="W896" s="131"/>
      <c r="X896" s="130"/>
      <c r="Y896" s="131"/>
      <c r="Z896" s="131"/>
      <c r="AA896" s="131"/>
      <c r="AB896" s="130"/>
      <c r="AC896" s="131"/>
      <c r="AD896" s="131"/>
      <c r="AE896" s="131"/>
      <c r="AF896" s="130"/>
      <c r="AG896" s="131"/>
      <c r="AH896" s="131"/>
      <c r="AI896" s="131"/>
      <c r="AJ896" s="130"/>
      <c r="AK896" s="131"/>
      <c r="AL896" s="131"/>
      <c r="AM896" s="131"/>
      <c r="AN896" s="130"/>
      <c r="AO896" s="131"/>
      <c r="AP896" s="131"/>
      <c r="AQ896" s="131"/>
      <c r="AR896" s="130"/>
      <c r="AT896" s="132"/>
      <c r="AU896" s="132"/>
      <c r="AV896" s="132"/>
      <c r="AW896" s="132"/>
      <c r="AX896" s="132"/>
      <c r="AY896" s="132"/>
      <c r="AZ896" s="132"/>
      <c r="BA896" s="132"/>
      <c r="BB896" s="132"/>
      <c r="BC896" s="132"/>
    </row>
    <row r="897" spans="1:55" x14ac:dyDescent="0.45">
      <c r="A897" s="97" t="s">
        <v>686</v>
      </c>
      <c r="B897" s="60" t="s">
        <v>223</v>
      </c>
      <c r="C897" s="76" t="s">
        <v>185</v>
      </c>
      <c r="D897" s="60">
        <v>15476</v>
      </c>
      <c r="E897" s="86">
        <v>-5960</v>
      </c>
      <c r="F897" s="86">
        <v>-6343</v>
      </c>
      <c r="G897" s="86">
        <v>-6855</v>
      </c>
      <c r="H897" s="77">
        <v>-7313</v>
      </c>
      <c r="I897" s="86">
        <v>-7842</v>
      </c>
      <c r="J897" s="86">
        <v>-8088</v>
      </c>
      <c r="K897" s="86">
        <v>-8311</v>
      </c>
      <c r="L897" s="77">
        <v>-8863</v>
      </c>
      <c r="M897" s="86">
        <v>-9395</v>
      </c>
      <c r="N897" s="86">
        <v>-10104</v>
      </c>
      <c r="O897" s="86">
        <v>-10570</v>
      </c>
      <c r="P897" s="77">
        <v>-11130</v>
      </c>
      <c r="Q897" s="86">
        <v>-11833</v>
      </c>
      <c r="R897" s="86">
        <v>-12491</v>
      </c>
      <c r="S897" s="86">
        <v>-13341</v>
      </c>
      <c r="T897" s="77">
        <v>-13293</v>
      </c>
      <c r="U897" s="86">
        <v>-14385</v>
      </c>
      <c r="V897" s="86">
        <v>-15665</v>
      </c>
      <c r="W897" s="86">
        <v>-16238</v>
      </c>
      <c r="X897" s="77">
        <v>-17264</v>
      </c>
      <c r="Y897" s="86">
        <v>-18956</v>
      </c>
      <c r="Z897" s="86">
        <v>-20204</v>
      </c>
      <c r="AA897" s="86">
        <v>-21828</v>
      </c>
      <c r="AB897" s="77">
        <v>-22788</v>
      </c>
      <c r="AC897" s="86">
        <v>-24730</v>
      </c>
      <c r="AD897" s="86">
        <v>-26539</v>
      </c>
      <c r="AE897" s="86">
        <v>-28153</v>
      </c>
      <c r="AF897" s="77">
        <v>-30561</v>
      </c>
      <c r="AG897" s="86">
        <v>-32937</v>
      </c>
      <c r="AH897" s="86">
        <v>-35544</v>
      </c>
      <c r="AI897" s="86">
        <v>-38651</v>
      </c>
      <c r="AJ897" s="77">
        <v>-41713</v>
      </c>
      <c r="AK897" s="86">
        <v>-43352</v>
      </c>
      <c r="AL897" s="86">
        <v>-45378</v>
      </c>
      <c r="AM897" s="86">
        <v>-47273</v>
      </c>
      <c r="AN897" s="77">
        <v>-49414</v>
      </c>
      <c r="AO897" s="86">
        <v>-51959</v>
      </c>
      <c r="AP897" s="86">
        <v>-54035</v>
      </c>
      <c r="AQ897" s="86">
        <v>-55512</v>
      </c>
      <c r="AR897" s="77">
        <v>-59042</v>
      </c>
      <c r="AT897" s="99"/>
      <c r="AU897" s="99"/>
      <c r="AV897" s="99"/>
      <c r="AW897" s="99"/>
      <c r="AX897" s="99"/>
      <c r="AY897" s="99"/>
      <c r="AZ897" s="99"/>
      <c r="BA897" s="99"/>
      <c r="BB897" s="99"/>
      <c r="BC897" s="99"/>
    </row>
    <row r="898" spans="1:55" x14ac:dyDescent="0.45">
      <c r="A898" s="123" t="s">
        <v>687</v>
      </c>
      <c r="B898" s="101" t="s">
        <v>223</v>
      </c>
      <c r="C898" s="102" t="s">
        <v>185</v>
      </c>
      <c r="D898" s="101">
        <v>15490</v>
      </c>
      <c r="E898" s="105">
        <f t="shared" ref="E898:AM898" si="74">E895+E897</f>
        <v>12300</v>
      </c>
      <c r="F898" s="105">
        <f t="shared" si="74"/>
        <v>12912</v>
      </c>
      <c r="G898" s="105">
        <f t="shared" si="74"/>
        <v>14867</v>
      </c>
      <c r="H898" s="106">
        <f t="shared" si="74"/>
        <v>16524</v>
      </c>
      <c r="I898" s="105">
        <f t="shared" si="74"/>
        <v>17877</v>
      </c>
      <c r="J898" s="105">
        <f t="shared" si="74"/>
        <v>19486</v>
      </c>
      <c r="K898" s="105">
        <f t="shared" si="74"/>
        <v>20981</v>
      </c>
      <c r="L898" s="106">
        <f t="shared" si="74"/>
        <v>23883</v>
      </c>
      <c r="M898" s="105">
        <f t="shared" si="74"/>
        <v>25448</v>
      </c>
      <c r="N898" s="105">
        <f t="shared" si="74"/>
        <v>27008</v>
      </c>
      <c r="O898" s="105">
        <f t="shared" si="74"/>
        <v>28338</v>
      </c>
      <c r="P898" s="106">
        <f t="shared" si="74"/>
        <v>29016</v>
      </c>
      <c r="Q898" s="105">
        <f t="shared" si="74"/>
        <v>30162</v>
      </c>
      <c r="R898" s="105">
        <f t="shared" si="74"/>
        <v>31413</v>
      </c>
      <c r="S898" s="105">
        <f t="shared" si="74"/>
        <v>32753</v>
      </c>
      <c r="T898" s="106">
        <f t="shared" si="74"/>
        <v>34234</v>
      </c>
      <c r="U898" s="105">
        <f t="shared" si="74"/>
        <v>35936</v>
      </c>
      <c r="V898" s="105">
        <f t="shared" si="74"/>
        <v>37676</v>
      </c>
      <c r="W898" s="105">
        <f t="shared" si="74"/>
        <v>40120</v>
      </c>
      <c r="X898" s="106">
        <f t="shared" si="74"/>
        <v>42383</v>
      </c>
      <c r="Y898" s="105">
        <f t="shared" si="74"/>
        <v>48845</v>
      </c>
      <c r="Z898" s="105">
        <f t="shared" si="74"/>
        <v>51672</v>
      </c>
      <c r="AA898" s="105">
        <f t="shared" si="74"/>
        <v>55300</v>
      </c>
      <c r="AB898" s="106">
        <f t="shared" si="74"/>
        <v>59719</v>
      </c>
      <c r="AC898" s="105">
        <f t="shared" si="74"/>
        <v>60528</v>
      </c>
      <c r="AD898" s="105">
        <f t="shared" si="74"/>
        <v>64891</v>
      </c>
      <c r="AE898" s="105">
        <f t="shared" si="74"/>
        <v>69252</v>
      </c>
      <c r="AF898" s="106">
        <f t="shared" si="74"/>
        <v>73646</v>
      </c>
      <c r="AG898" s="105">
        <f t="shared" si="74"/>
        <v>76747</v>
      </c>
      <c r="AH898" s="105">
        <f t="shared" si="74"/>
        <v>78748</v>
      </c>
      <c r="AI898" s="105">
        <f t="shared" si="74"/>
        <v>81636</v>
      </c>
      <c r="AJ898" s="106">
        <f t="shared" si="74"/>
        <v>84749</v>
      </c>
      <c r="AK898" s="105">
        <f t="shared" si="74"/>
        <v>87606</v>
      </c>
      <c r="AL898" s="105">
        <f t="shared" si="74"/>
        <v>91697</v>
      </c>
      <c r="AM898" s="105">
        <f t="shared" si="74"/>
        <v>94631</v>
      </c>
      <c r="AN898" s="104">
        <v>97599</v>
      </c>
      <c r="AO898" s="105">
        <f>AO895+AO897</f>
        <v>104218</v>
      </c>
      <c r="AP898" s="105">
        <f>AP895+AP897</f>
        <v>106223</v>
      </c>
      <c r="AQ898" s="105">
        <f>AQ895+AQ897</f>
        <v>108363</v>
      </c>
      <c r="AR898" s="106">
        <f>AR895+AR897</f>
        <v>112668</v>
      </c>
      <c r="AT898" s="109"/>
      <c r="AU898" s="109"/>
      <c r="AV898" s="109"/>
      <c r="AW898" s="109"/>
      <c r="AX898" s="109"/>
      <c r="AY898" s="109"/>
      <c r="AZ898" s="109"/>
      <c r="BA898" s="109"/>
      <c r="BB898" s="109"/>
      <c r="BC898" s="109"/>
    </row>
    <row r="899" spans="1:55" x14ac:dyDescent="0.45">
      <c r="A899" s="59"/>
      <c r="B899" s="60"/>
      <c r="C899" s="60"/>
      <c r="D899" s="60"/>
      <c r="E899" s="66"/>
      <c r="F899" s="66"/>
      <c r="G899" s="66"/>
      <c r="H899" s="67"/>
      <c r="I899" s="66"/>
      <c r="J899" s="66"/>
      <c r="K899" s="66"/>
      <c r="L899" s="67"/>
      <c r="M899" s="66"/>
      <c r="N899" s="66"/>
      <c r="O899" s="66"/>
      <c r="P899" s="67"/>
      <c r="Q899" s="66"/>
      <c r="R899" s="66"/>
      <c r="S899" s="66"/>
      <c r="T899" s="67"/>
      <c r="U899" s="66"/>
      <c r="V899" s="66"/>
      <c r="W899" s="66"/>
      <c r="X899" s="67"/>
      <c r="Y899" s="66"/>
      <c r="Z899" s="66"/>
      <c r="AA899" s="66"/>
      <c r="AB899" s="67"/>
      <c r="AC899" s="66"/>
      <c r="AD899" s="66"/>
      <c r="AE899" s="66"/>
      <c r="AF899" s="67"/>
      <c r="AG899" s="66"/>
      <c r="AH899" s="66"/>
      <c r="AI899" s="66"/>
      <c r="AJ899" s="67"/>
      <c r="AK899" s="66"/>
      <c r="AL899" s="66"/>
      <c r="AM899" s="66"/>
      <c r="AN899" s="67"/>
      <c r="AO899" s="66"/>
      <c r="AP899" s="66"/>
      <c r="AQ899" s="66"/>
      <c r="AR899" s="67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</row>
    <row r="900" spans="1:55" x14ac:dyDescent="0.45">
      <c r="A900" s="54" t="s">
        <v>688</v>
      </c>
      <c r="B900" s="55"/>
      <c r="C900" s="55"/>
      <c r="D900" s="55"/>
      <c r="E900" s="56"/>
      <c r="F900" s="56"/>
      <c r="G900" s="56"/>
      <c r="H900" s="57"/>
      <c r="I900" s="56"/>
      <c r="J900" s="56"/>
      <c r="K900" s="56"/>
      <c r="L900" s="57"/>
      <c r="M900" s="56"/>
      <c r="N900" s="56"/>
      <c r="O900" s="56"/>
      <c r="P900" s="57"/>
      <c r="Q900" s="56"/>
      <c r="R900" s="56"/>
      <c r="S900" s="56"/>
      <c r="T900" s="57"/>
      <c r="U900" s="56"/>
      <c r="V900" s="56"/>
      <c r="W900" s="56"/>
      <c r="X900" s="57"/>
      <c r="Y900" s="56"/>
      <c r="Z900" s="56"/>
      <c r="AA900" s="56"/>
      <c r="AB900" s="57"/>
      <c r="AC900" s="56"/>
      <c r="AD900" s="56"/>
      <c r="AE900" s="56"/>
      <c r="AF900" s="57"/>
      <c r="AG900" s="56"/>
      <c r="AH900" s="56"/>
      <c r="AI900" s="56"/>
      <c r="AJ900" s="57"/>
      <c r="AK900" s="56"/>
      <c r="AL900" s="56"/>
      <c r="AM900" s="56"/>
      <c r="AN900" s="57"/>
      <c r="AO900" s="56"/>
      <c r="AP900" s="56"/>
      <c r="AQ900" s="56"/>
      <c r="AR900" s="57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</row>
    <row r="901" spans="1:55" x14ac:dyDescent="0.45">
      <c r="A901" s="59" t="s">
        <v>689</v>
      </c>
      <c r="B901" s="60" t="s">
        <v>208</v>
      </c>
      <c r="C901" s="76" t="s">
        <v>185</v>
      </c>
      <c r="D901" s="60">
        <v>3501229</v>
      </c>
      <c r="E901" s="64"/>
      <c r="F901" s="64"/>
      <c r="G901" s="64"/>
      <c r="H901" s="65"/>
      <c r="I901" s="64"/>
      <c r="J901" s="64"/>
      <c r="K901" s="64"/>
      <c r="L901" s="65"/>
      <c r="M901" s="64"/>
      <c r="N901" s="64"/>
      <c r="O901" s="64"/>
      <c r="P901" s="65"/>
      <c r="Q901" s="64"/>
      <c r="R901" s="64"/>
      <c r="S901" s="64"/>
      <c r="T901" s="65"/>
      <c r="U901" s="64"/>
      <c r="V901" s="64"/>
      <c r="W901" s="64"/>
      <c r="X901" s="65"/>
      <c r="Y901" s="64"/>
      <c r="Z901" s="64"/>
      <c r="AA901" s="64"/>
      <c r="AB901" s="65"/>
      <c r="AC901" s="64"/>
      <c r="AD901" s="64"/>
      <c r="AE901" s="64"/>
      <c r="AF901" s="65"/>
      <c r="AG901" s="64"/>
      <c r="AH901" s="64"/>
      <c r="AI901" s="64"/>
      <c r="AJ901" s="65"/>
      <c r="AK901" s="64"/>
      <c r="AL901" s="64"/>
      <c r="AM901" s="64"/>
      <c r="AN901" s="65"/>
      <c r="AO901" s="64"/>
      <c r="AP901" s="64"/>
      <c r="AQ901" s="64"/>
      <c r="AR901" s="65"/>
      <c r="AT901" s="88">
        <v>2.8479999999999999</v>
      </c>
      <c r="AU901" s="88">
        <v>3.004</v>
      </c>
      <c r="AV901" s="88">
        <v>3.1859999999999999</v>
      </c>
      <c r="AW901" s="88">
        <v>3.8679999999999999</v>
      </c>
      <c r="AX901" s="88">
        <v>5.0999999999999996</v>
      </c>
      <c r="AY901" s="88">
        <v>6.4</v>
      </c>
      <c r="AZ901" s="88">
        <v>6.8</v>
      </c>
      <c r="BA901" s="88">
        <v>5.4</v>
      </c>
      <c r="BB901" s="88">
        <v>7.9</v>
      </c>
      <c r="BC901" s="88">
        <v>9.1999999999999993</v>
      </c>
    </row>
    <row r="902" spans="1:55" x14ac:dyDescent="0.45">
      <c r="A902" s="59" t="s">
        <v>690</v>
      </c>
      <c r="B902" s="60" t="s">
        <v>208</v>
      </c>
      <c r="C902" s="76" t="s">
        <v>185</v>
      </c>
      <c r="D902" s="60">
        <v>1277870</v>
      </c>
      <c r="E902" s="66"/>
      <c r="F902" s="66"/>
      <c r="G902" s="66"/>
      <c r="H902" s="67"/>
      <c r="I902" s="66"/>
      <c r="J902" s="66"/>
      <c r="K902" s="66"/>
      <c r="L902" s="67"/>
      <c r="M902" s="66"/>
      <c r="N902" s="66"/>
      <c r="O902" s="66"/>
      <c r="P902" s="67"/>
      <c r="Q902" s="66"/>
      <c r="R902" s="66"/>
      <c r="S902" s="66"/>
      <c r="T902" s="67"/>
      <c r="U902" s="66"/>
      <c r="V902" s="66"/>
      <c r="W902" s="66"/>
      <c r="X902" s="67"/>
      <c r="Y902" s="66"/>
      <c r="Z902" s="66"/>
      <c r="AA902" s="66"/>
      <c r="AB902" s="67"/>
      <c r="AC902" s="66"/>
      <c r="AD902" s="66"/>
      <c r="AE902" s="66"/>
      <c r="AF902" s="67"/>
      <c r="AG902" s="86">
        <v>2.9</v>
      </c>
      <c r="AH902" s="86">
        <v>3.2</v>
      </c>
      <c r="AI902" s="86">
        <v>3.3000000000000012</v>
      </c>
      <c r="AJ902" s="77">
        <v>3.5</v>
      </c>
      <c r="AK902" s="86">
        <v>2.5</v>
      </c>
      <c r="AL902" s="86">
        <v>2.8</v>
      </c>
      <c r="AM902" s="86">
        <v>3.0000000000000009</v>
      </c>
      <c r="AN902" s="77">
        <v>3.2999999999999989</v>
      </c>
      <c r="AO902" s="86">
        <v>3.6</v>
      </c>
      <c r="AP902" s="86">
        <v>3.7</v>
      </c>
      <c r="AQ902" s="86">
        <v>3.899999999999999</v>
      </c>
      <c r="AR902" s="77">
        <v>4.1000000000000014</v>
      </c>
      <c r="AT902" s="68"/>
      <c r="AU902" s="68"/>
      <c r="AV902" s="68"/>
      <c r="AW902" s="68"/>
      <c r="AX902" s="68"/>
      <c r="AY902" s="68"/>
      <c r="AZ902" s="68"/>
      <c r="BA902" s="88">
        <v>12.9</v>
      </c>
      <c r="BB902" s="88">
        <v>11.6</v>
      </c>
      <c r="BC902" s="88">
        <v>15.3</v>
      </c>
    </row>
    <row r="903" spans="1:55" x14ac:dyDescent="0.45">
      <c r="A903" s="59" t="s">
        <v>691</v>
      </c>
      <c r="B903" s="60" t="s">
        <v>227</v>
      </c>
      <c r="C903" s="76" t="s">
        <v>185</v>
      </c>
      <c r="D903" s="60">
        <v>1277869</v>
      </c>
      <c r="E903" s="110">
        <v>0.39700000000000002</v>
      </c>
      <c r="F903" s="110">
        <v>0.39600000000000002</v>
      </c>
      <c r="G903" s="110">
        <v>0.39300000000000002</v>
      </c>
      <c r="H903" s="67"/>
      <c r="I903" s="110">
        <v>0.38700000000000001</v>
      </c>
      <c r="J903" s="110">
        <v>0.38300000000000001</v>
      </c>
      <c r="K903" s="110">
        <v>0.40500000000000003</v>
      </c>
      <c r="L903" s="67"/>
      <c r="M903" s="110">
        <v>0.36799999999999999</v>
      </c>
      <c r="N903" s="110">
        <v>0.371</v>
      </c>
      <c r="O903" s="110">
        <v>0.377</v>
      </c>
      <c r="P903" s="67"/>
      <c r="Q903" s="110">
        <v>0.37799999999999989</v>
      </c>
      <c r="R903" s="110">
        <v>0.37799999999999989</v>
      </c>
      <c r="S903" s="110">
        <v>0.38700000000000001</v>
      </c>
      <c r="T903" s="67"/>
      <c r="U903" s="110">
        <v>0.39600000000000002</v>
      </c>
      <c r="V903" s="110">
        <v>0.39900000000000002</v>
      </c>
      <c r="W903" s="110">
        <v>0.40100000000000002</v>
      </c>
      <c r="X903" s="67"/>
      <c r="Y903" s="110">
        <v>0.43200000000000011</v>
      </c>
      <c r="Z903" s="110">
        <v>0.42499999999999999</v>
      </c>
      <c r="AA903" s="110">
        <v>0.42299999999999999</v>
      </c>
      <c r="AB903" s="67"/>
      <c r="AC903" s="110">
        <v>0.441</v>
      </c>
      <c r="AD903" s="110">
        <v>0.44400000000000001</v>
      </c>
      <c r="AE903" s="110">
        <v>0.434</v>
      </c>
      <c r="AF903" s="67"/>
      <c r="AG903" s="110">
        <v>0.46100000000000002</v>
      </c>
      <c r="AH903" s="110">
        <v>0.48399999999999999</v>
      </c>
      <c r="AI903" s="110">
        <v>0.45700000000000002</v>
      </c>
      <c r="AJ903" s="67"/>
      <c r="AK903" s="110">
        <v>0.436</v>
      </c>
      <c r="AL903" s="110">
        <v>0.42399999999999999</v>
      </c>
      <c r="AM903" s="110">
        <v>0.42399999999999999</v>
      </c>
      <c r="AN903" s="67"/>
      <c r="AO903" s="110">
        <v>0.435</v>
      </c>
      <c r="AP903" s="110">
        <v>0.43200000000000011</v>
      </c>
      <c r="AQ903" s="110">
        <v>0.45100000000000001</v>
      </c>
      <c r="AR903" s="67"/>
      <c r="AT903" s="112">
        <v>0.39600000000000002</v>
      </c>
      <c r="AU903" s="112">
        <v>0.38900000000000001</v>
      </c>
      <c r="AV903" s="112">
        <v>0.376</v>
      </c>
      <c r="AW903" s="112">
        <v>0.38900000000000001</v>
      </c>
      <c r="AX903" s="112">
        <v>0.41099999999999998</v>
      </c>
      <c r="AY903" s="112">
        <v>0.435</v>
      </c>
      <c r="AZ903" s="112">
        <v>0.44400000000000001</v>
      </c>
      <c r="BA903" s="112">
        <v>0.46400000000000002</v>
      </c>
      <c r="BB903" s="112">
        <v>0.43099999999999999</v>
      </c>
      <c r="BC903" s="112">
        <v>0.45</v>
      </c>
    </row>
    <row r="904" spans="1:55" x14ac:dyDescent="0.45">
      <c r="A904" s="89" t="s">
        <v>692</v>
      </c>
      <c r="B904" s="60" t="s">
        <v>223</v>
      </c>
      <c r="C904" s="76" t="s">
        <v>185</v>
      </c>
      <c r="D904" s="60">
        <v>2690437</v>
      </c>
      <c r="E904" s="86">
        <v>315</v>
      </c>
      <c r="F904" s="86">
        <v>283</v>
      </c>
      <c r="G904" s="86">
        <v>281</v>
      </c>
      <c r="H904" s="77">
        <v>132</v>
      </c>
      <c r="I904" s="86">
        <v>270</v>
      </c>
      <c r="J904" s="86">
        <v>266</v>
      </c>
      <c r="K904" s="86">
        <v>285</v>
      </c>
      <c r="L904" s="77">
        <v>258</v>
      </c>
      <c r="M904" s="86">
        <v>239</v>
      </c>
      <c r="N904" s="86">
        <v>222</v>
      </c>
      <c r="O904" s="86">
        <v>218</v>
      </c>
      <c r="P904" s="77">
        <v>213</v>
      </c>
      <c r="Q904" s="86">
        <v>216</v>
      </c>
      <c r="R904" s="86">
        <v>210</v>
      </c>
      <c r="S904" s="86">
        <v>203</v>
      </c>
      <c r="T904" s="77">
        <v>204</v>
      </c>
      <c r="U904" s="86">
        <v>206</v>
      </c>
      <c r="V904" s="86">
        <v>200</v>
      </c>
      <c r="W904" s="86">
        <v>194</v>
      </c>
      <c r="X904" s="77">
        <v>196</v>
      </c>
      <c r="Y904" s="86">
        <v>195</v>
      </c>
      <c r="Z904" s="86">
        <v>250</v>
      </c>
      <c r="AA904" s="86">
        <v>218</v>
      </c>
      <c r="AB904" s="77">
        <v>202</v>
      </c>
      <c r="AC904" s="86">
        <v>197</v>
      </c>
      <c r="AD904" s="86">
        <v>209</v>
      </c>
      <c r="AE904" s="86">
        <v>188</v>
      </c>
      <c r="AF904" s="77">
        <v>201</v>
      </c>
      <c r="AG904" s="86">
        <v>204</v>
      </c>
      <c r="AH904" s="86">
        <v>194</v>
      </c>
      <c r="AI904" s="86">
        <v>189</v>
      </c>
      <c r="AJ904" s="77">
        <v>187</v>
      </c>
      <c r="AK904" s="86">
        <v>217</v>
      </c>
      <c r="AL904" s="86">
        <v>215</v>
      </c>
      <c r="AM904" s="86">
        <v>219</v>
      </c>
      <c r="AN904" s="77">
        <v>224</v>
      </c>
      <c r="AO904" s="86">
        <v>191</v>
      </c>
      <c r="AP904" s="86">
        <v>201</v>
      </c>
      <c r="AQ904" s="86">
        <v>113</v>
      </c>
      <c r="AR904" s="94">
        <f>BC904-SUM(AO904,AP904,AQ904)</f>
        <v>137</v>
      </c>
      <c r="AT904" s="88">
        <v>1011</v>
      </c>
      <c r="AU904" s="88">
        <v>1079</v>
      </c>
      <c r="AV904" s="88">
        <v>892</v>
      </c>
      <c r="AW904" s="88">
        <v>833</v>
      </c>
      <c r="AX904" s="88">
        <v>796</v>
      </c>
      <c r="AY904" s="88">
        <v>865</v>
      </c>
      <c r="AZ904" s="88">
        <v>795</v>
      </c>
      <c r="BA904" s="88">
        <v>774</v>
      </c>
      <c r="BB904" s="88">
        <v>875</v>
      </c>
      <c r="BC904" s="88">
        <v>642</v>
      </c>
    </row>
    <row r="905" spans="1:55" x14ac:dyDescent="0.45">
      <c r="A905" s="59"/>
      <c r="B905" s="60"/>
      <c r="C905" s="60"/>
      <c r="D905" s="60"/>
      <c r="E905" s="64"/>
      <c r="F905" s="64"/>
      <c r="G905" s="64"/>
      <c r="H905" s="65"/>
      <c r="I905" s="64"/>
      <c r="J905" s="64"/>
      <c r="K905" s="64"/>
      <c r="L905" s="65"/>
      <c r="M905" s="64"/>
      <c r="N905" s="64"/>
      <c r="O905" s="64"/>
      <c r="P905" s="65"/>
      <c r="Q905" s="64"/>
      <c r="R905" s="64"/>
      <c r="S905" s="64"/>
      <c r="T905" s="65"/>
      <c r="U905" s="64"/>
      <c r="V905" s="64"/>
      <c r="W905" s="64"/>
      <c r="X905" s="65"/>
      <c r="Y905" s="64"/>
      <c r="Z905" s="64"/>
      <c r="AA905" s="64"/>
      <c r="AB905" s="65"/>
      <c r="AC905" s="64"/>
      <c r="AD905" s="64"/>
      <c r="AE905" s="64"/>
      <c r="AF905" s="65"/>
      <c r="AG905" s="64"/>
      <c r="AH905" s="64"/>
      <c r="AI905" s="64"/>
      <c r="AJ905" s="65"/>
      <c r="AK905" s="64"/>
      <c r="AL905" s="64"/>
      <c r="AM905" s="64"/>
      <c r="AN905" s="65"/>
      <c r="AO905" s="64"/>
      <c r="AP905" s="64"/>
      <c r="AQ905" s="64"/>
      <c r="AR905" s="65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</row>
    <row r="906" spans="1:55" x14ac:dyDescent="0.45">
      <c r="A906" s="95" t="s">
        <v>693</v>
      </c>
      <c r="B906" s="96"/>
      <c r="C906" s="96"/>
      <c r="D906" s="96"/>
      <c r="E906" s="66"/>
      <c r="F906" s="66"/>
      <c r="G906" s="66"/>
      <c r="H906" s="67"/>
      <c r="I906" s="66"/>
      <c r="J906" s="66"/>
      <c r="K906" s="66"/>
      <c r="L906" s="67"/>
      <c r="M906" s="66"/>
      <c r="N906" s="66"/>
      <c r="O906" s="66"/>
      <c r="P906" s="67"/>
      <c r="Q906" s="66"/>
      <c r="R906" s="66"/>
      <c r="S906" s="66"/>
      <c r="T906" s="67"/>
      <c r="U906" s="66"/>
      <c r="V906" s="66"/>
      <c r="W906" s="66"/>
      <c r="X906" s="67"/>
      <c r="Y906" s="66"/>
      <c r="Z906" s="66"/>
      <c r="AA906" s="66"/>
      <c r="AB906" s="67"/>
      <c r="AC906" s="66"/>
      <c r="AD906" s="66"/>
      <c r="AE906" s="66"/>
      <c r="AF906" s="67"/>
      <c r="AG906" s="66"/>
      <c r="AH906" s="66"/>
      <c r="AI906" s="66"/>
      <c r="AJ906" s="67"/>
      <c r="AK906" s="66"/>
      <c r="AL906" s="66"/>
      <c r="AM906" s="66"/>
      <c r="AN906" s="67"/>
      <c r="AO906" s="66"/>
      <c r="AP906" s="66"/>
      <c r="AQ906" s="66"/>
      <c r="AR906" s="67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</row>
    <row r="907" spans="1:55" x14ac:dyDescent="0.45">
      <c r="A907" s="97" t="s">
        <v>694</v>
      </c>
      <c r="B907" s="60" t="s">
        <v>695</v>
      </c>
      <c r="C907" s="76" t="s">
        <v>185</v>
      </c>
      <c r="D907" s="60">
        <v>13975</v>
      </c>
      <c r="E907" s="86">
        <v>271123286</v>
      </c>
      <c r="F907" s="86">
        <v>273938171</v>
      </c>
      <c r="G907" s="86">
        <v>276721703</v>
      </c>
      <c r="H907" s="77">
        <v>279883488</v>
      </c>
      <c r="I907" s="86">
        <v>281667778</v>
      </c>
      <c r="J907" s="86">
        <v>283356281</v>
      </c>
      <c r="K907" s="86">
        <v>284816184</v>
      </c>
      <c r="L907" s="77">
        <v>286938352</v>
      </c>
      <c r="M907" s="86">
        <v>288264671</v>
      </c>
      <c r="N907" s="86">
        <v>289886273</v>
      </c>
      <c r="O907" s="86">
        <v>291327781</v>
      </c>
      <c r="P907" s="77">
        <v>292580627</v>
      </c>
      <c r="Q907" s="86">
        <v>293675151</v>
      </c>
      <c r="R907" s="86">
        <v>294844176</v>
      </c>
      <c r="S907" s="86">
        <v>296087212</v>
      </c>
      <c r="T907" s="77">
        <v>297117506</v>
      </c>
      <c r="U907" s="86">
        <v>297628801</v>
      </c>
      <c r="V907" s="86">
        <v>298044925</v>
      </c>
      <c r="W907" s="86">
        <v>298279094</v>
      </c>
      <c r="X907" s="77">
        <v>298492525</v>
      </c>
      <c r="Y907" s="86">
        <v>298656198</v>
      </c>
      <c r="Z907" s="86">
        <v>298914199</v>
      </c>
      <c r="AA907" s="86">
        <v>298971186</v>
      </c>
      <c r="AB907" s="77">
        <v>299360029</v>
      </c>
      <c r="AC907" s="86">
        <v>299436023</v>
      </c>
      <c r="AD907" s="86">
        <v>299531683</v>
      </c>
      <c r="AE907" s="86">
        <v>299628223</v>
      </c>
      <c r="AF907" s="77">
        <v>299895185</v>
      </c>
      <c r="AG907" s="86">
        <v>300050444</v>
      </c>
      <c r="AH907" s="86">
        <v>300471156</v>
      </c>
      <c r="AI907" s="86">
        <v>300643829</v>
      </c>
      <c r="AJ907" s="77">
        <v>300737081</v>
      </c>
      <c r="AK907" s="86">
        <v>300746844</v>
      </c>
      <c r="AL907" s="86">
        <v>301084627</v>
      </c>
      <c r="AM907" s="86">
        <v>300809676</v>
      </c>
      <c r="AN907" s="77">
        <v>300754904</v>
      </c>
      <c r="AO907" s="86">
        <v>300763622</v>
      </c>
      <c r="AP907" s="86">
        <v>5996000000</v>
      </c>
      <c r="AQ907" s="86">
        <v>5973000000</v>
      </c>
      <c r="AR907" s="77">
        <v>5956000000</v>
      </c>
      <c r="AT907" s="99"/>
      <c r="AU907" s="99"/>
      <c r="AV907" s="99"/>
      <c r="AW907" s="99"/>
      <c r="AX907" s="99"/>
      <c r="AY907" s="99"/>
      <c r="AZ907" s="99"/>
      <c r="BA907" s="99"/>
      <c r="BB907" s="99"/>
      <c r="BC907" s="99"/>
    </row>
    <row r="908" spans="1:55" x14ac:dyDescent="0.45">
      <c r="A908" s="97" t="s">
        <v>696</v>
      </c>
      <c r="B908" s="60" t="s">
        <v>695</v>
      </c>
      <c r="C908" s="76" t="s">
        <v>185</v>
      </c>
      <c r="D908" s="60">
        <v>13977</v>
      </c>
      <c r="E908" s="86">
        <v>60642777</v>
      </c>
      <c r="F908" s="86">
        <v>59082802</v>
      </c>
      <c r="G908" s="86">
        <v>57365706</v>
      </c>
      <c r="H908" s="77">
        <v>56167343</v>
      </c>
      <c r="I908" s="86">
        <v>55579441</v>
      </c>
      <c r="J908" s="86">
        <v>54825710</v>
      </c>
      <c r="K908" s="86">
        <v>54210195</v>
      </c>
      <c r="L908" s="77">
        <v>53018898</v>
      </c>
      <c r="M908" s="86">
        <v>52452377</v>
      </c>
      <c r="N908" s="86">
        <v>51720104</v>
      </c>
      <c r="O908" s="86">
        <v>50893362</v>
      </c>
      <c r="P908" s="77">
        <v>50199837</v>
      </c>
      <c r="Q908" s="86">
        <v>49440407</v>
      </c>
      <c r="R908" s="86">
        <v>48825477</v>
      </c>
      <c r="S908" s="86">
        <v>48060629</v>
      </c>
      <c r="T908" s="77">
        <v>47369687</v>
      </c>
      <c r="U908" s="86">
        <v>47152692</v>
      </c>
      <c r="V908" s="86">
        <v>47100911</v>
      </c>
      <c r="W908" s="86">
        <v>47043867</v>
      </c>
      <c r="X908" s="77">
        <v>46961288</v>
      </c>
      <c r="Y908" s="86">
        <v>46940340</v>
      </c>
      <c r="Z908" s="86">
        <v>46880076</v>
      </c>
      <c r="AA908" s="86">
        <v>46879767</v>
      </c>
      <c r="AB908" s="77">
        <v>46535019</v>
      </c>
      <c r="AC908" s="86">
        <v>46544284</v>
      </c>
      <c r="AD908" s="86">
        <v>46522084</v>
      </c>
      <c r="AE908" s="86">
        <v>46508584</v>
      </c>
      <c r="AF908" s="77">
        <v>46411073</v>
      </c>
      <c r="AG908" s="86">
        <v>46407491</v>
      </c>
      <c r="AH908" s="86">
        <v>46061366</v>
      </c>
      <c r="AI908" s="86">
        <v>45915231</v>
      </c>
      <c r="AJ908" s="77">
        <v>45843112</v>
      </c>
      <c r="AK908" s="86">
        <v>45836948</v>
      </c>
      <c r="AL908" s="86">
        <v>45501786</v>
      </c>
      <c r="AM908" s="86">
        <v>45216540</v>
      </c>
      <c r="AN908" s="77">
        <v>44576938</v>
      </c>
      <c r="AO908" s="86">
        <v>44359838</v>
      </c>
      <c r="AP908" s="86">
        <v>885000000</v>
      </c>
      <c r="AQ908" s="86">
        <v>884000000</v>
      </c>
      <c r="AR908" s="77">
        <v>883000000</v>
      </c>
      <c r="AT908" s="99"/>
      <c r="AU908" s="99"/>
      <c r="AV908" s="99"/>
      <c r="AW908" s="99"/>
      <c r="AX908" s="99"/>
      <c r="AY908" s="99"/>
      <c r="AZ908" s="99"/>
      <c r="BA908" s="99"/>
      <c r="BB908" s="99"/>
      <c r="BC908" s="99"/>
    </row>
    <row r="909" spans="1:55" x14ac:dyDescent="0.45">
      <c r="A909" s="97" t="s">
        <v>697</v>
      </c>
      <c r="B909" s="60" t="s">
        <v>695</v>
      </c>
      <c r="C909" s="76" t="s">
        <v>185</v>
      </c>
      <c r="D909" s="60">
        <v>13979</v>
      </c>
      <c r="E909" s="66"/>
      <c r="F909" s="66"/>
      <c r="G909" s="66"/>
      <c r="H909" s="67"/>
      <c r="I909" s="86">
        <v>337246657</v>
      </c>
      <c r="J909" s="86">
        <v>338209995</v>
      </c>
      <c r="K909" s="86">
        <v>339339275</v>
      </c>
      <c r="L909" s="77">
        <v>340665532</v>
      </c>
      <c r="M909" s="86">
        <v>341692317</v>
      </c>
      <c r="N909" s="86">
        <v>343928872</v>
      </c>
      <c r="O909" s="86">
        <v>345504021</v>
      </c>
      <c r="P909" s="77">
        <v>345539303</v>
      </c>
      <c r="Q909" s="86">
        <v>343439675</v>
      </c>
      <c r="R909" s="86">
        <v>343604144</v>
      </c>
      <c r="S909" s="86">
        <v>345090748</v>
      </c>
      <c r="T909" s="77">
        <v>346933134</v>
      </c>
      <c r="U909" s="86">
        <v>346967110</v>
      </c>
      <c r="V909" s="86">
        <v>347733652</v>
      </c>
      <c r="W909" s="86">
        <v>349479150</v>
      </c>
      <c r="X909" s="77">
        <v>349843717</v>
      </c>
      <c r="Y909" s="86">
        <v>348952225</v>
      </c>
      <c r="Z909" s="86">
        <v>349883498</v>
      </c>
      <c r="AA909" s="86">
        <v>349615045</v>
      </c>
      <c r="AB909" s="77">
        <v>349291348</v>
      </c>
      <c r="AC909" s="86">
        <v>348263508</v>
      </c>
      <c r="AD909" s="86">
        <v>347344583</v>
      </c>
      <c r="AE909" s="86">
        <v>343550642</v>
      </c>
      <c r="AF909" s="77">
        <v>340979832</v>
      </c>
      <c r="AG909" s="86">
        <v>336162278</v>
      </c>
      <c r="AH909" s="86">
        <v>333631113</v>
      </c>
      <c r="AI909" s="86">
        <v>329867212</v>
      </c>
      <c r="AJ909" s="77">
        <v>327556472</v>
      </c>
      <c r="AK909" s="86">
        <v>323580001</v>
      </c>
      <c r="AL909" s="86">
        <v>320168491</v>
      </c>
      <c r="AM909" s="86">
        <v>317737778</v>
      </c>
      <c r="AN909" s="77">
        <v>315639479</v>
      </c>
      <c r="AO909" s="86">
        <v>313376417</v>
      </c>
      <c r="AP909" s="86">
        <v>6163000000</v>
      </c>
      <c r="AQ909" s="86">
        <v>6086000000</v>
      </c>
      <c r="AR909" s="77">
        <v>5968000000</v>
      </c>
      <c r="AT909" s="68"/>
      <c r="AU909" s="99"/>
      <c r="AV909" s="99"/>
      <c r="AW909" s="99"/>
      <c r="AX909" s="99"/>
      <c r="AY909" s="99"/>
      <c r="AZ909" s="99"/>
      <c r="BA909" s="99"/>
      <c r="BB909" s="99"/>
      <c r="BC909" s="99"/>
    </row>
    <row r="910" spans="1:55" x14ac:dyDescent="0.45">
      <c r="A910" s="59"/>
      <c r="B910" s="60"/>
      <c r="C910" s="60"/>
      <c r="D910" s="60"/>
      <c r="E910" s="66"/>
      <c r="F910" s="66"/>
      <c r="G910" s="66"/>
      <c r="H910" s="67"/>
      <c r="I910" s="66"/>
      <c r="J910" s="66"/>
      <c r="K910" s="66"/>
      <c r="L910" s="67"/>
      <c r="M910" s="66"/>
      <c r="N910" s="66"/>
      <c r="O910" s="66"/>
      <c r="P910" s="67"/>
      <c r="Q910" s="66"/>
      <c r="R910" s="66"/>
      <c r="S910" s="66"/>
      <c r="T910" s="67"/>
      <c r="U910" s="66"/>
      <c r="V910" s="66"/>
      <c r="W910" s="66"/>
      <c r="X910" s="67"/>
      <c r="Y910" s="66"/>
      <c r="Z910" s="66"/>
      <c r="AA910" s="66"/>
      <c r="AB910" s="67"/>
      <c r="AC910" s="66"/>
      <c r="AD910" s="66"/>
      <c r="AE910" s="66"/>
      <c r="AF910" s="67"/>
      <c r="AG910" s="66"/>
      <c r="AH910" s="66"/>
      <c r="AI910" s="66"/>
      <c r="AJ910" s="67"/>
      <c r="AK910" s="66"/>
      <c r="AL910" s="66"/>
      <c r="AM910" s="66"/>
      <c r="AN910" s="67"/>
      <c r="AO910" s="66"/>
      <c r="AP910" s="66"/>
      <c r="AQ910" s="66"/>
      <c r="AR910" s="67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</row>
    <row r="911" spans="1:55" x14ac:dyDescent="0.45">
      <c r="A911" s="95" t="s">
        <v>698</v>
      </c>
      <c r="B911" s="96"/>
      <c r="C911" s="96"/>
      <c r="D911" s="96"/>
      <c r="E911" s="113"/>
      <c r="F911" s="113"/>
      <c r="G911" s="113"/>
      <c r="H911" s="91"/>
      <c r="I911" s="113"/>
      <c r="J911" s="113"/>
      <c r="K911" s="113"/>
      <c r="L911" s="91"/>
      <c r="M911" s="113"/>
      <c r="N911" s="113"/>
      <c r="O911" s="113"/>
      <c r="P911" s="91"/>
      <c r="Q911" s="113"/>
      <c r="R911" s="113"/>
      <c r="S911" s="113"/>
      <c r="T911" s="91"/>
      <c r="U911" s="113"/>
      <c r="V911" s="113"/>
      <c r="W911" s="113"/>
      <c r="X911" s="91"/>
      <c r="Y911" s="113"/>
      <c r="Z911" s="113"/>
      <c r="AA911" s="113"/>
      <c r="AB911" s="91"/>
      <c r="AC911" s="113"/>
      <c r="AD911" s="113"/>
      <c r="AE911" s="113"/>
      <c r="AF911" s="91"/>
      <c r="AG911" s="113"/>
      <c r="AH911" s="113"/>
      <c r="AI911" s="113"/>
      <c r="AJ911" s="91"/>
      <c r="AK911" s="113"/>
      <c r="AL911" s="113"/>
      <c r="AM911" s="113"/>
      <c r="AN911" s="91"/>
      <c r="AO911" s="113"/>
      <c r="AP911" s="113"/>
      <c r="AQ911" s="113"/>
      <c r="AR911" s="91"/>
      <c r="AT911" s="93"/>
      <c r="AU911" s="93"/>
      <c r="AV911" s="93"/>
      <c r="AW911" s="93"/>
      <c r="AX911" s="93"/>
      <c r="AY911" s="93"/>
      <c r="AZ911" s="93"/>
      <c r="BA911" s="93"/>
      <c r="BB911" s="93"/>
      <c r="BC911" s="93"/>
    </row>
    <row r="912" spans="1:55" x14ac:dyDescent="0.45">
      <c r="A912" s="141" t="s">
        <v>699</v>
      </c>
      <c r="B912" s="142"/>
      <c r="C912" s="142"/>
      <c r="D912" s="142"/>
      <c r="E912" s="113"/>
      <c r="F912" s="113"/>
      <c r="G912" s="113"/>
      <c r="H912" s="91"/>
      <c r="I912" s="113"/>
      <c r="J912" s="113"/>
      <c r="K912" s="113"/>
      <c r="L912" s="91"/>
      <c r="M912" s="113"/>
      <c r="N912" s="113"/>
      <c r="O912" s="113"/>
      <c r="P912" s="91"/>
      <c r="Q912" s="113"/>
      <c r="R912" s="113"/>
      <c r="S912" s="113"/>
      <c r="T912" s="91"/>
      <c r="U912" s="113"/>
      <c r="V912" s="113"/>
      <c r="W912" s="113"/>
      <c r="X912" s="91"/>
      <c r="Y912" s="113"/>
      <c r="Z912" s="113"/>
      <c r="AA912" s="113"/>
      <c r="AB912" s="91"/>
      <c r="AC912" s="113"/>
      <c r="AD912" s="113"/>
      <c r="AE912" s="113"/>
      <c r="AF912" s="91"/>
      <c r="AG912" s="113"/>
      <c r="AH912" s="113"/>
      <c r="AI912" s="113"/>
      <c r="AJ912" s="91"/>
      <c r="AK912" s="113"/>
      <c r="AL912" s="113"/>
      <c r="AM912" s="113"/>
      <c r="AN912" s="91"/>
      <c r="AO912" s="113"/>
      <c r="AP912" s="113"/>
      <c r="AQ912" s="113"/>
      <c r="AR912" s="91"/>
      <c r="AT912" s="93"/>
      <c r="AU912" s="93"/>
      <c r="AV912" s="93"/>
      <c r="AW912" s="93"/>
      <c r="AX912" s="93"/>
      <c r="AY912" s="93"/>
      <c r="AZ912" s="93"/>
      <c r="BA912" s="93"/>
      <c r="BB912" s="93"/>
      <c r="BC912" s="93"/>
    </row>
    <row r="913" spans="1:55" x14ac:dyDescent="0.45">
      <c r="A913" s="224" t="s">
        <v>700</v>
      </c>
      <c r="B913" s="60" t="s">
        <v>701</v>
      </c>
      <c r="C913" s="76" t="s">
        <v>185</v>
      </c>
      <c r="D913" s="60">
        <v>3859377</v>
      </c>
      <c r="E913" s="86">
        <v>267.44799999999998</v>
      </c>
      <c r="F913" s="86">
        <v>267.44799999999998</v>
      </c>
      <c r="G913" s="86">
        <v>267.44799999999998</v>
      </c>
      <c r="H913" s="77">
        <v>267.44799999999998</v>
      </c>
      <c r="I913" s="86">
        <v>279.32499999999999</v>
      </c>
      <c r="J913" s="86">
        <v>279.32499999999999</v>
      </c>
      <c r="K913" s="86">
        <v>279.32499999999999</v>
      </c>
      <c r="L913" s="77">
        <v>279.32499999999999</v>
      </c>
      <c r="M913" s="86">
        <v>286.56</v>
      </c>
      <c r="N913" s="86">
        <v>286.56</v>
      </c>
      <c r="O913" s="86">
        <v>286.56</v>
      </c>
      <c r="P913" s="77">
        <v>286.56</v>
      </c>
      <c r="Q913" s="86">
        <v>292.29700000000003</v>
      </c>
      <c r="R913" s="86">
        <v>292.29700000000003</v>
      </c>
      <c r="S913" s="86">
        <v>292.29700000000003</v>
      </c>
      <c r="T913" s="77">
        <v>292.29700000000003</v>
      </c>
      <c r="U913" s="86">
        <v>296.99200000000002</v>
      </c>
      <c r="V913" s="86">
        <v>296.99200000000002</v>
      </c>
      <c r="W913" s="86">
        <v>296.99200000000002</v>
      </c>
      <c r="X913" s="77">
        <v>296.99200000000002</v>
      </c>
      <c r="Y913" s="86">
        <v>298.47000000000003</v>
      </c>
      <c r="Z913" s="86">
        <v>298.47000000000003</v>
      </c>
      <c r="AA913" s="86">
        <v>298.47000000000003</v>
      </c>
      <c r="AB913" s="77">
        <v>298.47000000000003</v>
      </c>
      <c r="AC913" s="86">
        <v>299.24200000000002</v>
      </c>
      <c r="AD913" s="86">
        <v>299.24200000000002</v>
      </c>
      <c r="AE913" s="86">
        <v>299.24200000000002</v>
      </c>
      <c r="AF913" s="77">
        <v>299.24200000000002</v>
      </c>
      <c r="AG913" s="86">
        <v>299.82799999999997</v>
      </c>
      <c r="AH913" s="86">
        <v>299.82799999999997</v>
      </c>
      <c r="AI913" s="86">
        <v>299.82799999999997</v>
      </c>
      <c r="AJ913" s="77">
        <v>299.82799999999997</v>
      </c>
      <c r="AK913" s="86">
        <v>300.73</v>
      </c>
      <c r="AL913" s="86">
        <v>300.73</v>
      </c>
      <c r="AM913" s="86">
        <v>300.73</v>
      </c>
      <c r="AN913" s="77">
        <v>300.73</v>
      </c>
      <c r="AO913" s="86">
        <v>300.73700000000002</v>
      </c>
      <c r="AP913" s="86">
        <v>6015</v>
      </c>
      <c r="AQ913" s="86">
        <v>6015</v>
      </c>
      <c r="AR913" s="77">
        <v>6015</v>
      </c>
      <c r="AT913" s="93"/>
      <c r="AU913" s="93"/>
      <c r="AV913" s="93"/>
      <c r="AW913" s="93"/>
      <c r="AX913" s="93"/>
      <c r="AY913" s="93"/>
      <c r="AZ913" s="93"/>
      <c r="BA913" s="93"/>
      <c r="BB913" s="93"/>
      <c r="BC913" s="93"/>
    </row>
    <row r="914" spans="1:55" x14ac:dyDescent="0.45">
      <c r="A914" s="224" t="s">
        <v>702</v>
      </c>
      <c r="B914" s="60" t="s">
        <v>701</v>
      </c>
      <c r="C914" s="76" t="s">
        <v>185</v>
      </c>
      <c r="D914" s="60">
        <v>3859378</v>
      </c>
      <c r="E914" s="86">
        <v>62.530999999999999</v>
      </c>
      <c r="F914" s="86">
        <v>62.530999999999999</v>
      </c>
      <c r="G914" s="86">
        <v>62.530999999999999</v>
      </c>
      <c r="H914" s="77">
        <v>62.530999999999999</v>
      </c>
      <c r="I914" s="86">
        <v>56.506999999999998</v>
      </c>
      <c r="J914" s="86">
        <v>56.506999999999998</v>
      </c>
      <c r="K914" s="86">
        <v>56.506999999999998</v>
      </c>
      <c r="L914" s="77">
        <v>56.506999999999998</v>
      </c>
      <c r="M914" s="86">
        <v>53.213000000000001</v>
      </c>
      <c r="N914" s="86">
        <v>53.213000000000001</v>
      </c>
      <c r="O914" s="86">
        <v>53.213000000000001</v>
      </c>
      <c r="P914" s="77">
        <v>53.213000000000001</v>
      </c>
      <c r="Q914" s="86">
        <v>50.295000000000002</v>
      </c>
      <c r="R914" s="86">
        <v>50.295000000000002</v>
      </c>
      <c r="S914" s="86">
        <v>50.295000000000002</v>
      </c>
      <c r="T914" s="77">
        <v>50.295000000000002</v>
      </c>
      <c r="U914" s="86">
        <v>47.436999999999998</v>
      </c>
      <c r="V914" s="86">
        <v>47.436999999999998</v>
      </c>
      <c r="W914" s="86">
        <v>47.436999999999998</v>
      </c>
      <c r="X914" s="77">
        <v>47.436999999999998</v>
      </c>
      <c r="Y914" s="86">
        <v>46.972000000000001</v>
      </c>
      <c r="Z914" s="86">
        <v>46.972000000000001</v>
      </c>
      <c r="AA914" s="86">
        <v>46.972000000000001</v>
      </c>
      <c r="AB914" s="77">
        <v>46.972000000000001</v>
      </c>
      <c r="AC914" s="86">
        <v>46.636000000000003</v>
      </c>
      <c r="AD914" s="86">
        <v>46.636000000000003</v>
      </c>
      <c r="AE914" s="86">
        <v>46.636000000000003</v>
      </c>
      <c r="AF914" s="77">
        <v>46.636000000000003</v>
      </c>
      <c r="AG914" s="86">
        <v>46.441000000000003</v>
      </c>
      <c r="AH914" s="86">
        <v>46.441000000000003</v>
      </c>
      <c r="AI914" s="86">
        <v>46.441000000000003</v>
      </c>
      <c r="AJ914" s="77">
        <v>46.441000000000003</v>
      </c>
      <c r="AK914" s="86">
        <v>45.843000000000004</v>
      </c>
      <c r="AL914" s="86">
        <v>45.843000000000004</v>
      </c>
      <c r="AM914" s="86">
        <v>45.843000000000004</v>
      </c>
      <c r="AN914" s="77">
        <v>45.843000000000004</v>
      </c>
      <c r="AO914" s="86">
        <v>44.664999999999999</v>
      </c>
      <c r="AP914" s="86">
        <v>893</v>
      </c>
      <c r="AQ914" s="86">
        <v>893</v>
      </c>
      <c r="AR914" s="77">
        <v>893</v>
      </c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</row>
    <row r="915" spans="1:55" x14ac:dyDescent="0.45">
      <c r="A915" s="224" t="s">
        <v>703</v>
      </c>
      <c r="B915" s="60" t="s">
        <v>701</v>
      </c>
      <c r="C915" s="76" t="s">
        <v>185</v>
      </c>
      <c r="D915" s="60">
        <v>3859379</v>
      </c>
      <c r="E915" s="113"/>
      <c r="F915" s="113"/>
      <c r="G915" s="113"/>
      <c r="H915" s="91"/>
      <c r="I915" s="86">
        <v>335.83199999999999</v>
      </c>
      <c r="J915" s="86">
        <v>335.83199999999999</v>
      </c>
      <c r="K915" s="86">
        <v>335.83199999999999</v>
      </c>
      <c r="L915" s="77">
        <v>335.83199999999999</v>
      </c>
      <c r="M915" s="86">
        <v>340.399</v>
      </c>
      <c r="N915" s="86">
        <v>340.399</v>
      </c>
      <c r="O915" s="86">
        <v>340.399</v>
      </c>
      <c r="P915" s="77">
        <v>340.399</v>
      </c>
      <c r="Q915" s="86">
        <v>344.75599999999997</v>
      </c>
      <c r="R915" s="86">
        <v>344.75599999999997</v>
      </c>
      <c r="S915" s="86">
        <v>344.75599999999997</v>
      </c>
      <c r="T915" s="77">
        <v>344.75599999999997</v>
      </c>
      <c r="U915" s="86">
        <v>346.86399999999998</v>
      </c>
      <c r="V915" s="86">
        <v>346.86399999999998</v>
      </c>
      <c r="W915" s="86">
        <v>346.86399999999998</v>
      </c>
      <c r="X915" s="77">
        <v>346.86399999999998</v>
      </c>
      <c r="Y915" s="86">
        <v>349.34100000000001</v>
      </c>
      <c r="Z915" s="86">
        <v>349.34100000000001</v>
      </c>
      <c r="AA915" s="86">
        <v>349.34100000000001</v>
      </c>
      <c r="AB915" s="77">
        <v>349.34100000000001</v>
      </c>
      <c r="AC915" s="86">
        <v>349.678</v>
      </c>
      <c r="AD915" s="86">
        <v>349.678</v>
      </c>
      <c r="AE915" s="86">
        <v>349.678</v>
      </c>
      <c r="AF915" s="77">
        <v>349.678</v>
      </c>
      <c r="AG915" s="86">
        <v>342.06599999999997</v>
      </c>
      <c r="AH915" s="86">
        <v>342.06599999999997</v>
      </c>
      <c r="AI915" s="86">
        <v>342.06599999999997</v>
      </c>
      <c r="AJ915" s="77">
        <v>342.06599999999997</v>
      </c>
      <c r="AK915" s="86">
        <v>328.649</v>
      </c>
      <c r="AL915" s="86">
        <v>328.649</v>
      </c>
      <c r="AM915" s="86">
        <v>328.649</v>
      </c>
      <c r="AN915" s="77">
        <v>328.649</v>
      </c>
      <c r="AO915" s="86">
        <v>316.71899999999999</v>
      </c>
      <c r="AP915" s="86">
        <v>6334</v>
      </c>
      <c r="AQ915" s="86">
        <v>6334</v>
      </c>
      <c r="AR915" s="77">
        <v>6334</v>
      </c>
      <c r="AT915" s="93"/>
      <c r="AU915" s="93"/>
      <c r="AV915" s="93"/>
      <c r="AW915" s="93"/>
      <c r="AX915" s="93"/>
      <c r="AY915" s="93"/>
      <c r="AZ915" s="93"/>
      <c r="BA915" s="93"/>
      <c r="BB915" s="93"/>
      <c r="BC915" s="93"/>
    </row>
    <row r="916" spans="1:55" x14ac:dyDescent="0.45">
      <c r="A916" s="225" t="s">
        <v>704</v>
      </c>
      <c r="B916" s="101" t="s">
        <v>701</v>
      </c>
      <c r="C916" s="102" t="s">
        <v>185</v>
      </c>
      <c r="D916" s="101">
        <v>3859380</v>
      </c>
      <c r="E916" s="162">
        <f t="shared" ref="E916:AN916" si="75">SUM(E913:E915)</f>
        <v>329.97899999999998</v>
      </c>
      <c r="F916" s="162">
        <f t="shared" si="75"/>
        <v>329.97899999999998</v>
      </c>
      <c r="G916" s="162">
        <f t="shared" si="75"/>
        <v>329.97899999999998</v>
      </c>
      <c r="H916" s="199">
        <f t="shared" si="75"/>
        <v>329.97899999999998</v>
      </c>
      <c r="I916" s="162">
        <f t="shared" si="75"/>
        <v>671.66399999999999</v>
      </c>
      <c r="J916" s="162">
        <f t="shared" si="75"/>
        <v>671.66399999999999</v>
      </c>
      <c r="K916" s="162">
        <f t="shared" si="75"/>
        <v>671.66399999999999</v>
      </c>
      <c r="L916" s="199">
        <f t="shared" si="75"/>
        <v>671.66399999999999</v>
      </c>
      <c r="M916" s="162">
        <f t="shared" si="75"/>
        <v>680.17200000000003</v>
      </c>
      <c r="N916" s="162">
        <f t="shared" si="75"/>
        <v>680.17200000000003</v>
      </c>
      <c r="O916" s="162">
        <f t="shared" si="75"/>
        <v>680.17200000000003</v>
      </c>
      <c r="P916" s="199">
        <f t="shared" si="75"/>
        <v>680.17200000000003</v>
      </c>
      <c r="Q916" s="162">
        <f t="shared" si="75"/>
        <v>687.34799999999996</v>
      </c>
      <c r="R916" s="162">
        <f t="shared" si="75"/>
        <v>687.34799999999996</v>
      </c>
      <c r="S916" s="162">
        <f t="shared" si="75"/>
        <v>687.34799999999996</v>
      </c>
      <c r="T916" s="199">
        <f t="shared" si="75"/>
        <v>687.34799999999996</v>
      </c>
      <c r="U916" s="162">
        <f t="shared" si="75"/>
        <v>691.29300000000001</v>
      </c>
      <c r="V916" s="162">
        <f t="shared" si="75"/>
        <v>691.29300000000001</v>
      </c>
      <c r="W916" s="162">
        <f t="shared" si="75"/>
        <v>691.29300000000001</v>
      </c>
      <c r="X916" s="199">
        <f t="shared" si="75"/>
        <v>691.29300000000001</v>
      </c>
      <c r="Y916" s="162">
        <f t="shared" si="75"/>
        <v>694.78300000000002</v>
      </c>
      <c r="Z916" s="162">
        <f t="shared" si="75"/>
        <v>694.78300000000002</v>
      </c>
      <c r="AA916" s="162">
        <f t="shared" si="75"/>
        <v>694.78300000000002</v>
      </c>
      <c r="AB916" s="199">
        <f t="shared" si="75"/>
        <v>694.78300000000002</v>
      </c>
      <c r="AC916" s="162">
        <f t="shared" si="75"/>
        <v>695.55600000000004</v>
      </c>
      <c r="AD916" s="162">
        <f t="shared" si="75"/>
        <v>695.55600000000004</v>
      </c>
      <c r="AE916" s="162">
        <f t="shared" si="75"/>
        <v>695.55600000000004</v>
      </c>
      <c r="AF916" s="199">
        <f t="shared" si="75"/>
        <v>695.55600000000004</v>
      </c>
      <c r="AG916" s="162">
        <f t="shared" si="75"/>
        <v>688.33500000000004</v>
      </c>
      <c r="AH916" s="162">
        <f t="shared" si="75"/>
        <v>688.33500000000004</v>
      </c>
      <c r="AI916" s="162">
        <f t="shared" si="75"/>
        <v>688.33500000000004</v>
      </c>
      <c r="AJ916" s="199">
        <f t="shared" si="75"/>
        <v>688.33500000000004</v>
      </c>
      <c r="AK916" s="162">
        <f t="shared" si="75"/>
        <v>675.22199999999998</v>
      </c>
      <c r="AL916" s="162">
        <f t="shared" si="75"/>
        <v>675.22199999999998</v>
      </c>
      <c r="AM916" s="162">
        <f t="shared" si="75"/>
        <v>675.22199999999998</v>
      </c>
      <c r="AN916" s="199">
        <f t="shared" si="75"/>
        <v>675.22199999999998</v>
      </c>
      <c r="AO916" s="103">
        <v>662.12099999999998</v>
      </c>
      <c r="AP916" s="162">
        <f>SUM(AP913:AP915)</f>
        <v>13242</v>
      </c>
      <c r="AQ916" s="162">
        <f>SUM(AQ913:AQ915)</f>
        <v>13242</v>
      </c>
      <c r="AR916" s="199">
        <f>SUM(AR913:AR915)</f>
        <v>13242</v>
      </c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</row>
    <row r="917" spans="1:55" x14ac:dyDescent="0.45">
      <c r="A917" s="97"/>
      <c r="B917" s="114"/>
      <c r="C917" s="114"/>
      <c r="D917" s="114"/>
      <c r="E917" s="113"/>
      <c r="F917" s="113"/>
      <c r="G917" s="113"/>
      <c r="H917" s="91"/>
      <c r="I917" s="113"/>
      <c r="J917" s="113"/>
      <c r="K917" s="113"/>
      <c r="L917" s="91"/>
      <c r="M917" s="113"/>
      <c r="N917" s="113"/>
      <c r="O917" s="113"/>
      <c r="P917" s="91"/>
      <c r="Q917" s="113"/>
      <c r="R917" s="113"/>
      <c r="S917" s="113"/>
      <c r="T917" s="91"/>
      <c r="U917" s="113"/>
      <c r="V917" s="113"/>
      <c r="W917" s="113"/>
      <c r="X917" s="91"/>
      <c r="Y917" s="113"/>
      <c r="Z917" s="113"/>
      <c r="AA917" s="113"/>
      <c r="AB917" s="91"/>
      <c r="AC917" s="113"/>
      <c r="AD917" s="113"/>
      <c r="AE917" s="113"/>
      <c r="AF917" s="91"/>
      <c r="AG917" s="113"/>
      <c r="AH917" s="113"/>
      <c r="AI917" s="113"/>
      <c r="AJ917" s="91"/>
      <c r="AK917" s="113"/>
      <c r="AL917" s="113"/>
      <c r="AM917" s="113"/>
      <c r="AN917" s="91"/>
      <c r="AO917" s="113"/>
      <c r="AP917" s="113"/>
      <c r="AQ917" s="113"/>
      <c r="AR917" s="91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</row>
    <row r="918" spans="1:55" x14ac:dyDescent="0.45">
      <c r="A918" s="97"/>
      <c r="B918" s="114"/>
      <c r="C918" s="114"/>
      <c r="D918" s="114"/>
      <c r="E918" s="113"/>
      <c r="F918" s="113"/>
      <c r="G918" s="113"/>
      <c r="H918" s="91"/>
      <c r="I918" s="113"/>
      <c r="J918" s="113"/>
      <c r="K918" s="113"/>
      <c r="L918" s="91"/>
      <c r="M918" s="113"/>
      <c r="N918" s="113"/>
      <c r="O918" s="113"/>
      <c r="P918" s="91"/>
      <c r="Q918" s="113"/>
      <c r="R918" s="113"/>
      <c r="S918" s="113"/>
      <c r="T918" s="91"/>
      <c r="U918" s="113"/>
      <c r="V918" s="113"/>
      <c r="W918" s="113"/>
      <c r="X918" s="91"/>
      <c r="Y918" s="113"/>
      <c r="Z918" s="113"/>
      <c r="AA918" s="113"/>
      <c r="AB918" s="91"/>
      <c r="AC918" s="113"/>
      <c r="AD918" s="113"/>
      <c r="AE918" s="113"/>
      <c r="AF918" s="91"/>
      <c r="AG918" s="113"/>
      <c r="AH918" s="113"/>
      <c r="AI918" s="113"/>
      <c r="AJ918" s="91"/>
      <c r="AK918" s="113"/>
      <c r="AL918" s="113"/>
      <c r="AM918" s="113"/>
      <c r="AN918" s="91"/>
      <c r="AO918" s="113"/>
      <c r="AP918" s="113"/>
      <c r="AQ918" s="113"/>
      <c r="AR918" s="91"/>
      <c r="AT918" s="93"/>
      <c r="AU918" s="93"/>
      <c r="AV918" s="93"/>
      <c r="AW918" s="93"/>
      <c r="AX918" s="93"/>
      <c r="AY918" s="93"/>
      <c r="AZ918" s="93"/>
      <c r="BA918" s="93"/>
      <c r="BB918" s="93"/>
      <c r="BC918" s="93"/>
    </row>
    <row r="919" spans="1:55" x14ac:dyDescent="0.45">
      <c r="A919" s="141" t="s">
        <v>705</v>
      </c>
      <c r="B919" s="142"/>
      <c r="C919" s="142"/>
      <c r="D919" s="142"/>
      <c r="E919" s="113"/>
      <c r="F919" s="113"/>
      <c r="G919" s="113"/>
      <c r="H919" s="91"/>
      <c r="I919" s="113"/>
      <c r="J919" s="113"/>
      <c r="K919" s="113"/>
      <c r="L919" s="91"/>
      <c r="M919" s="113"/>
      <c r="N919" s="113"/>
      <c r="O919" s="113"/>
      <c r="P919" s="91"/>
      <c r="Q919" s="113"/>
      <c r="R919" s="113"/>
      <c r="S919" s="113"/>
      <c r="T919" s="91"/>
      <c r="U919" s="113"/>
      <c r="V919" s="113"/>
      <c r="W919" s="113"/>
      <c r="X919" s="91"/>
      <c r="Y919" s="113"/>
      <c r="Z919" s="113"/>
      <c r="AA919" s="113"/>
      <c r="AB919" s="91"/>
      <c r="AC919" s="113"/>
      <c r="AD919" s="113"/>
      <c r="AE919" s="113"/>
      <c r="AF919" s="91"/>
      <c r="AG919" s="113"/>
      <c r="AH919" s="113"/>
      <c r="AI919" s="113"/>
      <c r="AJ919" s="91"/>
      <c r="AK919" s="113"/>
      <c r="AL919" s="113"/>
      <c r="AM919" s="113"/>
      <c r="AN919" s="91"/>
      <c r="AO919" s="113"/>
      <c r="AP919" s="113"/>
      <c r="AQ919" s="113"/>
      <c r="AR919" s="91"/>
      <c r="AT919" s="93"/>
      <c r="AU919" s="93"/>
      <c r="AV919" s="93"/>
      <c r="AW919" s="93"/>
      <c r="AX919" s="93"/>
      <c r="AY919" s="93"/>
      <c r="AZ919" s="93"/>
      <c r="BA919" s="93"/>
      <c r="BB919" s="93"/>
      <c r="BC919" s="93"/>
    </row>
    <row r="920" spans="1:55" x14ac:dyDescent="0.45">
      <c r="A920" s="224" t="s">
        <v>700</v>
      </c>
      <c r="B920" s="60" t="s">
        <v>701</v>
      </c>
      <c r="C920" s="76" t="s">
        <v>185</v>
      </c>
      <c r="D920" s="60">
        <v>3859381</v>
      </c>
      <c r="E920" s="86">
        <v>9000</v>
      </c>
      <c r="F920" s="86">
        <v>9000</v>
      </c>
      <c r="G920" s="86">
        <v>9000</v>
      </c>
      <c r="H920" s="77">
        <v>9000</v>
      </c>
      <c r="I920" s="86">
        <v>9000</v>
      </c>
      <c r="J920" s="86">
        <v>9000</v>
      </c>
      <c r="K920" s="86">
        <v>9000</v>
      </c>
      <c r="L920" s="77">
        <v>9000</v>
      </c>
      <c r="M920" s="86">
        <v>9000</v>
      </c>
      <c r="N920" s="86">
        <v>9000</v>
      </c>
      <c r="O920" s="86">
        <v>9000</v>
      </c>
      <c r="P920" s="77">
        <v>9000</v>
      </c>
      <c r="Q920" s="86">
        <v>9000</v>
      </c>
      <c r="R920" s="86">
        <v>9000</v>
      </c>
      <c r="S920" s="86">
        <v>9000</v>
      </c>
      <c r="T920" s="77">
        <v>9000</v>
      </c>
      <c r="U920" s="86">
        <v>9000</v>
      </c>
      <c r="V920" s="86">
        <v>9000</v>
      </c>
      <c r="W920" s="86">
        <v>9000</v>
      </c>
      <c r="X920" s="77">
        <v>9000</v>
      </c>
      <c r="Y920" s="86">
        <v>9000</v>
      </c>
      <c r="Z920" s="86">
        <v>9000</v>
      </c>
      <c r="AA920" s="86">
        <v>9000</v>
      </c>
      <c r="AB920" s="77">
        <v>9000</v>
      </c>
      <c r="AC920" s="86">
        <v>9000</v>
      </c>
      <c r="AD920" s="86">
        <v>9000</v>
      </c>
      <c r="AE920" s="86">
        <v>9000</v>
      </c>
      <c r="AF920" s="77">
        <v>9000</v>
      </c>
      <c r="AG920" s="86">
        <v>9000</v>
      </c>
      <c r="AH920" s="86">
        <v>9000</v>
      </c>
      <c r="AI920" s="86">
        <v>9000</v>
      </c>
      <c r="AJ920" s="77">
        <v>9000</v>
      </c>
      <c r="AK920" s="86">
        <v>9000</v>
      </c>
      <c r="AL920" s="86">
        <v>9000</v>
      </c>
      <c r="AM920" s="86">
        <v>9000</v>
      </c>
      <c r="AN920" s="77">
        <v>9000</v>
      </c>
      <c r="AO920" s="86">
        <v>9000</v>
      </c>
      <c r="AP920" s="86">
        <v>180000</v>
      </c>
      <c r="AQ920" s="86">
        <v>180000</v>
      </c>
      <c r="AR920" s="77">
        <v>180000</v>
      </c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</row>
    <row r="921" spans="1:55" x14ac:dyDescent="0.45">
      <c r="A921" s="224" t="s">
        <v>702</v>
      </c>
      <c r="B921" s="60" t="s">
        <v>701</v>
      </c>
      <c r="C921" s="76" t="s">
        <v>185</v>
      </c>
      <c r="D921" s="60">
        <v>3859382</v>
      </c>
      <c r="E921" s="86">
        <v>3000</v>
      </c>
      <c r="F921" s="86">
        <v>3000</v>
      </c>
      <c r="G921" s="86">
        <v>3000</v>
      </c>
      <c r="H921" s="77">
        <v>3000</v>
      </c>
      <c r="I921" s="86">
        <v>3000</v>
      </c>
      <c r="J921" s="86">
        <v>3000</v>
      </c>
      <c r="K921" s="86">
        <v>3000</v>
      </c>
      <c r="L921" s="77">
        <v>3000</v>
      </c>
      <c r="M921" s="86">
        <v>3000</v>
      </c>
      <c r="N921" s="86">
        <v>3000</v>
      </c>
      <c r="O921" s="86">
        <v>3000</v>
      </c>
      <c r="P921" s="77">
        <v>3000</v>
      </c>
      <c r="Q921" s="86">
        <v>3000</v>
      </c>
      <c r="R921" s="86">
        <v>3000</v>
      </c>
      <c r="S921" s="86">
        <v>3000</v>
      </c>
      <c r="T921" s="77">
        <v>3000</v>
      </c>
      <c r="U921" s="86">
        <v>3000</v>
      </c>
      <c r="V921" s="86">
        <v>3000</v>
      </c>
      <c r="W921" s="86">
        <v>3000</v>
      </c>
      <c r="X921" s="77">
        <v>3000</v>
      </c>
      <c r="Y921" s="86">
        <v>3000</v>
      </c>
      <c r="Z921" s="86">
        <v>3000</v>
      </c>
      <c r="AA921" s="86">
        <v>3000</v>
      </c>
      <c r="AB921" s="77">
        <v>3000</v>
      </c>
      <c r="AC921" s="86">
        <v>3000</v>
      </c>
      <c r="AD921" s="86">
        <v>3000</v>
      </c>
      <c r="AE921" s="86">
        <v>3000</v>
      </c>
      <c r="AF921" s="77">
        <v>3000</v>
      </c>
      <c r="AG921" s="86">
        <v>3000</v>
      </c>
      <c r="AH921" s="86">
        <v>3000</v>
      </c>
      <c r="AI921" s="86">
        <v>3000</v>
      </c>
      <c r="AJ921" s="77">
        <v>3000</v>
      </c>
      <c r="AK921" s="86">
        <v>3000</v>
      </c>
      <c r="AL921" s="86">
        <v>3000</v>
      </c>
      <c r="AM921" s="86">
        <v>3000</v>
      </c>
      <c r="AN921" s="77">
        <v>3000</v>
      </c>
      <c r="AO921" s="86">
        <v>3000</v>
      </c>
      <c r="AP921" s="86">
        <v>60000</v>
      </c>
      <c r="AQ921" s="86">
        <v>60000</v>
      </c>
      <c r="AR921" s="77">
        <v>60000</v>
      </c>
      <c r="AT921" s="93"/>
      <c r="AU921" s="93"/>
      <c r="AV921" s="93"/>
      <c r="AW921" s="93"/>
      <c r="AX921" s="93"/>
      <c r="AY921" s="93"/>
      <c r="AZ921" s="93"/>
      <c r="BA921" s="93"/>
      <c r="BB921" s="93"/>
      <c r="BC921" s="93"/>
    </row>
    <row r="922" spans="1:55" x14ac:dyDescent="0.45">
      <c r="A922" s="224" t="s">
        <v>703</v>
      </c>
      <c r="B922" s="60" t="s">
        <v>701</v>
      </c>
      <c r="C922" s="76" t="s">
        <v>185</v>
      </c>
      <c r="D922" s="60">
        <v>3859383</v>
      </c>
      <c r="E922" s="113"/>
      <c r="F922" s="113"/>
      <c r="G922" s="113"/>
      <c r="H922" s="91"/>
      <c r="I922" s="86">
        <v>3000</v>
      </c>
      <c r="J922" s="86">
        <v>3000</v>
      </c>
      <c r="K922" s="86">
        <v>3000</v>
      </c>
      <c r="L922" s="77">
        <v>3000</v>
      </c>
      <c r="M922" s="86">
        <v>3000</v>
      </c>
      <c r="N922" s="86">
        <v>3000</v>
      </c>
      <c r="O922" s="86">
        <v>3000</v>
      </c>
      <c r="P922" s="77">
        <v>3000</v>
      </c>
      <c r="Q922" s="86">
        <v>3000</v>
      </c>
      <c r="R922" s="86">
        <v>3000</v>
      </c>
      <c r="S922" s="86">
        <v>3000</v>
      </c>
      <c r="T922" s="77">
        <v>3000</v>
      </c>
      <c r="U922" s="86">
        <v>3000</v>
      </c>
      <c r="V922" s="86">
        <v>3000</v>
      </c>
      <c r="W922" s="86">
        <v>3000</v>
      </c>
      <c r="X922" s="77">
        <v>3000</v>
      </c>
      <c r="Y922" s="86">
        <v>3000</v>
      </c>
      <c r="Z922" s="86">
        <v>3000</v>
      </c>
      <c r="AA922" s="86">
        <v>3000</v>
      </c>
      <c r="AB922" s="77">
        <v>3000</v>
      </c>
      <c r="AC922" s="86">
        <v>3000</v>
      </c>
      <c r="AD922" s="86">
        <v>3000</v>
      </c>
      <c r="AE922" s="86">
        <v>3000</v>
      </c>
      <c r="AF922" s="77">
        <v>3000</v>
      </c>
      <c r="AG922" s="86">
        <v>3000</v>
      </c>
      <c r="AH922" s="86">
        <v>3000</v>
      </c>
      <c r="AI922" s="86">
        <v>3000</v>
      </c>
      <c r="AJ922" s="77">
        <v>3000</v>
      </c>
      <c r="AK922" s="86">
        <v>3000</v>
      </c>
      <c r="AL922" s="86">
        <v>3000</v>
      </c>
      <c r="AM922" s="86">
        <v>3000</v>
      </c>
      <c r="AN922" s="77">
        <v>3000</v>
      </c>
      <c r="AO922" s="86">
        <v>3000</v>
      </c>
      <c r="AP922" s="86">
        <v>60000</v>
      </c>
      <c r="AQ922" s="86">
        <v>60000</v>
      </c>
      <c r="AR922" s="77">
        <v>60000</v>
      </c>
      <c r="AT922" s="93"/>
      <c r="AU922" s="93"/>
      <c r="AV922" s="93"/>
      <c r="AW922" s="93"/>
      <c r="AX922" s="93"/>
      <c r="AY922" s="93"/>
      <c r="AZ922" s="93"/>
      <c r="BA922" s="93"/>
      <c r="BB922" s="93"/>
      <c r="BC922" s="93"/>
    </row>
    <row r="923" spans="1:55" x14ac:dyDescent="0.45">
      <c r="A923" s="225" t="s">
        <v>704</v>
      </c>
      <c r="B923" s="101" t="s">
        <v>701</v>
      </c>
      <c r="C923" s="102" t="s">
        <v>185</v>
      </c>
      <c r="D923" s="101">
        <v>3859384</v>
      </c>
      <c r="E923" s="162">
        <f t="shared" ref="E923:AR923" si="76">SUM(E920:E922)</f>
        <v>12000</v>
      </c>
      <c r="F923" s="162">
        <f t="shared" si="76"/>
        <v>12000</v>
      </c>
      <c r="G923" s="162">
        <f t="shared" si="76"/>
        <v>12000</v>
      </c>
      <c r="H923" s="199">
        <f t="shared" si="76"/>
        <v>12000</v>
      </c>
      <c r="I923" s="162">
        <f t="shared" si="76"/>
        <v>15000</v>
      </c>
      <c r="J923" s="162">
        <f t="shared" si="76"/>
        <v>15000</v>
      </c>
      <c r="K923" s="162">
        <f t="shared" si="76"/>
        <v>15000</v>
      </c>
      <c r="L923" s="199">
        <f t="shared" si="76"/>
        <v>15000</v>
      </c>
      <c r="M923" s="162">
        <f t="shared" si="76"/>
        <v>15000</v>
      </c>
      <c r="N923" s="162">
        <f t="shared" si="76"/>
        <v>15000</v>
      </c>
      <c r="O923" s="162">
        <f t="shared" si="76"/>
        <v>15000</v>
      </c>
      <c r="P923" s="199">
        <f t="shared" si="76"/>
        <v>15000</v>
      </c>
      <c r="Q923" s="162">
        <f t="shared" si="76"/>
        <v>15000</v>
      </c>
      <c r="R923" s="162">
        <f t="shared" si="76"/>
        <v>15000</v>
      </c>
      <c r="S923" s="162">
        <f t="shared" si="76"/>
        <v>15000</v>
      </c>
      <c r="T923" s="199">
        <f t="shared" si="76"/>
        <v>15000</v>
      </c>
      <c r="U923" s="162">
        <f t="shared" si="76"/>
        <v>15000</v>
      </c>
      <c r="V923" s="162">
        <f t="shared" si="76"/>
        <v>15000</v>
      </c>
      <c r="W923" s="162">
        <f t="shared" si="76"/>
        <v>15000</v>
      </c>
      <c r="X923" s="199">
        <f t="shared" si="76"/>
        <v>15000</v>
      </c>
      <c r="Y923" s="162">
        <f t="shared" si="76"/>
        <v>15000</v>
      </c>
      <c r="Z923" s="162">
        <f t="shared" si="76"/>
        <v>15000</v>
      </c>
      <c r="AA923" s="162">
        <f t="shared" si="76"/>
        <v>15000</v>
      </c>
      <c r="AB923" s="199">
        <f t="shared" si="76"/>
        <v>15000</v>
      </c>
      <c r="AC923" s="162">
        <f t="shared" si="76"/>
        <v>15000</v>
      </c>
      <c r="AD923" s="162">
        <f t="shared" si="76"/>
        <v>15000</v>
      </c>
      <c r="AE923" s="162">
        <f t="shared" si="76"/>
        <v>15000</v>
      </c>
      <c r="AF923" s="199">
        <f t="shared" si="76"/>
        <v>15000</v>
      </c>
      <c r="AG923" s="162">
        <f t="shared" si="76"/>
        <v>15000</v>
      </c>
      <c r="AH923" s="162">
        <f t="shared" si="76"/>
        <v>15000</v>
      </c>
      <c r="AI923" s="162">
        <f t="shared" si="76"/>
        <v>15000</v>
      </c>
      <c r="AJ923" s="199">
        <f t="shared" si="76"/>
        <v>15000</v>
      </c>
      <c r="AK923" s="162">
        <f t="shared" si="76"/>
        <v>15000</v>
      </c>
      <c r="AL923" s="162">
        <f t="shared" si="76"/>
        <v>15000</v>
      </c>
      <c r="AM923" s="162">
        <f t="shared" si="76"/>
        <v>15000</v>
      </c>
      <c r="AN923" s="199">
        <f t="shared" si="76"/>
        <v>15000</v>
      </c>
      <c r="AO923" s="162">
        <f t="shared" si="76"/>
        <v>15000</v>
      </c>
      <c r="AP923" s="162">
        <f t="shared" si="76"/>
        <v>300000</v>
      </c>
      <c r="AQ923" s="162">
        <f t="shared" si="76"/>
        <v>300000</v>
      </c>
      <c r="AR923" s="199">
        <f t="shared" si="76"/>
        <v>300000</v>
      </c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</row>
    <row r="924" spans="1:55" x14ac:dyDescent="0.45">
      <c r="A924" s="97"/>
      <c r="B924" s="114"/>
      <c r="C924" s="114"/>
      <c r="D924" s="114"/>
      <c r="E924" s="210"/>
      <c r="F924" s="210"/>
      <c r="G924" s="210"/>
      <c r="H924" s="211"/>
      <c r="I924" s="210"/>
      <c r="J924" s="210"/>
      <c r="K924" s="210"/>
      <c r="L924" s="211"/>
      <c r="M924" s="210"/>
      <c r="N924" s="210"/>
      <c r="O924" s="210"/>
      <c r="P924" s="211"/>
      <c r="Q924" s="210"/>
      <c r="R924" s="210"/>
      <c r="S924" s="210"/>
      <c r="T924" s="211"/>
      <c r="U924" s="210"/>
      <c r="V924" s="210"/>
      <c r="W924" s="210"/>
      <c r="X924" s="211"/>
      <c r="Y924" s="210"/>
      <c r="Z924" s="210"/>
      <c r="AA924" s="210"/>
      <c r="AB924" s="211"/>
      <c r="AC924" s="210"/>
      <c r="AD924" s="210"/>
      <c r="AE924" s="210"/>
      <c r="AF924" s="211"/>
      <c r="AG924" s="210"/>
      <c r="AH924" s="210"/>
      <c r="AI924" s="210"/>
      <c r="AJ924" s="211"/>
      <c r="AK924" s="210"/>
      <c r="AL924" s="210"/>
      <c r="AM924" s="210"/>
      <c r="AN924" s="211"/>
      <c r="AO924" s="210"/>
      <c r="AP924" s="210"/>
      <c r="AQ924" s="210"/>
      <c r="AR924" s="211"/>
      <c r="AT924" s="93"/>
      <c r="AU924" s="93"/>
      <c r="AV924" s="93"/>
      <c r="AW924" s="93"/>
      <c r="AX924" s="93"/>
      <c r="AY924" s="93"/>
      <c r="AZ924" s="93"/>
      <c r="BA924" s="93"/>
      <c r="BB924" s="93"/>
      <c r="BC924" s="93"/>
    </row>
    <row r="925" spans="1:55" x14ac:dyDescent="0.45">
      <c r="A925" s="141" t="s">
        <v>706</v>
      </c>
      <c r="B925" s="142"/>
      <c r="C925" s="142"/>
      <c r="D925" s="142"/>
      <c r="E925" s="113"/>
      <c r="F925" s="113"/>
      <c r="G925" s="113"/>
      <c r="H925" s="91"/>
      <c r="I925" s="113"/>
      <c r="J925" s="113"/>
      <c r="K925" s="113"/>
      <c r="L925" s="91"/>
      <c r="M925" s="113"/>
      <c r="N925" s="113"/>
      <c r="O925" s="113"/>
      <c r="P925" s="91"/>
      <c r="Q925" s="113"/>
      <c r="R925" s="113"/>
      <c r="S925" s="113"/>
      <c r="T925" s="91"/>
      <c r="U925" s="113"/>
      <c r="V925" s="113"/>
      <c r="W925" s="113"/>
      <c r="X925" s="91"/>
      <c r="Y925" s="113"/>
      <c r="Z925" s="113"/>
      <c r="AA925" s="113"/>
      <c r="AB925" s="91"/>
      <c r="AC925" s="113"/>
      <c r="AD925" s="113"/>
      <c r="AE925" s="113"/>
      <c r="AF925" s="91"/>
      <c r="AG925" s="113"/>
      <c r="AH925" s="113"/>
      <c r="AI925" s="113"/>
      <c r="AJ925" s="91"/>
      <c r="AK925" s="113"/>
      <c r="AL925" s="113"/>
      <c r="AM925" s="113"/>
      <c r="AN925" s="91"/>
      <c r="AO925" s="113"/>
      <c r="AP925" s="113"/>
      <c r="AQ925" s="113"/>
      <c r="AR925" s="91"/>
      <c r="AT925" s="93"/>
      <c r="AU925" s="93"/>
      <c r="AV925" s="93"/>
      <c r="AW925" s="93"/>
      <c r="AX925" s="93"/>
      <c r="AY925" s="93"/>
      <c r="AZ925" s="93"/>
      <c r="BA925" s="93"/>
      <c r="BB925" s="93"/>
      <c r="BC925" s="93"/>
    </row>
    <row r="926" spans="1:55" x14ac:dyDescent="0.45">
      <c r="A926" s="224" t="s">
        <v>700</v>
      </c>
      <c r="B926" s="60" t="s">
        <v>701</v>
      </c>
      <c r="C926" s="76" t="s">
        <v>185</v>
      </c>
      <c r="D926" s="60">
        <v>3859385</v>
      </c>
      <c r="E926" s="86">
        <v>270.16500000000002</v>
      </c>
      <c r="F926" s="86">
        <v>273.85199999999998</v>
      </c>
      <c r="G926" s="86">
        <v>276.68099999999998</v>
      </c>
      <c r="H926" s="77">
        <v>279.32499999999999</v>
      </c>
      <c r="I926" s="86">
        <v>281.55700000000002</v>
      </c>
      <c r="J926" s="86">
        <v>283.01400000000001</v>
      </c>
      <c r="K926" s="86">
        <v>284.67399999999998</v>
      </c>
      <c r="L926" s="77">
        <v>286.56</v>
      </c>
      <c r="M926" s="86">
        <v>288.19799999999998</v>
      </c>
      <c r="N926" s="86">
        <v>289.834</v>
      </c>
      <c r="O926" s="86">
        <v>291.214</v>
      </c>
      <c r="P926" s="77">
        <v>292.29700000000003</v>
      </c>
      <c r="Q926" s="86">
        <v>293.57299999999998</v>
      </c>
      <c r="R926" s="86">
        <v>294.68599999999998</v>
      </c>
      <c r="S926" s="86">
        <v>295.995</v>
      </c>
      <c r="T926" s="77">
        <v>296.99200000000002</v>
      </c>
      <c r="U926" s="86">
        <v>297.60000000000002</v>
      </c>
      <c r="V926" s="86">
        <v>298.04300000000001</v>
      </c>
      <c r="W926" s="86">
        <v>298.26299999999998</v>
      </c>
      <c r="X926" s="77">
        <v>298.47000000000003</v>
      </c>
      <c r="Y926" s="86">
        <v>298.65199999999999</v>
      </c>
      <c r="Z926" s="86">
        <v>298.89499999999998</v>
      </c>
      <c r="AA926" s="86">
        <v>298.96699999999998</v>
      </c>
      <c r="AB926" s="77">
        <v>299.24200000000002</v>
      </c>
      <c r="AC926" s="86">
        <v>299.44400000000002</v>
      </c>
      <c r="AD926" s="86">
        <v>299.52</v>
      </c>
      <c r="AE926" s="86">
        <v>299.62400000000002</v>
      </c>
      <c r="AF926" s="77">
        <v>299.82799999999997</v>
      </c>
      <c r="AG926" s="86">
        <v>300.04700000000003</v>
      </c>
      <c r="AH926" s="86">
        <v>300.221</v>
      </c>
      <c r="AI926" s="86">
        <v>300.64100000000002</v>
      </c>
      <c r="AJ926" s="77">
        <v>300.73</v>
      </c>
      <c r="AK926" s="86">
        <v>300.74700000000001</v>
      </c>
      <c r="AL926" s="86">
        <v>301.04000000000002</v>
      </c>
      <c r="AM926" s="86">
        <v>300.80099999999999</v>
      </c>
      <c r="AN926" s="77">
        <v>300.73700000000002</v>
      </c>
      <c r="AO926" s="86">
        <v>300.76299999999998</v>
      </c>
      <c r="AP926" s="86">
        <v>6002</v>
      </c>
      <c r="AQ926" s="86">
        <v>5978</v>
      </c>
      <c r="AR926" s="77">
        <v>5964</v>
      </c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</row>
    <row r="927" spans="1:55" x14ac:dyDescent="0.45">
      <c r="A927" s="224" t="s">
        <v>702</v>
      </c>
      <c r="B927" s="60" t="s">
        <v>701</v>
      </c>
      <c r="C927" s="76" t="s">
        <v>185</v>
      </c>
      <c r="D927" s="60">
        <v>3859386</v>
      </c>
      <c r="E927" s="86">
        <v>60.843000000000004</v>
      </c>
      <c r="F927" s="86">
        <v>59.281999999999996</v>
      </c>
      <c r="G927" s="86">
        <v>57.475999999999999</v>
      </c>
      <c r="H927" s="77">
        <v>56.506999999999998</v>
      </c>
      <c r="I927" s="86">
        <v>55.673999999999999</v>
      </c>
      <c r="J927" s="86">
        <v>54.924999999999997</v>
      </c>
      <c r="K927" s="86">
        <v>54.320999999999998</v>
      </c>
      <c r="L927" s="77">
        <v>53.213000000000001</v>
      </c>
      <c r="M927" s="86">
        <v>52.48</v>
      </c>
      <c r="N927" s="86">
        <v>51.747999999999998</v>
      </c>
      <c r="O927" s="86">
        <v>50.99</v>
      </c>
      <c r="P927" s="77">
        <v>50.295000000000002</v>
      </c>
      <c r="Q927" s="86">
        <v>49.536000000000001</v>
      </c>
      <c r="R927" s="86">
        <v>48.920999999999999</v>
      </c>
      <c r="S927" s="86">
        <v>48.104999999999997</v>
      </c>
      <c r="T927" s="77">
        <v>47.436999999999998</v>
      </c>
      <c r="U927" s="86">
        <v>47.164000000000001</v>
      </c>
      <c r="V927" s="86">
        <v>47.100999999999999</v>
      </c>
      <c r="W927" s="86">
        <v>47.054000000000002</v>
      </c>
      <c r="X927" s="77">
        <v>46.972000000000001</v>
      </c>
      <c r="Y927" s="86">
        <v>46.94</v>
      </c>
      <c r="Z927" s="86">
        <v>46.890999999999998</v>
      </c>
      <c r="AA927" s="86">
        <v>46.88</v>
      </c>
      <c r="AB927" s="77">
        <v>46.636000000000003</v>
      </c>
      <c r="AC927" s="86">
        <v>46.527000000000001</v>
      </c>
      <c r="AD927" s="86">
        <v>46.521999999999998</v>
      </c>
      <c r="AE927" s="86">
        <v>46.508000000000003</v>
      </c>
      <c r="AF927" s="77">
        <v>46.441000000000003</v>
      </c>
      <c r="AG927" s="86">
        <v>46.406999999999996</v>
      </c>
      <c r="AH927" s="86">
        <v>46.302</v>
      </c>
      <c r="AI927" s="86">
        <v>45.914999999999999</v>
      </c>
      <c r="AJ927" s="77">
        <v>45.843000000000004</v>
      </c>
      <c r="AK927" s="86">
        <v>45.835999999999999</v>
      </c>
      <c r="AL927" s="86">
        <v>45.545999999999999</v>
      </c>
      <c r="AM927" s="86">
        <v>45.261000000000003</v>
      </c>
      <c r="AN927" s="77">
        <v>44.664999999999999</v>
      </c>
      <c r="AO927" s="86">
        <v>44.404000000000003</v>
      </c>
      <c r="AP927" s="86">
        <v>885</v>
      </c>
      <c r="AQ927" s="86">
        <v>884</v>
      </c>
      <c r="AR927" s="77">
        <v>883</v>
      </c>
      <c r="AT927" s="93"/>
      <c r="AU927" s="93"/>
      <c r="AV927" s="93"/>
      <c r="AW927" s="93"/>
      <c r="AX927" s="93"/>
      <c r="AY927" s="93"/>
      <c r="AZ927" s="93"/>
      <c r="BA927" s="93"/>
      <c r="BB927" s="93"/>
      <c r="BC927" s="93"/>
    </row>
    <row r="928" spans="1:55" x14ac:dyDescent="0.45">
      <c r="A928" s="224" t="s">
        <v>703</v>
      </c>
      <c r="B928" s="60" t="s">
        <v>701</v>
      </c>
      <c r="C928" s="76" t="s">
        <v>185</v>
      </c>
      <c r="D928" s="60">
        <v>3859387</v>
      </c>
      <c r="E928" s="113"/>
      <c r="F928" s="113"/>
      <c r="G928" s="113"/>
      <c r="H928" s="91"/>
      <c r="I928" s="86">
        <v>337.23099999999999</v>
      </c>
      <c r="J928" s="86">
        <v>337.96600000000001</v>
      </c>
      <c r="K928" s="86">
        <v>339.28199999999998</v>
      </c>
      <c r="L928" s="77">
        <v>340.399</v>
      </c>
      <c r="M928" s="86">
        <v>341.65199999999999</v>
      </c>
      <c r="N928" s="86">
        <v>343.90800000000002</v>
      </c>
      <c r="O928" s="86">
        <v>345.48899999999998</v>
      </c>
      <c r="P928" s="77">
        <v>344.75599999999997</v>
      </c>
      <c r="Q928" s="86">
        <v>343.68299999999999</v>
      </c>
      <c r="R928" s="86">
        <v>343.17099999999999</v>
      </c>
      <c r="S928" s="86">
        <v>345.036</v>
      </c>
      <c r="T928" s="77">
        <v>346.86399999999998</v>
      </c>
      <c r="U928" s="86">
        <v>347.34399999999999</v>
      </c>
      <c r="V928" s="86">
        <v>347.73200000000003</v>
      </c>
      <c r="W928" s="86">
        <v>349.47300000000001</v>
      </c>
      <c r="X928" s="77">
        <v>349.34100000000001</v>
      </c>
      <c r="Y928" s="86">
        <v>349.35300000000001</v>
      </c>
      <c r="Z928" s="86">
        <v>350.16</v>
      </c>
      <c r="AA928" s="86">
        <v>350.11</v>
      </c>
      <c r="AB928" s="77">
        <v>349.678</v>
      </c>
      <c r="AC928" s="86">
        <v>348.81099999999998</v>
      </c>
      <c r="AD928" s="86">
        <v>348.00799999999998</v>
      </c>
      <c r="AE928" s="86">
        <v>344.774</v>
      </c>
      <c r="AF928" s="77">
        <v>342.06599999999997</v>
      </c>
      <c r="AG928" s="86">
        <v>337.51799999999997</v>
      </c>
      <c r="AH928" s="86">
        <v>334.69200000000001</v>
      </c>
      <c r="AI928" s="86">
        <v>331.16800000000001</v>
      </c>
      <c r="AJ928" s="77">
        <v>328.649</v>
      </c>
      <c r="AK928" s="86">
        <v>324.51100000000002</v>
      </c>
      <c r="AL928" s="86">
        <v>321.05099999999999</v>
      </c>
      <c r="AM928" s="86">
        <v>318.62</v>
      </c>
      <c r="AN928" s="77">
        <v>316.71899999999999</v>
      </c>
      <c r="AO928" s="86">
        <v>313.596</v>
      </c>
      <c r="AP928" s="86">
        <v>6191</v>
      </c>
      <c r="AQ928" s="86">
        <v>6109</v>
      </c>
      <c r="AR928" s="77">
        <v>6002</v>
      </c>
      <c r="AT928" s="93"/>
      <c r="AU928" s="93"/>
      <c r="AV928" s="93"/>
      <c r="AW928" s="93"/>
      <c r="AX928" s="93"/>
      <c r="AY928" s="93"/>
      <c r="AZ928" s="93"/>
      <c r="BA928" s="93"/>
      <c r="BB928" s="93"/>
      <c r="BC928" s="93"/>
    </row>
    <row r="929" spans="1:55" x14ac:dyDescent="0.45">
      <c r="A929" s="225" t="s">
        <v>704</v>
      </c>
      <c r="B929" s="101" t="s">
        <v>701</v>
      </c>
      <c r="C929" s="102" t="s">
        <v>185</v>
      </c>
      <c r="D929" s="101">
        <v>3859388</v>
      </c>
      <c r="E929" s="103">
        <v>331.00799999999998</v>
      </c>
      <c r="F929" s="103">
        <v>333.13400000000001</v>
      </c>
      <c r="G929" s="162">
        <f t="shared" ref="G929:L929" si="77">SUM(G926:G928)</f>
        <v>334.15699999999998</v>
      </c>
      <c r="H929" s="199">
        <f t="shared" si="77"/>
        <v>335.83199999999999</v>
      </c>
      <c r="I929" s="162">
        <f t="shared" si="77"/>
        <v>674.46199999999999</v>
      </c>
      <c r="J929" s="162">
        <f t="shared" si="77"/>
        <v>675.90499999999997</v>
      </c>
      <c r="K929" s="162">
        <f t="shared" si="77"/>
        <v>678.27700000000004</v>
      </c>
      <c r="L929" s="199">
        <f t="shared" si="77"/>
        <v>680.17200000000003</v>
      </c>
      <c r="M929" s="103">
        <v>682.33</v>
      </c>
      <c r="N929" s="162">
        <f>SUM(N926:N928)</f>
        <v>685.49</v>
      </c>
      <c r="O929" s="162">
        <f>SUM(O926:O928)</f>
        <v>687.69299999999998</v>
      </c>
      <c r="P929" s="199">
        <f>SUM(P926:P928)</f>
        <v>687.34799999999996</v>
      </c>
      <c r="Q929" s="103">
        <v>686.79200000000003</v>
      </c>
      <c r="R929" s="162">
        <f t="shared" ref="R929:X929" si="78">SUM(R926:R928)</f>
        <v>686.77800000000002</v>
      </c>
      <c r="S929" s="162">
        <f t="shared" si="78"/>
        <v>689.13599999999997</v>
      </c>
      <c r="T929" s="199">
        <f t="shared" si="78"/>
        <v>691.29300000000001</v>
      </c>
      <c r="U929" s="162">
        <f t="shared" si="78"/>
        <v>692.10799999999995</v>
      </c>
      <c r="V929" s="162">
        <f t="shared" si="78"/>
        <v>692.87599999999998</v>
      </c>
      <c r="W929" s="162">
        <f t="shared" si="78"/>
        <v>694.79</v>
      </c>
      <c r="X929" s="199">
        <f t="shared" si="78"/>
        <v>694.78300000000002</v>
      </c>
      <c r="Y929" s="103">
        <v>694.94500000000005</v>
      </c>
      <c r="Z929" s="162">
        <f>SUM(Z926:Z928)</f>
        <v>695.94600000000003</v>
      </c>
      <c r="AA929" s="162">
        <f>SUM(AA926:AA928)</f>
        <v>695.95699999999999</v>
      </c>
      <c r="AB929" s="199">
        <f>SUM(AB926:AB928)</f>
        <v>695.55600000000004</v>
      </c>
      <c r="AC929" s="103">
        <v>694.78200000000004</v>
      </c>
      <c r="AD929" s="162">
        <f t="shared" ref="AD929:AM929" si="79">SUM(AD926:AD928)</f>
        <v>694.05</v>
      </c>
      <c r="AE929" s="162">
        <f t="shared" si="79"/>
        <v>690.90599999999995</v>
      </c>
      <c r="AF929" s="199">
        <f t="shared" si="79"/>
        <v>688.33500000000004</v>
      </c>
      <c r="AG929" s="162">
        <f t="shared" si="79"/>
        <v>683.97199999999998</v>
      </c>
      <c r="AH929" s="162">
        <f t="shared" si="79"/>
        <v>681.21500000000003</v>
      </c>
      <c r="AI929" s="162">
        <f t="shared" si="79"/>
        <v>677.72400000000005</v>
      </c>
      <c r="AJ929" s="199">
        <f t="shared" si="79"/>
        <v>675.22199999999998</v>
      </c>
      <c r="AK929" s="162">
        <f t="shared" si="79"/>
        <v>671.09400000000005</v>
      </c>
      <c r="AL929" s="162">
        <f t="shared" si="79"/>
        <v>667.63699999999994</v>
      </c>
      <c r="AM929" s="162">
        <f t="shared" si="79"/>
        <v>664.68200000000002</v>
      </c>
      <c r="AN929" s="104">
        <v>662.12099999999998</v>
      </c>
      <c r="AO929" s="103">
        <v>658.76300000000003</v>
      </c>
      <c r="AP929" s="162">
        <f>SUM(AP926:AP928)</f>
        <v>13078</v>
      </c>
      <c r="AQ929" s="162">
        <f>SUM(AQ926:AQ928)</f>
        <v>12971</v>
      </c>
      <c r="AR929" s="199">
        <f>SUM(AR926:AR928)</f>
        <v>12849</v>
      </c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</row>
    <row r="930" spans="1:55" x14ac:dyDescent="0.45">
      <c r="A930" s="59"/>
      <c r="B930" s="60"/>
      <c r="C930" s="60"/>
      <c r="D930" s="60"/>
      <c r="E930" s="113"/>
      <c r="F930" s="113"/>
      <c r="G930" s="113"/>
      <c r="H930" s="91"/>
      <c r="I930" s="113"/>
      <c r="J930" s="113"/>
      <c r="K930" s="113"/>
      <c r="L930" s="91"/>
      <c r="M930" s="113"/>
      <c r="N930" s="113"/>
      <c r="O930" s="113"/>
      <c r="P930" s="91"/>
      <c r="Q930" s="113"/>
      <c r="R930" s="113"/>
      <c r="S930" s="113"/>
      <c r="T930" s="91"/>
      <c r="U930" s="113"/>
      <c r="V930" s="113"/>
      <c r="W930" s="113"/>
      <c r="X930" s="91"/>
      <c r="Y930" s="113"/>
      <c r="Z930" s="113"/>
      <c r="AA930" s="113"/>
      <c r="AB930" s="91"/>
      <c r="AC930" s="113"/>
      <c r="AD930" s="113"/>
      <c r="AE930" s="113"/>
      <c r="AF930" s="91"/>
      <c r="AG930" s="113"/>
      <c r="AH930" s="113"/>
      <c r="AI930" s="113"/>
      <c r="AJ930" s="91"/>
      <c r="AK930" s="113"/>
      <c r="AL930" s="113"/>
      <c r="AM930" s="113"/>
      <c r="AN930" s="91"/>
      <c r="AO930" s="113"/>
      <c r="AP930" s="113"/>
      <c r="AQ930" s="113"/>
      <c r="AR930" s="91"/>
      <c r="AT930" s="93"/>
      <c r="AU930" s="93"/>
      <c r="AV930" s="93"/>
      <c r="AW930" s="93"/>
      <c r="AX930" s="93"/>
      <c r="AY930" s="93"/>
      <c r="AZ930" s="93"/>
      <c r="BA930" s="93"/>
      <c r="BB930" s="93"/>
      <c r="BC930" s="93"/>
    </row>
    <row r="931" spans="1:55" x14ac:dyDescent="0.45">
      <c r="A931" s="95" t="s">
        <v>707</v>
      </c>
      <c r="B931" s="96"/>
      <c r="C931" s="96"/>
      <c r="D931" s="96"/>
      <c r="E931" s="66"/>
      <c r="F931" s="66"/>
      <c r="G931" s="66"/>
      <c r="H931" s="67"/>
      <c r="I931" s="66"/>
      <c r="J931" s="66"/>
      <c r="K931" s="66"/>
      <c r="L931" s="67"/>
      <c r="M931" s="66"/>
      <c r="N931" s="66"/>
      <c r="O931" s="66"/>
      <c r="P931" s="67"/>
      <c r="Q931" s="66"/>
      <c r="R931" s="66"/>
      <c r="S931" s="66"/>
      <c r="T931" s="67"/>
      <c r="U931" s="66"/>
      <c r="V931" s="66"/>
      <c r="W931" s="66"/>
      <c r="X931" s="67"/>
      <c r="Y931" s="66"/>
      <c r="Z931" s="66"/>
      <c r="AA931" s="66"/>
      <c r="AB931" s="67"/>
      <c r="AC931" s="66"/>
      <c r="AD931" s="66"/>
      <c r="AE931" s="66"/>
      <c r="AF931" s="67"/>
      <c r="AG931" s="66"/>
      <c r="AH931" s="66"/>
      <c r="AI931" s="66"/>
      <c r="AJ931" s="67"/>
      <c r="AK931" s="66"/>
      <c r="AL931" s="66"/>
      <c r="AM931" s="66"/>
      <c r="AN931" s="67"/>
      <c r="AO931" s="66"/>
      <c r="AP931" s="66"/>
      <c r="AQ931" s="66"/>
      <c r="AR931" s="67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</row>
    <row r="932" spans="1:55" x14ac:dyDescent="0.45">
      <c r="A932" s="97" t="s">
        <v>280</v>
      </c>
      <c r="B932" s="60" t="s">
        <v>695</v>
      </c>
      <c r="C932" s="76" t="s">
        <v>209</v>
      </c>
      <c r="D932" s="60">
        <v>13980</v>
      </c>
      <c r="E932" s="86">
        <v>38739</v>
      </c>
      <c r="F932" s="86">
        <v>40178</v>
      </c>
      <c r="G932" s="86">
        <v>42162</v>
      </c>
      <c r="H932" s="77">
        <v>43862</v>
      </c>
      <c r="I932" s="86">
        <v>46170</v>
      </c>
      <c r="J932" s="86">
        <v>48584</v>
      </c>
      <c r="K932" s="86">
        <v>51564</v>
      </c>
      <c r="L932" s="67"/>
      <c r="M932" s="66"/>
      <c r="N932" s="66"/>
      <c r="O932" s="66"/>
      <c r="P932" s="67"/>
      <c r="Q932" s="66"/>
      <c r="R932" s="66"/>
      <c r="S932" s="66"/>
      <c r="T932" s="67"/>
      <c r="U932" s="66"/>
      <c r="V932" s="66"/>
      <c r="W932" s="66"/>
      <c r="X932" s="67"/>
      <c r="Y932" s="66"/>
      <c r="Z932" s="66"/>
      <c r="AA932" s="66"/>
      <c r="AB932" s="67"/>
      <c r="AC932" s="66"/>
      <c r="AD932" s="66"/>
      <c r="AE932" s="66"/>
      <c r="AF932" s="67"/>
      <c r="AG932" s="66"/>
      <c r="AH932" s="66"/>
      <c r="AI932" s="66"/>
      <c r="AJ932" s="67"/>
      <c r="AK932" s="66"/>
      <c r="AL932" s="66"/>
      <c r="AM932" s="66"/>
      <c r="AN932" s="67"/>
      <c r="AO932" s="66"/>
      <c r="AP932" s="66"/>
      <c r="AQ932" s="66"/>
      <c r="AR932" s="67"/>
      <c r="AT932" s="99"/>
      <c r="AU932" s="68"/>
      <c r="AV932" s="68"/>
      <c r="AW932" s="68"/>
      <c r="AX932" s="68"/>
      <c r="AY932" s="68"/>
      <c r="AZ932" s="68"/>
      <c r="BA932" s="68"/>
      <c r="BB932" s="68"/>
      <c r="BC932" s="68"/>
    </row>
    <row r="933" spans="1:55" x14ac:dyDescent="0.45">
      <c r="A933" s="97" t="s">
        <v>636</v>
      </c>
      <c r="B933" s="60" t="s">
        <v>695</v>
      </c>
      <c r="C933" s="76" t="s">
        <v>209</v>
      </c>
      <c r="D933" s="60">
        <v>13982</v>
      </c>
      <c r="E933" s="86">
        <v>9982</v>
      </c>
      <c r="F933" s="86">
        <v>4599</v>
      </c>
      <c r="G933" s="86">
        <v>4259</v>
      </c>
      <c r="H933" s="77">
        <v>3894</v>
      </c>
      <c r="I933" s="86">
        <v>3659</v>
      </c>
      <c r="J933" s="86">
        <v>3485</v>
      </c>
      <c r="K933" s="86">
        <v>3466</v>
      </c>
      <c r="L933" s="67"/>
      <c r="M933" s="66"/>
      <c r="N933" s="66"/>
      <c r="O933" s="66"/>
      <c r="P933" s="67"/>
      <c r="Q933" s="66"/>
      <c r="R933" s="66"/>
      <c r="S933" s="66"/>
      <c r="T933" s="67"/>
      <c r="U933" s="66"/>
      <c r="V933" s="66"/>
      <c r="W933" s="66"/>
      <c r="X933" s="67"/>
      <c r="Y933" s="66"/>
      <c r="Z933" s="66"/>
      <c r="AA933" s="66"/>
      <c r="AB933" s="67"/>
      <c r="AC933" s="66"/>
      <c r="AD933" s="66"/>
      <c r="AE933" s="66"/>
      <c r="AF933" s="67"/>
      <c r="AG933" s="66"/>
      <c r="AH933" s="66"/>
      <c r="AI933" s="66"/>
      <c r="AJ933" s="67"/>
      <c r="AK933" s="66"/>
      <c r="AL933" s="66"/>
      <c r="AM933" s="66"/>
      <c r="AN933" s="67"/>
      <c r="AO933" s="66"/>
      <c r="AP933" s="66"/>
      <c r="AQ933" s="66"/>
      <c r="AR933" s="67"/>
      <c r="AT933" s="99"/>
      <c r="AU933" s="68"/>
      <c r="AV933" s="68"/>
      <c r="AW933" s="68"/>
      <c r="AX933" s="68"/>
      <c r="AY933" s="68"/>
      <c r="AZ933" s="68"/>
      <c r="BA933" s="68"/>
      <c r="BB933" s="68"/>
      <c r="BC933" s="68"/>
    </row>
    <row r="934" spans="1:55" x14ac:dyDescent="0.45">
      <c r="A934" s="97" t="s">
        <v>708</v>
      </c>
      <c r="B934" s="60" t="s">
        <v>695</v>
      </c>
      <c r="C934" s="76" t="s">
        <v>209</v>
      </c>
      <c r="D934" s="60">
        <v>13983</v>
      </c>
      <c r="E934" s="86">
        <v>5170</v>
      </c>
      <c r="F934" s="66"/>
      <c r="G934" s="66"/>
      <c r="H934" s="67"/>
      <c r="I934" s="66"/>
      <c r="J934" s="66"/>
      <c r="K934" s="66"/>
      <c r="L934" s="67"/>
      <c r="M934" s="66"/>
      <c r="N934" s="66"/>
      <c r="O934" s="66"/>
      <c r="P934" s="67"/>
      <c r="Q934" s="66"/>
      <c r="R934" s="66"/>
      <c r="S934" s="66"/>
      <c r="T934" s="67"/>
      <c r="U934" s="66"/>
      <c r="V934" s="66"/>
      <c r="W934" s="66"/>
      <c r="X934" s="67"/>
      <c r="Y934" s="66"/>
      <c r="Z934" s="66"/>
      <c r="AA934" s="66"/>
      <c r="AB934" s="67"/>
      <c r="AC934" s="66"/>
      <c r="AD934" s="66"/>
      <c r="AE934" s="66"/>
      <c r="AF934" s="67"/>
      <c r="AG934" s="66"/>
      <c r="AH934" s="66"/>
      <c r="AI934" s="66"/>
      <c r="AJ934" s="67"/>
      <c r="AK934" s="66"/>
      <c r="AL934" s="66"/>
      <c r="AM934" s="66"/>
      <c r="AN934" s="67"/>
      <c r="AO934" s="66"/>
      <c r="AP934" s="66"/>
      <c r="AQ934" s="66"/>
      <c r="AR934" s="67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</row>
    <row r="935" spans="1:55" x14ac:dyDescent="0.45">
      <c r="A935" s="123" t="s">
        <v>709</v>
      </c>
      <c r="B935" s="101" t="s">
        <v>695</v>
      </c>
      <c r="C935" s="102" t="s">
        <v>209</v>
      </c>
      <c r="D935" s="101">
        <v>13984</v>
      </c>
      <c r="E935" s="105">
        <f t="shared" ref="E935:K935" si="80">SUM(E932:E934)</f>
        <v>53891</v>
      </c>
      <c r="F935" s="105">
        <f t="shared" si="80"/>
        <v>44777</v>
      </c>
      <c r="G935" s="105">
        <f t="shared" si="80"/>
        <v>46421</v>
      </c>
      <c r="H935" s="106">
        <f t="shared" si="80"/>
        <v>47756</v>
      </c>
      <c r="I935" s="105">
        <f t="shared" si="80"/>
        <v>49829</v>
      </c>
      <c r="J935" s="105">
        <f t="shared" si="80"/>
        <v>52069</v>
      </c>
      <c r="K935" s="105">
        <f t="shared" si="80"/>
        <v>55030</v>
      </c>
      <c r="L935" s="104">
        <v>53600</v>
      </c>
      <c r="M935" s="103">
        <v>55419</v>
      </c>
      <c r="N935" s="103">
        <v>57148</v>
      </c>
      <c r="O935" s="103">
        <v>59976</v>
      </c>
      <c r="P935" s="104">
        <v>61814</v>
      </c>
      <c r="Q935" s="103">
        <v>64115</v>
      </c>
      <c r="R935" s="103">
        <v>66575</v>
      </c>
      <c r="S935" s="103">
        <v>69953</v>
      </c>
      <c r="T935" s="104">
        <v>72053</v>
      </c>
      <c r="U935" s="103">
        <v>73992</v>
      </c>
      <c r="V935" s="103">
        <v>75606</v>
      </c>
      <c r="W935" s="103">
        <v>78101</v>
      </c>
      <c r="X935" s="104">
        <v>80110</v>
      </c>
      <c r="Y935" s="103">
        <v>85050</v>
      </c>
      <c r="Z935" s="103">
        <v>89058</v>
      </c>
      <c r="AA935" s="103">
        <v>94372</v>
      </c>
      <c r="AB935" s="104">
        <v>98771</v>
      </c>
      <c r="AC935" s="103">
        <v>103459</v>
      </c>
      <c r="AD935" s="103">
        <v>107646</v>
      </c>
      <c r="AE935" s="103">
        <v>114096</v>
      </c>
      <c r="AF935" s="104">
        <v>118899</v>
      </c>
      <c r="AG935" s="103">
        <v>123048</v>
      </c>
      <c r="AH935" s="103">
        <v>127498</v>
      </c>
      <c r="AI935" s="103">
        <v>132121</v>
      </c>
      <c r="AJ935" s="104">
        <v>135301</v>
      </c>
      <c r="AK935" s="103">
        <v>139995</v>
      </c>
      <c r="AL935" s="103">
        <v>144056</v>
      </c>
      <c r="AM935" s="103">
        <v>150028</v>
      </c>
      <c r="AN935" s="104">
        <v>156500</v>
      </c>
      <c r="AO935" s="103">
        <v>163906</v>
      </c>
      <c r="AP935" s="103">
        <v>174014</v>
      </c>
      <c r="AQ935" s="103">
        <v>186779</v>
      </c>
      <c r="AR935" s="104">
        <v>190234</v>
      </c>
      <c r="AT935" s="109"/>
      <c r="AU935" s="109"/>
      <c r="AV935" s="109"/>
      <c r="AW935" s="109"/>
      <c r="AX935" s="109"/>
      <c r="AY935" s="109"/>
      <c r="AZ935" s="109"/>
      <c r="BA935" s="109"/>
      <c r="BB935" s="109"/>
      <c r="BC935" s="109"/>
    </row>
    <row r="936" spans="1:55" x14ac:dyDescent="0.45">
      <c r="A936" s="59"/>
      <c r="B936" s="60"/>
      <c r="C936" s="60"/>
      <c r="D936" s="60"/>
      <c r="E936" s="66"/>
      <c r="F936" s="66"/>
      <c r="G936" s="66"/>
      <c r="H936" s="67"/>
      <c r="I936" s="66"/>
      <c r="J936" s="66"/>
      <c r="K936" s="66"/>
      <c r="L936" s="67"/>
      <c r="M936" s="66"/>
      <c r="N936" s="66"/>
      <c r="O936" s="66"/>
      <c r="P936" s="67"/>
      <c r="Q936" s="66"/>
      <c r="R936" s="66"/>
      <c r="S936" s="66"/>
      <c r="T936" s="67"/>
      <c r="U936" s="66"/>
      <c r="V936" s="66"/>
      <c r="W936" s="66"/>
      <c r="X936" s="67"/>
      <c r="Y936" s="66"/>
      <c r="Z936" s="66"/>
      <c r="AA936" s="66"/>
      <c r="AB936" s="67"/>
      <c r="AC936" s="66"/>
      <c r="AD936" s="66"/>
      <c r="AE936" s="66"/>
      <c r="AF936" s="67"/>
      <c r="AG936" s="66"/>
      <c r="AH936" s="66"/>
      <c r="AI936" s="66"/>
      <c r="AJ936" s="67"/>
      <c r="AK936" s="66"/>
      <c r="AL936" s="66"/>
      <c r="AM936" s="66"/>
      <c r="AN936" s="124"/>
      <c r="AO936" s="66"/>
      <c r="AP936" s="66"/>
      <c r="AQ936" s="66"/>
      <c r="AR936" s="124"/>
      <c r="AT936" s="68"/>
      <c r="AU936" s="68"/>
      <c r="AV936" s="68"/>
      <c r="AW936" s="68"/>
      <c r="AX936" s="68"/>
      <c r="AY936" s="68"/>
      <c r="AZ936" s="68"/>
      <c r="BA936" s="68"/>
      <c r="BB936" s="126"/>
      <c r="BC936" s="126"/>
    </row>
    <row r="937" spans="1:55" x14ac:dyDescent="0.45">
      <c r="A937" s="127" t="s">
        <v>710</v>
      </c>
      <c r="B937" s="96"/>
      <c r="C937" s="96"/>
      <c r="D937" s="96"/>
      <c r="E937" s="66"/>
      <c r="F937" s="66"/>
      <c r="G937" s="66"/>
      <c r="H937" s="67"/>
      <c r="I937" s="66"/>
      <c r="J937" s="66"/>
      <c r="K937" s="66"/>
      <c r="L937" s="67"/>
      <c r="M937" s="66"/>
      <c r="N937" s="66"/>
      <c r="O937" s="66"/>
      <c r="P937" s="67"/>
      <c r="Q937" s="66"/>
      <c r="R937" s="66"/>
      <c r="S937" s="66"/>
      <c r="T937" s="67"/>
      <c r="U937" s="66"/>
      <c r="V937" s="66"/>
      <c r="W937" s="66"/>
      <c r="X937" s="67"/>
      <c r="Y937" s="98"/>
      <c r="Z937" s="98"/>
      <c r="AA937" s="98"/>
      <c r="AB937" s="79"/>
      <c r="AC937" s="98"/>
      <c r="AD937" s="98"/>
      <c r="AE937" s="98"/>
      <c r="AF937" s="79"/>
      <c r="AG937" s="98"/>
      <c r="AH937" s="98"/>
      <c r="AI937" s="98"/>
      <c r="AJ937" s="79"/>
      <c r="AK937" s="98"/>
      <c r="AL937" s="98"/>
      <c r="AM937" s="98"/>
      <c r="AN937" s="79"/>
      <c r="AO937" s="98"/>
      <c r="AP937" s="98"/>
      <c r="AQ937" s="98"/>
      <c r="AR937" s="79"/>
      <c r="AT937" s="68"/>
      <c r="AU937" s="68"/>
      <c r="AV937" s="68"/>
      <c r="AW937" s="68"/>
      <c r="AX937" s="68"/>
      <c r="AY937" s="68"/>
      <c r="AZ937" s="68"/>
      <c r="BA937" s="68"/>
      <c r="BB937" s="99"/>
      <c r="BC937" s="99"/>
    </row>
    <row r="938" spans="1:55" x14ac:dyDescent="0.45">
      <c r="A938" s="141" t="s">
        <v>711</v>
      </c>
      <c r="B938" s="142"/>
      <c r="C938" s="142"/>
      <c r="D938" s="142"/>
      <c r="E938" s="66"/>
      <c r="F938" s="66"/>
      <c r="G938" s="66"/>
      <c r="H938" s="67"/>
      <c r="I938" s="66"/>
      <c r="J938" s="66"/>
      <c r="K938" s="66"/>
      <c r="L938" s="67"/>
      <c r="M938" s="66"/>
      <c r="N938" s="66"/>
      <c r="O938" s="66"/>
      <c r="P938" s="67"/>
      <c r="Q938" s="66"/>
      <c r="R938" s="66"/>
      <c r="S938" s="66"/>
      <c r="T938" s="67"/>
      <c r="U938" s="66"/>
      <c r="V938" s="66"/>
      <c r="W938" s="66"/>
      <c r="X938" s="67"/>
      <c r="Y938" s="66"/>
      <c r="Z938" s="66"/>
      <c r="AA938" s="66"/>
      <c r="AB938" s="67"/>
      <c r="AC938" s="66"/>
      <c r="AD938" s="66"/>
      <c r="AE938" s="66"/>
      <c r="AF938" s="67"/>
      <c r="AG938" s="66"/>
      <c r="AH938" s="66"/>
      <c r="AI938" s="66"/>
      <c r="AJ938" s="67"/>
      <c r="AK938" s="66"/>
      <c r="AL938" s="66"/>
      <c r="AM938" s="66"/>
      <c r="AN938" s="67"/>
      <c r="AO938" s="66"/>
      <c r="AP938" s="66"/>
      <c r="AQ938" s="66"/>
      <c r="AR938" s="67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</row>
    <row r="939" spans="1:55" x14ac:dyDescent="0.45">
      <c r="A939" s="187" t="s">
        <v>712</v>
      </c>
      <c r="B939" s="188"/>
      <c r="C939" s="188"/>
      <c r="D939" s="188"/>
      <c r="E939" s="115"/>
      <c r="F939" s="115"/>
      <c r="G939" s="115"/>
      <c r="H939" s="116"/>
      <c r="I939" s="115"/>
      <c r="J939" s="115"/>
      <c r="K939" s="115"/>
      <c r="L939" s="116"/>
      <c r="M939" s="115"/>
      <c r="N939" s="115"/>
      <c r="O939" s="115"/>
      <c r="P939" s="116"/>
      <c r="Q939" s="115"/>
      <c r="R939" s="115"/>
      <c r="S939" s="115"/>
      <c r="T939" s="116"/>
      <c r="U939" s="115"/>
      <c r="V939" s="115"/>
      <c r="W939" s="115"/>
      <c r="X939" s="116"/>
      <c r="Y939" s="115"/>
      <c r="Z939" s="115"/>
      <c r="AA939" s="115"/>
      <c r="AB939" s="116"/>
      <c r="AC939" s="115"/>
      <c r="AD939" s="115"/>
      <c r="AE939" s="115"/>
      <c r="AF939" s="116"/>
      <c r="AG939" s="115"/>
      <c r="AH939" s="115"/>
      <c r="AI939" s="115"/>
      <c r="AJ939" s="116"/>
      <c r="AK939" s="115"/>
      <c r="AL939" s="115"/>
      <c r="AM939" s="115"/>
      <c r="AN939" s="116"/>
      <c r="AO939" s="115"/>
      <c r="AP939" s="115"/>
      <c r="AQ939" s="115"/>
      <c r="AR939" s="116"/>
      <c r="AT939" s="117"/>
      <c r="AU939" s="117"/>
      <c r="AV939" s="117"/>
      <c r="AW939" s="117"/>
      <c r="AX939" s="117"/>
      <c r="AY939" s="117"/>
      <c r="AZ939" s="117"/>
      <c r="BA939" s="117"/>
      <c r="BB939" s="117"/>
      <c r="BC939" s="117"/>
    </row>
    <row r="940" spans="1:55" x14ac:dyDescent="0.45">
      <c r="A940" s="160" t="s">
        <v>713</v>
      </c>
      <c r="B940" s="60" t="s">
        <v>400</v>
      </c>
      <c r="C940" s="76" t="s">
        <v>185</v>
      </c>
      <c r="D940" s="60">
        <v>1277714</v>
      </c>
      <c r="E940" s="66"/>
      <c r="F940" s="66"/>
      <c r="G940" s="66"/>
      <c r="H940" s="67"/>
      <c r="I940" s="66"/>
      <c r="J940" s="66"/>
      <c r="K940" s="66"/>
      <c r="L940" s="67"/>
      <c r="M940" s="66"/>
      <c r="N940" s="66"/>
      <c r="O940" s="66"/>
      <c r="P940" s="67"/>
      <c r="Q940" s="66"/>
      <c r="R940" s="66"/>
      <c r="S940" s="66"/>
      <c r="T940" s="67"/>
      <c r="U940" s="86">
        <v>80</v>
      </c>
      <c r="V940" s="86">
        <v>285</v>
      </c>
      <c r="W940" s="66"/>
      <c r="X940" s="67"/>
      <c r="Y940" s="86">
        <v>0</v>
      </c>
      <c r="Z940" s="86">
        <v>698</v>
      </c>
      <c r="AA940" s="86">
        <v>568</v>
      </c>
      <c r="AB940" s="77">
        <v>830</v>
      </c>
      <c r="AC940" s="86">
        <v>863</v>
      </c>
      <c r="AD940" s="86">
        <v>804</v>
      </c>
      <c r="AE940" s="86">
        <v>942</v>
      </c>
      <c r="AF940" s="77">
        <v>1970</v>
      </c>
      <c r="AG940" s="86">
        <v>1562</v>
      </c>
      <c r="AH940" s="86">
        <v>2110</v>
      </c>
      <c r="AI940" s="86">
        <v>1454</v>
      </c>
      <c r="AJ940" s="77">
        <v>1869</v>
      </c>
      <c r="AK940" s="86">
        <v>1482</v>
      </c>
      <c r="AL940" s="86">
        <v>1599</v>
      </c>
      <c r="AM940" s="86">
        <v>1513</v>
      </c>
      <c r="AN940" s="77">
        <v>1445</v>
      </c>
      <c r="AO940" s="86">
        <v>1642</v>
      </c>
      <c r="AP940" s="86">
        <v>11469</v>
      </c>
      <c r="AQ940" s="86">
        <v>37461</v>
      </c>
      <c r="AR940" s="77">
        <v>46059</v>
      </c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</row>
    <row r="941" spans="1:55" x14ac:dyDescent="0.45">
      <c r="A941" s="160" t="s">
        <v>714</v>
      </c>
      <c r="B941" s="60" t="s">
        <v>400</v>
      </c>
      <c r="C941" s="76" t="s">
        <v>185</v>
      </c>
      <c r="D941" s="60">
        <v>1277715</v>
      </c>
      <c r="E941" s="66"/>
      <c r="F941" s="66"/>
      <c r="G941" s="66"/>
      <c r="H941" s="67"/>
      <c r="I941" s="66"/>
      <c r="J941" s="66"/>
      <c r="K941" s="66"/>
      <c r="L941" s="67"/>
      <c r="M941" s="66"/>
      <c r="N941" s="66"/>
      <c r="O941" s="66"/>
      <c r="P941" s="77">
        <v>1500</v>
      </c>
      <c r="Q941" s="86">
        <v>1084</v>
      </c>
      <c r="R941" s="86">
        <v>1905</v>
      </c>
      <c r="S941" s="66"/>
      <c r="T941" s="67"/>
      <c r="U941" s="86">
        <v>634</v>
      </c>
      <c r="V941" s="86">
        <v>882</v>
      </c>
      <c r="W941" s="66"/>
      <c r="X941" s="77">
        <v>1231</v>
      </c>
      <c r="Y941" s="86">
        <v>1071</v>
      </c>
      <c r="Z941" s="86">
        <v>681</v>
      </c>
      <c r="AA941" s="86">
        <v>657</v>
      </c>
      <c r="AB941" s="77">
        <v>859</v>
      </c>
      <c r="AC941" s="86">
        <v>689</v>
      </c>
      <c r="AD941" s="86">
        <v>1049</v>
      </c>
      <c r="AE941" s="86">
        <v>1068</v>
      </c>
      <c r="AF941" s="77">
        <v>1626</v>
      </c>
      <c r="AG941" s="86">
        <v>1701</v>
      </c>
      <c r="AH941" s="86">
        <v>1526</v>
      </c>
      <c r="AI941" s="86">
        <v>1592</v>
      </c>
      <c r="AJ941" s="77">
        <v>1640</v>
      </c>
      <c r="AK941" s="86">
        <v>1701</v>
      </c>
      <c r="AL941" s="86">
        <v>1918</v>
      </c>
      <c r="AM941" s="86">
        <v>1378</v>
      </c>
      <c r="AN941" s="77">
        <v>1393</v>
      </c>
      <c r="AO941" s="86">
        <v>1469</v>
      </c>
      <c r="AP941" s="86">
        <v>54160</v>
      </c>
      <c r="AQ941" s="86">
        <v>39176</v>
      </c>
      <c r="AR941" s="77">
        <v>55374</v>
      </c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</row>
    <row r="942" spans="1:55" x14ac:dyDescent="0.45">
      <c r="A942" s="160" t="s">
        <v>715</v>
      </c>
      <c r="B942" s="60" t="s">
        <v>400</v>
      </c>
      <c r="C942" s="76" t="s">
        <v>185</v>
      </c>
      <c r="D942" s="60">
        <v>1277716</v>
      </c>
      <c r="E942" s="66"/>
      <c r="F942" s="66"/>
      <c r="G942" s="66"/>
      <c r="H942" s="67"/>
      <c r="I942" s="66"/>
      <c r="J942" s="66"/>
      <c r="K942" s="66"/>
      <c r="L942" s="67"/>
      <c r="M942" s="66"/>
      <c r="N942" s="66"/>
      <c r="O942" s="66"/>
      <c r="P942" s="77">
        <v>891</v>
      </c>
      <c r="Q942" s="86">
        <v>2104</v>
      </c>
      <c r="R942" s="86">
        <v>68</v>
      </c>
      <c r="S942" s="66"/>
      <c r="T942" s="67"/>
      <c r="U942" s="86">
        <v>750</v>
      </c>
      <c r="V942" s="86">
        <v>494</v>
      </c>
      <c r="W942" s="66"/>
      <c r="X942" s="77">
        <v>806</v>
      </c>
      <c r="Y942" s="86">
        <v>911</v>
      </c>
      <c r="Z942" s="86">
        <v>529</v>
      </c>
      <c r="AA942" s="86">
        <v>617</v>
      </c>
      <c r="AB942" s="77">
        <v>781</v>
      </c>
      <c r="AC942" s="86">
        <v>1134</v>
      </c>
      <c r="AD942" s="86">
        <v>1282</v>
      </c>
      <c r="AE942" s="86">
        <v>2750</v>
      </c>
      <c r="AF942" s="77">
        <v>1164</v>
      </c>
      <c r="AG942" s="86">
        <v>3225</v>
      </c>
      <c r="AH942" s="86">
        <v>1512</v>
      </c>
      <c r="AI942" s="86">
        <v>2114</v>
      </c>
      <c r="AJ942" s="77">
        <v>1205</v>
      </c>
      <c r="AK942" s="86">
        <v>2514</v>
      </c>
      <c r="AL942" s="86">
        <v>1859</v>
      </c>
      <c r="AM942" s="86">
        <v>1165</v>
      </c>
      <c r="AN942" s="77">
        <v>1169</v>
      </c>
      <c r="AO942" s="86">
        <v>1557</v>
      </c>
      <c r="AP942" s="86">
        <v>50882</v>
      </c>
      <c r="AQ942" s="86">
        <v>36588</v>
      </c>
      <c r="AR942" s="77">
        <v>44649</v>
      </c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</row>
    <row r="943" spans="1:55" x14ac:dyDescent="0.45">
      <c r="A943" s="161" t="s">
        <v>716</v>
      </c>
      <c r="B943" s="101" t="s">
        <v>400</v>
      </c>
      <c r="C943" s="102" t="s">
        <v>184</v>
      </c>
      <c r="D943" s="101">
        <v>1277717</v>
      </c>
      <c r="E943" s="128"/>
      <c r="F943" s="128"/>
      <c r="G943" s="128"/>
      <c r="H943" s="129"/>
      <c r="I943" s="128"/>
      <c r="J943" s="128"/>
      <c r="K943" s="128"/>
      <c r="L943" s="129"/>
      <c r="M943" s="128"/>
      <c r="N943" s="128"/>
      <c r="O943" s="128"/>
      <c r="P943" s="106">
        <f>SUM(P940:P942)</f>
        <v>2391</v>
      </c>
      <c r="Q943" s="105">
        <f>SUM(Q940:Q942)</f>
        <v>3188</v>
      </c>
      <c r="R943" s="105">
        <f>SUM(R940:R942)</f>
        <v>1973</v>
      </c>
      <c r="S943" s="128"/>
      <c r="T943" s="129"/>
      <c r="U943" s="105">
        <f>SUM(U940:U942)</f>
        <v>1464</v>
      </c>
      <c r="V943" s="105">
        <f>SUM(V940:V942)</f>
        <v>1661</v>
      </c>
      <c r="W943" s="128"/>
      <c r="X943" s="106">
        <f t="shared" ref="X943:AR943" si="81">SUM(X940:X942)</f>
        <v>2037</v>
      </c>
      <c r="Y943" s="105">
        <f t="shared" si="81"/>
        <v>1982</v>
      </c>
      <c r="Z943" s="105">
        <f t="shared" si="81"/>
        <v>1908</v>
      </c>
      <c r="AA943" s="105">
        <f t="shared" si="81"/>
        <v>1842</v>
      </c>
      <c r="AB943" s="106">
        <f t="shared" si="81"/>
        <v>2470</v>
      </c>
      <c r="AC943" s="105">
        <f t="shared" si="81"/>
        <v>2686</v>
      </c>
      <c r="AD943" s="105">
        <f t="shared" si="81"/>
        <v>3135</v>
      </c>
      <c r="AE943" s="105">
        <f t="shared" si="81"/>
        <v>4760</v>
      </c>
      <c r="AF943" s="106">
        <f t="shared" si="81"/>
        <v>4760</v>
      </c>
      <c r="AG943" s="105">
        <f t="shared" si="81"/>
        <v>6488</v>
      </c>
      <c r="AH943" s="105">
        <f t="shared" si="81"/>
        <v>5148</v>
      </c>
      <c r="AI943" s="105">
        <f t="shared" si="81"/>
        <v>5160</v>
      </c>
      <c r="AJ943" s="106">
        <f t="shared" si="81"/>
        <v>4714</v>
      </c>
      <c r="AK943" s="105">
        <f t="shared" si="81"/>
        <v>5697</v>
      </c>
      <c r="AL943" s="105">
        <f t="shared" si="81"/>
        <v>5376</v>
      </c>
      <c r="AM943" s="105">
        <f t="shared" si="81"/>
        <v>4056</v>
      </c>
      <c r="AN943" s="106">
        <f t="shared" si="81"/>
        <v>4007</v>
      </c>
      <c r="AO943" s="105">
        <f t="shared" si="81"/>
        <v>4668</v>
      </c>
      <c r="AP943" s="105">
        <f t="shared" si="81"/>
        <v>116511</v>
      </c>
      <c r="AQ943" s="105">
        <f t="shared" si="81"/>
        <v>113225</v>
      </c>
      <c r="AR943" s="106">
        <f t="shared" si="81"/>
        <v>146082</v>
      </c>
      <c r="AT943" s="134"/>
      <c r="AU943" s="134"/>
      <c r="AV943" s="134"/>
      <c r="AW943" s="134"/>
      <c r="AX943" s="134"/>
      <c r="AY943" s="109">
        <f>SUM(Y943,Z943,AA943,AB943)</f>
        <v>8202</v>
      </c>
      <c r="AZ943" s="109">
        <f>SUM(AC943,AD943,AE943,AF943)</f>
        <v>15341</v>
      </c>
      <c r="BA943" s="109">
        <f>SUM(AG943,AH943,AI943,AJ943)</f>
        <v>21510</v>
      </c>
      <c r="BB943" s="109">
        <f>SUM(AK943,AL943,AM943,AN943)</f>
        <v>19136</v>
      </c>
      <c r="BC943" s="109">
        <f>SUM(AO943,AP943,AQ943,AR943)</f>
        <v>380486</v>
      </c>
    </row>
    <row r="944" spans="1:55" x14ac:dyDescent="0.45">
      <c r="A944" s="135"/>
      <c r="B944" s="158"/>
      <c r="C944" s="158"/>
      <c r="D944" s="158"/>
      <c r="E944" s="66"/>
      <c r="F944" s="66"/>
      <c r="G944" s="66"/>
      <c r="H944" s="67"/>
      <c r="I944" s="66"/>
      <c r="J944" s="66"/>
      <c r="K944" s="66"/>
      <c r="L944" s="67"/>
      <c r="M944" s="66"/>
      <c r="N944" s="66"/>
      <c r="O944" s="66"/>
      <c r="P944" s="67"/>
      <c r="Q944" s="66"/>
      <c r="R944" s="66"/>
      <c r="S944" s="66"/>
      <c r="T944" s="67"/>
      <c r="U944" s="66"/>
      <c r="V944" s="66"/>
      <c r="W944" s="66"/>
      <c r="X944" s="67"/>
      <c r="Y944" s="66"/>
      <c r="Z944" s="66"/>
      <c r="AA944" s="66"/>
      <c r="AB944" s="67"/>
      <c r="AC944" s="66"/>
      <c r="AD944" s="66"/>
      <c r="AE944" s="66"/>
      <c r="AF944" s="67"/>
      <c r="AG944" s="66"/>
      <c r="AH944" s="66"/>
      <c r="AI944" s="66"/>
      <c r="AJ944" s="67"/>
      <c r="AK944" s="66"/>
      <c r="AL944" s="66"/>
      <c r="AM944" s="66"/>
      <c r="AN944" s="67"/>
      <c r="AO944" s="66"/>
      <c r="AP944" s="66"/>
      <c r="AQ944" s="66"/>
      <c r="AR944" s="67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</row>
    <row r="945" spans="1:55" x14ac:dyDescent="0.45">
      <c r="A945" s="187" t="s">
        <v>717</v>
      </c>
      <c r="B945" s="188"/>
      <c r="C945" s="188"/>
      <c r="D945" s="188"/>
      <c r="E945" s="115"/>
      <c r="F945" s="115"/>
      <c r="G945" s="115"/>
      <c r="H945" s="116"/>
      <c r="I945" s="115"/>
      <c r="J945" s="115"/>
      <c r="K945" s="115"/>
      <c r="L945" s="116"/>
      <c r="M945" s="115"/>
      <c r="N945" s="115"/>
      <c r="O945" s="115"/>
      <c r="P945" s="116"/>
      <c r="Q945" s="115"/>
      <c r="R945" s="115"/>
      <c r="S945" s="115"/>
      <c r="T945" s="116"/>
      <c r="U945" s="115"/>
      <c r="V945" s="115"/>
      <c r="W945" s="115"/>
      <c r="X945" s="116"/>
      <c r="Y945" s="115"/>
      <c r="Z945" s="115"/>
      <c r="AA945" s="115"/>
      <c r="AB945" s="116"/>
      <c r="AC945" s="115"/>
      <c r="AD945" s="115"/>
      <c r="AE945" s="115"/>
      <c r="AF945" s="116"/>
      <c r="AG945" s="115"/>
      <c r="AH945" s="115"/>
      <c r="AI945" s="115"/>
      <c r="AJ945" s="116"/>
      <c r="AK945" s="115"/>
      <c r="AL945" s="115"/>
      <c r="AM945" s="115"/>
      <c r="AN945" s="116"/>
      <c r="AO945" s="115"/>
      <c r="AP945" s="115"/>
      <c r="AQ945" s="115"/>
      <c r="AR945" s="116"/>
      <c r="AT945" s="117"/>
      <c r="AU945" s="117"/>
      <c r="AV945" s="117"/>
      <c r="AW945" s="117"/>
      <c r="AX945" s="117"/>
      <c r="AY945" s="117"/>
      <c r="AZ945" s="117"/>
      <c r="BA945" s="117"/>
      <c r="BB945" s="117"/>
      <c r="BC945" s="117"/>
    </row>
    <row r="946" spans="1:55" x14ac:dyDescent="0.45">
      <c r="A946" s="160" t="s">
        <v>713</v>
      </c>
      <c r="B946" s="60" t="s">
        <v>394</v>
      </c>
      <c r="C946" s="76" t="s">
        <v>185</v>
      </c>
      <c r="D946" s="60">
        <v>1277718</v>
      </c>
      <c r="E946" s="66"/>
      <c r="F946" s="66"/>
      <c r="G946" s="66"/>
      <c r="H946" s="67"/>
      <c r="I946" s="66"/>
      <c r="J946" s="66"/>
      <c r="K946" s="66"/>
      <c r="L946" s="67"/>
      <c r="M946" s="66"/>
      <c r="N946" s="66"/>
      <c r="O946" s="66"/>
      <c r="P946" s="67"/>
      <c r="Q946" s="66"/>
      <c r="R946" s="66"/>
      <c r="S946" s="66"/>
      <c r="T946" s="67"/>
      <c r="U946" s="175">
        <v>799.59</v>
      </c>
      <c r="V946" s="175">
        <v>828.57</v>
      </c>
      <c r="W946" s="66"/>
      <c r="X946" s="67"/>
      <c r="Y946" s="66"/>
      <c r="Z946" s="175">
        <v>1034.3499999999999</v>
      </c>
      <c r="AA946" s="175">
        <v>1183.57</v>
      </c>
      <c r="AB946" s="176">
        <v>1115.81</v>
      </c>
      <c r="AC946" s="175">
        <v>1069.1600000000001</v>
      </c>
      <c r="AD946" s="175">
        <v>1222.81</v>
      </c>
      <c r="AE946" s="175">
        <v>1147.43</v>
      </c>
      <c r="AF946" s="176">
        <v>1229.02</v>
      </c>
      <c r="AG946" s="175">
        <v>1434.41</v>
      </c>
      <c r="AH946" s="175">
        <v>1221.24</v>
      </c>
      <c r="AI946" s="175">
        <v>1513.19</v>
      </c>
      <c r="AJ946" s="176">
        <v>1540.84</v>
      </c>
      <c r="AK946" s="175">
        <v>1805.11</v>
      </c>
      <c r="AL946" s="175">
        <v>2279.0700000000002</v>
      </c>
      <c r="AM946" s="175">
        <v>2632.22</v>
      </c>
      <c r="AN946" s="176">
        <v>2794.72</v>
      </c>
      <c r="AO946" s="175">
        <v>2722.4</v>
      </c>
      <c r="AP946" s="175">
        <v>126.62</v>
      </c>
      <c r="AQ946" s="175">
        <v>113.29</v>
      </c>
      <c r="AR946" s="176">
        <v>99.16</v>
      </c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</row>
    <row r="947" spans="1:55" x14ac:dyDescent="0.45">
      <c r="A947" s="160" t="s">
        <v>714</v>
      </c>
      <c r="B947" s="60" t="s">
        <v>394</v>
      </c>
      <c r="C947" s="76" t="s">
        <v>185</v>
      </c>
      <c r="D947" s="60">
        <v>1277719</v>
      </c>
      <c r="E947" s="66"/>
      <c r="F947" s="66"/>
      <c r="G947" s="66"/>
      <c r="H947" s="67"/>
      <c r="I947" s="66"/>
      <c r="J947" s="66"/>
      <c r="K947" s="66"/>
      <c r="L947" s="67"/>
      <c r="M947" s="66"/>
      <c r="N947" s="66"/>
      <c r="O947" s="66"/>
      <c r="P947" s="176">
        <v>737.72</v>
      </c>
      <c r="Q947" s="175">
        <v>700</v>
      </c>
      <c r="R947" s="175">
        <v>712.94</v>
      </c>
      <c r="S947" s="66"/>
      <c r="T947" s="67"/>
      <c r="U947" s="175">
        <v>816.23</v>
      </c>
      <c r="V947" s="175">
        <v>938.61</v>
      </c>
      <c r="W947" s="66"/>
      <c r="X947" s="176">
        <v>1028.78</v>
      </c>
      <c r="Y947" s="175">
        <v>1081.83</v>
      </c>
      <c r="Z947" s="175">
        <v>1066.1400000000001</v>
      </c>
      <c r="AA947" s="175">
        <v>1225.98</v>
      </c>
      <c r="AB947" s="176">
        <v>1054.22</v>
      </c>
      <c r="AC947" s="175">
        <v>1112.1300000000001</v>
      </c>
      <c r="AD947" s="175">
        <v>1150.8699999999999</v>
      </c>
      <c r="AE947" s="175">
        <v>1181.77</v>
      </c>
      <c r="AF947" s="176">
        <v>1304</v>
      </c>
      <c r="AG947" s="175">
        <v>1457.59</v>
      </c>
      <c r="AH947" s="175">
        <v>1380.25</v>
      </c>
      <c r="AI947" s="175">
        <v>1561.67</v>
      </c>
      <c r="AJ947" s="176">
        <v>1748.65</v>
      </c>
      <c r="AK947" s="175">
        <v>2078.4699999999998</v>
      </c>
      <c r="AL947" s="175">
        <v>2351.6799999999998</v>
      </c>
      <c r="AM947" s="175">
        <v>2779.47</v>
      </c>
      <c r="AN947" s="176">
        <v>2956.73</v>
      </c>
      <c r="AO947" s="175">
        <v>2719.33</v>
      </c>
      <c r="AP947" s="175">
        <v>113.01</v>
      </c>
      <c r="AQ947" s="175">
        <v>117.1</v>
      </c>
      <c r="AR947" s="176">
        <v>93.51</v>
      </c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</row>
    <row r="948" spans="1:55" x14ac:dyDescent="0.45">
      <c r="A948" s="160" t="s">
        <v>715</v>
      </c>
      <c r="B948" s="60" t="s">
        <v>394</v>
      </c>
      <c r="C948" s="76" t="s">
        <v>185</v>
      </c>
      <c r="D948" s="60">
        <v>1277720</v>
      </c>
      <c r="E948" s="66"/>
      <c r="F948" s="66"/>
      <c r="G948" s="66"/>
      <c r="H948" s="67"/>
      <c r="I948" s="66"/>
      <c r="J948" s="66"/>
      <c r="K948" s="66"/>
      <c r="L948" s="67"/>
      <c r="M948" s="66"/>
      <c r="N948" s="66"/>
      <c r="O948" s="66"/>
      <c r="P948" s="176">
        <v>757.04</v>
      </c>
      <c r="Q948" s="175">
        <v>725.93</v>
      </c>
      <c r="R948" s="175">
        <v>735.03</v>
      </c>
      <c r="S948" s="66"/>
      <c r="T948" s="67"/>
      <c r="U948" s="175">
        <v>833.61</v>
      </c>
      <c r="V948" s="175">
        <v>962.65</v>
      </c>
      <c r="W948" s="66"/>
      <c r="X948" s="176">
        <v>1035.28</v>
      </c>
      <c r="Y948" s="175">
        <v>1113.76</v>
      </c>
      <c r="Z948" s="175">
        <v>1140.18</v>
      </c>
      <c r="AA948" s="175">
        <v>1171.29</v>
      </c>
      <c r="AB948" s="176">
        <v>1048.23</v>
      </c>
      <c r="AC948" s="175">
        <v>1178.04</v>
      </c>
      <c r="AD948" s="175">
        <v>1081.33</v>
      </c>
      <c r="AE948" s="175">
        <v>1219.54</v>
      </c>
      <c r="AF948" s="176">
        <v>1337.16</v>
      </c>
      <c r="AG948" s="175">
        <v>1170.8599999999999</v>
      </c>
      <c r="AH948" s="175">
        <v>1434.66</v>
      </c>
      <c r="AI948" s="175">
        <v>1518.52</v>
      </c>
      <c r="AJ948" s="176">
        <v>1787.62</v>
      </c>
      <c r="AK948" s="175">
        <v>2062.4499999999998</v>
      </c>
      <c r="AL948" s="175">
        <v>2496.5700000000002</v>
      </c>
      <c r="AM948" s="175">
        <v>2854.69</v>
      </c>
      <c r="AN948" s="176">
        <v>2898.56</v>
      </c>
      <c r="AO948" s="175">
        <v>2681.53</v>
      </c>
      <c r="AP948" s="175">
        <v>113.31</v>
      </c>
      <c r="AQ948" s="175">
        <v>104.66</v>
      </c>
      <c r="AR948" s="176">
        <v>93.93</v>
      </c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</row>
    <row r="949" spans="1:55" x14ac:dyDescent="0.45">
      <c r="A949" s="161" t="s">
        <v>716</v>
      </c>
      <c r="B949" s="101" t="s">
        <v>394</v>
      </c>
      <c r="C949" s="102" t="s">
        <v>184</v>
      </c>
      <c r="D949" s="101">
        <v>1277721</v>
      </c>
      <c r="E949" s="128"/>
      <c r="F949" s="128"/>
      <c r="G949" s="128"/>
      <c r="H949" s="129"/>
      <c r="I949" s="128"/>
      <c r="J949" s="128"/>
      <c r="K949" s="128"/>
      <c r="L949" s="129"/>
      <c r="M949" s="128"/>
      <c r="N949" s="128"/>
      <c r="O949" s="128"/>
      <c r="P949" s="183">
        <v>744.68</v>
      </c>
      <c r="Q949" s="179">
        <v>717.83</v>
      </c>
      <c r="R949" s="179">
        <v>713.99</v>
      </c>
      <c r="S949" s="128"/>
      <c r="T949" s="129"/>
      <c r="U949" s="179">
        <v>824.56</v>
      </c>
      <c r="V949" s="179">
        <v>922.28</v>
      </c>
      <c r="W949" s="128"/>
      <c r="X949" s="183">
        <v>1031.3499999999999</v>
      </c>
      <c r="Y949" s="179">
        <v>1096.51</v>
      </c>
      <c r="Z949" s="179">
        <v>1075.05</v>
      </c>
      <c r="AA949" s="179">
        <v>1194.58</v>
      </c>
      <c r="AB949" s="183">
        <v>1073.02</v>
      </c>
      <c r="AC949" s="179">
        <v>1126.1400000000001</v>
      </c>
      <c r="AD949" s="128"/>
      <c r="AE949" s="128"/>
      <c r="AF949" s="129"/>
      <c r="AG949" s="128"/>
      <c r="AH949" s="128"/>
      <c r="AI949" s="128"/>
      <c r="AJ949" s="129"/>
      <c r="AK949" s="128"/>
      <c r="AL949" s="128"/>
      <c r="AM949" s="128"/>
      <c r="AN949" s="129"/>
      <c r="AO949" s="128"/>
      <c r="AP949" s="128"/>
      <c r="AQ949" s="128"/>
      <c r="AR949" s="129"/>
      <c r="AT949" s="134"/>
      <c r="AU949" s="134"/>
      <c r="AV949" s="134"/>
      <c r="AW949" s="134"/>
      <c r="AX949" s="134"/>
      <c r="AY949" s="134"/>
      <c r="AZ949" s="134"/>
      <c r="BA949" s="134"/>
      <c r="BB949" s="134"/>
      <c r="BC949" s="134"/>
    </row>
    <row r="950" spans="1:55" x14ac:dyDescent="0.45">
      <c r="A950" s="97"/>
      <c r="B950" s="114"/>
      <c r="C950" s="114"/>
      <c r="D950" s="114"/>
      <c r="E950" s="66"/>
      <c r="F950" s="66"/>
      <c r="G950" s="66"/>
      <c r="H950" s="67"/>
      <c r="I950" s="66"/>
      <c r="J950" s="66"/>
      <c r="K950" s="66"/>
      <c r="L950" s="67"/>
      <c r="M950" s="66"/>
      <c r="N950" s="66"/>
      <c r="O950" s="66"/>
      <c r="P950" s="67"/>
      <c r="Q950" s="66"/>
      <c r="R950" s="66"/>
      <c r="S950" s="66"/>
      <c r="T950" s="67"/>
      <c r="U950" s="66"/>
      <c r="V950" s="66"/>
      <c r="W950" s="66"/>
      <c r="X950" s="67"/>
      <c r="Y950" s="66"/>
      <c r="Z950" s="66"/>
      <c r="AA950" s="66"/>
      <c r="AB950" s="67"/>
      <c r="AC950" s="66"/>
      <c r="AD950" s="66"/>
      <c r="AE950" s="66"/>
      <c r="AF950" s="67"/>
      <c r="AG950" s="66"/>
      <c r="AH950" s="66"/>
      <c r="AI950" s="66"/>
      <c r="AJ950" s="67"/>
      <c r="AK950" s="66"/>
      <c r="AL950" s="66"/>
      <c r="AM950" s="66"/>
      <c r="AN950" s="67"/>
      <c r="AO950" s="66"/>
      <c r="AP950" s="66"/>
      <c r="AQ950" s="66"/>
      <c r="AR950" s="67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</row>
    <row r="951" spans="1:55" x14ac:dyDescent="0.45">
      <c r="A951" s="141" t="s">
        <v>718</v>
      </c>
      <c r="B951" s="142"/>
      <c r="C951" s="142"/>
      <c r="D951" s="142"/>
      <c r="E951" s="66"/>
      <c r="F951" s="66"/>
      <c r="G951" s="66"/>
      <c r="H951" s="67"/>
      <c r="I951" s="66"/>
      <c r="J951" s="66"/>
      <c r="K951" s="66"/>
      <c r="L951" s="67"/>
      <c r="M951" s="66"/>
      <c r="N951" s="66"/>
      <c r="O951" s="66"/>
      <c r="P951" s="67"/>
      <c r="Q951" s="66"/>
      <c r="R951" s="66"/>
      <c r="S951" s="66"/>
      <c r="T951" s="67"/>
      <c r="U951" s="66"/>
      <c r="V951" s="66"/>
      <c r="W951" s="66"/>
      <c r="X951" s="67"/>
      <c r="Y951" s="66"/>
      <c r="Z951" s="66"/>
      <c r="AA951" s="66"/>
      <c r="AB951" s="67"/>
      <c r="AC951" s="66"/>
      <c r="AD951" s="66"/>
      <c r="AE951" s="66"/>
      <c r="AF951" s="67"/>
      <c r="AG951" s="66"/>
      <c r="AH951" s="66"/>
      <c r="AI951" s="66"/>
      <c r="AJ951" s="67"/>
      <c r="AK951" s="66"/>
      <c r="AL951" s="66"/>
      <c r="AM951" s="66"/>
      <c r="AN951" s="67"/>
      <c r="AO951" s="66"/>
      <c r="AP951" s="66"/>
      <c r="AQ951" s="66"/>
      <c r="AR951" s="67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</row>
    <row r="952" spans="1:55" x14ac:dyDescent="0.45">
      <c r="A952" s="187" t="s">
        <v>712</v>
      </c>
      <c r="B952" s="188"/>
      <c r="C952" s="188"/>
      <c r="D952" s="188"/>
      <c r="E952" s="66"/>
      <c r="F952" s="66"/>
      <c r="G952" s="66"/>
      <c r="H952" s="67"/>
      <c r="I952" s="66"/>
      <c r="J952" s="66"/>
      <c r="K952" s="66"/>
      <c r="L952" s="67"/>
      <c r="M952" s="66"/>
      <c r="N952" s="66"/>
      <c r="O952" s="66"/>
      <c r="P952" s="67"/>
      <c r="Q952" s="66"/>
      <c r="R952" s="66"/>
      <c r="S952" s="66"/>
      <c r="T952" s="67"/>
      <c r="U952" s="66"/>
      <c r="V952" s="66"/>
      <c r="W952" s="66"/>
      <c r="X952" s="67"/>
      <c r="Y952" s="66"/>
      <c r="Z952" s="66"/>
      <c r="AA952" s="66"/>
      <c r="AB952" s="67"/>
      <c r="AC952" s="66"/>
      <c r="AD952" s="66"/>
      <c r="AE952" s="66"/>
      <c r="AF952" s="67"/>
      <c r="AG952" s="66"/>
      <c r="AH952" s="66"/>
      <c r="AI952" s="66"/>
      <c r="AJ952" s="67"/>
      <c r="AK952" s="66"/>
      <c r="AL952" s="66"/>
      <c r="AM952" s="66"/>
      <c r="AN952" s="67"/>
      <c r="AO952" s="66"/>
      <c r="AP952" s="66"/>
      <c r="AQ952" s="66"/>
      <c r="AR952" s="67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</row>
    <row r="953" spans="1:55" x14ac:dyDescent="0.45">
      <c r="A953" s="160" t="s">
        <v>713</v>
      </c>
      <c r="B953" s="60" t="s">
        <v>400</v>
      </c>
      <c r="C953" s="76" t="s">
        <v>185</v>
      </c>
      <c r="D953" s="60">
        <v>2086738</v>
      </c>
      <c r="E953" s="66"/>
      <c r="F953" s="66"/>
      <c r="G953" s="66"/>
      <c r="H953" s="67"/>
      <c r="I953" s="66"/>
      <c r="J953" s="66"/>
      <c r="K953" s="66"/>
      <c r="L953" s="67"/>
      <c r="M953" s="66"/>
      <c r="N953" s="66"/>
      <c r="O953" s="66"/>
      <c r="P953" s="67"/>
      <c r="Q953" s="66"/>
      <c r="R953" s="66"/>
      <c r="S953" s="66"/>
      <c r="T953" s="67"/>
      <c r="U953" s="66"/>
      <c r="V953" s="66"/>
      <c r="W953" s="66"/>
      <c r="X953" s="67"/>
      <c r="Y953" s="66"/>
      <c r="Z953" s="66"/>
      <c r="AA953" s="66"/>
      <c r="AB953" s="67"/>
      <c r="AC953" s="66"/>
      <c r="AD953" s="66"/>
      <c r="AE953" s="66"/>
      <c r="AF953" s="67"/>
      <c r="AG953" s="66"/>
      <c r="AH953" s="66"/>
      <c r="AI953" s="66"/>
      <c r="AJ953" s="67"/>
      <c r="AK953" s="66"/>
      <c r="AL953" s="66"/>
      <c r="AM953" s="86">
        <v>0</v>
      </c>
      <c r="AN953" s="77">
        <v>126</v>
      </c>
      <c r="AO953" s="86">
        <v>81</v>
      </c>
      <c r="AP953" s="86">
        <v>2125</v>
      </c>
      <c r="AQ953" s="86">
        <v>8479</v>
      </c>
      <c r="AR953" s="77">
        <v>8585</v>
      </c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</row>
    <row r="954" spans="1:55" x14ac:dyDescent="0.45">
      <c r="A954" s="160" t="s">
        <v>714</v>
      </c>
      <c r="B954" s="60" t="s">
        <v>400</v>
      </c>
      <c r="C954" s="76" t="s">
        <v>185</v>
      </c>
      <c r="D954" s="60">
        <v>2086739</v>
      </c>
      <c r="E954" s="66"/>
      <c r="F954" s="66"/>
      <c r="G954" s="66"/>
      <c r="H954" s="67"/>
      <c r="I954" s="66"/>
      <c r="J954" s="66"/>
      <c r="K954" s="66"/>
      <c r="L954" s="67"/>
      <c r="M954" s="66"/>
      <c r="N954" s="66"/>
      <c r="O954" s="66"/>
      <c r="P954" s="67"/>
      <c r="Q954" s="66"/>
      <c r="R954" s="66"/>
      <c r="S954" s="66"/>
      <c r="T954" s="67"/>
      <c r="U954" s="66"/>
      <c r="V954" s="66"/>
      <c r="W954" s="66"/>
      <c r="X954" s="67"/>
      <c r="Y954" s="66"/>
      <c r="Z954" s="66"/>
      <c r="AA954" s="66"/>
      <c r="AB954" s="67"/>
      <c r="AC954" s="66"/>
      <c r="AD954" s="66"/>
      <c r="AE954" s="66"/>
      <c r="AF954" s="67"/>
      <c r="AG954" s="66"/>
      <c r="AH954" s="66"/>
      <c r="AI954" s="66"/>
      <c r="AJ954" s="67"/>
      <c r="AK954" s="66"/>
      <c r="AL954" s="66"/>
      <c r="AM954" s="86">
        <v>270</v>
      </c>
      <c r="AN954" s="77">
        <v>289</v>
      </c>
      <c r="AO954" s="86">
        <v>4</v>
      </c>
      <c r="AP954" s="86">
        <v>7712</v>
      </c>
      <c r="AQ954" s="86">
        <v>8477</v>
      </c>
      <c r="AR954" s="77">
        <v>1968</v>
      </c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</row>
    <row r="955" spans="1:55" x14ac:dyDescent="0.45">
      <c r="A955" s="160" t="s">
        <v>715</v>
      </c>
      <c r="B955" s="60" t="s">
        <v>400</v>
      </c>
      <c r="C955" s="76" t="s">
        <v>185</v>
      </c>
      <c r="D955" s="60">
        <v>2086740</v>
      </c>
      <c r="E955" s="66"/>
      <c r="F955" s="66"/>
      <c r="G955" s="66"/>
      <c r="H955" s="67"/>
      <c r="I955" s="66"/>
      <c r="J955" s="66"/>
      <c r="K955" s="66"/>
      <c r="L955" s="67"/>
      <c r="M955" s="66"/>
      <c r="N955" s="66"/>
      <c r="O955" s="66"/>
      <c r="P955" s="67"/>
      <c r="Q955" s="66"/>
      <c r="R955" s="66"/>
      <c r="S955" s="66"/>
      <c r="T955" s="67"/>
      <c r="U955" s="66"/>
      <c r="V955" s="66"/>
      <c r="W955" s="66"/>
      <c r="X955" s="67"/>
      <c r="Y955" s="66"/>
      <c r="Z955" s="66"/>
      <c r="AA955" s="66"/>
      <c r="AB955" s="67"/>
      <c r="AC955" s="66"/>
      <c r="AD955" s="66"/>
      <c r="AE955" s="66"/>
      <c r="AF955" s="67"/>
      <c r="AG955" s="66"/>
      <c r="AH955" s="66"/>
      <c r="AI955" s="66"/>
      <c r="AJ955" s="67"/>
      <c r="AK955" s="66"/>
      <c r="AL955" s="66"/>
      <c r="AM955" s="86">
        <v>255</v>
      </c>
      <c r="AN955" s="77">
        <v>250</v>
      </c>
      <c r="AO955" s="86">
        <v>160</v>
      </c>
      <c r="AP955" s="86">
        <v>6470</v>
      </c>
      <c r="AQ955" s="86">
        <v>7583</v>
      </c>
      <c r="AR955" s="77">
        <v>4687</v>
      </c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</row>
    <row r="956" spans="1:55" x14ac:dyDescent="0.45">
      <c r="A956" s="161" t="s">
        <v>716</v>
      </c>
      <c r="B956" s="101" t="s">
        <v>400</v>
      </c>
      <c r="C956" s="102" t="s">
        <v>185</v>
      </c>
      <c r="D956" s="101">
        <v>2086741</v>
      </c>
      <c r="E956" s="128"/>
      <c r="F956" s="128"/>
      <c r="G956" s="128"/>
      <c r="H956" s="129"/>
      <c r="I956" s="128"/>
      <c r="J956" s="128"/>
      <c r="K956" s="128"/>
      <c r="L956" s="129"/>
      <c r="M956" s="128"/>
      <c r="N956" s="128"/>
      <c r="O956" s="128"/>
      <c r="P956" s="129"/>
      <c r="Q956" s="128"/>
      <c r="R956" s="128"/>
      <c r="S956" s="128"/>
      <c r="T956" s="129"/>
      <c r="U956" s="128"/>
      <c r="V956" s="128"/>
      <c r="W956" s="128"/>
      <c r="X956" s="129"/>
      <c r="Y956" s="128"/>
      <c r="Z956" s="128"/>
      <c r="AA956" s="128"/>
      <c r="AB956" s="129"/>
      <c r="AC956" s="128"/>
      <c r="AD956" s="128"/>
      <c r="AE956" s="128"/>
      <c r="AF956" s="129"/>
      <c r="AG956" s="128"/>
      <c r="AH956" s="128"/>
      <c r="AI956" s="128"/>
      <c r="AJ956" s="129"/>
      <c r="AK956" s="128"/>
      <c r="AL956" s="128"/>
      <c r="AM956" s="105">
        <f t="shared" ref="AM956:AR956" si="82">SUM(AM953:AM955)</f>
        <v>525</v>
      </c>
      <c r="AN956" s="106">
        <f t="shared" si="82"/>
        <v>665</v>
      </c>
      <c r="AO956" s="105">
        <f t="shared" si="82"/>
        <v>245</v>
      </c>
      <c r="AP956" s="105">
        <f t="shared" si="82"/>
        <v>16307</v>
      </c>
      <c r="AQ956" s="105">
        <f t="shared" si="82"/>
        <v>24539</v>
      </c>
      <c r="AR956" s="106">
        <f t="shared" si="82"/>
        <v>15240</v>
      </c>
      <c r="AT956" s="134"/>
      <c r="AU956" s="134"/>
      <c r="AV956" s="134"/>
      <c r="AW956" s="134"/>
      <c r="AX956" s="134"/>
      <c r="AY956" s="134"/>
      <c r="AZ956" s="134"/>
      <c r="BA956" s="134"/>
      <c r="BB956" s="134"/>
      <c r="BC956" s="134"/>
    </row>
    <row r="957" spans="1:55" x14ac:dyDescent="0.45">
      <c r="A957" s="135"/>
      <c r="B957" s="158"/>
      <c r="C957" s="158"/>
      <c r="D957" s="158"/>
      <c r="E957" s="66"/>
      <c r="F957" s="66"/>
      <c r="G957" s="66"/>
      <c r="H957" s="67"/>
      <c r="I957" s="66"/>
      <c r="J957" s="66"/>
      <c r="K957" s="66"/>
      <c r="L957" s="67"/>
      <c r="M957" s="66"/>
      <c r="N957" s="66"/>
      <c r="O957" s="66"/>
      <c r="P957" s="67"/>
      <c r="Q957" s="66"/>
      <c r="R957" s="66"/>
      <c r="S957" s="66"/>
      <c r="T957" s="67"/>
      <c r="U957" s="66"/>
      <c r="V957" s="66"/>
      <c r="W957" s="66"/>
      <c r="X957" s="67"/>
      <c r="Y957" s="66"/>
      <c r="Z957" s="66"/>
      <c r="AA957" s="66"/>
      <c r="AB957" s="67"/>
      <c r="AC957" s="66"/>
      <c r="AD957" s="66"/>
      <c r="AE957" s="66"/>
      <c r="AF957" s="67"/>
      <c r="AG957" s="66"/>
      <c r="AH957" s="66"/>
      <c r="AI957" s="66"/>
      <c r="AJ957" s="67"/>
      <c r="AK957" s="66"/>
      <c r="AL957" s="66"/>
      <c r="AM957" s="66"/>
      <c r="AN957" s="67"/>
      <c r="AO957" s="66"/>
      <c r="AP957" s="66"/>
      <c r="AQ957" s="66"/>
      <c r="AR957" s="67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</row>
    <row r="958" spans="1:55" x14ac:dyDescent="0.45">
      <c r="A958" s="187" t="s">
        <v>717</v>
      </c>
      <c r="B958" s="188"/>
      <c r="C958" s="188"/>
      <c r="D958" s="188"/>
      <c r="E958" s="66"/>
      <c r="F958" s="66"/>
      <c r="G958" s="66"/>
      <c r="H958" s="67"/>
      <c r="I958" s="66"/>
      <c r="J958" s="66"/>
      <c r="K958" s="66"/>
      <c r="L958" s="67"/>
      <c r="M958" s="66"/>
      <c r="N958" s="66"/>
      <c r="O958" s="66"/>
      <c r="P958" s="67"/>
      <c r="Q958" s="66"/>
      <c r="R958" s="66"/>
      <c r="S958" s="66"/>
      <c r="T958" s="67"/>
      <c r="U958" s="66"/>
      <c r="V958" s="66"/>
      <c r="W958" s="66"/>
      <c r="X958" s="67"/>
      <c r="Y958" s="66"/>
      <c r="Z958" s="66"/>
      <c r="AA958" s="66"/>
      <c r="AB958" s="67"/>
      <c r="AC958" s="66"/>
      <c r="AD958" s="66"/>
      <c r="AE958" s="66"/>
      <c r="AF958" s="67"/>
      <c r="AG958" s="66"/>
      <c r="AH958" s="66"/>
      <c r="AI958" s="66"/>
      <c r="AJ958" s="67"/>
      <c r="AK958" s="66"/>
      <c r="AL958" s="66"/>
      <c r="AM958" s="66"/>
      <c r="AN958" s="91"/>
      <c r="AO958" s="66"/>
      <c r="AP958" s="66"/>
      <c r="AQ958" s="66"/>
      <c r="AR958" s="91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</row>
    <row r="959" spans="1:55" x14ac:dyDescent="0.45">
      <c r="A959" s="160" t="s">
        <v>713</v>
      </c>
      <c r="B959" s="60" t="s">
        <v>394</v>
      </c>
      <c r="C959" s="76" t="s">
        <v>185</v>
      </c>
      <c r="D959" s="60">
        <v>2481598</v>
      </c>
      <c r="E959" s="66"/>
      <c r="F959" s="66"/>
      <c r="G959" s="66"/>
      <c r="H959" s="67"/>
      <c r="I959" s="66"/>
      <c r="J959" s="66"/>
      <c r="K959" s="66"/>
      <c r="L959" s="67"/>
      <c r="M959" s="66"/>
      <c r="N959" s="66"/>
      <c r="O959" s="66"/>
      <c r="P959" s="67"/>
      <c r="Q959" s="66"/>
      <c r="R959" s="66"/>
      <c r="S959" s="66"/>
      <c r="T959" s="67"/>
      <c r="U959" s="66"/>
      <c r="V959" s="66"/>
      <c r="W959" s="66"/>
      <c r="X959" s="67"/>
      <c r="Y959" s="66"/>
      <c r="Z959" s="66"/>
      <c r="AA959" s="66"/>
      <c r="AB959" s="67"/>
      <c r="AC959" s="66"/>
      <c r="AD959" s="66"/>
      <c r="AE959" s="66"/>
      <c r="AF959" s="67"/>
      <c r="AG959" s="66"/>
      <c r="AH959" s="66"/>
      <c r="AI959" s="66"/>
      <c r="AJ959" s="67"/>
      <c r="AK959" s="66"/>
      <c r="AL959" s="66"/>
      <c r="AM959" s="66"/>
      <c r="AN959" s="176">
        <v>2812.76</v>
      </c>
      <c r="AO959" s="175">
        <v>2758.2</v>
      </c>
      <c r="AP959" s="175">
        <v>124.95</v>
      </c>
      <c r="AQ959" s="175">
        <v>112.62</v>
      </c>
      <c r="AR959" s="176">
        <v>98.92</v>
      </c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</row>
    <row r="960" spans="1:55" x14ac:dyDescent="0.45">
      <c r="A960" s="160" t="s">
        <v>714</v>
      </c>
      <c r="B960" s="60" t="s">
        <v>394</v>
      </c>
      <c r="C960" s="76" t="s">
        <v>185</v>
      </c>
      <c r="D960" s="60">
        <v>2086742</v>
      </c>
      <c r="E960" s="66"/>
      <c r="F960" s="66"/>
      <c r="G960" s="66"/>
      <c r="H960" s="67"/>
      <c r="I960" s="66"/>
      <c r="J960" s="66"/>
      <c r="K960" s="66"/>
      <c r="L960" s="67"/>
      <c r="M960" s="66"/>
      <c r="N960" s="66"/>
      <c r="O960" s="66"/>
      <c r="P960" s="67"/>
      <c r="Q960" s="66"/>
      <c r="R960" s="66"/>
      <c r="S960" s="66"/>
      <c r="T960" s="67"/>
      <c r="U960" s="66"/>
      <c r="V960" s="66"/>
      <c r="W960" s="66"/>
      <c r="X960" s="67"/>
      <c r="Y960" s="66"/>
      <c r="Z960" s="66"/>
      <c r="AA960" s="66"/>
      <c r="AB960" s="67"/>
      <c r="AC960" s="66"/>
      <c r="AD960" s="66"/>
      <c r="AE960" s="66"/>
      <c r="AF960" s="67"/>
      <c r="AG960" s="66"/>
      <c r="AH960" s="66"/>
      <c r="AI960" s="66"/>
      <c r="AJ960" s="67"/>
      <c r="AK960" s="66"/>
      <c r="AL960" s="66"/>
      <c r="AM960" s="175">
        <v>2772.38</v>
      </c>
      <c r="AN960" s="176">
        <v>2943.97</v>
      </c>
      <c r="AO960" s="175">
        <v>2666.27</v>
      </c>
      <c r="AP960" s="175">
        <v>113.2</v>
      </c>
      <c r="AQ960" s="175">
        <v>115.95</v>
      </c>
      <c r="AR960" s="176">
        <v>95.89</v>
      </c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</row>
    <row r="961" spans="1:55" x14ac:dyDescent="0.45">
      <c r="A961" s="160" t="s">
        <v>715</v>
      </c>
      <c r="B961" s="60" t="s">
        <v>394</v>
      </c>
      <c r="C961" s="76" t="s">
        <v>185</v>
      </c>
      <c r="D961" s="60">
        <v>2086743</v>
      </c>
      <c r="E961" s="66"/>
      <c r="F961" s="66"/>
      <c r="G961" s="66"/>
      <c r="H961" s="67"/>
      <c r="I961" s="66"/>
      <c r="J961" s="66"/>
      <c r="K961" s="66"/>
      <c r="L961" s="67"/>
      <c r="M961" s="66"/>
      <c r="N961" s="66"/>
      <c r="O961" s="66"/>
      <c r="P961" s="67"/>
      <c r="Q961" s="66"/>
      <c r="R961" s="66"/>
      <c r="S961" s="66"/>
      <c r="T961" s="67"/>
      <c r="U961" s="66"/>
      <c r="V961" s="66"/>
      <c r="W961" s="66"/>
      <c r="X961" s="67"/>
      <c r="Y961" s="66"/>
      <c r="Z961" s="66"/>
      <c r="AA961" s="66"/>
      <c r="AB961" s="67"/>
      <c r="AC961" s="66"/>
      <c r="AD961" s="66"/>
      <c r="AE961" s="66"/>
      <c r="AF961" s="67"/>
      <c r="AG961" s="66"/>
      <c r="AH961" s="66"/>
      <c r="AI961" s="66"/>
      <c r="AJ961" s="67"/>
      <c r="AK961" s="66"/>
      <c r="AL961" s="66"/>
      <c r="AM961" s="175">
        <v>2842.5</v>
      </c>
      <c r="AN961" s="176">
        <v>2880.79</v>
      </c>
      <c r="AO961" s="175">
        <v>2665.14</v>
      </c>
      <c r="AP961" s="175">
        <v>111.33</v>
      </c>
      <c r="AQ961" s="175">
        <v>104.57</v>
      </c>
      <c r="AR961" s="176">
        <v>91.93</v>
      </c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</row>
    <row r="962" spans="1:55" x14ac:dyDescent="0.45">
      <c r="A962" s="97"/>
      <c r="B962" s="114"/>
      <c r="C962" s="114"/>
      <c r="D962" s="114"/>
      <c r="E962" s="66"/>
      <c r="F962" s="66"/>
      <c r="G962" s="66"/>
      <c r="H962" s="67"/>
      <c r="I962" s="66"/>
      <c r="J962" s="66"/>
      <c r="K962" s="66"/>
      <c r="L962" s="67"/>
      <c r="M962" s="66"/>
      <c r="N962" s="66"/>
      <c r="O962" s="66"/>
      <c r="P962" s="67"/>
      <c r="Q962" s="66"/>
      <c r="R962" s="66"/>
      <c r="S962" s="66"/>
      <c r="T962" s="67"/>
      <c r="U962" s="66"/>
      <c r="V962" s="66"/>
      <c r="W962" s="66"/>
      <c r="X962" s="67"/>
      <c r="Y962" s="66"/>
      <c r="Z962" s="66"/>
      <c r="AA962" s="66"/>
      <c r="AB962" s="67"/>
      <c r="AC962" s="66"/>
      <c r="AD962" s="66"/>
      <c r="AE962" s="66"/>
      <c r="AF962" s="67"/>
      <c r="AG962" s="66"/>
      <c r="AH962" s="66"/>
      <c r="AI962" s="66"/>
      <c r="AJ962" s="67"/>
      <c r="AK962" s="66"/>
      <c r="AL962" s="66"/>
      <c r="AM962" s="66"/>
      <c r="AN962" s="67"/>
      <c r="AO962" s="66"/>
      <c r="AP962" s="66"/>
      <c r="AQ962" s="66"/>
      <c r="AR962" s="67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</row>
    <row r="963" spans="1:55" x14ac:dyDescent="0.45">
      <c r="A963" s="141" t="s">
        <v>719</v>
      </c>
      <c r="B963" s="142"/>
      <c r="C963" s="142"/>
      <c r="D963" s="142"/>
      <c r="E963" s="115"/>
      <c r="F963" s="115"/>
      <c r="G963" s="115"/>
      <c r="H963" s="116"/>
      <c r="I963" s="115"/>
      <c r="J963" s="115"/>
      <c r="K963" s="115"/>
      <c r="L963" s="116"/>
      <c r="M963" s="115"/>
      <c r="N963" s="115"/>
      <c r="O963" s="115"/>
      <c r="P963" s="116"/>
      <c r="Q963" s="115"/>
      <c r="R963" s="115"/>
      <c r="S963" s="115"/>
      <c r="T963" s="116"/>
      <c r="U963" s="115"/>
      <c r="V963" s="115"/>
      <c r="W963" s="115"/>
      <c r="X963" s="116"/>
      <c r="Y963" s="115"/>
      <c r="Z963" s="115"/>
      <c r="AA963" s="115"/>
      <c r="AB963" s="116"/>
      <c r="AC963" s="115"/>
      <c r="AD963" s="115"/>
      <c r="AE963" s="115"/>
      <c r="AF963" s="116"/>
      <c r="AG963" s="115"/>
      <c r="AH963" s="115"/>
      <c r="AI963" s="115"/>
      <c r="AJ963" s="116"/>
      <c r="AK963" s="115"/>
      <c r="AL963" s="115"/>
      <c r="AM963" s="115"/>
      <c r="AN963" s="116"/>
      <c r="AO963" s="115"/>
      <c r="AP963" s="115"/>
      <c r="AQ963" s="115"/>
      <c r="AR963" s="116"/>
      <c r="AT963" s="117"/>
      <c r="AU963" s="117"/>
      <c r="AV963" s="117"/>
      <c r="AW963" s="117"/>
      <c r="AX963" s="117"/>
      <c r="AY963" s="117"/>
      <c r="AZ963" s="117"/>
      <c r="BA963" s="117"/>
      <c r="BB963" s="117"/>
      <c r="BC963" s="117"/>
    </row>
    <row r="964" spans="1:55" x14ac:dyDescent="0.45">
      <c r="A964" s="135" t="s">
        <v>713</v>
      </c>
      <c r="B964" s="60" t="s">
        <v>400</v>
      </c>
      <c r="C964" s="76" t="s">
        <v>185</v>
      </c>
      <c r="D964" s="60">
        <v>1277722</v>
      </c>
      <c r="E964" s="66"/>
      <c r="F964" s="66"/>
      <c r="G964" s="66"/>
      <c r="H964" s="67"/>
      <c r="I964" s="66"/>
      <c r="J964" s="66"/>
      <c r="K964" s="66"/>
      <c r="L964" s="67"/>
      <c r="M964" s="66"/>
      <c r="N964" s="66"/>
      <c r="O964" s="66"/>
      <c r="P964" s="67"/>
      <c r="Q964" s="66"/>
      <c r="R964" s="66"/>
      <c r="S964" s="66"/>
      <c r="T964" s="67"/>
      <c r="U964" s="86">
        <v>80</v>
      </c>
      <c r="V964" s="86">
        <v>285</v>
      </c>
      <c r="W964" s="66"/>
      <c r="X964" s="67"/>
      <c r="Y964" s="86">
        <v>0</v>
      </c>
      <c r="Z964" s="86">
        <v>698</v>
      </c>
      <c r="AA964" s="86">
        <v>568</v>
      </c>
      <c r="AB964" s="77">
        <v>830</v>
      </c>
      <c r="AC964" s="86">
        <v>863</v>
      </c>
      <c r="AD964" s="86">
        <v>804</v>
      </c>
      <c r="AE964" s="86">
        <v>942</v>
      </c>
      <c r="AF964" s="77">
        <v>1970</v>
      </c>
      <c r="AG964" s="86">
        <v>1562</v>
      </c>
      <c r="AH964" s="86">
        <v>2110</v>
      </c>
      <c r="AI964" s="86">
        <v>1454</v>
      </c>
      <c r="AJ964" s="77">
        <v>1869</v>
      </c>
      <c r="AK964" s="86">
        <v>1482</v>
      </c>
      <c r="AL964" s="86">
        <v>1599</v>
      </c>
      <c r="AM964" s="86">
        <v>1513</v>
      </c>
      <c r="AN964" s="77">
        <v>1571</v>
      </c>
      <c r="AO964" s="86">
        <v>1723</v>
      </c>
      <c r="AP964" s="86">
        <v>13594</v>
      </c>
      <c r="AQ964" s="86">
        <v>45940</v>
      </c>
      <c r="AR964" s="77">
        <v>54644</v>
      </c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</row>
    <row r="965" spans="1:55" x14ac:dyDescent="0.45">
      <c r="A965" s="135" t="s">
        <v>714</v>
      </c>
      <c r="B965" s="60" t="s">
        <v>400</v>
      </c>
      <c r="C965" s="76" t="s">
        <v>185</v>
      </c>
      <c r="D965" s="60">
        <v>1277723</v>
      </c>
      <c r="E965" s="66"/>
      <c r="F965" s="66"/>
      <c r="G965" s="66"/>
      <c r="H965" s="67"/>
      <c r="I965" s="66"/>
      <c r="J965" s="66"/>
      <c r="K965" s="66"/>
      <c r="L965" s="67"/>
      <c r="M965" s="66"/>
      <c r="N965" s="66"/>
      <c r="O965" s="66"/>
      <c r="P965" s="77">
        <v>1500</v>
      </c>
      <c r="Q965" s="86">
        <v>1084</v>
      </c>
      <c r="R965" s="86">
        <v>1905</v>
      </c>
      <c r="S965" s="66"/>
      <c r="T965" s="67"/>
      <c r="U965" s="86">
        <v>634</v>
      </c>
      <c r="V965" s="86">
        <v>882</v>
      </c>
      <c r="W965" s="66"/>
      <c r="X965" s="77">
        <v>1231</v>
      </c>
      <c r="Y965" s="86">
        <v>1071</v>
      </c>
      <c r="Z965" s="86">
        <v>681</v>
      </c>
      <c r="AA965" s="86">
        <v>657</v>
      </c>
      <c r="AB965" s="77">
        <v>859</v>
      </c>
      <c r="AC965" s="86">
        <v>689</v>
      </c>
      <c r="AD965" s="86">
        <v>1049</v>
      </c>
      <c r="AE965" s="86">
        <v>1068</v>
      </c>
      <c r="AF965" s="77">
        <v>1626</v>
      </c>
      <c r="AG965" s="86">
        <v>1701</v>
      </c>
      <c r="AH965" s="86">
        <v>1526</v>
      </c>
      <c r="AI965" s="86">
        <v>1592</v>
      </c>
      <c r="AJ965" s="77">
        <v>1640</v>
      </c>
      <c r="AK965" s="86">
        <v>1701</v>
      </c>
      <c r="AL965" s="86">
        <v>1918</v>
      </c>
      <c r="AM965" s="86">
        <v>1648</v>
      </c>
      <c r="AN965" s="77">
        <v>1682</v>
      </c>
      <c r="AO965" s="86">
        <v>1473</v>
      </c>
      <c r="AP965" s="86">
        <v>61872</v>
      </c>
      <c r="AQ965" s="86">
        <v>47653</v>
      </c>
      <c r="AR965" s="77">
        <v>57342</v>
      </c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</row>
    <row r="966" spans="1:55" x14ac:dyDescent="0.45">
      <c r="A966" s="135" t="s">
        <v>715</v>
      </c>
      <c r="B966" s="60" t="s">
        <v>400</v>
      </c>
      <c r="C966" s="76" t="s">
        <v>185</v>
      </c>
      <c r="D966" s="60">
        <v>1277724</v>
      </c>
      <c r="E966" s="66"/>
      <c r="F966" s="66"/>
      <c r="G966" s="66"/>
      <c r="H966" s="67"/>
      <c r="I966" s="66"/>
      <c r="J966" s="66"/>
      <c r="K966" s="66"/>
      <c r="L966" s="67"/>
      <c r="M966" s="66"/>
      <c r="N966" s="66"/>
      <c r="O966" s="66"/>
      <c r="P966" s="77">
        <v>891</v>
      </c>
      <c r="Q966" s="86">
        <v>2104</v>
      </c>
      <c r="R966" s="86">
        <v>68</v>
      </c>
      <c r="S966" s="66"/>
      <c r="T966" s="67"/>
      <c r="U966" s="86">
        <v>750</v>
      </c>
      <c r="V966" s="86">
        <v>494</v>
      </c>
      <c r="W966" s="66"/>
      <c r="X966" s="77">
        <v>806</v>
      </c>
      <c r="Y966" s="86">
        <v>911</v>
      </c>
      <c r="Z966" s="86">
        <v>529</v>
      </c>
      <c r="AA966" s="86">
        <v>617</v>
      </c>
      <c r="AB966" s="77">
        <v>781</v>
      </c>
      <c r="AC966" s="86">
        <v>1134</v>
      </c>
      <c r="AD966" s="86">
        <v>1282</v>
      </c>
      <c r="AE966" s="86">
        <v>2750</v>
      </c>
      <c r="AF966" s="77">
        <v>1164</v>
      </c>
      <c r="AG966" s="86">
        <v>3225</v>
      </c>
      <c r="AH966" s="86">
        <v>1512</v>
      </c>
      <c r="AI966" s="86">
        <v>2114</v>
      </c>
      <c r="AJ966" s="77">
        <v>1205</v>
      </c>
      <c r="AK966" s="86">
        <v>2514</v>
      </c>
      <c r="AL966" s="86">
        <v>1859</v>
      </c>
      <c r="AM966" s="86">
        <v>1420</v>
      </c>
      <c r="AN966" s="77">
        <v>1419</v>
      </c>
      <c r="AO966" s="86">
        <v>1717</v>
      </c>
      <c r="AP966" s="86">
        <v>57352</v>
      </c>
      <c r="AQ966" s="86">
        <v>44171</v>
      </c>
      <c r="AR966" s="77">
        <v>49336</v>
      </c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</row>
    <row r="967" spans="1:55" x14ac:dyDescent="0.45">
      <c r="A967" s="136" t="s">
        <v>716</v>
      </c>
      <c r="B967" s="101" t="s">
        <v>400</v>
      </c>
      <c r="C967" s="102" t="s">
        <v>185</v>
      </c>
      <c r="D967" s="101">
        <v>1277725</v>
      </c>
      <c r="E967" s="128"/>
      <c r="F967" s="128"/>
      <c r="G967" s="128"/>
      <c r="H967" s="129"/>
      <c r="I967" s="128"/>
      <c r="J967" s="128"/>
      <c r="K967" s="128"/>
      <c r="L967" s="129"/>
      <c r="M967" s="128"/>
      <c r="N967" s="128"/>
      <c r="O967" s="128"/>
      <c r="P967" s="106">
        <f>SUM(P964:P966)</f>
        <v>2391</v>
      </c>
      <c r="Q967" s="105">
        <f>SUM(Q964:Q966)</f>
        <v>3188</v>
      </c>
      <c r="R967" s="105">
        <f>SUM(R964:R966)</f>
        <v>1973</v>
      </c>
      <c r="S967" s="128"/>
      <c r="T967" s="129"/>
      <c r="U967" s="105">
        <f>SUM(U964:U966)</f>
        <v>1464</v>
      </c>
      <c r="V967" s="105">
        <f>SUM(V964:V966)</f>
        <v>1661</v>
      </c>
      <c r="W967" s="128"/>
      <c r="X967" s="106">
        <f t="shared" ref="X967:AR967" si="83">SUM(X964:X966)</f>
        <v>2037</v>
      </c>
      <c r="Y967" s="105">
        <f t="shared" si="83"/>
        <v>1982</v>
      </c>
      <c r="Z967" s="105">
        <f t="shared" si="83"/>
        <v>1908</v>
      </c>
      <c r="AA967" s="105">
        <f t="shared" si="83"/>
        <v>1842</v>
      </c>
      <c r="AB967" s="106">
        <f t="shared" si="83"/>
        <v>2470</v>
      </c>
      <c r="AC967" s="105">
        <f t="shared" si="83"/>
        <v>2686</v>
      </c>
      <c r="AD967" s="105">
        <f t="shared" si="83"/>
        <v>3135</v>
      </c>
      <c r="AE967" s="105">
        <f t="shared" si="83"/>
        <v>4760</v>
      </c>
      <c r="AF967" s="106">
        <f t="shared" si="83"/>
        <v>4760</v>
      </c>
      <c r="AG967" s="105">
        <f t="shared" si="83"/>
        <v>6488</v>
      </c>
      <c r="AH967" s="105">
        <f t="shared" si="83"/>
        <v>5148</v>
      </c>
      <c r="AI967" s="105">
        <f t="shared" si="83"/>
        <v>5160</v>
      </c>
      <c r="AJ967" s="106">
        <f t="shared" si="83"/>
        <v>4714</v>
      </c>
      <c r="AK967" s="105">
        <f t="shared" si="83"/>
        <v>5697</v>
      </c>
      <c r="AL967" s="105">
        <f t="shared" si="83"/>
        <v>5376</v>
      </c>
      <c r="AM967" s="105">
        <f t="shared" si="83"/>
        <v>4581</v>
      </c>
      <c r="AN967" s="106">
        <f t="shared" si="83"/>
        <v>4672</v>
      </c>
      <c r="AO967" s="105">
        <f t="shared" si="83"/>
        <v>4913</v>
      </c>
      <c r="AP967" s="105">
        <f t="shared" si="83"/>
        <v>132818</v>
      </c>
      <c r="AQ967" s="105">
        <f t="shared" si="83"/>
        <v>137764</v>
      </c>
      <c r="AR967" s="106">
        <f t="shared" si="83"/>
        <v>161322</v>
      </c>
      <c r="AT967" s="134"/>
      <c r="AU967" s="134"/>
      <c r="AV967" s="134"/>
      <c r="AW967" s="134"/>
      <c r="AX967" s="134"/>
      <c r="AY967" s="134"/>
      <c r="AZ967" s="134"/>
      <c r="BA967" s="134"/>
      <c r="BB967" s="134"/>
      <c r="BC967" s="134"/>
    </row>
    <row r="968" spans="1:55" x14ac:dyDescent="0.45">
      <c r="A968" s="97"/>
      <c r="B968" s="114"/>
      <c r="C968" s="114"/>
      <c r="D968" s="114"/>
      <c r="E968" s="66"/>
      <c r="F968" s="66"/>
      <c r="G968" s="66"/>
      <c r="H968" s="67"/>
      <c r="I968" s="66"/>
      <c r="J968" s="66"/>
      <c r="K968" s="66"/>
      <c r="L968" s="67"/>
      <c r="M968" s="66"/>
      <c r="N968" s="66"/>
      <c r="O968" s="66"/>
      <c r="P968" s="67"/>
      <c r="Q968" s="66"/>
      <c r="R968" s="66"/>
      <c r="S968" s="66"/>
      <c r="T968" s="67"/>
      <c r="U968" s="66"/>
      <c r="V968" s="66"/>
      <c r="W968" s="66"/>
      <c r="X968" s="67"/>
      <c r="Y968" s="66"/>
      <c r="Z968" s="66"/>
      <c r="AA968" s="66"/>
      <c r="AB968" s="67"/>
      <c r="AC968" s="66"/>
      <c r="AD968" s="66"/>
      <c r="AE968" s="66"/>
      <c r="AF968" s="67"/>
      <c r="AG968" s="66"/>
      <c r="AH968" s="66"/>
      <c r="AI968" s="66"/>
      <c r="AJ968" s="67"/>
      <c r="AK968" s="66"/>
      <c r="AL968" s="66"/>
      <c r="AM968" s="66"/>
      <c r="AN968" s="67"/>
      <c r="AO968" s="66"/>
      <c r="AP968" s="66"/>
      <c r="AQ968" s="66"/>
      <c r="AR968" s="67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</row>
    <row r="969" spans="1:55" x14ac:dyDescent="0.45">
      <c r="A969" s="141" t="s">
        <v>720</v>
      </c>
      <c r="B969" s="142"/>
      <c r="C969" s="142"/>
      <c r="D969" s="142"/>
      <c r="E969" s="115"/>
      <c r="F969" s="115"/>
      <c r="G969" s="115"/>
      <c r="H969" s="116"/>
      <c r="I969" s="115"/>
      <c r="J969" s="115"/>
      <c r="K969" s="115"/>
      <c r="L969" s="116"/>
      <c r="M969" s="115"/>
      <c r="N969" s="115"/>
      <c r="O969" s="115"/>
      <c r="P969" s="116"/>
      <c r="Q969" s="115"/>
      <c r="R969" s="115"/>
      <c r="S969" s="115"/>
      <c r="T969" s="116"/>
      <c r="U969" s="115"/>
      <c r="V969" s="115"/>
      <c r="W969" s="115"/>
      <c r="X969" s="116"/>
      <c r="Y969" s="115"/>
      <c r="Z969" s="115"/>
      <c r="AA969" s="115"/>
      <c r="AB969" s="116"/>
      <c r="AC969" s="115"/>
      <c r="AD969" s="115"/>
      <c r="AE969" s="115"/>
      <c r="AF969" s="116"/>
      <c r="AG969" s="115"/>
      <c r="AH969" s="115"/>
      <c r="AI969" s="115"/>
      <c r="AJ969" s="116"/>
      <c r="AK969" s="115"/>
      <c r="AL969" s="115"/>
      <c r="AM969" s="115"/>
      <c r="AN969" s="116"/>
      <c r="AO969" s="115"/>
      <c r="AP969" s="115"/>
      <c r="AQ969" s="115"/>
      <c r="AR969" s="116"/>
      <c r="AT969" s="117"/>
      <c r="AU969" s="117"/>
      <c r="AV969" s="117"/>
      <c r="AW969" s="117"/>
      <c r="AX969" s="117"/>
      <c r="AY969" s="117"/>
      <c r="AZ969" s="117"/>
      <c r="BA969" s="117"/>
      <c r="BB969" s="117"/>
      <c r="BC969" s="117"/>
    </row>
    <row r="970" spans="1:55" x14ac:dyDescent="0.45">
      <c r="A970" s="135" t="s">
        <v>713</v>
      </c>
      <c r="B970" s="60" t="s">
        <v>223</v>
      </c>
      <c r="C970" s="76" t="s">
        <v>185</v>
      </c>
      <c r="D970" s="60">
        <v>1277726</v>
      </c>
      <c r="E970" s="66"/>
      <c r="F970" s="66"/>
      <c r="G970" s="66"/>
      <c r="H970" s="67"/>
      <c r="I970" s="66"/>
      <c r="J970" s="66"/>
      <c r="K970" s="66"/>
      <c r="L970" s="67"/>
      <c r="M970" s="66"/>
      <c r="N970" s="66"/>
      <c r="O970" s="66"/>
      <c r="P970" s="77">
        <v>5099</v>
      </c>
      <c r="Q970" s="86">
        <v>3701</v>
      </c>
      <c r="R970" s="86">
        <v>1408</v>
      </c>
      <c r="S970" s="66"/>
      <c r="T970" s="67"/>
      <c r="U970" s="86">
        <v>6955</v>
      </c>
      <c r="V970" s="86">
        <v>5576</v>
      </c>
      <c r="W970" s="66"/>
      <c r="X970" s="77">
        <v>4274</v>
      </c>
      <c r="Y970" s="86">
        <v>10763</v>
      </c>
      <c r="Z970" s="86">
        <v>7868</v>
      </c>
      <c r="AA970" s="86">
        <v>5866</v>
      </c>
      <c r="AB970" s="77">
        <v>3412</v>
      </c>
      <c r="AC970" s="86">
        <v>13266</v>
      </c>
      <c r="AD970" s="86">
        <v>10180</v>
      </c>
      <c r="AE970" s="86">
        <v>31507</v>
      </c>
      <c r="AF970" s="77">
        <v>24470</v>
      </c>
      <c r="AG970" s="86">
        <v>18553</v>
      </c>
      <c r="AH970" s="86">
        <v>9720</v>
      </c>
      <c r="AI970" s="86">
        <v>31245</v>
      </c>
      <c r="AJ970" s="77">
        <v>22667</v>
      </c>
      <c r="AK970" s="86">
        <v>15251</v>
      </c>
      <c r="AL970" s="86">
        <v>52605</v>
      </c>
      <c r="AM970" s="86">
        <v>39471</v>
      </c>
      <c r="AN970" s="77">
        <v>26450</v>
      </c>
      <c r="AO970" s="86">
        <v>12679</v>
      </c>
      <c r="AP970" s="86">
        <v>72353</v>
      </c>
      <c r="AQ970" s="86">
        <v>53675</v>
      </c>
      <c r="AR970" s="77">
        <v>38069</v>
      </c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</row>
    <row r="971" spans="1:55" x14ac:dyDescent="0.45">
      <c r="A971" s="135" t="s">
        <v>714</v>
      </c>
      <c r="B971" s="60" t="s">
        <v>223</v>
      </c>
      <c r="C971" s="76" t="s">
        <v>185</v>
      </c>
      <c r="D971" s="60">
        <v>1277727</v>
      </c>
      <c r="E971" s="66"/>
      <c r="F971" s="66"/>
      <c r="G971" s="66"/>
      <c r="H971" s="67"/>
      <c r="I971" s="66"/>
      <c r="J971" s="66"/>
      <c r="K971" s="66"/>
      <c r="L971" s="67"/>
      <c r="M971" s="66"/>
      <c r="N971" s="66"/>
      <c r="O971" s="66"/>
      <c r="P971" s="77">
        <v>3934</v>
      </c>
      <c r="Q971" s="86">
        <v>2919</v>
      </c>
      <c r="R971" s="86">
        <v>50</v>
      </c>
      <c r="S971" s="66"/>
      <c r="T971" s="67"/>
      <c r="U971" s="86">
        <v>6438</v>
      </c>
      <c r="V971" s="86">
        <v>4749</v>
      </c>
      <c r="W971" s="66"/>
      <c r="X971" s="77">
        <v>3008</v>
      </c>
      <c r="Y971" s="86">
        <v>9605</v>
      </c>
      <c r="Z971" s="86">
        <v>7142</v>
      </c>
      <c r="AA971" s="86">
        <v>5061</v>
      </c>
      <c r="AB971" s="77">
        <v>2506</v>
      </c>
      <c r="AC971" s="86">
        <v>12500</v>
      </c>
      <c r="AD971" s="86">
        <v>8973</v>
      </c>
      <c r="AE971" s="86">
        <v>30245</v>
      </c>
      <c r="AF971" s="77">
        <v>22350</v>
      </c>
      <c r="AG971" s="86">
        <v>16073</v>
      </c>
      <c r="AH971" s="86">
        <v>7613</v>
      </c>
      <c r="AI971" s="86">
        <v>28758</v>
      </c>
      <c r="AJ971" s="77">
        <v>19799</v>
      </c>
      <c r="AK971" s="86">
        <v>11940</v>
      </c>
      <c r="AL971" s="86">
        <v>48095</v>
      </c>
      <c r="AM971" s="86">
        <v>34895</v>
      </c>
      <c r="AN971" s="77">
        <v>21479</v>
      </c>
      <c r="AO971" s="86">
        <v>8672</v>
      </c>
      <c r="AP971" s="86">
        <v>65360</v>
      </c>
      <c r="AQ971" s="86">
        <v>48104</v>
      </c>
      <c r="AR971" s="77">
        <v>32703</v>
      </c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</row>
    <row r="972" spans="1:55" x14ac:dyDescent="0.45">
      <c r="A972" s="135" t="s">
        <v>715</v>
      </c>
      <c r="B972" s="60" t="s">
        <v>223</v>
      </c>
      <c r="C972" s="76" t="s">
        <v>185</v>
      </c>
      <c r="D972" s="60">
        <v>1277728</v>
      </c>
      <c r="E972" s="66"/>
      <c r="F972" s="66"/>
      <c r="G972" s="66"/>
      <c r="H972" s="67"/>
      <c r="I972" s="66"/>
      <c r="J972" s="66"/>
      <c r="K972" s="66"/>
      <c r="L972" s="67"/>
      <c r="M972" s="66"/>
      <c r="N972" s="66"/>
      <c r="O972" s="66"/>
      <c r="P972" s="77">
        <v>3319</v>
      </c>
      <c r="Q972" s="86">
        <v>1416</v>
      </c>
      <c r="R972" s="66"/>
      <c r="S972" s="66"/>
      <c r="T972" s="67"/>
      <c r="U972" s="86">
        <v>5813</v>
      </c>
      <c r="V972" s="86">
        <v>4274</v>
      </c>
      <c r="W972" s="66"/>
      <c r="X972" s="77">
        <v>2173</v>
      </c>
      <c r="Y972" s="86">
        <v>8590</v>
      </c>
      <c r="Z972" s="86">
        <v>6538</v>
      </c>
      <c r="AA972" s="86">
        <v>4338</v>
      </c>
      <c r="AB972" s="77">
        <v>1688</v>
      </c>
      <c r="AC972" s="86">
        <v>11164</v>
      </c>
      <c r="AD972" s="86">
        <v>7587</v>
      </c>
      <c r="AE972" s="86">
        <v>26891</v>
      </c>
      <c r="AF972" s="77">
        <v>20793</v>
      </c>
      <c r="AG972" s="86">
        <v>12297</v>
      </c>
      <c r="AH972" s="86">
        <v>5444</v>
      </c>
      <c r="AI972" s="86">
        <v>25547</v>
      </c>
      <c r="AJ972" s="77">
        <v>17645</v>
      </c>
      <c r="AK972" s="86">
        <v>6250</v>
      </c>
      <c r="AL972" s="86">
        <v>43454</v>
      </c>
      <c r="AM972" s="86">
        <v>30844</v>
      </c>
      <c r="AN972" s="77">
        <v>17371</v>
      </c>
      <c r="AO972" s="86">
        <v>4071</v>
      </c>
      <c r="AP972" s="86">
        <v>58874</v>
      </c>
      <c r="AQ972" s="86">
        <v>43482</v>
      </c>
      <c r="AR972" s="77">
        <v>28079</v>
      </c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</row>
    <row r="973" spans="1:55" x14ac:dyDescent="0.45">
      <c r="A973" s="135"/>
      <c r="B973" s="158"/>
      <c r="C973" s="158"/>
      <c r="D973" s="158"/>
      <c r="E973" s="66"/>
      <c r="F973" s="66"/>
      <c r="G973" s="66"/>
      <c r="H973" s="67"/>
      <c r="I973" s="66"/>
      <c r="J973" s="66"/>
      <c r="K973" s="66"/>
      <c r="L973" s="67"/>
      <c r="M973" s="66"/>
      <c r="N973" s="66"/>
      <c r="O973" s="66"/>
      <c r="P973" s="79"/>
      <c r="Q973" s="98"/>
      <c r="R973" s="66"/>
      <c r="S973" s="66"/>
      <c r="T973" s="67"/>
      <c r="U973" s="98"/>
      <c r="V973" s="98"/>
      <c r="W973" s="66"/>
      <c r="X973" s="79"/>
      <c r="Y973" s="98"/>
      <c r="Z973" s="98"/>
      <c r="AA973" s="98"/>
      <c r="AB973" s="79"/>
      <c r="AC973" s="98"/>
      <c r="AD973" s="98"/>
      <c r="AE973" s="98"/>
      <c r="AF973" s="79"/>
      <c r="AG973" s="98"/>
      <c r="AH973" s="98"/>
      <c r="AI973" s="98"/>
      <c r="AJ973" s="79"/>
      <c r="AK973" s="98"/>
      <c r="AL973" s="98"/>
      <c r="AM973" s="98"/>
      <c r="AN973" s="79"/>
      <c r="AO973" s="98"/>
      <c r="AP973" s="98"/>
      <c r="AQ973" s="98"/>
      <c r="AR973" s="79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</row>
    <row r="974" spans="1:55" x14ac:dyDescent="0.45">
      <c r="A974" s="95" t="s">
        <v>721</v>
      </c>
      <c r="B974" s="96"/>
      <c r="C974" s="96"/>
      <c r="D974" s="96"/>
      <c r="E974" s="115"/>
      <c r="F974" s="115"/>
      <c r="G974" s="115"/>
      <c r="H974" s="116"/>
      <c r="I974" s="115"/>
      <c r="J974" s="115"/>
      <c r="K974" s="115"/>
      <c r="L974" s="116"/>
      <c r="M974" s="115"/>
      <c r="N974" s="115"/>
      <c r="O974" s="115"/>
      <c r="P974" s="116"/>
      <c r="Q974" s="115"/>
      <c r="R974" s="115"/>
      <c r="S974" s="115"/>
      <c r="T974" s="116"/>
      <c r="U974" s="115"/>
      <c r="V974" s="115"/>
      <c r="W974" s="115"/>
      <c r="X974" s="116"/>
      <c r="Y974" s="115"/>
      <c r="Z974" s="115"/>
      <c r="AA974" s="115"/>
      <c r="AB974" s="116"/>
      <c r="AC974" s="115"/>
      <c r="AD974" s="115"/>
      <c r="AE974" s="115"/>
      <c r="AF974" s="116"/>
      <c r="AG974" s="115"/>
      <c r="AH974" s="115"/>
      <c r="AI974" s="115"/>
      <c r="AJ974" s="116"/>
      <c r="AK974" s="115"/>
      <c r="AL974" s="115"/>
      <c r="AM974" s="115"/>
      <c r="AN974" s="116"/>
      <c r="AO974" s="115"/>
      <c r="AP974" s="115"/>
      <c r="AQ974" s="115"/>
      <c r="AR974" s="116"/>
      <c r="AT974" s="117"/>
      <c r="AU974" s="117"/>
      <c r="AV974" s="117"/>
      <c r="AW974" s="117"/>
      <c r="AX974" s="117"/>
      <c r="AY974" s="117"/>
      <c r="AZ974" s="117"/>
      <c r="BA974" s="117"/>
      <c r="BB974" s="117"/>
      <c r="BC974" s="117"/>
    </row>
    <row r="975" spans="1:55" x14ac:dyDescent="0.45">
      <c r="A975" s="97" t="s">
        <v>722</v>
      </c>
      <c r="B975" s="60" t="s">
        <v>223</v>
      </c>
      <c r="C975" s="76" t="s">
        <v>184</v>
      </c>
      <c r="D975" s="60">
        <v>1277729</v>
      </c>
      <c r="E975" s="86">
        <v>220</v>
      </c>
      <c r="F975" s="98"/>
      <c r="G975" s="98"/>
      <c r="H975" s="79"/>
      <c r="I975" s="98"/>
      <c r="J975" s="98"/>
      <c r="K975" s="98"/>
      <c r="L975" s="79"/>
      <c r="M975" s="98"/>
      <c r="N975" s="98"/>
      <c r="O975" s="98"/>
      <c r="P975" s="79"/>
      <c r="Q975" s="98"/>
      <c r="R975" s="98"/>
      <c r="S975" s="98"/>
      <c r="T975" s="79"/>
      <c r="U975" s="98"/>
      <c r="V975" s="98"/>
      <c r="W975" s="98"/>
      <c r="X975" s="79"/>
      <c r="Y975" s="98"/>
      <c r="Z975" s="98"/>
      <c r="AA975" s="98"/>
      <c r="AB975" s="79"/>
      <c r="AC975" s="98"/>
      <c r="AD975" s="98"/>
      <c r="AE975" s="98"/>
      <c r="AF975" s="79"/>
      <c r="AG975" s="98"/>
      <c r="AH975" s="98"/>
      <c r="AI975" s="98"/>
      <c r="AJ975" s="79"/>
      <c r="AK975" s="98"/>
      <c r="AL975" s="98"/>
      <c r="AM975" s="98"/>
      <c r="AN975" s="79"/>
      <c r="AO975" s="98"/>
      <c r="AP975" s="98"/>
      <c r="AQ975" s="98"/>
      <c r="AR975" s="79"/>
      <c r="AT975" s="99"/>
      <c r="AU975" s="99"/>
      <c r="AV975" s="99"/>
      <c r="AW975" s="99"/>
      <c r="AX975" s="99"/>
      <c r="AY975" s="99"/>
      <c r="AZ975" s="99"/>
      <c r="BA975" s="99"/>
      <c r="BB975" s="99"/>
      <c r="BC975" s="99"/>
    </row>
    <row r="976" spans="1:55" x14ac:dyDescent="0.45">
      <c r="A976" s="97" t="s">
        <v>723</v>
      </c>
      <c r="B976" s="60" t="s">
        <v>223</v>
      </c>
      <c r="C976" s="76" t="s">
        <v>185</v>
      </c>
      <c r="D976" s="60">
        <v>1277730</v>
      </c>
      <c r="E976" s="86">
        <v>40</v>
      </c>
      <c r="F976" s="86">
        <v>122</v>
      </c>
      <c r="G976" s="86">
        <v>86</v>
      </c>
      <c r="H976" s="79"/>
      <c r="I976" s="86">
        <v>117</v>
      </c>
      <c r="J976" s="86">
        <v>46</v>
      </c>
      <c r="K976" s="86">
        <v>230</v>
      </c>
      <c r="L976" s="79">
        <f>AU976-SUM(I976,J976,K976)</f>
        <v>166</v>
      </c>
      <c r="M976" s="86">
        <v>159</v>
      </c>
      <c r="N976" s="86">
        <v>136</v>
      </c>
      <c r="O976" s="86">
        <v>75</v>
      </c>
      <c r="P976" s="79">
        <f>AV976-SUM(M976,N976,O976)</f>
        <v>117</v>
      </c>
      <c r="Q976" s="86">
        <v>130</v>
      </c>
      <c r="R976" s="86">
        <v>163</v>
      </c>
      <c r="S976" s="86">
        <v>192</v>
      </c>
      <c r="T976" s="79">
        <f>AW976-SUM(Q976,R976,S976)</f>
        <v>182</v>
      </c>
      <c r="U976" s="98"/>
      <c r="V976" s="98"/>
      <c r="W976" s="98"/>
      <c r="X976" s="79"/>
      <c r="Y976" s="98"/>
      <c r="Z976" s="98"/>
      <c r="AA976" s="98"/>
      <c r="AB976" s="79"/>
      <c r="AC976" s="98"/>
      <c r="AD976" s="98"/>
      <c r="AE976" s="98"/>
      <c r="AF976" s="79"/>
      <c r="AG976" s="98"/>
      <c r="AH976" s="98"/>
      <c r="AI976" s="98"/>
      <c r="AJ976" s="79"/>
      <c r="AK976" s="98"/>
      <c r="AL976" s="98"/>
      <c r="AM976" s="98"/>
      <c r="AN976" s="79"/>
      <c r="AO976" s="98"/>
      <c r="AP976" s="98"/>
      <c r="AQ976" s="98"/>
      <c r="AR976" s="79"/>
      <c r="AT976" s="99"/>
      <c r="AU976" s="88">
        <v>559</v>
      </c>
      <c r="AV976" s="88">
        <v>487</v>
      </c>
      <c r="AW976" s="88">
        <v>667</v>
      </c>
      <c r="AX976" s="99"/>
      <c r="AY976" s="99"/>
      <c r="AZ976" s="99"/>
      <c r="BA976" s="99"/>
      <c r="BB976" s="99"/>
      <c r="BC976" s="99"/>
    </row>
    <row r="977" spans="1:55" x14ac:dyDescent="0.45">
      <c r="A977" s="97" t="s">
        <v>724</v>
      </c>
      <c r="B977" s="60" t="s">
        <v>223</v>
      </c>
      <c r="C977" s="76" t="s">
        <v>184</v>
      </c>
      <c r="D977" s="60">
        <v>1277731</v>
      </c>
      <c r="E977" s="86">
        <v>101</v>
      </c>
      <c r="F977" s="86">
        <v>147</v>
      </c>
      <c r="G977" s="86">
        <v>158</v>
      </c>
      <c r="H977" s="79">
        <f>AT977-SUM(E977,F977,G977)</f>
        <v>190</v>
      </c>
      <c r="I977" s="86">
        <v>243</v>
      </c>
      <c r="J977" s="86">
        <v>274</v>
      </c>
      <c r="K977" s="86">
        <v>357</v>
      </c>
      <c r="L977" s="79">
        <f>AU977-SUM(I977,J977,K977)</f>
        <v>415</v>
      </c>
      <c r="M977" s="86">
        <v>320</v>
      </c>
      <c r="N977" s="86">
        <v>278</v>
      </c>
      <c r="O977" s="86">
        <v>425</v>
      </c>
      <c r="P977" s="79">
        <f>AV977-SUM(M977,N977,O977)</f>
        <v>479</v>
      </c>
      <c r="Q977" s="86">
        <v>342</v>
      </c>
      <c r="R977" s="86">
        <v>218</v>
      </c>
      <c r="S977" s="98"/>
      <c r="T977" s="79"/>
      <c r="U977" s="86">
        <v>497</v>
      </c>
      <c r="V977" s="86">
        <v>605</v>
      </c>
      <c r="W977" s="86">
        <v>363</v>
      </c>
      <c r="X977" s="79"/>
      <c r="Y977" s="98"/>
      <c r="Z977" s="98"/>
      <c r="AA977" s="98"/>
      <c r="AB977" s="79"/>
      <c r="AC977" s="98"/>
      <c r="AD977" s="98"/>
      <c r="AE977" s="98"/>
      <c r="AF977" s="79"/>
      <c r="AG977" s="98"/>
      <c r="AH977" s="98"/>
      <c r="AI977" s="98"/>
      <c r="AJ977" s="79"/>
      <c r="AK977" s="98"/>
      <c r="AL977" s="98"/>
      <c r="AM977" s="98"/>
      <c r="AN977" s="79"/>
      <c r="AO977" s="98"/>
      <c r="AP977" s="98"/>
      <c r="AQ977" s="98"/>
      <c r="AR977" s="79"/>
      <c r="AT977" s="88">
        <v>596</v>
      </c>
      <c r="AU977" s="88">
        <v>1289</v>
      </c>
      <c r="AV977" s="88">
        <v>1502</v>
      </c>
      <c r="AW977" s="88">
        <v>326</v>
      </c>
      <c r="AX977" s="99"/>
      <c r="AY977" s="99"/>
      <c r="AZ977" s="99"/>
      <c r="BA977" s="99"/>
      <c r="BB977" s="99"/>
      <c r="BC977" s="99"/>
    </row>
    <row r="978" spans="1:55" x14ac:dyDescent="0.45">
      <c r="A978" s="97" t="s">
        <v>725</v>
      </c>
      <c r="B978" s="60" t="s">
        <v>223</v>
      </c>
      <c r="C978" s="76" t="s">
        <v>184</v>
      </c>
      <c r="D978" s="60">
        <v>1277732</v>
      </c>
      <c r="E978" s="98"/>
      <c r="F978" s="98"/>
      <c r="G978" s="98"/>
      <c r="H978" s="79"/>
      <c r="I978" s="98"/>
      <c r="J978" s="98"/>
      <c r="K978" s="98"/>
      <c r="L978" s="79"/>
      <c r="M978" s="98"/>
      <c r="N978" s="98"/>
      <c r="O978" s="98"/>
      <c r="P978" s="79"/>
      <c r="Q978" s="98"/>
      <c r="R978" s="98"/>
      <c r="S978" s="98"/>
      <c r="T978" s="79"/>
      <c r="U978" s="98"/>
      <c r="V978" s="98"/>
      <c r="W978" s="98"/>
      <c r="X978" s="79"/>
      <c r="Y978" s="86">
        <v>751</v>
      </c>
      <c r="Z978" s="86">
        <v>723</v>
      </c>
      <c r="AA978" s="86">
        <v>714</v>
      </c>
      <c r="AB978" s="79">
        <f>AY978-SUM(Y978,Z978,AA978)</f>
        <v>1330</v>
      </c>
      <c r="AC978" s="86">
        <v>725</v>
      </c>
      <c r="AD978" s="86">
        <v>773</v>
      </c>
      <c r="AE978" s="86">
        <v>1017</v>
      </c>
      <c r="AF978" s="79">
        <f>AZ978-SUM(AC978,AD978,AE978)</f>
        <v>1004</v>
      </c>
      <c r="AG978" s="86">
        <v>687</v>
      </c>
      <c r="AH978" s="86">
        <v>689</v>
      </c>
      <c r="AI978" s="86">
        <v>439</v>
      </c>
      <c r="AJ978" s="79"/>
      <c r="AK978" s="98"/>
      <c r="AL978" s="98"/>
      <c r="AM978" s="98"/>
      <c r="AN978" s="79"/>
      <c r="AO978" s="98"/>
      <c r="AP978" s="98"/>
      <c r="AQ978" s="98"/>
      <c r="AR978" s="79"/>
      <c r="AT978" s="99"/>
      <c r="AU978" s="99"/>
      <c r="AV978" s="99"/>
      <c r="AW978" s="99"/>
      <c r="AX978" s="88">
        <v>1886</v>
      </c>
      <c r="AY978" s="88">
        <v>3518</v>
      </c>
      <c r="AZ978" s="88">
        <v>3519</v>
      </c>
      <c r="BA978" s="99"/>
      <c r="BB978" s="99"/>
      <c r="BC978" s="99"/>
    </row>
    <row r="979" spans="1:55" x14ac:dyDescent="0.45">
      <c r="A979" s="97" t="s">
        <v>726</v>
      </c>
      <c r="B979" s="60" t="s">
        <v>223</v>
      </c>
      <c r="C979" s="76" t="s">
        <v>185</v>
      </c>
      <c r="D979" s="60">
        <v>1277733</v>
      </c>
      <c r="E979" s="98"/>
      <c r="F979" s="98"/>
      <c r="G979" s="98"/>
      <c r="H979" s="79"/>
      <c r="I979" s="98"/>
      <c r="J979" s="98"/>
      <c r="K979" s="98"/>
      <c r="L979" s="79"/>
      <c r="M979" s="98"/>
      <c r="N979" s="98"/>
      <c r="O979" s="98"/>
      <c r="P979" s="79"/>
      <c r="Q979" s="98"/>
      <c r="R979" s="98"/>
      <c r="S979" s="98"/>
      <c r="T979" s="79"/>
      <c r="U979" s="98"/>
      <c r="V979" s="98"/>
      <c r="W979" s="98"/>
      <c r="X979" s="79"/>
      <c r="Y979" s="98"/>
      <c r="Z979" s="98"/>
      <c r="AA979" s="98"/>
      <c r="AB979" s="79"/>
      <c r="AC979" s="98"/>
      <c r="AD979" s="98"/>
      <c r="AE979" s="98"/>
      <c r="AF979" s="79"/>
      <c r="AG979" s="98"/>
      <c r="AH979" s="98"/>
      <c r="AI979" s="98"/>
      <c r="AJ979" s="79"/>
      <c r="AK979" s="86">
        <v>861</v>
      </c>
      <c r="AL979" s="86">
        <v>836</v>
      </c>
      <c r="AM979" s="86">
        <v>725</v>
      </c>
      <c r="AN979" s="77">
        <v>1078</v>
      </c>
      <c r="AO979" s="86">
        <v>944</v>
      </c>
      <c r="AP979" s="86">
        <v>1400</v>
      </c>
      <c r="AQ979" s="86">
        <v>1800</v>
      </c>
      <c r="AR979" s="94">
        <f>BC979-SUM(AO979,AP979,AQ979)</f>
        <v>1256</v>
      </c>
      <c r="AT979" s="99"/>
      <c r="AU979" s="99"/>
      <c r="AV979" s="99"/>
      <c r="AW979" s="99"/>
      <c r="AX979" s="99"/>
      <c r="AY979" s="99"/>
      <c r="AZ979" s="99"/>
      <c r="BA979" s="88">
        <v>1619</v>
      </c>
      <c r="BB979" s="88">
        <v>3500</v>
      </c>
      <c r="BC979" s="88">
        <v>5400</v>
      </c>
    </row>
    <row r="980" spans="1:55" x14ac:dyDescent="0.45">
      <c r="A980" s="97" t="s">
        <v>727</v>
      </c>
      <c r="B980" s="60" t="s">
        <v>223</v>
      </c>
      <c r="C980" s="76" t="s">
        <v>185</v>
      </c>
      <c r="D980" s="60">
        <v>3859389</v>
      </c>
      <c r="E980" s="98"/>
      <c r="F980" s="98"/>
      <c r="G980" s="98"/>
      <c r="H980" s="79"/>
      <c r="I980" s="98"/>
      <c r="J980" s="98"/>
      <c r="K980" s="98"/>
      <c r="L980" s="79"/>
      <c r="M980" s="98"/>
      <c r="N980" s="98"/>
      <c r="O980" s="98"/>
      <c r="P980" s="79"/>
      <c r="Q980" s="98"/>
      <c r="R980" s="98"/>
      <c r="S980" s="98"/>
      <c r="T980" s="79"/>
      <c r="U980" s="98"/>
      <c r="V980" s="98"/>
      <c r="W980" s="98"/>
      <c r="X980" s="79"/>
      <c r="Y980" s="98"/>
      <c r="Z980" s="98"/>
      <c r="AA980" s="98"/>
      <c r="AB980" s="79"/>
      <c r="AC980" s="98"/>
      <c r="AD980" s="98"/>
      <c r="AE980" s="98"/>
      <c r="AF980" s="79"/>
      <c r="AG980" s="98"/>
      <c r="AH980" s="98"/>
      <c r="AI980" s="98"/>
      <c r="AJ980" s="79"/>
      <c r="AK980" s="98"/>
      <c r="AL980" s="98"/>
      <c r="AM980" s="98"/>
      <c r="AN980" s="79"/>
      <c r="AO980" s="98"/>
      <c r="AP980" s="98"/>
      <c r="AQ980" s="90"/>
      <c r="AR980" s="79"/>
      <c r="AT980" s="99"/>
      <c r="AU980" s="99"/>
      <c r="AV980" s="99"/>
      <c r="AW980" s="99"/>
      <c r="AX980" s="99"/>
      <c r="AY980" s="99"/>
      <c r="AZ980" s="99"/>
      <c r="BA980" s="99"/>
      <c r="BB980" s="99"/>
      <c r="BC980" s="88">
        <v>704</v>
      </c>
    </row>
    <row r="981" spans="1:55" x14ac:dyDescent="0.45">
      <c r="A981" s="97" t="s">
        <v>728</v>
      </c>
      <c r="B981" s="60" t="s">
        <v>223</v>
      </c>
      <c r="C981" s="76" t="s">
        <v>185</v>
      </c>
      <c r="D981" s="60">
        <v>1277734</v>
      </c>
      <c r="E981" s="98"/>
      <c r="F981" s="98"/>
      <c r="G981" s="98"/>
      <c r="H981" s="79"/>
      <c r="I981" s="98"/>
      <c r="J981" s="98"/>
      <c r="K981" s="98"/>
      <c r="L981" s="79"/>
      <c r="M981" s="98"/>
      <c r="N981" s="98"/>
      <c r="O981" s="98"/>
      <c r="P981" s="79"/>
      <c r="Q981" s="98"/>
      <c r="R981" s="98"/>
      <c r="S981" s="98"/>
      <c r="T981" s="79"/>
      <c r="U981" s="98"/>
      <c r="V981" s="98"/>
      <c r="W981" s="98"/>
      <c r="X981" s="79"/>
      <c r="Y981" s="98"/>
      <c r="Z981" s="98"/>
      <c r="AA981" s="98"/>
      <c r="AB981" s="79"/>
      <c r="AC981" s="98"/>
      <c r="AD981" s="98"/>
      <c r="AE981" s="98"/>
      <c r="AF981" s="79"/>
      <c r="AG981" s="98"/>
      <c r="AH981" s="98"/>
      <c r="AI981" s="86">
        <v>-122</v>
      </c>
      <c r="AJ981" s="79"/>
      <c r="AK981" s="98"/>
      <c r="AL981" s="98"/>
      <c r="AM981" s="98"/>
      <c r="AN981" s="79"/>
      <c r="AO981" s="98"/>
      <c r="AP981" s="98"/>
      <c r="AQ981" s="98"/>
      <c r="AR981" s="79"/>
      <c r="AT981" s="99"/>
      <c r="AU981" s="99"/>
      <c r="AV981" s="99"/>
      <c r="AW981" s="99"/>
      <c r="AX981" s="99"/>
      <c r="AY981" s="99"/>
      <c r="AZ981" s="99"/>
      <c r="BA981" s="88">
        <v>-383</v>
      </c>
      <c r="BB981" s="99"/>
      <c r="BC981" s="99"/>
    </row>
    <row r="982" spans="1:55" x14ac:dyDescent="0.45">
      <c r="A982" s="97" t="s">
        <v>729</v>
      </c>
      <c r="B982" s="60" t="s">
        <v>223</v>
      </c>
      <c r="C982" s="76" t="s">
        <v>184</v>
      </c>
      <c r="D982" s="60">
        <v>1277735</v>
      </c>
      <c r="E982" s="98"/>
      <c r="F982" s="86">
        <v>65</v>
      </c>
      <c r="G982" s="98"/>
      <c r="H982" s="79"/>
      <c r="I982" s="86">
        <v>79</v>
      </c>
      <c r="J982" s="86">
        <v>57</v>
      </c>
      <c r="K982" s="86">
        <v>122</v>
      </c>
      <c r="L982" s="79">
        <f>AU982-SUM(I982,J982,K982)</f>
        <v>167</v>
      </c>
      <c r="M982" s="86">
        <v>84</v>
      </c>
      <c r="N982" s="86">
        <v>74</v>
      </c>
      <c r="O982" s="86">
        <v>37</v>
      </c>
      <c r="P982" s="79">
        <f>AV982-SUM(M982,N982,O982)</f>
        <v>53</v>
      </c>
      <c r="Q982" s="86">
        <v>73</v>
      </c>
      <c r="R982" s="86">
        <v>127</v>
      </c>
      <c r="S982" s="86">
        <v>74</v>
      </c>
      <c r="T982" s="79">
        <f>AW982-SUM(Q982,R982,S982)</f>
        <v>114</v>
      </c>
      <c r="U982" s="86">
        <v>27</v>
      </c>
      <c r="V982" s="86">
        <v>125</v>
      </c>
      <c r="W982" s="86">
        <v>206</v>
      </c>
      <c r="X982" s="79">
        <f>AX982-SUM(U982,V982,W982)</f>
        <v>211</v>
      </c>
      <c r="Y982" s="86">
        <v>287</v>
      </c>
      <c r="Z982" s="86">
        <v>142</v>
      </c>
      <c r="AA982" s="86">
        <v>180</v>
      </c>
      <c r="AB982" s="79"/>
      <c r="AC982" s="98"/>
      <c r="AD982" s="98"/>
      <c r="AE982" s="98"/>
      <c r="AF982" s="79"/>
      <c r="AG982" s="98"/>
      <c r="AH982" s="98"/>
      <c r="AI982" s="98"/>
      <c r="AJ982" s="79"/>
      <c r="AK982" s="98"/>
      <c r="AL982" s="98"/>
      <c r="AM982" s="98"/>
      <c r="AN982" s="79"/>
      <c r="AO982" s="98"/>
      <c r="AP982" s="98"/>
      <c r="AQ982" s="98"/>
      <c r="AR982" s="79"/>
      <c r="AT982" s="99"/>
      <c r="AU982" s="88">
        <v>425</v>
      </c>
      <c r="AV982" s="88">
        <v>248</v>
      </c>
      <c r="AW982" s="88">
        <v>388</v>
      </c>
      <c r="AX982" s="88">
        <v>569</v>
      </c>
      <c r="AY982" s="99"/>
      <c r="AZ982" s="99"/>
      <c r="BA982" s="99"/>
      <c r="BB982" s="99"/>
      <c r="BC982" s="99"/>
    </row>
    <row r="983" spans="1:55" x14ac:dyDescent="0.45">
      <c r="A983" s="97" t="s">
        <v>730</v>
      </c>
      <c r="B983" s="60" t="s">
        <v>223</v>
      </c>
      <c r="C983" s="76" t="s">
        <v>185</v>
      </c>
      <c r="D983" s="60">
        <v>1277736</v>
      </c>
      <c r="E983" s="98"/>
      <c r="F983" s="98"/>
      <c r="G983" s="98"/>
      <c r="H983" s="79"/>
      <c r="I983" s="98"/>
      <c r="J983" s="98"/>
      <c r="K983" s="98"/>
      <c r="L983" s="79"/>
      <c r="M983" s="98"/>
      <c r="N983" s="98"/>
      <c r="O983" s="98"/>
      <c r="P983" s="79"/>
      <c r="Q983" s="98"/>
      <c r="R983" s="98"/>
      <c r="S983" s="98"/>
      <c r="T983" s="79"/>
      <c r="U983" s="98"/>
      <c r="V983" s="98"/>
      <c r="W983" s="98"/>
      <c r="X983" s="79"/>
      <c r="Y983" s="98"/>
      <c r="Z983" s="98"/>
      <c r="AA983" s="98"/>
      <c r="AB983" s="79"/>
      <c r="AC983" s="86">
        <v>123</v>
      </c>
      <c r="AD983" s="98"/>
      <c r="AE983" s="98"/>
      <c r="AF983" s="79"/>
      <c r="AG983" s="98"/>
      <c r="AH983" s="98"/>
      <c r="AI983" s="98"/>
      <c r="AJ983" s="79"/>
      <c r="AK983" s="86">
        <v>-161</v>
      </c>
      <c r="AL983" s="98"/>
      <c r="AM983" s="98"/>
      <c r="AN983" s="79"/>
      <c r="AO983" s="98"/>
      <c r="AP983" s="98"/>
      <c r="AQ983" s="98"/>
      <c r="AR983" s="79"/>
      <c r="AT983" s="99"/>
      <c r="AU983" s="99"/>
      <c r="AV983" s="99"/>
      <c r="AW983" s="99"/>
      <c r="AX983" s="99"/>
      <c r="AY983" s="88">
        <v>499</v>
      </c>
      <c r="AZ983" s="99"/>
      <c r="BA983" s="99"/>
      <c r="BB983" s="88">
        <v>-450</v>
      </c>
      <c r="BC983" s="99"/>
    </row>
    <row r="984" spans="1:55" x14ac:dyDescent="0.45">
      <c r="A984" s="97" t="s">
        <v>731</v>
      </c>
      <c r="B984" s="60" t="s">
        <v>223</v>
      </c>
      <c r="C984" s="76" t="s">
        <v>185</v>
      </c>
      <c r="D984" s="60">
        <v>1277737</v>
      </c>
      <c r="E984" s="98"/>
      <c r="F984" s="98"/>
      <c r="G984" s="98"/>
      <c r="H984" s="79"/>
      <c r="I984" s="98"/>
      <c r="J984" s="98"/>
      <c r="K984" s="98"/>
      <c r="L984" s="79"/>
      <c r="M984" s="98"/>
      <c r="N984" s="98"/>
      <c r="O984" s="98"/>
      <c r="P984" s="79"/>
      <c r="Q984" s="98"/>
      <c r="R984" s="98"/>
      <c r="S984" s="98"/>
      <c r="T984" s="79"/>
      <c r="U984" s="98"/>
      <c r="V984" s="98"/>
      <c r="W984" s="98"/>
      <c r="X984" s="79"/>
      <c r="Y984" s="98"/>
      <c r="Z984" s="98"/>
      <c r="AA984" s="98"/>
      <c r="AB984" s="79"/>
      <c r="AC984" s="98"/>
      <c r="AD984" s="98"/>
      <c r="AE984" s="98"/>
      <c r="AF984" s="79"/>
      <c r="AG984" s="98"/>
      <c r="AH984" s="98"/>
      <c r="AI984" s="98"/>
      <c r="AJ984" s="79"/>
      <c r="AK984" s="98"/>
      <c r="AL984" s="98"/>
      <c r="AM984" s="98"/>
      <c r="AN984" s="79"/>
      <c r="AO984" s="98"/>
      <c r="AP984" s="98"/>
      <c r="AQ984" s="98"/>
      <c r="AR984" s="79"/>
      <c r="AT984" s="99"/>
      <c r="AU984" s="99"/>
      <c r="AV984" s="99"/>
      <c r="AW984" s="99"/>
      <c r="AX984" s="99"/>
      <c r="AY984" s="88">
        <v>318</v>
      </c>
      <c r="AZ984" s="99"/>
      <c r="BA984" s="99"/>
      <c r="BB984" s="99"/>
      <c r="BC984" s="99"/>
    </row>
    <row r="985" spans="1:55" x14ac:dyDescent="0.45">
      <c r="A985" s="97" t="s">
        <v>732</v>
      </c>
      <c r="B985" s="60" t="s">
        <v>223</v>
      </c>
      <c r="C985" s="76" t="s">
        <v>184</v>
      </c>
      <c r="D985" s="60">
        <v>3501230</v>
      </c>
      <c r="E985" s="86">
        <v>17</v>
      </c>
      <c r="F985" s="98"/>
      <c r="G985" s="98"/>
      <c r="H985" s="79"/>
      <c r="I985" s="98"/>
      <c r="J985" s="86">
        <v>89</v>
      </c>
      <c r="K985" s="86">
        <v>112</v>
      </c>
      <c r="L985" s="79"/>
      <c r="M985" s="86">
        <v>57</v>
      </c>
      <c r="N985" s="86">
        <v>47</v>
      </c>
      <c r="O985" s="86">
        <v>32</v>
      </c>
      <c r="P985" s="79">
        <f>AV985-SUM(M985,N985,O985)</f>
        <v>38</v>
      </c>
      <c r="Q985" s="86">
        <v>62</v>
      </c>
      <c r="R985" s="86">
        <v>66</v>
      </c>
      <c r="S985" s="86">
        <v>74</v>
      </c>
      <c r="T985" s="79">
        <f>AW985-SUM(Q985,R985,S985)</f>
        <v>65</v>
      </c>
      <c r="U985" s="98"/>
      <c r="V985" s="86">
        <v>59</v>
      </c>
      <c r="W985" s="98"/>
      <c r="X985" s="79"/>
      <c r="Y985" s="98"/>
      <c r="Z985" s="98"/>
      <c r="AA985" s="98"/>
      <c r="AB985" s="79"/>
      <c r="AC985" s="98"/>
      <c r="AD985" s="98"/>
      <c r="AE985" s="98"/>
      <c r="AF985" s="79"/>
      <c r="AG985" s="98"/>
      <c r="AH985" s="98"/>
      <c r="AI985" s="98"/>
      <c r="AJ985" s="79"/>
      <c r="AK985" s="98"/>
      <c r="AL985" s="98"/>
      <c r="AM985" s="98"/>
      <c r="AN985" s="79"/>
      <c r="AO985" s="98"/>
      <c r="AP985" s="86">
        <v>312</v>
      </c>
      <c r="AQ985" s="90"/>
      <c r="AR985" s="79"/>
      <c r="AT985" s="99"/>
      <c r="AU985" s="88">
        <v>371</v>
      </c>
      <c r="AV985" s="88">
        <v>174</v>
      </c>
      <c r="AW985" s="88">
        <v>267</v>
      </c>
      <c r="AX985" s="99"/>
      <c r="AY985" s="88">
        <v>305</v>
      </c>
      <c r="AZ985" s="99"/>
      <c r="BA985" s="99"/>
      <c r="BB985" s="88">
        <v>516</v>
      </c>
      <c r="BC985" s="99"/>
    </row>
    <row r="986" spans="1:55" x14ac:dyDescent="0.45">
      <c r="A986" s="97" t="s">
        <v>111</v>
      </c>
      <c r="B986" s="60" t="s">
        <v>227</v>
      </c>
      <c r="C986" s="76" t="s">
        <v>185</v>
      </c>
      <c r="D986" s="60">
        <v>2086744</v>
      </c>
      <c r="E986" s="110">
        <v>0.18</v>
      </c>
      <c r="F986" s="110">
        <v>0.18</v>
      </c>
      <c r="G986" s="110">
        <v>0.19</v>
      </c>
      <c r="H986" s="111">
        <v>0.18</v>
      </c>
      <c r="I986" s="110">
        <v>0.23</v>
      </c>
      <c r="J986" s="110">
        <v>0.26</v>
      </c>
      <c r="K986" s="110">
        <v>0.28999999999999998</v>
      </c>
      <c r="L986" s="111">
        <v>0.27</v>
      </c>
      <c r="M986" s="110">
        <v>0.24</v>
      </c>
      <c r="N986" s="110">
        <v>0.17</v>
      </c>
      <c r="O986" s="110">
        <v>0.12</v>
      </c>
      <c r="P986" s="111">
        <v>0.16</v>
      </c>
      <c r="Q986" s="110">
        <v>0.11</v>
      </c>
      <c r="R986" s="110">
        <v>0.16</v>
      </c>
      <c r="S986" s="110">
        <v>0.2</v>
      </c>
      <c r="T986" s="111">
        <v>0.16</v>
      </c>
      <c r="U986" s="110">
        <v>0.17</v>
      </c>
      <c r="V986" s="110">
        <v>0.18</v>
      </c>
      <c r="W986" s="110">
        <v>0.17</v>
      </c>
      <c r="X986" s="111">
        <v>0.16</v>
      </c>
      <c r="Y986" s="110">
        <v>0.17</v>
      </c>
      <c r="Z986" s="110">
        <v>0.22</v>
      </c>
      <c r="AA986" s="110">
        <v>0.25</v>
      </c>
      <c r="AB986" s="111">
        <v>0.24</v>
      </c>
      <c r="AC986" s="110">
        <v>0.28000000000000003</v>
      </c>
      <c r="AD986" s="110">
        <v>0.23</v>
      </c>
      <c r="AE986" s="110">
        <v>0.21</v>
      </c>
      <c r="AF986" s="111">
        <v>0.23</v>
      </c>
      <c r="AG986" s="110">
        <v>0.16</v>
      </c>
      <c r="AH986" s="110">
        <v>0.12</v>
      </c>
      <c r="AI986" s="110">
        <v>0.1</v>
      </c>
      <c r="AJ986" s="111">
        <v>0.11</v>
      </c>
      <c r="AK986" s="110">
        <v>0.1</v>
      </c>
      <c r="AL986" s="110">
        <v>0.12</v>
      </c>
      <c r="AM986" s="110">
        <v>0.12</v>
      </c>
      <c r="AN986" s="111">
        <v>0.11</v>
      </c>
      <c r="AO986" s="110">
        <v>0.14000000000000001</v>
      </c>
      <c r="AP986" s="110">
        <v>0.18</v>
      </c>
      <c r="AQ986" s="110">
        <v>0.24</v>
      </c>
      <c r="AR986" s="111">
        <v>0.21</v>
      </c>
      <c r="AT986" s="99"/>
      <c r="AU986" s="99"/>
      <c r="AV986" s="99"/>
      <c r="AW986" s="99"/>
      <c r="AX986" s="99"/>
      <c r="AY986" s="99"/>
      <c r="AZ986" s="99"/>
      <c r="BA986" s="99"/>
      <c r="BB986" s="99"/>
      <c r="BC986" s="99"/>
    </row>
    <row r="987" spans="1:55" x14ac:dyDescent="0.45">
      <c r="A987" s="59"/>
      <c r="B987" s="60"/>
      <c r="C987" s="60"/>
      <c r="D987" s="60"/>
      <c r="E987" s="66"/>
      <c r="F987" s="66"/>
      <c r="G987" s="66"/>
      <c r="H987" s="67"/>
      <c r="I987" s="66"/>
      <c r="J987" s="66"/>
      <c r="K987" s="66"/>
      <c r="L987" s="67"/>
      <c r="M987" s="66"/>
      <c r="N987" s="66"/>
      <c r="O987" s="66"/>
      <c r="P987" s="67"/>
      <c r="Q987" s="66"/>
      <c r="R987" s="66"/>
      <c r="S987" s="66"/>
      <c r="T987" s="67"/>
      <c r="U987" s="66"/>
      <c r="V987" s="66"/>
      <c r="W987" s="66"/>
      <c r="X987" s="67"/>
      <c r="Y987" s="66"/>
      <c r="Z987" s="66"/>
      <c r="AA987" s="66"/>
      <c r="AB987" s="67"/>
      <c r="AC987" s="66"/>
      <c r="AD987" s="66"/>
      <c r="AE987" s="66"/>
      <c r="AF987" s="67"/>
      <c r="AG987" s="66"/>
      <c r="AH987" s="66"/>
      <c r="AI987" s="66"/>
      <c r="AJ987" s="67"/>
      <c r="AK987" s="66"/>
      <c r="AL987" s="66"/>
      <c r="AM987" s="66"/>
      <c r="AN987" s="67"/>
      <c r="AO987" s="66"/>
      <c r="AP987" s="66"/>
      <c r="AQ987" s="66"/>
      <c r="AR987" s="67"/>
      <c r="AT987" s="68"/>
      <c r="AU987" s="68"/>
      <c r="AV987" s="68"/>
      <c r="AW987" s="68"/>
      <c r="AX987" s="68"/>
      <c r="AY987" s="68"/>
      <c r="AZ987" s="68"/>
      <c r="BA987" s="68"/>
      <c r="BB987" s="99"/>
      <c r="BC987" s="99"/>
    </row>
    <row r="988" spans="1:55" x14ac:dyDescent="0.45">
      <c r="A988" s="95" t="s">
        <v>733</v>
      </c>
      <c r="B988" s="96"/>
      <c r="C988" s="96"/>
      <c r="D988" s="96"/>
      <c r="E988" s="148"/>
      <c r="F988" s="115"/>
      <c r="G988" s="115"/>
      <c r="H988" s="116"/>
      <c r="I988" s="115"/>
      <c r="J988" s="115"/>
      <c r="K988" s="115"/>
      <c r="L988" s="116"/>
      <c r="M988" s="115"/>
      <c r="N988" s="115"/>
      <c r="O988" s="115"/>
      <c r="P988" s="116"/>
      <c r="Q988" s="115"/>
      <c r="R988" s="115"/>
      <c r="S988" s="115"/>
      <c r="T988" s="116"/>
      <c r="U988" s="115"/>
      <c r="V988" s="115"/>
      <c r="W988" s="115"/>
      <c r="X988" s="116"/>
      <c r="Y988" s="115"/>
      <c r="Z988" s="115"/>
      <c r="AA988" s="115"/>
      <c r="AB988" s="116"/>
      <c r="AC988" s="115"/>
      <c r="AD988" s="115"/>
      <c r="AE988" s="115"/>
      <c r="AF988" s="116"/>
      <c r="AG988" s="115"/>
      <c r="AH988" s="115"/>
      <c r="AI988" s="115"/>
      <c r="AJ988" s="116"/>
      <c r="AK988" s="115"/>
      <c r="AL988" s="115"/>
      <c r="AM988" s="115"/>
      <c r="AN988" s="116"/>
      <c r="AO988" s="115"/>
      <c r="AP988" s="115"/>
      <c r="AQ988" s="115"/>
      <c r="AR988" s="116"/>
      <c r="AT988" s="117"/>
      <c r="AU988" s="117"/>
      <c r="AV988" s="117"/>
      <c r="AW988" s="117"/>
      <c r="AX988" s="117"/>
      <c r="AY988" s="117"/>
      <c r="AZ988" s="117"/>
      <c r="BA988" s="117"/>
      <c r="BB988" s="99"/>
      <c r="BC988" s="99"/>
    </row>
    <row r="989" spans="1:55" x14ac:dyDescent="0.45">
      <c r="A989" s="97" t="s">
        <v>722</v>
      </c>
      <c r="B989" s="60" t="s">
        <v>223</v>
      </c>
      <c r="C989" s="76" t="s">
        <v>184</v>
      </c>
      <c r="D989" s="60">
        <v>1277740</v>
      </c>
      <c r="E989" s="86">
        <v>151</v>
      </c>
      <c r="F989" s="98"/>
      <c r="G989" s="98"/>
      <c r="H989" s="79"/>
      <c r="I989" s="98"/>
      <c r="J989" s="98"/>
      <c r="K989" s="98"/>
      <c r="L989" s="79"/>
      <c r="M989" s="98"/>
      <c r="N989" s="98"/>
      <c r="O989" s="98"/>
      <c r="P989" s="79"/>
      <c r="Q989" s="98"/>
      <c r="R989" s="98"/>
      <c r="S989" s="98"/>
      <c r="T989" s="79"/>
      <c r="U989" s="98"/>
      <c r="V989" s="98"/>
      <c r="W989" s="98"/>
      <c r="X989" s="79"/>
      <c r="Y989" s="98"/>
      <c r="Z989" s="98"/>
      <c r="AA989" s="98"/>
      <c r="AB989" s="79"/>
      <c r="AC989" s="98"/>
      <c r="AD989" s="98"/>
      <c r="AE989" s="98"/>
      <c r="AF989" s="79"/>
      <c r="AG989" s="98"/>
      <c r="AH989" s="98"/>
      <c r="AI989" s="98"/>
      <c r="AJ989" s="79"/>
      <c r="AK989" s="98"/>
      <c r="AL989" s="98"/>
      <c r="AM989" s="98"/>
      <c r="AN989" s="79"/>
      <c r="AO989" s="98"/>
      <c r="AP989" s="98"/>
      <c r="AQ989" s="98"/>
      <c r="AR989" s="79"/>
      <c r="AT989" s="99"/>
      <c r="AU989" s="99"/>
      <c r="AV989" s="99"/>
      <c r="AW989" s="99"/>
      <c r="AX989" s="99"/>
      <c r="AY989" s="99"/>
      <c r="AZ989" s="99"/>
      <c r="BA989" s="99"/>
      <c r="BB989" s="99"/>
      <c r="BC989" s="99"/>
    </row>
    <row r="990" spans="1:55" x14ac:dyDescent="0.45">
      <c r="A990" s="97" t="s">
        <v>689</v>
      </c>
      <c r="B990" s="60" t="s">
        <v>223</v>
      </c>
      <c r="C990" s="76" t="s">
        <v>185</v>
      </c>
      <c r="D990" s="60">
        <v>1277741</v>
      </c>
      <c r="E990" s="86">
        <v>50</v>
      </c>
      <c r="F990" s="86">
        <v>146</v>
      </c>
      <c r="G990" s="86">
        <v>195</v>
      </c>
      <c r="H990" s="79">
        <f>AT990-SUM(E990,F990,G990)</f>
        <v>283</v>
      </c>
      <c r="I990" s="86">
        <v>103</v>
      </c>
      <c r="J990" s="86">
        <v>201</v>
      </c>
      <c r="K990" s="86">
        <v>160</v>
      </c>
      <c r="L990" s="79">
        <f>AU990-SUM(I990,J990,K990)</f>
        <v>150</v>
      </c>
      <c r="M990" s="86">
        <v>100</v>
      </c>
      <c r="N990" s="86">
        <v>-36</v>
      </c>
      <c r="O990" s="86">
        <v>-43</v>
      </c>
      <c r="P990" s="79">
        <f>AV990-SUM(M990,N990,O990)</f>
        <v>163</v>
      </c>
      <c r="Q990" s="86">
        <v>91</v>
      </c>
      <c r="R990" s="86">
        <v>98</v>
      </c>
      <c r="S990" s="86">
        <v>160</v>
      </c>
      <c r="T990" s="79">
        <f>AW990-SUM(Q990,R990,S990)</f>
        <v>330</v>
      </c>
      <c r="U990" s="98"/>
      <c r="V990" s="86">
        <v>200</v>
      </c>
      <c r="W990" s="86">
        <v>251</v>
      </c>
      <c r="X990" s="79"/>
      <c r="Y990" s="86">
        <v>429</v>
      </c>
      <c r="Z990" s="86">
        <v>299</v>
      </c>
      <c r="AA990" s="86">
        <v>288</v>
      </c>
      <c r="AB990" s="79">
        <f>AY990-SUM(Y990,Z990,AA990)</f>
        <v>217</v>
      </c>
      <c r="AC990" s="86">
        <v>-98</v>
      </c>
      <c r="AD990" s="86">
        <v>194</v>
      </c>
      <c r="AE990" s="86">
        <v>179</v>
      </c>
      <c r="AF990" s="79">
        <f>AZ990-SUM(AC990,AD990,AE990)</f>
        <v>127</v>
      </c>
      <c r="AG990" s="98"/>
      <c r="AH990" s="86">
        <v>-536</v>
      </c>
      <c r="AI990" s="86">
        <v>-299</v>
      </c>
      <c r="AJ990" s="79"/>
      <c r="AK990" s="98"/>
      <c r="AL990" s="86">
        <v>808</v>
      </c>
      <c r="AM990" s="86">
        <v>558</v>
      </c>
      <c r="AN990" s="79"/>
      <c r="AO990" s="86">
        <v>494</v>
      </c>
      <c r="AP990" s="86">
        <v>603</v>
      </c>
      <c r="AQ990" s="86">
        <v>708</v>
      </c>
      <c r="AR990" s="94">
        <f>BC990-SUM(AO990,AP990,AQ990)</f>
        <v>-505</v>
      </c>
      <c r="AT990" s="88">
        <v>674</v>
      </c>
      <c r="AU990" s="88">
        <v>614</v>
      </c>
      <c r="AV990" s="88">
        <v>184</v>
      </c>
      <c r="AW990" s="88">
        <v>679</v>
      </c>
      <c r="AX990" s="88">
        <v>1266</v>
      </c>
      <c r="AY990" s="88">
        <v>1233</v>
      </c>
      <c r="AZ990" s="88">
        <v>402</v>
      </c>
      <c r="BA990" s="88">
        <v>-1395</v>
      </c>
      <c r="BB990" s="88">
        <v>2500</v>
      </c>
      <c r="BC990" s="88">
        <v>1300</v>
      </c>
    </row>
    <row r="991" spans="1:55" x14ac:dyDescent="0.45">
      <c r="A991" s="97" t="s">
        <v>728</v>
      </c>
      <c r="B991" s="60" t="s">
        <v>223</v>
      </c>
      <c r="C991" s="76" t="s">
        <v>184</v>
      </c>
      <c r="D991" s="60">
        <v>1277742</v>
      </c>
      <c r="E991" s="98"/>
      <c r="F991" s="98"/>
      <c r="G991" s="98"/>
      <c r="H991" s="79"/>
      <c r="I991" s="98"/>
      <c r="J991" s="98"/>
      <c r="K991" s="98"/>
      <c r="L991" s="79"/>
      <c r="M991" s="98"/>
      <c r="N991" s="98"/>
      <c r="O991" s="98"/>
      <c r="P991" s="79"/>
      <c r="Q991" s="98"/>
      <c r="R991" s="98"/>
      <c r="S991" s="98"/>
      <c r="T991" s="79"/>
      <c r="U991" s="98"/>
      <c r="V991" s="98"/>
      <c r="W991" s="98"/>
      <c r="X991" s="79"/>
      <c r="Y991" s="98"/>
      <c r="Z991" s="98"/>
      <c r="AA991" s="98"/>
      <c r="AB991" s="79"/>
      <c r="AC991" s="98"/>
      <c r="AD991" s="98"/>
      <c r="AE991" s="98"/>
      <c r="AF991" s="79"/>
      <c r="AG991" s="98"/>
      <c r="AH991" s="98"/>
      <c r="AI991" s="86">
        <v>-136</v>
      </c>
      <c r="AJ991" s="79"/>
      <c r="AK991" s="86">
        <v>-268</v>
      </c>
      <c r="AL991" s="98"/>
      <c r="AM991" s="98"/>
      <c r="AN991" s="79"/>
      <c r="AO991" s="98"/>
      <c r="AP991" s="98"/>
      <c r="AQ991" s="113"/>
      <c r="AR991" s="79"/>
      <c r="AT991" s="99"/>
      <c r="AU991" s="99"/>
      <c r="AV991" s="99"/>
      <c r="AW991" s="99"/>
      <c r="AX991" s="99"/>
      <c r="AY991" s="99"/>
      <c r="AZ991" s="99"/>
      <c r="BA991" s="88">
        <v>-371</v>
      </c>
      <c r="BB991" s="99"/>
      <c r="BC991" s="99"/>
    </row>
    <row r="992" spans="1:55" x14ac:dyDescent="0.45">
      <c r="A992" s="97" t="s">
        <v>734</v>
      </c>
      <c r="B992" s="60" t="s">
        <v>223</v>
      </c>
      <c r="C992" s="76" t="s">
        <v>185</v>
      </c>
      <c r="D992" s="60">
        <v>1277743</v>
      </c>
      <c r="E992" s="98"/>
      <c r="F992" s="98"/>
      <c r="G992" s="98"/>
      <c r="H992" s="79"/>
      <c r="I992" s="98"/>
      <c r="J992" s="98"/>
      <c r="K992" s="98"/>
      <c r="L992" s="79"/>
      <c r="M992" s="98"/>
      <c r="N992" s="98"/>
      <c r="O992" s="98"/>
      <c r="P992" s="79"/>
      <c r="Q992" s="98"/>
      <c r="R992" s="98"/>
      <c r="S992" s="98"/>
      <c r="T992" s="79"/>
      <c r="U992" s="98"/>
      <c r="V992" s="98"/>
      <c r="W992" s="98"/>
      <c r="X992" s="79"/>
      <c r="Y992" s="98"/>
      <c r="Z992" s="98"/>
      <c r="AA992" s="98"/>
      <c r="AB992" s="79"/>
      <c r="AC992" s="98"/>
      <c r="AD992" s="98"/>
      <c r="AE992" s="98"/>
      <c r="AF992" s="79"/>
      <c r="AG992" s="98"/>
      <c r="AH992" s="98"/>
      <c r="AI992" s="98"/>
      <c r="AJ992" s="79"/>
      <c r="AK992" s="86">
        <v>368</v>
      </c>
      <c r="AL992" s="86">
        <v>496</v>
      </c>
      <c r="AM992" s="86">
        <v>612</v>
      </c>
      <c r="AN992" s="77">
        <v>724</v>
      </c>
      <c r="AO992" s="86">
        <v>599</v>
      </c>
      <c r="AP992" s="86">
        <v>536</v>
      </c>
      <c r="AQ992" s="86">
        <v>515</v>
      </c>
      <c r="AR992" s="94">
        <f>BC992-SUM(AO992,AP992,AQ992)</f>
        <v>150</v>
      </c>
      <c r="AT992" s="99"/>
      <c r="AU992" s="99"/>
      <c r="AV992" s="99"/>
      <c r="AW992" s="99"/>
      <c r="AX992" s="99"/>
      <c r="AY992" s="99"/>
      <c r="AZ992" s="99"/>
      <c r="BA992" s="88">
        <v>1347</v>
      </c>
      <c r="BB992" s="88">
        <v>2200</v>
      </c>
      <c r="BC992" s="88">
        <v>1800</v>
      </c>
    </row>
    <row r="993" spans="1:55" x14ac:dyDescent="0.45">
      <c r="A993" s="97" t="s">
        <v>735</v>
      </c>
      <c r="B993" s="60" t="s">
        <v>223</v>
      </c>
      <c r="C993" s="76" t="s">
        <v>184</v>
      </c>
      <c r="D993" s="60">
        <v>1277744</v>
      </c>
      <c r="E993" s="98"/>
      <c r="F993" s="98"/>
      <c r="G993" s="98"/>
      <c r="H993" s="79"/>
      <c r="I993" s="98"/>
      <c r="J993" s="98"/>
      <c r="K993" s="98"/>
      <c r="L993" s="79"/>
      <c r="M993" s="98"/>
      <c r="N993" s="98"/>
      <c r="O993" s="98"/>
      <c r="P993" s="79"/>
      <c r="Q993" s="98"/>
      <c r="R993" s="98"/>
      <c r="S993" s="98"/>
      <c r="T993" s="79"/>
      <c r="U993" s="98"/>
      <c r="V993" s="98"/>
      <c r="W993" s="98"/>
      <c r="X993" s="79"/>
      <c r="Y993" s="86">
        <v>333</v>
      </c>
      <c r="Z993" s="86">
        <v>360</v>
      </c>
      <c r="AA993" s="86">
        <v>372</v>
      </c>
      <c r="AB993" s="79">
        <f>AY993-SUM(Y993,Z993,AA993)</f>
        <v>353</v>
      </c>
      <c r="AC993" s="86">
        <v>335</v>
      </c>
      <c r="AD993" s="86">
        <v>209</v>
      </c>
      <c r="AE993" s="86">
        <v>432</v>
      </c>
      <c r="AF993" s="79">
        <f>AZ993-SUM(AC993,AD993,AE993)</f>
        <v>395</v>
      </c>
      <c r="AG993" s="86">
        <v>384</v>
      </c>
      <c r="AH993" s="86">
        <v>349</v>
      </c>
      <c r="AI993" s="86">
        <v>157</v>
      </c>
      <c r="AJ993" s="79"/>
      <c r="AK993" s="98"/>
      <c r="AL993" s="98"/>
      <c r="AM993" s="98"/>
      <c r="AN993" s="79"/>
      <c r="AO993" s="98"/>
      <c r="AP993" s="98"/>
      <c r="AQ993" s="98"/>
      <c r="AR993" s="79"/>
      <c r="AT993" s="99"/>
      <c r="AU993" s="99"/>
      <c r="AV993" s="99"/>
      <c r="AW993" s="99"/>
      <c r="AX993" s="88">
        <v>853</v>
      </c>
      <c r="AY993" s="88">
        <v>1418</v>
      </c>
      <c r="AZ993" s="88">
        <v>1371</v>
      </c>
      <c r="BA993" s="99"/>
      <c r="BB993" s="99"/>
      <c r="BC993" s="99"/>
    </row>
    <row r="994" spans="1:55" x14ac:dyDescent="0.45">
      <c r="A994" s="97" t="s">
        <v>724</v>
      </c>
      <c r="B994" s="60" t="s">
        <v>223</v>
      </c>
      <c r="C994" s="76" t="s">
        <v>184</v>
      </c>
      <c r="D994" s="60">
        <v>1277745</v>
      </c>
      <c r="E994" s="86">
        <v>74</v>
      </c>
      <c r="F994" s="86">
        <v>71</v>
      </c>
      <c r="G994" s="98"/>
      <c r="H994" s="79"/>
      <c r="I994" s="86">
        <v>120</v>
      </c>
      <c r="J994" s="86">
        <v>120</v>
      </c>
      <c r="K994" s="86">
        <v>190</v>
      </c>
      <c r="L994" s="79">
        <f>AU994-SUM(I994,J994,K994)</f>
        <v>141</v>
      </c>
      <c r="M994" s="86">
        <v>120</v>
      </c>
      <c r="N994" s="86">
        <v>79</v>
      </c>
      <c r="O994" s="86">
        <v>58</v>
      </c>
      <c r="P994" s="79"/>
      <c r="Q994" s="86">
        <v>120</v>
      </c>
      <c r="R994" s="86">
        <v>136</v>
      </c>
      <c r="S994" s="86">
        <v>113</v>
      </c>
      <c r="T994" s="79">
        <f>AW994-SUM(Q994,R994,S994)</f>
        <v>113</v>
      </c>
      <c r="U994" s="86">
        <v>238</v>
      </c>
      <c r="V994" s="86">
        <v>255</v>
      </c>
      <c r="W994" s="86">
        <v>151</v>
      </c>
      <c r="X994" s="79"/>
      <c r="Y994" s="98"/>
      <c r="Z994" s="98"/>
      <c r="AA994" s="98"/>
      <c r="AB994" s="79"/>
      <c r="AC994" s="98"/>
      <c r="AD994" s="98"/>
      <c r="AE994" s="98"/>
      <c r="AF994" s="79"/>
      <c r="AG994" s="98"/>
      <c r="AH994" s="98"/>
      <c r="AI994" s="98"/>
      <c r="AJ994" s="79"/>
      <c r="AK994" s="98"/>
      <c r="AL994" s="98"/>
      <c r="AM994" s="98"/>
      <c r="AN994" s="79"/>
      <c r="AO994" s="98"/>
      <c r="AP994" s="98"/>
      <c r="AQ994" s="98"/>
      <c r="AR994" s="79"/>
      <c r="AT994" s="88">
        <v>233</v>
      </c>
      <c r="AU994" s="88">
        <v>571</v>
      </c>
      <c r="AV994" s="99"/>
      <c r="AW994" s="88">
        <v>482</v>
      </c>
      <c r="AX994" s="99"/>
      <c r="AY994" s="99"/>
      <c r="AZ994" s="99"/>
      <c r="BA994" s="99"/>
      <c r="BB994" s="99"/>
      <c r="BC994" s="99"/>
    </row>
    <row r="995" spans="1:55" x14ac:dyDescent="0.45">
      <c r="A995" s="97" t="s">
        <v>412</v>
      </c>
      <c r="B995" s="60" t="s">
        <v>223</v>
      </c>
      <c r="C995" s="76" t="s">
        <v>185</v>
      </c>
      <c r="D995" s="60">
        <v>1277746</v>
      </c>
      <c r="E995" s="86">
        <v>21</v>
      </c>
      <c r="F995" s="86">
        <v>24</v>
      </c>
      <c r="G995" s="86">
        <v>29</v>
      </c>
      <c r="H995" s="79"/>
      <c r="I995" s="86">
        <v>29</v>
      </c>
      <c r="J995" s="86">
        <v>33</v>
      </c>
      <c r="K995" s="86">
        <v>42</v>
      </c>
      <c r="L995" s="79">
        <f>AU995-SUM(I995,J995,K995)</f>
        <v>59</v>
      </c>
      <c r="M995" s="86">
        <v>58</v>
      </c>
      <c r="N995" s="86">
        <v>38</v>
      </c>
      <c r="O995" s="86">
        <v>53</v>
      </c>
      <c r="P995" s="79">
        <f>AV995-SUM(M995,N995,O995)</f>
        <v>35</v>
      </c>
      <c r="Q995" s="86">
        <v>37</v>
      </c>
      <c r="R995" s="86">
        <v>42</v>
      </c>
      <c r="S995" s="86">
        <v>47</v>
      </c>
      <c r="T995" s="79">
        <f>AW995-SUM(Q995,R995,S995)</f>
        <v>53</v>
      </c>
      <c r="U995" s="98"/>
      <c r="V995" s="98"/>
      <c r="W995" s="98"/>
      <c r="X995" s="79"/>
      <c r="Y995" s="98"/>
      <c r="Z995" s="98"/>
      <c r="AA995" s="98"/>
      <c r="AB995" s="79"/>
      <c r="AC995" s="98"/>
      <c r="AD995" s="98"/>
      <c r="AE995" s="98"/>
      <c r="AF995" s="79"/>
      <c r="AG995" s="98"/>
      <c r="AH995" s="98"/>
      <c r="AI995" s="98"/>
      <c r="AJ995" s="79"/>
      <c r="AK995" s="98"/>
      <c r="AL995" s="98"/>
      <c r="AM995" s="98"/>
      <c r="AN995" s="79"/>
      <c r="AO995" s="98"/>
      <c r="AP995" s="98"/>
      <c r="AQ995" s="98"/>
      <c r="AR995" s="79"/>
      <c r="AT995" s="99"/>
      <c r="AU995" s="88">
        <v>163</v>
      </c>
      <c r="AV995" s="88">
        <v>184</v>
      </c>
      <c r="AW995" s="88">
        <v>179</v>
      </c>
      <c r="AX995" s="99"/>
      <c r="AY995" s="99"/>
      <c r="AZ995" s="99"/>
      <c r="BA995" s="99"/>
      <c r="BB995" s="99"/>
      <c r="BC995" s="99"/>
    </row>
    <row r="996" spans="1:55" x14ac:dyDescent="0.45">
      <c r="A996" s="97" t="s">
        <v>736</v>
      </c>
      <c r="B996" s="60" t="s">
        <v>223</v>
      </c>
      <c r="C996" s="76" t="s">
        <v>184</v>
      </c>
      <c r="D996" s="60">
        <v>1277747</v>
      </c>
      <c r="E996" s="98"/>
      <c r="F996" s="98"/>
      <c r="G996" s="98"/>
      <c r="H996" s="79"/>
      <c r="I996" s="98"/>
      <c r="J996" s="98"/>
      <c r="K996" s="86">
        <v>29</v>
      </c>
      <c r="L996" s="79"/>
      <c r="M996" s="98"/>
      <c r="N996" s="86">
        <v>44</v>
      </c>
      <c r="O996" s="86">
        <v>46</v>
      </c>
      <c r="P996" s="79"/>
      <c r="Q996" s="86">
        <v>31</v>
      </c>
      <c r="R996" s="86">
        <v>26</v>
      </c>
      <c r="S996" s="98"/>
      <c r="T996" s="79"/>
      <c r="U996" s="98"/>
      <c r="V996" s="98"/>
      <c r="W996" s="98"/>
      <c r="X996" s="79"/>
      <c r="Y996" s="86">
        <v>115</v>
      </c>
      <c r="Z996" s="86">
        <v>138</v>
      </c>
      <c r="AA996" s="98"/>
      <c r="AB996" s="79"/>
      <c r="AC996" s="98"/>
      <c r="AD996" s="98"/>
      <c r="AE996" s="98"/>
      <c r="AF996" s="79"/>
      <c r="AG996" s="98"/>
      <c r="AH996" s="98"/>
      <c r="AI996" s="98"/>
      <c r="AJ996" s="79"/>
      <c r="AK996" s="98"/>
      <c r="AL996" s="98"/>
      <c r="AM996" s="98"/>
      <c r="AN996" s="79"/>
      <c r="AO996" s="98"/>
      <c r="AP996" s="98"/>
      <c r="AQ996" s="98"/>
      <c r="AR996" s="79"/>
      <c r="AT996" s="99"/>
      <c r="AU996" s="99"/>
      <c r="AV996" s="88">
        <v>158</v>
      </c>
      <c r="AW996" s="99"/>
      <c r="AX996" s="99"/>
      <c r="AY996" s="99"/>
      <c r="AZ996" s="99"/>
      <c r="BA996" s="99"/>
      <c r="BB996" s="99"/>
      <c r="BC996" s="99"/>
    </row>
    <row r="997" spans="1:55" x14ac:dyDescent="0.45">
      <c r="A997" s="97" t="s">
        <v>111</v>
      </c>
      <c r="B997" s="60" t="s">
        <v>227</v>
      </c>
      <c r="C997" s="76" t="s">
        <v>185</v>
      </c>
      <c r="D997" s="60">
        <v>2086745</v>
      </c>
      <c r="E997" s="110">
        <v>0.15</v>
      </c>
      <c r="F997" s="110">
        <v>0.15</v>
      </c>
      <c r="G997" s="98"/>
      <c r="H997" s="111">
        <v>0.13</v>
      </c>
      <c r="I997" s="110">
        <v>0.1</v>
      </c>
      <c r="J997" s="110">
        <v>0.13</v>
      </c>
      <c r="K997" s="110">
        <v>0.15</v>
      </c>
      <c r="L997" s="111">
        <v>0.15</v>
      </c>
      <c r="M997" s="110">
        <v>0.15</v>
      </c>
      <c r="N997" s="110">
        <v>0.13</v>
      </c>
      <c r="O997" s="110">
        <v>0.12</v>
      </c>
      <c r="P997" s="111">
        <v>0.12</v>
      </c>
      <c r="Q997" s="110">
        <v>0.1</v>
      </c>
      <c r="R997" s="110">
        <v>0.11</v>
      </c>
      <c r="S997" s="110">
        <v>0.09</v>
      </c>
      <c r="T997" s="111">
        <v>0.1</v>
      </c>
      <c r="U997" s="110">
        <v>0.08</v>
      </c>
      <c r="V997" s="110">
        <v>0.05</v>
      </c>
      <c r="W997" s="110">
        <v>0.05</v>
      </c>
      <c r="X997" s="111">
        <v>0.06</v>
      </c>
      <c r="Y997" s="110">
        <v>0.06</v>
      </c>
      <c r="Z997" s="110">
        <v>0.11</v>
      </c>
      <c r="AA997" s="110">
        <v>0.15</v>
      </c>
      <c r="AB997" s="111">
        <v>0.12</v>
      </c>
      <c r="AC997" s="110">
        <v>0.2</v>
      </c>
      <c r="AD997" s="110">
        <v>0.17</v>
      </c>
      <c r="AE997" s="110">
        <v>0.13</v>
      </c>
      <c r="AF997" s="111">
        <v>0.15</v>
      </c>
      <c r="AG997" s="110">
        <v>0.09</v>
      </c>
      <c r="AH997" s="110">
        <v>7.0000000000000007E-2</v>
      </c>
      <c r="AI997" s="110">
        <v>7.0000000000000007E-2</v>
      </c>
      <c r="AJ997" s="111">
        <v>0.08</v>
      </c>
      <c r="AK997" s="110">
        <v>0.08</v>
      </c>
      <c r="AL997" s="110">
        <v>0.13</v>
      </c>
      <c r="AM997" s="110">
        <v>0.16</v>
      </c>
      <c r="AN997" s="111">
        <v>0.14000000000000001</v>
      </c>
      <c r="AO997" s="110">
        <v>0.21</v>
      </c>
      <c r="AP997" s="110">
        <v>0.2</v>
      </c>
      <c r="AQ997" s="110">
        <v>0.19</v>
      </c>
      <c r="AR997" s="111">
        <v>0.19</v>
      </c>
      <c r="AT997" s="99"/>
      <c r="AU997" s="99"/>
      <c r="AV997" s="99"/>
      <c r="AW997" s="99"/>
      <c r="AX997" s="99"/>
      <c r="AY997" s="99"/>
      <c r="AZ997" s="99"/>
      <c r="BA997" s="99"/>
      <c r="BB997" s="99"/>
      <c r="BC997" s="99"/>
    </row>
    <row r="998" spans="1:55" x14ac:dyDescent="0.45">
      <c r="A998" s="59"/>
      <c r="B998" s="60"/>
      <c r="C998" s="60"/>
      <c r="D998" s="60"/>
      <c r="E998" s="66"/>
      <c r="F998" s="66"/>
      <c r="G998" s="66"/>
      <c r="H998" s="67"/>
      <c r="I998" s="66"/>
      <c r="J998" s="66"/>
      <c r="K998" s="66"/>
      <c r="L998" s="67"/>
      <c r="M998" s="66"/>
      <c r="N998" s="66"/>
      <c r="O998" s="66"/>
      <c r="P998" s="67"/>
      <c r="Q998" s="66"/>
      <c r="R998" s="66"/>
      <c r="S998" s="66"/>
      <c r="T998" s="67"/>
      <c r="U998" s="66"/>
      <c r="V998" s="66"/>
      <c r="W998" s="66"/>
      <c r="X998" s="67"/>
      <c r="Y998" s="66"/>
      <c r="Z998" s="66"/>
      <c r="AA998" s="66"/>
      <c r="AB998" s="67"/>
      <c r="AC998" s="66"/>
      <c r="AD998" s="66"/>
      <c r="AE998" s="66"/>
      <c r="AF998" s="67"/>
      <c r="AG998" s="66"/>
      <c r="AH998" s="66"/>
      <c r="AI998" s="66"/>
      <c r="AJ998" s="67"/>
      <c r="AK998" s="66"/>
      <c r="AL998" s="66"/>
      <c r="AM998" s="66"/>
      <c r="AN998" s="67"/>
      <c r="AO998" s="66"/>
      <c r="AP998" s="66"/>
      <c r="AQ998" s="66"/>
      <c r="AR998" s="67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</row>
    <row r="999" spans="1:55" x14ac:dyDescent="0.45">
      <c r="A999" s="95" t="s">
        <v>737</v>
      </c>
      <c r="B999" s="96"/>
      <c r="C999" s="96"/>
      <c r="D999" s="96"/>
      <c r="E999" s="148"/>
      <c r="F999" s="115"/>
      <c r="G999" s="115"/>
      <c r="H999" s="116"/>
      <c r="I999" s="115"/>
      <c r="J999" s="115"/>
      <c r="K999" s="115"/>
      <c r="L999" s="116"/>
      <c r="M999" s="115"/>
      <c r="N999" s="115"/>
      <c r="O999" s="115"/>
      <c r="P999" s="116"/>
      <c r="Q999" s="115"/>
      <c r="R999" s="115"/>
      <c r="S999" s="115"/>
      <c r="T999" s="116"/>
      <c r="U999" s="115"/>
      <c r="V999" s="115"/>
      <c r="W999" s="115"/>
      <c r="X999" s="116"/>
      <c r="Y999" s="115"/>
      <c r="Z999" s="115"/>
      <c r="AA999" s="115"/>
      <c r="AB999" s="116"/>
      <c r="AC999" s="115"/>
      <c r="AD999" s="115"/>
      <c r="AE999" s="115"/>
      <c r="AF999" s="116"/>
      <c r="AG999" s="115"/>
      <c r="AH999" s="115"/>
      <c r="AI999" s="115"/>
      <c r="AJ999" s="116"/>
      <c r="AK999" s="115"/>
      <c r="AL999" s="115"/>
      <c r="AM999" s="115"/>
      <c r="AN999" s="116"/>
      <c r="AO999" s="115"/>
      <c r="AP999" s="115"/>
      <c r="AQ999" s="115"/>
      <c r="AR999" s="116"/>
      <c r="AT999" s="117"/>
      <c r="AU999" s="117"/>
      <c r="AV999" s="117"/>
      <c r="AW999" s="117"/>
      <c r="AX999" s="117"/>
      <c r="AY999" s="117"/>
      <c r="AZ999" s="117"/>
      <c r="BA999" s="117"/>
      <c r="BB999" s="117"/>
      <c r="BC999" s="117"/>
    </row>
    <row r="1000" spans="1:55" x14ac:dyDescent="0.45">
      <c r="A1000" s="97" t="s">
        <v>722</v>
      </c>
      <c r="B1000" s="60" t="s">
        <v>223</v>
      </c>
      <c r="C1000" s="76" t="s">
        <v>184</v>
      </c>
      <c r="D1000" s="60">
        <v>1277748</v>
      </c>
      <c r="E1000" s="86">
        <v>110</v>
      </c>
      <c r="F1000" s="98"/>
      <c r="G1000" s="98"/>
      <c r="H1000" s="79"/>
      <c r="I1000" s="98"/>
      <c r="J1000" s="98"/>
      <c r="K1000" s="98"/>
      <c r="L1000" s="79"/>
      <c r="M1000" s="98"/>
      <c r="N1000" s="98"/>
      <c r="O1000" s="98"/>
      <c r="P1000" s="79"/>
      <c r="Q1000" s="98"/>
      <c r="R1000" s="98"/>
      <c r="S1000" s="98"/>
      <c r="T1000" s="79"/>
      <c r="U1000" s="98"/>
      <c r="V1000" s="98"/>
      <c r="W1000" s="98"/>
      <c r="X1000" s="79"/>
      <c r="Y1000" s="98"/>
      <c r="Z1000" s="98"/>
      <c r="AA1000" s="98"/>
      <c r="AB1000" s="79"/>
      <c r="AC1000" s="98"/>
      <c r="AD1000" s="98"/>
      <c r="AE1000" s="98"/>
      <c r="AF1000" s="79"/>
      <c r="AG1000" s="98"/>
      <c r="AH1000" s="98"/>
      <c r="AI1000" s="98"/>
      <c r="AJ1000" s="79"/>
      <c r="AK1000" s="98"/>
      <c r="AL1000" s="98"/>
      <c r="AM1000" s="98"/>
      <c r="AN1000" s="79"/>
      <c r="AO1000" s="98"/>
      <c r="AP1000" s="98"/>
      <c r="AQ1000" s="98"/>
      <c r="AR1000" s="79"/>
      <c r="AT1000" s="99"/>
      <c r="AU1000" s="99"/>
      <c r="AV1000" s="99"/>
      <c r="AW1000" s="99"/>
      <c r="AX1000" s="99"/>
      <c r="AY1000" s="99"/>
      <c r="AZ1000" s="99"/>
      <c r="BA1000" s="99"/>
      <c r="BB1000" s="99"/>
      <c r="BC1000" s="99"/>
    </row>
    <row r="1001" spans="1:55" x14ac:dyDescent="0.45">
      <c r="A1001" s="97" t="s">
        <v>724</v>
      </c>
      <c r="B1001" s="60" t="s">
        <v>223</v>
      </c>
      <c r="C1001" s="76" t="s">
        <v>184</v>
      </c>
      <c r="D1001" s="60">
        <v>2690430</v>
      </c>
      <c r="E1001" s="86">
        <v>98</v>
      </c>
      <c r="F1001" s="86">
        <v>84</v>
      </c>
      <c r="G1001" s="86">
        <v>107</v>
      </c>
      <c r="H1001" s="79">
        <f>AT1001-SUM(E1001,F1001,G1001)</f>
        <v>107</v>
      </c>
      <c r="I1001" s="86">
        <v>133</v>
      </c>
      <c r="J1001" s="86">
        <v>105</v>
      </c>
      <c r="K1001" s="86">
        <v>86</v>
      </c>
      <c r="L1001" s="79">
        <f>AU1001-SUM(I1001,J1001,K1001)</f>
        <v>252</v>
      </c>
      <c r="M1001" s="86">
        <v>51</v>
      </c>
      <c r="N1001" s="86">
        <v>52</v>
      </c>
      <c r="O1001" s="86">
        <v>64</v>
      </c>
      <c r="P1001" s="79">
        <f>AV1001-SUM(M1001,N1001,O1001)</f>
        <v>-98</v>
      </c>
      <c r="Q1001" s="86">
        <v>74</v>
      </c>
      <c r="R1001" s="86">
        <v>89</v>
      </c>
      <c r="S1001" s="86">
        <v>125</v>
      </c>
      <c r="T1001" s="79">
        <f>AW1001-SUM(Q1001,R1001,S1001)</f>
        <v>172</v>
      </c>
      <c r="U1001" s="86">
        <v>154</v>
      </c>
      <c r="V1001" s="86">
        <v>88</v>
      </c>
      <c r="W1001" s="86">
        <v>-184</v>
      </c>
      <c r="X1001" s="79"/>
      <c r="Y1001" s="98"/>
      <c r="Z1001" s="98"/>
      <c r="AA1001" s="98"/>
      <c r="AB1001" s="79"/>
      <c r="AC1001" s="98"/>
      <c r="AD1001" s="98"/>
      <c r="AE1001" s="98"/>
      <c r="AF1001" s="79"/>
      <c r="AG1001" s="98"/>
      <c r="AH1001" s="98"/>
      <c r="AI1001" s="98"/>
      <c r="AJ1001" s="79"/>
      <c r="AK1001" s="98"/>
      <c r="AL1001" s="98"/>
      <c r="AM1001" s="98"/>
      <c r="AN1001" s="79"/>
      <c r="AO1001" s="98"/>
      <c r="AP1001" s="98"/>
      <c r="AQ1001" s="98"/>
      <c r="AR1001" s="79"/>
      <c r="AT1001" s="88">
        <v>396</v>
      </c>
      <c r="AU1001" s="88">
        <v>576</v>
      </c>
      <c r="AV1001" s="88">
        <v>69</v>
      </c>
      <c r="AW1001" s="88">
        <v>460</v>
      </c>
      <c r="AX1001" s="99"/>
      <c r="AY1001" s="99"/>
      <c r="AZ1001" s="99"/>
      <c r="BA1001" s="99"/>
      <c r="BB1001" s="99"/>
      <c r="BC1001" s="99"/>
    </row>
    <row r="1002" spans="1:55" x14ac:dyDescent="0.45">
      <c r="A1002" s="97" t="s">
        <v>723</v>
      </c>
      <c r="B1002" s="60" t="s">
        <v>223</v>
      </c>
      <c r="C1002" s="76" t="s">
        <v>185</v>
      </c>
      <c r="D1002" s="60">
        <v>2690431</v>
      </c>
      <c r="E1002" s="86">
        <v>14</v>
      </c>
      <c r="F1002" s="98"/>
      <c r="G1002" s="86">
        <v>23</v>
      </c>
      <c r="H1002" s="79"/>
      <c r="I1002" s="86">
        <v>41</v>
      </c>
      <c r="J1002" s="86">
        <v>68</v>
      </c>
      <c r="K1002" s="86">
        <v>91</v>
      </c>
      <c r="L1002" s="79">
        <f>AU1002-SUM(I1002,J1002,K1002)</f>
        <v>60</v>
      </c>
      <c r="M1002" s="86">
        <v>82</v>
      </c>
      <c r="N1002" s="98"/>
      <c r="O1002" s="98"/>
      <c r="P1002" s="79"/>
      <c r="Q1002" s="86">
        <v>49</v>
      </c>
      <c r="R1002" s="86">
        <v>81</v>
      </c>
      <c r="S1002" s="86">
        <v>137</v>
      </c>
      <c r="T1002" s="79">
        <f>AW1002-SUM(Q1002,R1002,S1002)</f>
        <v>154</v>
      </c>
      <c r="U1002" s="98"/>
      <c r="V1002" s="98"/>
      <c r="W1002" s="98"/>
      <c r="X1002" s="79"/>
      <c r="Y1002" s="98"/>
      <c r="Z1002" s="98"/>
      <c r="AA1002" s="98"/>
      <c r="AB1002" s="79"/>
      <c r="AC1002" s="98"/>
      <c r="AD1002" s="98"/>
      <c r="AE1002" s="98"/>
      <c r="AF1002" s="79"/>
      <c r="AG1002" s="98"/>
      <c r="AH1002" s="98"/>
      <c r="AI1002" s="98"/>
      <c r="AJ1002" s="79"/>
      <c r="AK1002" s="98"/>
      <c r="AL1002" s="98"/>
      <c r="AM1002" s="98"/>
      <c r="AN1002" s="79"/>
      <c r="AO1002" s="98"/>
      <c r="AP1002" s="98"/>
      <c r="AQ1002" s="98"/>
      <c r="AR1002" s="79"/>
      <c r="AT1002" s="99"/>
      <c r="AU1002" s="88">
        <v>260</v>
      </c>
      <c r="AV1002" s="88">
        <v>136</v>
      </c>
      <c r="AW1002" s="88">
        <v>421</v>
      </c>
      <c r="AX1002" s="99"/>
      <c r="AY1002" s="99"/>
      <c r="AZ1002" s="99"/>
      <c r="BA1002" s="99"/>
      <c r="BB1002" s="99"/>
      <c r="BC1002" s="99"/>
    </row>
    <row r="1003" spans="1:55" x14ac:dyDescent="0.45">
      <c r="A1003" s="97" t="s">
        <v>726</v>
      </c>
      <c r="B1003" s="60" t="s">
        <v>223</v>
      </c>
      <c r="C1003" s="76" t="s">
        <v>185</v>
      </c>
      <c r="D1003" s="60">
        <v>3501231</v>
      </c>
      <c r="E1003" s="98"/>
      <c r="F1003" s="98"/>
      <c r="G1003" s="98"/>
      <c r="H1003" s="79"/>
      <c r="I1003" s="98"/>
      <c r="J1003" s="98"/>
      <c r="K1003" s="98"/>
      <c r="L1003" s="79"/>
      <c r="M1003" s="98"/>
      <c r="N1003" s="98"/>
      <c r="O1003" s="98"/>
      <c r="P1003" s="79"/>
      <c r="Q1003" s="98"/>
      <c r="R1003" s="98"/>
      <c r="S1003" s="98"/>
      <c r="T1003" s="79"/>
      <c r="U1003" s="98"/>
      <c r="V1003" s="98"/>
      <c r="W1003" s="98"/>
      <c r="X1003" s="79"/>
      <c r="Y1003" s="98"/>
      <c r="Z1003" s="98"/>
      <c r="AA1003" s="98"/>
      <c r="AB1003" s="79"/>
      <c r="AC1003" s="98"/>
      <c r="AD1003" s="98"/>
      <c r="AE1003" s="98"/>
      <c r="AF1003" s="79"/>
      <c r="AG1003" s="98"/>
      <c r="AH1003" s="98"/>
      <c r="AI1003" s="98"/>
      <c r="AJ1003" s="79"/>
      <c r="AK1003" s="98"/>
      <c r="AL1003" s="98"/>
      <c r="AM1003" s="86">
        <v>179</v>
      </c>
      <c r="AN1003" s="79"/>
      <c r="AO1003" s="86">
        <v>292</v>
      </c>
      <c r="AP1003" s="86">
        <v>309</v>
      </c>
      <c r="AQ1003" s="86">
        <v>385</v>
      </c>
      <c r="AR1003" s="94">
        <f>BC1003-SUM(AO1003,AP1003,AQ1003)</f>
        <v>114</v>
      </c>
      <c r="AT1003" s="99"/>
      <c r="AU1003" s="99"/>
      <c r="AV1003" s="99"/>
      <c r="AW1003" s="99"/>
      <c r="AX1003" s="99"/>
      <c r="AY1003" s="99"/>
      <c r="AZ1003" s="99"/>
      <c r="BA1003" s="88">
        <v>887</v>
      </c>
      <c r="BB1003" s="88">
        <v>664</v>
      </c>
      <c r="BC1003" s="88">
        <v>1100</v>
      </c>
    </row>
    <row r="1004" spans="1:55" x14ac:dyDescent="0.45">
      <c r="A1004" s="97" t="s">
        <v>735</v>
      </c>
      <c r="B1004" s="60" t="s">
        <v>223</v>
      </c>
      <c r="C1004" s="76" t="s">
        <v>184</v>
      </c>
      <c r="D1004" s="60">
        <v>1277752</v>
      </c>
      <c r="E1004" s="98"/>
      <c r="F1004" s="98"/>
      <c r="G1004" s="98"/>
      <c r="H1004" s="79"/>
      <c r="I1004" s="98"/>
      <c r="J1004" s="98"/>
      <c r="K1004" s="98"/>
      <c r="L1004" s="79"/>
      <c r="M1004" s="98"/>
      <c r="N1004" s="98"/>
      <c r="O1004" s="98"/>
      <c r="P1004" s="79"/>
      <c r="Q1004" s="98"/>
      <c r="R1004" s="98"/>
      <c r="S1004" s="98"/>
      <c r="T1004" s="79"/>
      <c r="U1004" s="98"/>
      <c r="V1004" s="98"/>
      <c r="W1004" s="98"/>
      <c r="X1004" s="79"/>
      <c r="Y1004" s="86">
        <v>615</v>
      </c>
      <c r="Z1004" s="86">
        <v>327</v>
      </c>
      <c r="AA1004" s="86">
        <v>480</v>
      </c>
      <c r="AB1004" s="79">
        <f>AY1004-SUM(Y1004,Z1004,AA1004)</f>
        <v>238</v>
      </c>
      <c r="AC1004" s="86">
        <v>186</v>
      </c>
      <c r="AD1004" s="86">
        <v>221</v>
      </c>
      <c r="AE1004" s="98"/>
      <c r="AF1004" s="79"/>
      <c r="AG1004" s="86">
        <v>341</v>
      </c>
      <c r="AH1004" s="86">
        <v>197</v>
      </c>
      <c r="AI1004" s="86">
        <v>335</v>
      </c>
      <c r="AJ1004" s="79"/>
      <c r="AK1004" s="98"/>
      <c r="AL1004" s="98"/>
      <c r="AM1004" s="98"/>
      <c r="AN1004" s="79"/>
      <c r="AO1004" s="98"/>
      <c r="AP1004" s="98"/>
      <c r="AQ1004" s="113"/>
      <c r="AR1004" s="79"/>
      <c r="AT1004" s="99"/>
      <c r="AU1004" s="99"/>
      <c r="AV1004" s="99"/>
      <c r="AW1004" s="99"/>
      <c r="AX1004" s="88">
        <v>271</v>
      </c>
      <c r="AY1004" s="88">
        <v>1660</v>
      </c>
      <c r="AZ1004" s="88">
        <v>687</v>
      </c>
      <c r="BA1004" s="99"/>
      <c r="BB1004" s="99"/>
      <c r="BC1004" s="99"/>
    </row>
    <row r="1005" spans="1:55" x14ac:dyDescent="0.45">
      <c r="A1005" s="97" t="s">
        <v>738</v>
      </c>
      <c r="B1005" s="60" t="s">
        <v>223</v>
      </c>
      <c r="C1005" s="76" t="s">
        <v>185</v>
      </c>
      <c r="D1005" s="60">
        <v>1277753</v>
      </c>
      <c r="E1005" s="98"/>
      <c r="F1005" s="98"/>
      <c r="G1005" s="98"/>
      <c r="H1005" s="79"/>
      <c r="I1005" s="98"/>
      <c r="J1005" s="98"/>
      <c r="K1005" s="98"/>
      <c r="L1005" s="79"/>
      <c r="M1005" s="98"/>
      <c r="N1005" s="98"/>
      <c r="O1005" s="98"/>
      <c r="P1005" s="79"/>
      <c r="Q1005" s="98"/>
      <c r="R1005" s="98"/>
      <c r="S1005" s="98"/>
      <c r="T1005" s="79"/>
      <c r="U1005" s="98"/>
      <c r="V1005" s="98"/>
      <c r="W1005" s="98"/>
      <c r="X1005" s="79"/>
      <c r="Y1005" s="98"/>
      <c r="Z1005" s="98"/>
      <c r="AA1005" s="98"/>
      <c r="AB1005" s="79"/>
      <c r="AC1005" s="98"/>
      <c r="AD1005" s="98"/>
      <c r="AE1005" s="98"/>
      <c r="AF1005" s="79"/>
      <c r="AG1005" s="86">
        <v>413</v>
      </c>
      <c r="AH1005" s="86">
        <v>91</v>
      </c>
      <c r="AI1005" s="98"/>
      <c r="AJ1005" s="79"/>
      <c r="AK1005" s="86">
        <v>-493</v>
      </c>
      <c r="AL1005" s="86">
        <v>-246</v>
      </c>
      <c r="AM1005" s="98"/>
      <c r="AN1005" s="79"/>
      <c r="AO1005" s="98"/>
      <c r="AP1005" s="98"/>
      <c r="AQ1005" s="113"/>
      <c r="AR1005" s="79"/>
      <c r="AT1005" s="99"/>
      <c r="AU1005" s="99"/>
      <c r="AV1005" s="99"/>
      <c r="AW1005" s="99"/>
      <c r="AX1005" s="99"/>
      <c r="AY1005" s="99"/>
      <c r="AZ1005" s="99"/>
      <c r="BA1005" s="88">
        <v>440</v>
      </c>
      <c r="BB1005" s="88">
        <v>-808</v>
      </c>
      <c r="BC1005" s="88">
        <v>551</v>
      </c>
    </row>
    <row r="1006" spans="1:55" x14ac:dyDescent="0.45">
      <c r="A1006" s="97" t="s">
        <v>739</v>
      </c>
      <c r="B1006" s="60" t="s">
        <v>223</v>
      </c>
      <c r="C1006" s="76" t="s">
        <v>184</v>
      </c>
      <c r="D1006" s="60">
        <v>3510192</v>
      </c>
      <c r="E1006" s="98"/>
      <c r="F1006" s="98"/>
      <c r="G1006" s="98"/>
      <c r="H1006" s="79"/>
      <c r="I1006" s="98"/>
      <c r="J1006" s="98"/>
      <c r="K1006" s="98"/>
      <c r="L1006" s="79"/>
      <c r="M1006" s="98"/>
      <c r="N1006" s="98"/>
      <c r="O1006" s="98"/>
      <c r="P1006" s="79"/>
      <c r="Q1006" s="98"/>
      <c r="R1006" s="98"/>
      <c r="S1006" s="98"/>
      <c r="T1006" s="79"/>
      <c r="U1006" s="98"/>
      <c r="V1006" s="98"/>
      <c r="W1006" s="98"/>
      <c r="X1006" s="79"/>
      <c r="Y1006" s="98"/>
      <c r="Z1006" s="98"/>
      <c r="AA1006" s="98"/>
      <c r="AB1006" s="79"/>
      <c r="AC1006" s="86">
        <v>422</v>
      </c>
      <c r="AD1006" s="98"/>
      <c r="AE1006" s="98"/>
      <c r="AF1006" s="79"/>
      <c r="AG1006" s="98"/>
      <c r="AH1006" s="98"/>
      <c r="AI1006" s="98"/>
      <c r="AJ1006" s="79"/>
      <c r="AK1006" s="98"/>
      <c r="AL1006" s="98"/>
      <c r="AM1006" s="98"/>
      <c r="AN1006" s="79"/>
      <c r="AO1006" s="98"/>
      <c r="AP1006" s="86">
        <v>-623</v>
      </c>
      <c r="AQ1006" s="86">
        <v>-228</v>
      </c>
      <c r="AR1006" s="79"/>
      <c r="AT1006" s="99"/>
      <c r="AU1006" s="99"/>
      <c r="AV1006" s="99"/>
      <c r="AW1006" s="99"/>
      <c r="AX1006" s="99"/>
      <c r="AY1006" s="99"/>
      <c r="AZ1006" s="88">
        <v>1157</v>
      </c>
      <c r="BA1006" s="99"/>
      <c r="BB1006" s="99"/>
      <c r="BC1006" s="99"/>
    </row>
    <row r="1007" spans="1:55" x14ac:dyDescent="0.45">
      <c r="A1007" s="97" t="s">
        <v>740</v>
      </c>
      <c r="B1007" s="60" t="s">
        <v>223</v>
      </c>
      <c r="C1007" s="76" t="s">
        <v>185</v>
      </c>
      <c r="D1007" s="60">
        <v>3510193</v>
      </c>
      <c r="E1007" s="98"/>
      <c r="F1007" s="98"/>
      <c r="G1007" s="98"/>
      <c r="H1007" s="79"/>
      <c r="I1007" s="98"/>
      <c r="J1007" s="98"/>
      <c r="K1007" s="98"/>
      <c r="L1007" s="79"/>
      <c r="M1007" s="98"/>
      <c r="N1007" s="98"/>
      <c r="O1007" s="98"/>
      <c r="P1007" s="79"/>
      <c r="Q1007" s="98"/>
      <c r="R1007" s="98"/>
      <c r="S1007" s="98"/>
      <c r="T1007" s="79"/>
      <c r="U1007" s="98"/>
      <c r="V1007" s="98"/>
      <c r="W1007" s="98"/>
      <c r="X1007" s="79"/>
      <c r="Y1007" s="86">
        <v>195</v>
      </c>
      <c r="Z1007" s="98"/>
      <c r="AA1007" s="98"/>
      <c r="AB1007" s="79"/>
      <c r="AC1007" s="98"/>
      <c r="AD1007" s="98"/>
      <c r="AE1007" s="86">
        <v>554</v>
      </c>
      <c r="AF1007" s="79"/>
      <c r="AG1007" s="98"/>
      <c r="AH1007" s="98"/>
      <c r="AI1007" s="86">
        <v>-554</v>
      </c>
      <c r="AJ1007" s="79"/>
      <c r="AK1007" s="86">
        <v>236</v>
      </c>
      <c r="AL1007" s="86">
        <v>796</v>
      </c>
      <c r="AM1007" s="86">
        <v>314</v>
      </c>
      <c r="AN1007" s="77">
        <v>826</v>
      </c>
      <c r="AO1007" s="113"/>
      <c r="AP1007" s="113"/>
      <c r="AQ1007" s="113"/>
      <c r="AR1007" s="94"/>
      <c r="AT1007" s="99"/>
      <c r="AU1007" s="99"/>
      <c r="AV1007" s="99"/>
      <c r="AW1007" s="99"/>
      <c r="AX1007" s="99"/>
      <c r="AY1007" s="99"/>
      <c r="AZ1007" s="88">
        <v>554</v>
      </c>
      <c r="BA1007" s="88">
        <v>-554</v>
      </c>
      <c r="BB1007" s="88">
        <v>1700</v>
      </c>
      <c r="BC1007" s="99"/>
    </row>
    <row r="1008" spans="1:55" x14ac:dyDescent="0.45">
      <c r="A1008" s="97" t="s">
        <v>727</v>
      </c>
      <c r="B1008" s="60" t="s">
        <v>223</v>
      </c>
      <c r="C1008" s="76" t="s">
        <v>185</v>
      </c>
      <c r="D1008" s="60">
        <v>3859390</v>
      </c>
      <c r="E1008" s="98"/>
      <c r="F1008" s="98"/>
      <c r="G1008" s="98"/>
      <c r="H1008" s="79"/>
      <c r="I1008" s="98"/>
      <c r="J1008" s="98"/>
      <c r="K1008" s="98"/>
      <c r="L1008" s="79"/>
      <c r="M1008" s="98"/>
      <c r="N1008" s="98"/>
      <c r="O1008" s="98"/>
      <c r="P1008" s="79"/>
      <c r="Q1008" s="98"/>
      <c r="R1008" s="98"/>
      <c r="S1008" s="98"/>
      <c r="T1008" s="79"/>
      <c r="U1008" s="98"/>
      <c r="V1008" s="98"/>
      <c r="W1008" s="98"/>
      <c r="X1008" s="79"/>
      <c r="Y1008" s="98"/>
      <c r="Z1008" s="98"/>
      <c r="AA1008" s="98"/>
      <c r="AB1008" s="79"/>
      <c r="AC1008" s="98"/>
      <c r="AD1008" s="98"/>
      <c r="AE1008" s="98"/>
      <c r="AF1008" s="79"/>
      <c r="AG1008" s="98"/>
      <c r="AH1008" s="98"/>
      <c r="AI1008" s="98"/>
      <c r="AJ1008" s="79"/>
      <c r="AK1008" s="98"/>
      <c r="AL1008" s="98"/>
      <c r="AM1008" s="98"/>
      <c r="AN1008" s="94"/>
      <c r="AO1008" s="113"/>
      <c r="AP1008" s="113"/>
      <c r="AQ1008" s="113"/>
      <c r="AR1008" s="94"/>
      <c r="AT1008" s="99"/>
      <c r="AU1008" s="99"/>
      <c r="AV1008" s="99"/>
      <c r="AW1008" s="99"/>
      <c r="AX1008" s="99"/>
      <c r="AY1008" s="99"/>
      <c r="AZ1008" s="99"/>
      <c r="BA1008" s="99"/>
      <c r="BB1008" s="99"/>
      <c r="BC1008" s="88">
        <v>815</v>
      </c>
    </row>
    <row r="1009" spans="1:55" x14ac:dyDescent="0.45">
      <c r="A1009" s="97" t="s">
        <v>736</v>
      </c>
      <c r="B1009" s="60" t="s">
        <v>223</v>
      </c>
      <c r="C1009" s="76" t="s">
        <v>184</v>
      </c>
      <c r="D1009" s="60">
        <v>2690432</v>
      </c>
      <c r="E1009" s="98"/>
      <c r="F1009" s="98"/>
      <c r="G1009" s="98"/>
      <c r="H1009" s="79"/>
      <c r="I1009" s="98"/>
      <c r="J1009" s="98"/>
      <c r="K1009" s="98"/>
      <c r="L1009" s="79"/>
      <c r="M1009" s="98"/>
      <c r="N1009" s="86">
        <v>-69</v>
      </c>
      <c r="O1009" s="86">
        <v>54</v>
      </c>
      <c r="P1009" s="79"/>
      <c r="Q1009" s="86">
        <v>-300</v>
      </c>
      <c r="R1009" s="98"/>
      <c r="S1009" s="98"/>
      <c r="T1009" s="79"/>
      <c r="U1009" s="86">
        <v>162</v>
      </c>
      <c r="V1009" s="98"/>
      <c r="W1009" s="98"/>
      <c r="X1009" s="79"/>
      <c r="Y1009" s="98"/>
      <c r="Z1009" s="86">
        <v>90</v>
      </c>
      <c r="AA1009" s="86">
        <v>106</v>
      </c>
      <c r="AB1009" s="79"/>
      <c r="AC1009" s="98"/>
      <c r="AD1009" s="98"/>
      <c r="AE1009" s="98"/>
      <c r="AF1009" s="79"/>
      <c r="AG1009" s="98"/>
      <c r="AH1009" s="98"/>
      <c r="AI1009" s="98"/>
      <c r="AJ1009" s="79"/>
      <c r="AK1009" s="98"/>
      <c r="AL1009" s="98"/>
      <c r="AM1009" s="98"/>
      <c r="AN1009" s="79"/>
      <c r="AO1009" s="98"/>
      <c r="AP1009" s="86">
        <v>311</v>
      </c>
      <c r="AQ1009" s="86">
        <v>214</v>
      </c>
      <c r="AR1009" s="79"/>
      <c r="AT1009" s="99"/>
      <c r="AU1009" s="88">
        <v>314</v>
      </c>
      <c r="AV1009" s="88">
        <v>-128</v>
      </c>
      <c r="AW1009" s="88">
        <v>-194</v>
      </c>
      <c r="AX1009" s="88">
        <v>253</v>
      </c>
      <c r="AY1009" s="99"/>
      <c r="AZ1009" s="99"/>
      <c r="BA1009" s="99"/>
      <c r="BB1009" s="99"/>
      <c r="BC1009" s="99"/>
    </row>
    <row r="1010" spans="1:55" x14ac:dyDescent="0.45">
      <c r="A1010" s="97" t="s">
        <v>741</v>
      </c>
      <c r="B1010" s="60" t="s">
        <v>223</v>
      </c>
      <c r="C1010" s="76" t="s">
        <v>184</v>
      </c>
      <c r="D1010" s="60">
        <v>1277757</v>
      </c>
      <c r="E1010" s="98"/>
      <c r="F1010" s="98"/>
      <c r="G1010" s="98"/>
      <c r="H1010" s="79"/>
      <c r="I1010" s="86">
        <v>226</v>
      </c>
      <c r="J1010" s="86">
        <v>96</v>
      </c>
      <c r="K1010" s="98"/>
      <c r="L1010" s="79"/>
      <c r="M1010" s="98"/>
      <c r="N1010" s="98"/>
      <c r="O1010" s="98"/>
      <c r="P1010" s="91"/>
      <c r="Q1010" s="98"/>
      <c r="R1010" s="98"/>
      <c r="S1010" s="98"/>
      <c r="T1010" s="79"/>
      <c r="U1010" s="98"/>
      <c r="V1010" s="98"/>
      <c r="W1010" s="98"/>
      <c r="X1010" s="79"/>
      <c r="Y1010" s="98"/>
      <c r="Z1010" s="98"/>
      <c r="AA1010" s="98"/>
      <c r="AB1010" s="79"/>
      <c r="AC1010" s="98"/>
      <c r="AD1010" s="98"/>
      <c r="AE1010" s="98"/>
      <c r="AF1010" s="79"/>
      <c r="AG1010" s="98"/>
      <c r="AH1010" s="98"/>
      <c r="AI1010" s="98"/>
      <c r="AJ1010" s="79"/>
      <c r="AK1010" s="98"/>
      <c r="AL1010" s="98"/>
      <c r="AM1010" s="98"/>
      <c r="AN1010" s="79"/>
      <c r="AO1010" s="98"/>
      <c r="AP1010" s="98"/>
      <c r="AQ1010" s="113"/>
      <c r="AR1010" s="79"/>
      <c r="AT1010" s="99"/>
      <c r="AU1010" s="99"/>
      <c r="AV1010" s="99"/>
      <c r="AW1010" s="99"/>
      <c r="AX1010" s="99"/>
      <c r="AY1010" s="99"/>
      <c r="AZ1010" s="99"/>
      <c r="BA1010" s="99"/>
      <c r="BB1010" s="99"/>
      <c r="BC1010" s="99"/>
    </row>
    <row r="1011" spans="1:55" x14ac:dyDescent="0.45">
      <c r="A1011" s="97" t="s">
        <v>742</v>
      </c>
      <c r="B1011" s="60" t="s">
        <v>223</v>
      </c>
      <c r="C1011" s="76" t="s">
        <v>184</v>
      </c>
      <c r="D1011" s="60">
        <v>3510194</v>
      </c>
      <c r="E1011" s="98"/>
      <c r="F1011" s="98"/>
      <c r="G1011" s="98"/>
      <c r="H1011" s="79"/>
      <c r="I1011" s="98"/>
      <c r="J1011" s="98"/>
      <c r="K1011" s="98"/>
      <c r="L1011" s="79"/>
      <c r="M1011" s="98"/>
      <c r="N1011" s="98"/>
      <c r="O1011" s="98"/>
      <c r="P1011" s="91"/>
      <c r="Q1011" s="98"/>
      <c r="R1011" s="98"/>
      <c r="S1011" s="98"/>
      <c r="T1011" s="79"/>
      <c r="U1011" s="98"/>
      <c r="V1011" s="98"/>
      <c r="W1011" s="98"/>
      <c r="X1011" s="79"/>
      <c r="Y1011" s="98"/>
      <c r="Z1011" s="98"/>
      <c r="AA1011" s="98"/>
      <c r="AB1011" s="79"/>
      <c r="AC1011" s="98"/>
      <c r="AD1011" s="98"/>
      <c r="AE1011" s="98"/>
      <c r="AF1011" s="79"/>
      <c r="AG1011" s="98"/>
      <c r="AH1011" s="98"/>
      <c r="AI1011" s="98"/>
      <c r="AJ1011" s="79"/>
      <c r="AK1011" s="98"/>
      <c r="AL1011" s="98"/>
      <c r="AM1011" s="98"/>
      <c r="AN1011" s="79"/>
      <c r="AO1011" s="98"/>
      <c r="AP1011" s="98"/>
      <c r="AQ1011" s="86">
        <v>-217</v>
      </c>
      <c r="AR1011" s="79"/>
      <c r="AT1011" s="99"/>
      <c r="AU1011" s="99"/>
      <c r="AV1011" s="99"/>
      <c r="AW1011" s="99"/>
      <c r="AX1011" s="99"/>
      <c r="AY1011" s="99"/>
      <c r="AZ1011" s="99"/>
      <c r="BA1011" s="99"/>
      <c r="BB1011" s="99"/>
      <c r="BC1011" s="99"/>
    </row>
    <row r="1012" spans="1:55" x14ac:dyDescent="0.45">
      <c r="A1012" s="97" t="s">
        <v>743</v>
      </c>
      <c r="B1012" s="60" t="s">
        <v>223</v>
      </c>
      <c r="C1012" s="76" t="s">
        <v>184</v>
      </c>
      <c r="D1012" s="60">
        <v>1277758</v>
      </c>
      <c r="E1012" s="98"/>
      <c r="F1012" s="98"/>
      <c r="G1012" s="98"/>
      <c r="H1012" s="79"/>
      <c r="I1012" s="98"/>
      <c r="J1012" s="98"/>
      <c r="K1012" s="98"/>
      <c r="L1012" s="79"/>
      <c r="M1012" s="98"/>
      <c r="N1012" s="98"/>
      <c r="O1012" s="98"/>
      <c r="P1012" s="79"/>
      <c r="Q1012" s="98"/>
      <c r="R1012" s="98"/>
      <c r="S1012" s="98"/>
      <c r="T1012" s="79"/>
      <c r="U1012" s="98"/>
      <c r="V1012" s="98"/>
      <c r="W1012" s="98"/>
      <c r="X1012" s="79"/>
      <c r="Y1012" s="98"/>
      <c r="Z1012" s="98"/>
      <c r="AA1012" s="98"/>
      <c r="AB1012" s="79"/>
      <c r="AC1012" s="98"/>
      <c r="AD1012" s="98"/>
      <c r="AE1012" s="86">
        <v>170</v>
      </c>
      <c r="AF1012" s="79"/>
      <c r="AG1012" s="98"/>
      <c r="AH1012" s="98"/>
      <c r="AI1012" s="98"/>
      <c r="AJ1012" s="79"/>
      <c r="AK1012" s="98"/>
      <c r="AL1012" s="98"/>
      <c r="AM1012" s="98"/>
      <c r="AN1012" s="79"/>
      <c r="AO1012" s="98"/>
      <c r="AP1012" s="98"/>
      <c r="AQ1012" s="113"/>
      <c r="AR1012" s="79"/>
      <c r="AT1012" s="99"/>
      <c r="AU1012" s="99"/>
      <c r="AV1012" s="99"/>
      <c r="AW1012" s="99"/>
      <c r="AX1012" s="99"/>
      <c r="AY1012" s="99"/>
      <c r="AZ1012" s="99"/>
      <c r="BA1012" s="99"/>
      <c r="BB1012" s="99"/>
      <c r="BC1012" s="99"/>
    </row>
    <row r="1013" spans="1:55" x14ac:dyDescent="0.45">
      <c r="A1013" s="97" t="s">
        <v>744</v>
      </c>
      <c r="B1013" s="60" t="s">
        <v>223</v>
      </c>
      <c r="C1013" s="76" t="s">
        <v>184</v>
      </c>
      <c r="D1013" s="60">
        <v>2690433</v>
      </c>
      <c r="E1013" s="98"/>
      <c r="F1013" s="98"/>
      <c r="G1013" s="98"/>
      <c r="H1013" s="79"/>
      <c r="I1013" s="98"/>
      <c r="J1013" s="98"/>
      <c r="K1013" s="98"/>
      <c r="L1013" s="79"/>
      <c r="M1013" s="98"/>
      <c r="N1013" s="98"/>
      <c r="O1013" s="98"/>
      <c r="P1013" s="79"/>
      <c r="Q1013" s="86">
        <v>57</v>
      </c>
      <c r="R1013" s="98"/>
      <c r="S1013" s="98"/>
      <c r="T1013" s="79"/>
      <c r="U1013" s="98"/>
      <c r="V1013" s="98"/>
      <c r="W1013" s="98"/>
      <c r="X1013" s="79"/>
      <c r="Y1013" s="98"/>
      <c r="Z1013" s="98"/>
      <c r="AA1013" s="98"/>
      <c r="AB1013" s="79"/>
      <c r="AC1013" s="98"/>
      <c r="AD1013" s="98"/>
      <c r="AE1013" s="98"/>
      <c r="AF1013" s="79"/>
      <c r="AG1013" s="98"/>
      <c r="AH1013" s="98"/>
      <c r="AI1013" s="98"/>
      <c r="AJ1013" s="79"/>
      <c r="AK1013" s="98"/>
      <c r="AL1013" s="98"/>
      <c r="AM1013" s="98"/>
      <c r="AN1013" s="79"/>
      <c r="AO1013" s="98"/>
      <c r="AP1013" s="98"/>
      <c r="AQ1013" s="98"/>
      <c r="AR1013" s="79"/>
      <c r="AT1013" s="99"/>
      <c r="AU1013" s="99"/>
      <c r="AV1013" s="88">
        <v>80</v>
      </c>
      <c r="AW1013" s="99"/>
      <c r="AX1013" s="99"/>
      <c r="AY1013" s="99"/>
      <c r="AZ1013" s="99"/>
      <c r="BA1013" s="99"/>
      <c r="BB1013" s="99"/>
      <c r="BC1013" s="99"/>
    </row>
    <row r="1014" spans="1:55" x14ac:dyDescent="0.45">
      <c r="A1014" s="97" t="s">
        <v>745</v>
      </c>
      <c r="B1014" s="60" t="s">
        <v>223</v>
      </c>
      <c r="C1014" s="76" t="s">
        <v>184</v>
      </c>
      <c r="D1014" s="60">
        <v>1277760</v>
      </c>
      <c r="E1014" s="98"/>
      <c r="F1014" s="98"/>
      <c r="G1014" s="98"/>
      <c r="H1014" s="79"/>
      <c r="I1014" s="98"/>
      <c r="J1014" s="98"/>
      <c r="K1014" s="98"/>
      <c r="L1014" s="79"/>
      <c r="M1014" s="98"/>
      <c r="N1014" s="98"/>
      <c r="O1014" s="98"/>
      <c r="P1014" s="79"/>
      <c r="Q1014" s="98"/>
      <c r="R1014" s="98"/>
      <c r="S1014" s="98"/>
      <c r="T1014" s="79"/>
      <c r="U1014" s="98"/>
      <c r="V1014" s="98"/>
      <c r="W1014" s="98"/>
      <c r="X1014" s="79"/>
      <c r="Y1014" s="98"/>
      <c r="Z1014" s="98"/>
      <c r="AA1014" s="98"/>
      <c r="AB1014" s="79"/>
      <c r="AC1014" s="98"/>
      <c r="AD1014" s="98"/>
      <c r="AE1014" s="98"/>
      <c r="AF1014" s="79"/>
      <c r="AG1014" s="98"/>
      <c r="AH1014" s="86">
        <v>124</v>
      </c>
      <c r="AI1014" s="98"/>
      <c r="AJ1014" s="79"/>
      <c r="AK1014" s="98"/>
      <c r="AL1014" s="98"/>
      <c r="AM1014" s="98"/>
      <c r="AN1014" s="79"/>
      <c r="AO1014" s="98"/>
      <c r="AP1014" s="98"/>
      <c r="AQ1014" s="98"/>
      <c r="AR1014" s="79"/>
      <c r="AT1014" s="99"/>
      <c r="AU1014" s="99"/>
      <c r="AV1014" s="99"/>
      <c r="AW1014" s="99"/>
      <c r="AX1014" s="99"/>
      <c r="AY1014" s="99"/>
      <c r="AZ1014" s="99"/>
      <c r="BA1014" s="99"/>
      <c r="BB1014" s="99"/>
      <c r="BC1014" s="99"/>
    </row>
    <row r="1015" spans="1:55" x14ac:dyDescent="0.45">
      <c r="A1015" s="97" t="s">
        <v>729</v>
      </c>
      <c r="B1015" s="60" t="s">
        <v>223</v>
      </c>
      <c r="C1015" s="76" t="s">
        <v>185</v>
      </c>
      <c r="D1015" s="60">
        <v>2690434</v>
      </c>
      <c r="E1015" s="98"/>
      <c r="F1015" s="86">
        <v>79</v>
      </c>
      <c r="G1015" s="86">
        <v>59</v>
      </c>
      <c r="H1015" s="79"/>
      <c r="I1015" s="86">
        <v>36</v>
      </c>
      <c r="J1015" s="98"/>
      <c r="K1015" s="98"/>
      <c r="L1015" s="79"/>
      <c r="M1015" s="98"/>
      <c r="N1015" s="86">
        <v>60</v>
      </c>
      <c r="O1015" s="98"/>
      <c r="P1015" s="79"/>
      <c r="Q1015" s="98"/>
      <c r="R1015" s="98"/>
      <c r="S1015" s="98"/>
      <c r="T1015" s="79"/>
      <c r="U1015" s="98"/>
      <c r="V1015" s="98"/>
      <c r="W1015" s="98"/>
      <c r="X1015" s="79"/>
      <c r="Y1015" s="98"/>
      <c r="Z1015" s="98"/>
      <c r="AA1015" s="98"/>
      <c r="AB1015" s="79"/>
      <c r="AC1015" s="98"/>
      <c r="AD1015" s="98"/>
      <c r="AE1015" s="98"/>
      <c r="AF1015" s="79"/>
      <c r="AG1015" s="98"/>
      <c r="AH1015" s="98"/>
      <c r="AI1015" s="98"/>
      <c r="AJ1015" s="79"/>
      <c r="AK1015" s="98"/>
      <c r="AL1015" s="98"/>
      <c r="AM1015" s="98"/>
      <c r="AN1015" s="79"/>
      <c r="AO1015" s="98"/>
      <c r="AP1015" s="98"/>
      <c r="AQ1015" s="98"/>
      <c r="AR1015" s="79"/>
      <c r="AT1015" s="88">
        <v>222</v>
      </c>
      <c r="AU1015" s="99"/>
      <c r="AV1015" s="88">
        <v>121</v>
      </c>
      <c r="AW1015" s="99"/>
      <c r="AX1015" s="99"/>
      <c r="AY1015" s="99"/>
      <c r="AZ1015" s="99"/>
      <c r="BA1015" s="99"/>
      <c r="BB1015" s="99"/>
      <c r="BC1015" s="99"/>
    </row>
    <row r="1016" spans="1:55" x14ac:dyDescent="0.45">
      <c r="A1016" s="97" t="s">
        <v>746</v>
      </c>
      <c r="B1016" s="60" t="s">
        <v>223</v>
      </c>
      <c r="C1016" s="76" t="s">
        <v>184</v>
      </c>
      <c r="D1016" s="60">
        <v>1277762</v>
      </c>
      <c r="E1016" s="98"/>
      <c r="F1016" s="98"/>
      <c r="G1016" s="98"/>
      <c r="H1016" s="79"/>
      <c r="I1016" s="98"/>
      <c r="J1016" s="98"/>
      <c r="K1016" s="86">
        <v>27</v>
      </c>
      <c r="L1016" s="79"/>
      <c r="M1016" s="86">
        <v>64</v>
      </c>
      <c r="N1016" s="98"/>
      <c r="O1016" s="98"/>
      <c r="P1016" s="79"/>
      <c r="Q1016" s="98"/>
      <c r="R1016" s="98"/>
      <c r="S1016" s="98"/>
      <c r="T1016" s="79"/>
      <c r="U1016" s="98"/>
      <c r="V1016" s="98"/>
      <c r="W1016" s="98"/>
      <c r="X1016" s="79"/>
      <c r="Y1016" s="98"/>
      <c r="Z1016" s="98"/>
      <c r="AA1016" s="98"/>
      <c r="AB1016" s="79"/>
      <c r="AC1016" s="98"/>
      <c r="AD1016" s="98"/>
      <c r="AE1016" s="98"/>
      <c r="AF1016" s="79"/>
      <c r="AG1016" s="98"/>
      <c r="AH1016" s="98"/>
      <c r="AI1016" s="98"/>
      <c r="AJ1016" s="79"/>
      <c r="AK1016" s="98"/>
      <c r="AL1016" s="98"/>
      <c r="AM1016" s="98"/>
      <c r="AN1016" s="79"/>
      <c r="AO1016" s="98"/>
      <c r="AP1016" s="98"/>
      <c r="AQ1016" s="98"/>
      <c r="AR1016" s="79"/>
      <c r="AT1016" s="99"/>
      <c r="AU1016" s="99"/>
      <c r="AV1016" s="99"/>
      <c r="AW1016" s="99"/>
      <c r="AX1016" s="99"/>
      <c r="AY1016" s="99"/>
      <c r="AZ1016" s="99"/>
      <c r="BA1016" s="99"/>
      <c r="BB1016" s="99"/>
      <c r="BC1016" s="99"/>
    </row>
    <row r="1017" spans="1:55" x14ac:dyDescent="0.45">
      <c r="A1017" s="97" t="s">
        <v>747</v>
      </c>
      <c r="B1017" s="60" t="s">
        <v>223</v>
      </c>
      <c r="C1017" s="76" t="s">
        <v>185</v>
      </c>
      <c r="D1017" s="60">
        <v>1277763</v>
      </c>
      <c r="E1017" s="86">
        <v>94</v>
      </c>
      <c r="F1017" s="86">
        <v>63</v>
      </c>
      <c r="G1017" s="98"/>
      <c r="H1017" s="79"/>
      <c r="I1017" s="98"/>
      <c r="J1017" s="98"/>
      <c r="K1017" s="98"/>
      <c r="L1017" s="79"/>
      <c r="M1017" s="98"/>
      <c r="N1017" s="98"/>
      <c r="O1017" s="98"/>
      <c r="P1017" s="79"/>
      <c r="Q1017" s="98"/>
      <c r="R1017" s="98"/>
      <c r="S1017" s="98"/>
      <c r="T1017" s="79"/>
      <c r="U1017" s="98"/>
      <c r="V1017" s="98"/>
      <c r="W1017" s="98"/>
      <c r="X1017" s="79"/>
      <c r="Y1017" s="98"/>
      <c r="Z1017" s="98"/>
      <c r="AA1017" s="98"/>
      <c r="AB1017" s="79"/>
      <c r="AC1017" s="98"/>
      <c r="AD1017" s="98"/>
      <c r="AE1017" s="98"/>
      <c r="AF1017" s="79"/>
      <c r="AG1017" s="98"/>
      <c r="AH1017" s="98"/>
      <c r="AI1017" s="98"/>
      <c r="AJ1017" s="79"/>
      <c r="AK1017" s="98"/>
      <c r="AL1017" s="98"/>
      <c r="AM1017" s="98"/>
      <c r="AN1017" s="79"/>
      <c r="AO1017" s="98"/>
      <c r="AP1017" s="98"/>
      <c r="AQ1017" s="98"/>
      <c r="AR1017" s="79"/>
      <c r="AT1017" s="88">
        <v>157</v>
      </c>
      <c r="AU1017" s="99"/>
      <c r="AV1017" s="99"/>
      <c r="AW1017" s="99"/>
      <c r="AX1017" s="99"/>
      <c r="AY1017" s="99"/>
      <c r="AZ1017" s="99"/>
      <c r="BA1017" s="99"/>
      <c r="BB1017" s="99"/>
      <c r="BC1017" s="99"/>
    </row>
    <row r="1018" spans="1:55" x14ac:dyDescent="0.45">
      <c r="A1018" s="97" t="s">
        <v>111</v>
      </c>
      <c r="B1018" s="60" t="s">
        <v>227</v>
      </c>
      <c r="C1018" s="76" t="s">
        <v>185</v>
      </c>
      <c r="D1018" s="60">
        <v>2086746</v>
      </c>
      <c r="E1018" s="110">
        <v>0.11</v>
      </c>
      <c r="F1018" s="110">
        <v>0.13</v>
      </c>
      <c r="G1018" s="110">
        <v>0.16</v>
      </c>
      <c r="H1018" s="111">
        <v>0.15</v>
      </c>
      <c r="I1018" s="110">
        <v>0.22</v>
      </c>
      <c r="J1018" s="110">
        <v>0.25</v>
      </c>
      <c r="K1018" s="110">
        <v>0.25</v>
      </c>
      <c r="L1018" s="111">
        <v>0.24</v>
      </c>
      <c r="M1018" s="110">
        <v>0.17</v>
      </c>
      <c r="N1018" s="110">
        <v>0.17</v>
      </c>
      <c r="O1018" s="110">
        <v>0.14000000000000001</v>
      </c>
      <c r="P1018" s="111">
        <v>0.15</v>
      </c>
      <c r="Q1018" s="110">
        <v>0.16</v>
      </c>
      <c r="R1018" s="110">
        <v>0.13</v>
      </c>
      <c r="S1018" s="110">
        <v>0.16</v>
      </c>
      <c r="T1018" s="111">
        <v>0.15</v>
      </c>
      <c r="U1018" s="110">
        <v>0.15</v>
      </c>
      <c r="V1018" s="110">
        <v>0.14000000000000001</v>
      </c>
      <c r="W1018" s="98"/>
      <c r="X1018" s="111">
        <v>0.09</v>
      </c>
      <c r="Y1018" s="98"/>
      <c r="Z1018" s="98"/>
      <c r="AA1018" s="98"/>
      <c r="AB1018" s="111">
        <v>0.09</v>
      </c>
      <c r="AC1018" s="110">
        <v>0.2</v>
      </c>
      <c r="AD1018" s="110">
        <v>0.21</v>
      </c>
      <c r="AE1018" s="98"/>
      <c r="AF1018" s="111">
        <v>0.19</v>
      </c>
      <c r="AG1018" s="110">
        <v>0.18</v>
      </c>
      <c r="AH1018" s="110">
        <v>0.17</v>
      </c>
      <c r="AI1018" s="110">
        <v>0.15</v>
      </c>
      <c r="AJ1018" s="111">
        <v>0.16</v>
      </c>
      <c r="AK1018" s="98"/>
      <c r="AL1018" s="98"/>
      <c r="AM1018" s="110">
        <v>0.13</v>
      </c>
      <c r="AN1018" s="111">
        <v>0.14000000000000001</v>
      </c>
      <c r="AO1018" s="110">
        <v>0.19</v>
      </c>
      <c r="AP1018" s="110">
        <v>0.23</v>
      </c>
      <c r="AQ1018" s="110">
        <v>0.23</v>
      </c>
      <c r="AR1018" s="111">
        <v>0.21</v>
      </c>
      <c r="AT1018" s="99"/>
      <c r="AU1018" s="99"/>
      <c r="AV1018" s="99"/>
      <c r="AW1018" s="99"/>
      <c r="AX1018" s="99"/>
      <c r="AY1018" s="99"/>
      <c r="AZ1018" s="99"/>
      <c r="BA1018" s="99"/>
      <c r="BB1018" s="99"/>
      <c r="BC1018" s="99"/>
    </row>
    <row r="1019" spans="1:55" x14ac:dyDescent="0.45">
      <c r="A1019" s="97"/>
      <c r="B1019" s="114"/>
      <c r="C1019" s="114"/>
      <c r="D1019" s="114"/>
      <c r="E1019" s="98"/>
      <c r="F1019" s="98"/>
      <c r="G1019" s="98"/>
      <c r="H1019" s="79"/>
      <c r="I1019" s="98"/>
      <c r="J1019" s="98"/>
      <c r="K1019" s="98"/>
      <c r="L1019" s="79"/>
      <c r="M1019" s="98"/>
      <c r="N1019" s="98"/>
      <c r="O1019" s="98"/>
      <c r="P1019" s="79"/>
      <c r="Q1019" s="98"/>
      <c r="R1019" s="98"/>
      <c r="S1019" s="98"/>
      <c r="T1019" s="79"/>
      <c r="U1019" s="98"/>
      <c r="V1019" s="98"/>
      <c r="W1019" s="98"/>
      <c r="X1019" s="79"/>
      <c r="Y1019" s="98"/>
      <c r="Z1019" s="98"/>
      <c r="AA1019" s="98"/>
      <c r="AB1019" s="79"/>
      <c r="AC1019" s="98"/>
      <c r="AD1019" s="98"/>
      <c r="AE1019" s="98"/>
      <c r="AF1019" s="79"/>
      <c r="AG1019" s="98"/>
      <c r="AH1019" s="98"/>
      <c r="AI1019" s="98"/>
      <c r="AJ1019" s="79"/>
      <c r="AK1019" s="98"/>
      <c r="AL1019" s="98"/>
      <c r="AM1019" s="98"/>
      <c r="AN1019" s="79"/>
      <c r="AO1019" s="90"/>
      <c r="AP1019" s="98"/>
      <c r="AQ1019" s="98"/>
      <c r="AR1019" s="79"/>
      <c r="AT1019" s="99"/>
      <c r="AU1019" s="99"/>
      <c r="AV1019" s="99"/>
      <c r="AW1019" s="99"/>
      <c r="AX1019" s="99"/>
      <c r="AY1019" s="99"/>
      <c r="AZ1019" s="99"/>
      <c r="BA1019" s="99"/>
      <c r="BB1019" s="99"/>
      <c r="BC1019" s="99"/>
    </row>
    <row r="1020" spans="1:55" x14ac:dyDescent="0.45">
      <c r="A1020" s="95" t="s">
        <v>748</v>
      </c>
      <c r="B1020" s="96"/>
      <c r="C1020" s="96"/>
      <c r="D1020" s="96"/>
      <c r="E1020" s="66"/>
      <c r="F1020" s="66"/>
      <c r="G1020" s="66"/>
      <c r="H1020" s="67"/>
      <c r="I1020" s="66"/>
      <c r="J1020" s="66"/>
      <c r="K1020" s="66"/>
      <c r="L1020" s="67"/>
      <c r="M1020" s="66"/>
      <c r="N1020" s="66"/>
      <c r="O1020" s="66"/>
      <c r="P1020" s="67"/>
      <c r="Q1020" s="66"/>
      <c r="R1020" s="66"/>
      <c r="S1020" s="66"/>
      <c r="T1020" s="67"/>
      <c r="U1020" s="66"/>
      <c r="V1020" s="66"/>
      <c r="W1020" s="66"/>
      <c r="X1020" s="67"/>
      <c r="Y1020" s="66"/>
      <c r="Z1020" s="66"/>
      <c r="AA1020" s="66"/>
      <c r="AB1020" s="67"/>
      <c r="AC1020" s="66"/>
      <c r="AD1020" s="66"/>
      <c r="AE1020" s="66"/>
      <c r="AF1020" s="67"/>
      <c r="AG1020" s="66"/>
      <c r="AH1020" s="66"/>
      <c r="AI1020" s="66"/>
      <c r="AJ1020" s="67"/>
      <c r="AK1020" s="66"/>
      <c r="AL1020" s="66"/>
      <c r="AM1020" s="66"/>
      <c r="AN1020" s="67"/>
      <c r="AO1020" s="66"/>
      <c r="AP1020" s="66"/>
      <c r="AQ1020" s="66"/>
      <c r="AR1020" s="67"/>
      <c r="AT1020" s="68"/>
      <c r="AU1020" s="68"/>
      <c r="AV1020" s="68"/>
      <c r="AW1020" s="68"/>
      <c r="AX1020" s="68"/>
      <c r="AY1020" s="68"/>
      <c r="AZ1020" s="68"/>
      <c r="BA1020" s="68"/>
      <c r="BB1020" s="68"/>
      <c r="BC1020" s="68"/>
    </row>
    <row r="1021" spans="1:55" x14ac:dyDescent="0.45">
      <c r="A1021" s="141" t="s">
        <v>700</v>
      </c>
      <c r="B1021" s="142"/>
      <c r="C1021" s="142"/>
      <c r="D1021" s="142"/>
      <c r="E1021" s="66"/>
      <c r="F1021" s="66"/>
      <c r="G1021" s="66"/>
      <c r="H1021" s="67"/>
      <c r="I1021" s="66"/>
      <c r="J1021" s="66"/>
      <c r="K1021" s="66"/>
      <c r="L1021" s="67"/>
      <c r="M1021" s="66"/>
      <c r="N1021" s="66"/>
      <c r="O1021" s="66"/>
      <c r="P1021" s="67"/>
      <c r="Q1021" s="66"/>
      <c r="R1021" s="66"/>
      <c r="S1021" s="66"/>
      <c r="T1021" s="67"/>
      <c r="U1021" s="66"/>
      <c r="V1021" s="66"/>
      <c r="W1021" s="66"/>
      <c r="X1021" s="67"/>
      <c r="Y1021" s="66"/>
      <c r="Z1021" s="66"/>
      <c r="AA1021" s="66"/>
      <c r="AB1021" s="67"/>
      <c r="AC1021" s="66"/>
      <c r="AD1021" s="66"/>
      <c r="AE1021" s="66"/>
      <c r="AF1021" s="67"/>
      <c r="AG1021" s="66"/>
      <c r="AH1021" s="66"/>
      <c r="AI1021" s="66"/>
      <c r="AJ1021" s="67"/>
      <c r="AK1021" s="66"/>
      <c r="AL1021" s="66"/>
      <c r="AM1021" s="66"/>
      <c r="AN1021" s="67"/>
      <c r="AO1021" s="66"/>
      <c r="AP1021" s="66"/>
      <c r="AQ1021" s="66"/>
      <c r="AR1021" s="67"/>
      <c r="AT1021" s="68"/>
      <c r="AU1021" s="68"/>
      <c r="AV1021" s="68"/>
      <c r="AW1021" s="68"/>
      <c r="AX1021" s="68"/>
      <c r="AY1021" s="68"/>
      <c r="AZ1021" s="68"/>
      <c r="BA1021" s="68"/>
      <c r="BB1021" s="68"/>
      <c r="BC1021" s="68"/>
    </row>
    <row r="1022" spans="1:55" x14ac:dyDescent="0.45">
      <c r="A1022" s="187" t="s">
        <v>749</v>
      </c>
      <c r="B1022" s="188"/>
      <c r="C1022" s="188"/>
      <c r="D1022" s="188"/>
      <c r="E1022" s="115"/>
      <c r="F1022" s="115"/>
      <c r="G1022" s="115"/>
      <c r="H1022" s="116"/>
      <c r="I1022" s="115"/>
      <c r="J1022" s="115"/>
      <c r="K1022" s="115"/>
      <c r="L1022" s="116"/>
      <c r="M1022" s="115"/>
      <c r="N1022" s="115"/>
      <c r="O1022" s="115"/>
      <c r="P1022" s="116"/>
      <c r="Q1022" s="115"/>
      <c r="R1022" s="115"/>
      <c r="S1022" s="115"/>
      <c r="T1022" s="116"/>
      <c r="U1022" s="115"/>
      <c r="V1022" s="115"/>
      <c r="W1022" s="115"/>
      <c r="X1022" s="116"/>
      <c r="Y1022" s="115"/>
      <c r="Z1022" s="115"/>
      <c r="AA1022" s="115"/>
      <c r="AB1022" s="116"/>
      <c r="AC1022" s="115"/>
      <c r="AD1022" s="115"/>
      <c r="AE1022" s="115"/>
      <c r="AF1022" s="116"/>
      <c r="AG1022" s="115"/>
      <c r="AH1022" s="115"/>
      <c r="AI1022" s="115"/>
      <c r="AJ1022" s="116"/>
      <c r="AK1022" s="115"/>
      <c r="AL1022" s="115"/>
      <c r="AM1022" s="115"/>
      <c r="AN1022" s="116"/>
      <c r="AO1022" s="115"/>
      <c r="AP1022" s="115"/>
      <c r="AQ1022" s="115"/>
      <c r="AR1022" s="116"/>
      <c r="AT1022" s="117"/>
      <c r="AU1022" s="117"/>
      <c r="AV1022" s="117"/>
      <c r="AW1022" s="117"/>
      <c r="AX1022" s="117"/>
      <c r="AY1022" s="117"/>
      <c r="AZ1022" s="117"/>
      <c r="BA1022" s="117"/>
      <c r="BB1022" s="117"/>
      <c r="BC1022" s="117"/>
    </row>
    <row r="1023" spans="1:55" x14ac:dyDescent="0.45">
      <c r="A1023" s="217" t="s">
        <v>750</v>
      </c>
      <c r="B1023" s="218"/>
      <c r="C1023" s="218"/>
      <c r="D1023" s="218"/>
      <c r="E1023" s="115"/>
      <c r="F1023" s="115"/>
      <c r="G1023" s="115"/>
      <c r="H1023" s="116"/>
      <c r="I1023" s="115"/>
      <c r="J1023" s="115"/>
      <c r="K1023" s="115"/>
      <c r="L1023" s="116"/>
      <c r="M1023" s="115"/>
      <c r="N1023" s="115"/>
      <c r="O1023" s="115"/>
      <c r="P1023" s="116"/>
      <c r="Q1023" s="115"/>
      <c r="R1023" s="115"/>
      <c r="S1023" s="115"/>
      <c r="T1023" s="116"/>
      <c r="U1023" s="115"/>
      <c r="V1023" s="115"/>
      <c r="W1023" s="115"/>
      <c r="X1023" s="116"/>
      <c r="Y1023" s="115"/>
      <c r="Z1023" s="115"/>
      <c r="AA1023" s="115"/>
      <c r="AB1023" s="116"/>
      <c r="AC1023" s="115"/>
      <c r="AD1023" s="115"/>
      <c r="AE1023" s="115"/>
      <c r="AF1023" s="116"/>
      <c r="AG1023" s="115"/>
      <c r="AH1023" s="115"/>
      <c r="AI1023" s="115"/>
      <c r="AJ1023" s="116"/>
      <c r="AK1023" s="115"/>
      <c r="AL1023" s="115"/>
      <c r="AM1023" s="115"/>
      <c r="AN1023" s="116"/>
      <c r="AO1023" s="115"/>
      <c r="AP1023" s="115"/>
      <c r="AQ1023" s="115"/>
      <c r="AR1023" s="116"/>
      <c r="AT1023" s="117"/>
      <c r="AU1023" s="117"/>
      <c r="AV1023" s="117"/>
      <c r="AW1023" s="117"/>
      <c r="AX1023" s="117"/>
      <c r="AY1023" s="117"/>
      <c r="AZ1023" s="117"/>
      <c r="BA1023" s="117"/>
      <c r="BB1023" s="117"/>
      <c r="BC1023" s="117"/>
    </row>
    <row r="1024" spans="1:55" x14ac:dyDescent="0.45">
      <c r="A1024" s="219" t="s">
        <v>751</v>
      </c>
      <c r="B1024" s="60" t="s">
        <v>223</v>
      </c>
      <c r="C1024" s="76" t="s">
        <v>185</v>
      </c>
      <c r="D1024" s="60">
        <v>2621719</v>
      </c>
      <c r="E1024" s="86">
        <v>2703</v>
      </c>
      <c r="F1024" s="86">
        <v>2093</v>
      </c>
      <c r="G1024" s="86">
        <v>2438</v>
      </c>
      <c r="H1024" s="79">
        <f>AT1024-SUM(E1024,F1024,G1024)</f>
        <v>2803</v>
      </c>
      <c r="I1024" s="86">
        <v>1521</v>
      </c>
      <c r="J1024" s="86">
        <v>1459</v>
      </c>
      <c r="K1024" s="86">
        <v>1257</v>
      </c>
      <c r="L1024" s="79">
        <f>AU1024-SUM(I1024,J1024,K1024)</f>
        <v>1592</v>
      </c>
      <c r="M1024" s="86">
        <v>1512</v>
      </c>
      <c r="N1024" s="86">
        <v>1440</v>
      </c>
      <c r="O1024" s="86">
        <v>1683</v>
      </c>
      <c r="P1024" s="79">
        <f>AV1024-SUM(M1024,N1024,O1024)</f>
        <v>2060</v>
      </c>
      <c r="Q1024" s="66"/>
      <c r="R1024" s="66"/>
      <c r="S1024" s="66"/>
      <c r="T1024" s="67"/>
      <c r="U1024" s="66"/>
      <c r="V1024" s="66"/>
      <c r="W1024" s="66"/>
      <c r="X1024" s="67"/>
      <c r="Y1024" s="66"/>
      <c r="Z1024" s="66"/>
      <c r="AA1024" s="66"/>
      <c r="AB1024" s="67"/>
      <c r="AC1024" s="66"/>
      <c r="AD1024" s="66"/>
      <c r="AE1024" s="66"/>
      <c r="AF1024" s="67"/>
      <c r="AG1024" s="66"/>
      <c r="AH1024" s="66"/>
      <c r="AI1024" s="66"/>
      <c r="AJ1024" s="67"/>
      <c r="AK1024" s="66"/>
      <c r="AL1024" s="66"/>
      <c r="AM1024" s="66"/>
      <c r="AN1024" s="67"/>
      <c r="AO1024" s="66"/>
      <c r="AP1024" s="66"/>
      <c r="AQ1024" s="66"/>
      <c r="AR1024" s="67"/>
      <c r="AT1024" s="88">
        <v>10037</v>
      </c>
      <c r="AU1024" s="88">
        <v>5829</v>
      </c>
      <c r="AV1024" s="88">
        <v>6695</v>
      </c>
      <c r="AW1024" s="99"/>
      <c r="AX1024" s="99"/>
      <c r="AY1024" s="99"/>
      <c r="AZ1024" s="99"/>
      <c r="BA1024" s="99"/>
      <c r="BB1024" s="68"/>
      <c r="BC1024" s="68"/>
    </row>
    <row r="1025" spans="1:55" x14ac:dyDescent="0.45">
      <c r="A1025" s="219" t="s">
        <v>752</v>
      </c>
      <c r="B1025" s="60" t="s">
        <v>223</v>
      </c>
      <c r="C1025" s="76" t="s">
        <v>185</v>
      </c>
      <c r="D1025" s="60">
        <v>2621720</v>
      </c>
      <c r="E1025" s="86">
        <v>18</v>
      </c>
      <c r="F1025" s="86">
        <v>552</v>
      </c>
      <c r="G1025" s="86">
        <v>12</v>
      </c>
      <c r="H1025" s="79">
        <f>AT1025-SUM(E1025,F1025,G1025)</f>
        <v>-2</v>
      </c>
      <c r="I1025" s="86">
        <v>-83</v>
      </c>
      <c r="J1025" s="86">
        <v>-28</v>
      </c>
      <c r="K1025" s="86">
        <v>-78</v>
      </c>
      <c r="L1025" s="79">
        <f>AU1025-SUM(I1025,J1025,K1025)</f>
        <v>405</v>
      </c>
      <c r="M1025" s="66"/>
      <c r="N1025" s="66"/>
      <c r="O1025" s="66"/>
      <c r="P1025" s="67"/>
      <c r="Q1025" s="66"/>
      <c r="R1025" s="66"/>
      <c r="S1025" s="66"/>
      <c r="T1025" s="67"/>
      <c r="U1025" s="66"/>
      <c r="V1025" s="66"/>
      <c r="W1025" s="66"/>
      <c r="X1025" s="67"/>
      <c r="Y1025" s="66"/>
      <c r="Z1025" s="66"/>
      <c r="AA1025" s="66"/>
      <c r="AB1025" s="67"/>
      <c r="AC1025" s="66"/>
      <c r="AD1025" s="66"/>
      <c r="AE1025" s="66"/>
      <c r="AF1025" s="67"/>
      <c r="AG1025" s="66"/>
      <c r="AH1025" s="66"/>
      <c r="AI1025" s="66"/>
      <c r="AJ1025" s="67"/>
      <c r="AK1025" s="66"/>
      <c r="AL1025" s="66"/>
      <c r="AM1025" s="66"/>
      <c r="AN1025" s="67"/>
      <c r="AO1025" s="66"/>
      <c r="AP1025" s="66"/>
      <c r="AQ1025" s="66"/>
      <c r="AR1025" s="67"/>
      <c r="AT1025" s="88">
        <v>580</v>
      </c>
      <c r="AU1025" s="88">
        <v>216</v>
      </c>
      <c r="AV1025" s="99"/>
      <c r="AW1025" s="99"/>
      <c r="AX1025" s="99"/>
      <c r="AY1025" s="99"/>
      <c r="AZ1025" s="99"/>
      <c r="BA1025" s="99"/>
      <c r="BB1025" s="68"/>
      <c r="BC1025" s="68"/>
    </row>
    <row r="1026" spans="1:55" x14ac:dyDescent="0.45">
      <c r="A1026" s="219" t="s">
        <v>753</v>
      </c>
      <c r="B1026" s="60" t="s">
        <v>223</v>
      </c>
      <c r="C1026" s="76" t="s">
        <v>185</v>
      </c>
      <c r="D1026" s="60">
        <v>2621721</v>
      </c>
      <c r="E1026" s="131"/>
      <c r="F1026" s="131"/>
      <c r="G1026" s="131"/>
      <c r="H1026" s="67"/>
      <c r="I1026" s="131"/>
      <c r="J1026" s="131"/>
      <c r="K1026" s="131"/>
      <c r="L1026" s="67"/>
      <c r="M1026" s="66"/>
      <c r="N1026" s="66"/>
      <c r="O1026" s="66"/>
      <c r="P1026" s="67"/>
      <c r="Q1026" s="86">
        <v>1795</v>
      </c>
      <c r="R1026" s="86">
        <v>2086</v>
      </c>
      <c r="S1026" s="86">
        <v>2171</v>
      </c>
      <c r="T1026" s="79">
        <f>AW1026-SUM(Q1026,R1026,S1026)</f>
        <v>2280</v>
      </c>
      <c r="U1026" s="86">
        <v>2331</v>
      </c>
      <c r="V1026" s="86">
        <v>1514</v>
      </c>
      <c r="W1026" s="86">
        <v>2891</v>
      </c>
      <c r="X1026" s="79">
        <f>AX1026-SUM(U1026,V1026,W1026)</f>
        <v>-1298</v>
      </c>
      <c r="Y1026" s="86">
        <v>4039</v>
      </c>
      <c r="Z1026" s="86">
        <v>1371</v>
      </c>
      <c r="AA1026" s="86">
        <v>3946</v>
      </c>
      <c r="AB1026" s="79">
        <f>AY1026-SUM(Y1026,Z1026,AA1026)</f>
        <v>3844</v>
      </c>
      <c r="AC1026" s="86">
        <v>2865</v>
      </c>
      <c r="AD1026" s="86">
        <v>4286</v>
      </c>
      <c r="AE1026" s="86">
        <v>3059</v>
      </c>
      <c r="AF1026" s="79">
        <f>AZ1026-SUM(AC1026,AD1026,AE1026)</f>
        <v>4636</v>
      </c>
      <c r="AG1026" s="86">
        <v>2990</v>
      </c>
      <c r="AH1026" s="86">
        <v>3055</v>
      </c>
      <c r="AI1026" s="86">
        <v>4973</v>
      </c>
      <c r="AJ1026" s="79">
        <f>BA1026-SUM(AG1026,AH1026,AI1026)</f>
        <v>6715</v>
      </c>
      <c r="AK1026" s="86">
        <v>8011</v>
      </c>
      <c r="AL1026" s="86">
        <v>8321</v>
      </c>
      <c r="AM1026" s="86">
        <v>8548</v>
      </c>
      <c r="AN1026" s="79">
        <f>BB1026-SUM(AK1026,AL1026,AM1026)</f>
        <v>9320</v>
      </c>
      <c r="AO1026" s="86">
        <v>7481</v>
      </c>
      <c r="AP1026" s="86">
        <v>7329</v>
      </c>
      <c r="AQ1026" s="86">
        <v>6393</v>
      </c>
      <c r="AR1026" s="79">
        <f>BC1026-SUM(AO1026,AP1026,AQ1026)</f>
        <v>6315</v>
      </c>
      <c r="AT1026" s="132"/>
      <c r="AU1026" s="132"/>
      <c r="AV1026" s="132"/>
      <c r="AW1026" s="88">
        <v>8332</v>
      </c>
      <c r="AX1026" s="88">
        <v>5438</v>
      </c>
      <c r="AY1026" s="88">
        <v>13200</v>
      </c>
      <c r="AZ1026" s="88">
        <v>14846</v>
      </c>
      <c r="BA1026" s="88">
        <v>17733</v>
      </c>
      <c r="BB1026" s="88">
        <v>34200</v>
      </c>
      <c r="BC1026" s="88">
        <v>27518</v>
      </c>
    </row>
    <row r="1027" spans="1:55" x14ac:dyDescent="0.45">
      <c r="A1027" s="220" t="s">
        <v>716</v>
      </c>
      <c r="B1027" s="101" t="s">
        <v>223</v>
      </c>
      <c r="C1027" s="102" t="s">
        <v>184</v>
      </c>
      <c r="D1027" s="101">
        <v>2621722</v>
      </c>
      <c r="E1027" s="105">
        <f>SUM(E1024:E1026)</f>
        <v>2721</v>
      </c>
      <c r="F1027" s="105">
        <f>SUM(F1024:F1026)</f>
        <v>2645</v>
      </c>
      <c r="G1027" s="105">
        <f>SUM(G1024:G1026)</f>
        <v>2450</v>
      </c>
      <c r="H1027" s="120">
        <f>AT1027-SUM(E1027,F1027,G1027)</f>
        <v>2801</v>
      </c>
      <c r="I1027" s="105">
        <f>SUM(I1024:I1026)</f>
        <v>1438</v>
      </c>
      <c r="J1027" s="105">
        <f>SUM(J1024:J1026)</f>
        <v>1431</v>
      </c>
      <c r="K1027" s="105">
        <f>SUM(K1024:K1026)</f>
        <v>1179</v>
      </c>
      <c r="L1027" s="120">
        <f>AU1027-SUM(I1027,J1027,K1027)</f>
        <v>1997</v>
      </c>
      <c r="M1027" s="105">
        <f>SUM(M1024:M1026)</f>
        <v>1512</v>
      </c>
      <c r="N1027" s="105">
        <f>SUM(N1024:N1026)</f>
        <v>1440</v>
      </c>
      <c r="O1027" s="105">
        <f>SUM(O1024:O1026)</f>
        <v>1683</v>
      </c>
      <c r="P1027" s="120">
        <f>AV1027-SUM(M1027,N1027,O1027)</f>
        <v>2060</v>
      </c>
      <c r="Q1027" s="128"/>
      <c r="R1027" s="105">
        <f>SUM(R1024:R1026)</f>
        <v>2086</v>
      </c>
      <c r="S1027" s="128"/>
      <c r="T1027" s="129"/>
      <c r="U1027" s="128"/>
      <c r="V1027" s="128"/>
      <c r="W1027" s="128"/>
      <c r="X1027" s="129"/>
      <c r="Y1027" s="128"/>
      <c r="Z1027" s="128"/>
      <c r="AA1027" s="128"/>
      <c r="AB1027" s="129"/>
      <c r="AC1027" s="128"/>
      <c r="AD1027" s="128"/>
      <c r="AE1027" s="128"/>
      <c r="AF1027" s="129"/>
      <c r="AG1027" s="128"/>
      <c r="AH1027" s="128"/>
      <c r="AI1027" s="128"/>
      <c r="AJ1027" s="129"/>
      <c r="AK1027" s="128"/>
      <c r="AL1027" s="128"/>
      <c r="AM1027" s="128"/>
      <c r="AN1027" s="129"/>
      <c r="AO1027" s="128"/>
      <c r="AP1027" s="128"/>
      <c r="AQ1027" s="128"/>
      <c r="AR1027" s="129"/>
      <c r="AT1027" s="107">
        <f>SUM(AT1024:AT1026)</f>
        <v>10617</v>
      </c>
      <c r="AU1027" s="107">
        <f>SUM(AU1024:AU1026)</f>
        <v>6045</v>
      </c>
      <c r="AV1027" s="107">
        <f>SUM(AV1024:AV1026)</f>
        <v>6695</v>
      </c>
      <c r="AW1027" s="109"/>
      <c r="AX1027" s="109"/>
      <c r="AY1027" s="109"/>
      <c r="AZ1027" s="109"/>
      <c r="BA1027" s="109"/>
      <c r="BB1027" s="134"/>
      <c r="BC1027" s="134"/>
    </row>
    <row r="1028" spans="1:55" x14ac:dyDescent="0.45">
      <c r="A1028" s="95"/>
      <c r="B1028" s="96"/>
      <c r="C1028" s="96"/>
      <c r="D1028" s="96"/>
      <c r="E1028" s="148"/>
      <c r="F1028" s="148"/>
      <c r="G1028" s="148"/>
      <c r="H1028" s="116"/>
      <c r="I1028" s="148"/>
      <c r="J1028" s="148"/>
      <c r="K1028" s="148"/>
      <c r="L1028" s="116"/>
      <c r="M1028" s="148"/>
      <c r="N1028" s="148"/>
      <c r="O1028" s="148"/>
      <c r="P1028" s="116"/>
      <c r="Q1028" s="148"/>
      <c r="R1028" s="148"/>
      <c r="S1028" s="148"/>
      <c r="T1028" s="116"/>
      <c r="U1028" s="148"/>
      <c r="V1028" s="148"/>
      <c r="W1028" s="148"/>
      <c r="X1028" s="116"/>
      <c r="Y1028" s="148"/>
      <c r="Z1028" s="148"/>
      <c r="AA1028" s="148"/>
      <c r="AB1028" s="116"/>
      <c r="AC1028" s="148"/>
      <c r="AD1028" s="148"/>
      <c r="AE1028" s="148"/>
      <c r="AF1028" s="116"/>
      <c r="AG1028" s="148"/>
      <c r="AH1028" s="148"/>
      <c r="AI1028" s="148"/>
      <c r="AJ1028" s="116"/>
      <c r="AK1028" s="148"/>
      <c r="AL1028" s="148"/>
      <c r="AM1028" s="148"/>
      <c r="AN1028" s="116"/>
      <c r="AO1028" s="148"/>
      <c r="AP1028" s="148"/>
      <c r="AQ1028" s="148"/>
      <c r="AR1028" s="116"/>
      <c r="AT1028" s="149"/>
      <c r="AU1028" s="149"/>
      <c r="AV1028" s="149"/>
      <c r="AW1028" s="149"/>
      <c r="AX1028" s="149"/>
      <c r="AY1028" s="149"/>
      <c r="AZ1028" s="149"/>
      <c r="BA1028" s="149"/>
      <c r="BB1028" s="149"/>
      <c r="BC1028" s="149"/>
    </row>
    <row r="1029" spans="1:55" x14ac:dyDescent="0.45">
      <c r="A1029" s="217" t="s">
        <v>754</v>
      </c>
      <c r="B1029" s="218"/>
      <c r="C1029" s="218"/>
      <c r="D1029" s="218"/>
      <c r="E1029" s="148"/>
      <c r="F1029" s="148"/>
      <c r="G1029" s="148"/>
      <c r="H1029" s="116"/>
      <c r="I1029" s="148"/>
      <c r="J1029" s="148"/>
      <c r="K1029" s="148"/>
      <c r="L1029" s="116"/>
      <c r="M1029" s="148"/>
      <c r="N1029" s="148"/>
      <c r="O1029" s="148"/>
      <c r="P1029" s="116"/>
      <c r="Q1029" s="148"/>
      <c r="R1029" s="148"/>
      <c r="S1029" s="148"/>
      <c r="T1029" s="116"/>
      <c r="U1029" s="148"/>
      <c r="V1029" s="148"/>
      <c r="W1029" s="148"/>
      <c r="X1029" s="116"/>
      <c r="Y1029" s="148"/>
      <c r="Z1029" s="148"/>
      <c r="AA1029" s="148"/>
      <c r="AB1029" s="116"/>
      <c r="AC1029" s="148"/>
      <c r="AD1029" s="148"/>
      <c r="AE1029" s="148"/>
      <c r="AF1029" s="116"/>
      <c r="AG1029" s="148"/>
      <c r="AH1029" s="148"/>
      <c r="AI1029" s="148"/>
      <c r="AJ1029" s="116"/>
      <c r="AK1029" s="148"/>
      <c r="AL1029" s="148"/>
      <c r="AM1029" s="148"/>
      <c r="AN1029" s="116"/>
      <c r="AO1029" s="148"/>
      <c r="AP1029" s="148"/>
      <c r="AQ1029" s="148"/>
      <c r="AR1029" s="116"/>
      <c r="AT1029" s="149"/>
      <c r="AU1029" s="149"/>
      <c r="AV1029" s="149"/>
      <c r="AW1029" s="149"/>
      <c r="AX1029" s="149"/>
      <c r="AY1029" s="149"/>
      <c r="AZ1029" s="149"/>
      <c r="BA1029" s="149"/>
      <c r="BB1029" s="149"/>
      <c r="BC1029" s="149"/>
    </row>
    <row r="1030" spans="1:55" x14ac:dyDescent="0.45">
      <c r="A1030" s="219" t="s">
        <v>755</v>
      </c>
      <c r="B1030" s="60" t="s">
        <v>400</v>
      </c>
      <c r="C1030" s="76" t="s">
        <v>184</v>
      </c>
      <c r="D1030" s="60">
        <v>1277783</v>
      </c>
      <c r="E1030" s="86">
        <v>268767</v>
      </c>
      <c r="F1030" s="86">
        <v>272417</v>
      </c>
      <c r="G1030" s="66"/>
      <c r="H1030" s="67"/>
      <c r="I1030" s="66"/>
      <c r="J1030" s="66"/>
      <c r="K1030" s="66"/>
      <c r="L1030" s="67"/>
      <c r="M1030" s="66"/>
      <c r="N1030" s="66"/>
      <c r="O1030" s="66"/>
      <c r="P1030" s="67"/>
      <c r="Q1030" s="66"/>
      <c r="R1030" s="66"/>
      <c r="S1030" s="66"/>
      <c r="T1030" s="67"/>
      <c r="U1030" s="66"/>
      <c r="V1030" s="66"/>
      <c r="W1030" s="66"/>
      <c r="X1030" s="67"/>
      <c r="Y1030" s="66"/>
      <c r="Z1030" s="66"/>
      <c r="AA1030" s="66"/>
      <c r="AB1030" s="67"/>
      <c r="AC1030" s="66"/>
      <c r="AD1030" s="66"/>
      <c r="AE1030" s="66"/>
      <c r="AF1030" s="67"/>
      <c r="AG1030" s="66"/>
      <c r="AH1030" s="66"/>
      <c r="AI1030" s="66"/>
      <c r="AJ1030" s="67"/>
      <c r="AK1030" s="66"/>
      <c r="AL1030" s="66"/>
      <c r="AM1030" s="66"/>
      <c r="AN1030" s="67"/>
      <c r="AO1030" s="66"/>
      <c r="AP1030" s="66"/>
      <c r="AQ1030" s="66"/>
      <c r="AR1030" s="67"/>
      <c r="AT1030" s="68"/>
      <c r="AU1030" s="68"/>
      <c r="AV1030" s="68"/>
      <c r="AW1030" s="68"/>
      <c r="AX1030" s="68"/>
      <c r="AY1030" s="68"/>
      <c r="AZ1030" s="68"/>
      <c r="BA1030" s="68"/>
      <c r="BB1030" s="68"/>
      <c r="BC1030" s="68"/>
    </row>
    <row r="1031" spans="1:55" x14ac:dyDescent="0.45">
      <c r="A1031" s="220" t="s">
        <v>756</v>
      </c>
      <c r="B1031" s="101" t="s">
        <v>400</v>
      </c>
      <c r="C1031" s="102" t="s">
        <v>185</v>
      </c>
      <c r="D1031" s="101">
        <v>1277784</v>
      </c>
      <c r="E1031" s="103">
        <v>268767</v>
      </c>
      <c r="F1031" s="103">
        <v>272417</v>
      </c>
      <c r="G1031" s="103">
        <v>275237</v>
      </c>
      <c r="H1031" s="129"/>
      <c r="I1031" s="103">
        <v>280202</v>
      </c>
      <c r="J1031" s="103">
        <v>282216</v>
      </c>
      <c r="K1031" s="103">
        <v>283850</v>
      </c>
      <c r="L1031" s="129"/>
      <c r="M1031" s="103">
        <v>287043</v>
      </c>
      <c r="N1031" s="103">
        <v>288723</v>
      </c>
      <c r="O1031" s="103">
        <v>290368</v>
      </c>
      <c r="P1031" s="129"/>
      <c r="Q1031" s="103">
        <v>293383</v>
      </c>
      <c r="R1031" s="103">
        <v>293564</v>
      </c>
      <c r="S1031" s="103">
        <v>294945</v>
      </c>
      <c r="T1031" s="129"/>
      <c r="U1031" s="103">
        <v>297150</v>
      </c>
      <c r="V1031" s="103">
        <v>297288</v>
      </c>
      <c r="W1031" s="103">
        <v>297804</v>
      </c>
      <c r="X1031" s="129"/>
      <c r="Y1031" s="103">
        <v>298449</v>
      </c>
      <c r="Z1031" s="103">
        <v>298264</v>
      </c>
      <c r="AA1031" s="103">
        <v>298614</v>
      </c>
      <c r="AB1031" s="129"/>
      <c r="AC1031" s="103">
        <v>299042</v>
      </c>
      <c r="AD1031" s="103">
        <v>299035</v>
      </c>
      <c r="AE1031" s="103">
        <v>299835</v>
      </c>
      <c r="AF1031" s="129"/>
      <c r="AG1031" s="103">
        <v>300249</v>
      </c>
      <c r="AH1031" s="103">
        <v>299308</v>
      </c>
      <c r="AI1031" s="103">
        <v>300411</v>
      </c>
      <c r="AJ1031" s="129"/>
      <c r="AK1031" s="103">
        <v>300800</v>
      </c>
      <c r="AL1031" s="103">
        <v>300485</v>
      </c>
      <c r="AM1031" s="103">
        <v>300519</v>
      </c>
      <c r="AN1031" s="129"/>
      <c r="AO1031" s="103">
        <v>300478</v>
      </c>
      <c r="AP1031" s="103">
        <v>6015000</v>
      </c>
      <c r="AQ1031" s="103">
        <v>5983000</v>
      </c>
      <c r="AR1031" s="129"/>
      <c r="AT1031" s="108">
        <v>273518</v>
      </c>
      <c r="AU1031" s="108">
        <v>282877</v>
      </c>
      <c r="AV1031" s="108">
        <v>289640</v>
      </c>
      <c r="AW1031" s="108">
        <v>294217</v>
      </c>
      <c r="AX1031" s="108">
        <v>297604</v>
      </c>
      <c r="AY1031" s="108">
        <v>298548</v>
      </c>
      <c r="AZ1031" s="108">
        <v>299402</v>
      </c>
      <c r="BA1031" s="108">
        <v>299815</v>
      </c>
      <c r="BB1031" s="108">
        <v>300310</v>
      </c>
      <c r="BC1031" s="108">
        <v>5994000</v>
      </c>
    </row>
    <row r="1032" spans="1:55" x14ac:dyDescent="0.45">
      <c r="A1032" s="95"/>
      <c r="B1032" s="96"/>
      <c r="C1032" s="96"/>
      <c r="D1032" s="96"/>
      <c r="E1032" s="148"/>
      <c r="F1032" s="148"/>
      <c r="G1032" s="148"/>
      <c r="H1032" s="116"/>
      <c r="I1032" s="148"/>
      <c r="J1032" s="148"/>
      <c r="K1032" s="148"/>
      <c r="L1032" s="116"/>
      <c r="M1032" s="148"/>
      <c r="N1032" s="148"/>
      <c r="O1032" s="148"/>
      <c r="P1032" s="116"/>
      <c r="Q1032" s="148"/>
      <c r="R1032" s="148"/>
      <c r="S1032" s="148"/>
      <c r="T1032" s="116"/>
      <c r="U1032" s="148"/>
      <c r="V1032" s="148"/>
      <c r="W1032" s="148"/>
      <c r="X1032" s="116"/>
      <c r="Y1032" s="148"/>
      <c r="Z1032" s="148"/>
      <c r="AA1032" s="148"/>
      <c r="AB1032" s="116"/>
      <c r="AC1032" s="148"/>
      <c r="AD1032" s="148"/>
      <c r="AE1032" s="148"/>
      <c r="AF1032" s="116"/>
      <c r="AG1032" s="148"/>
      <c r="AH1032" s="148"/>
      <c r="AI1032" s="148"/>
      <c r="AJ1032" s="116"/>
      <c r="AK1032" s="148"/>
      <c r="AL1032" s="148"/>
      <c r="AM1032" s="148"/>
      <c r="AN1032" s="116"/>
      <c r="AO1032" s="148"/>
      <c r="AP1032" s="148"/>
      <c r="AQ1032" s="148"/>
      <c r="AR1032" s="116"/>
      <c r="AT1032" s="149"/>
      <c r="AU1032" s="149"/>
      <c r="AV1032" s="149"/>
      <c r="AW1032" s="149"/>
      <c r="AX1032" s="149"/>
      <c r="AY1032" s="149"/>
      <c r="AZ1032" s="149"/>
      <c r="BA1032" s="149"/>
      <c r="BB1032" s="149"/>
      <c r="BC1032" s="149"/>
    </row>
    <row r="1033" spans="1:55" x14ac:dyDescent="0.45">
      <c r="A1033" s="187" t="s">
        <v>757</v>
      </c>
      <c r="B1033" s="188"/>
      <c r="C1033" s="188"/>
      <c r="D1033" s="188"/>
      <c r="E1033" s="148"/>
      <c r="F1033" s="148"/>
      <c r="G1033" s="148"/>
      <c r="H1033" s="116"/>
      <c r="I1033" s="148"/>
      <c r="J1033" s="148"/>
      <c r="K1033" s="148"/>
      <c r="L1033" s="116"/>
      <c r="M1033" s="148"/>
      <c r="N1033" s="148"/>
      <c r="O1033" s="148"/>
      <c r="P1033" s="116"/>
      <c r="Q1033" s="148"/>
      <c r="R1033" s="148"/>
      <c r="S1033" s="148"/>
      <c r="T1033" s="116"/>
      <c r="U1033" s="148"/>
      <c r="V1033" s="148"/>
      <c r="W1033" s="148"/>
      <c r="X1033" s="116"/>
      <c r="Y1033" s="148"/>
      <c r="Z1033" s="148"/>
      <c r="AA1033" s="148"/>
      <c r="AB1033" s="116"/>
      <c r="AC1033" s="148"/>
      <c r="AD1033" s="148"/>
      <c r="AE1033" s="148"/>
      <c r="AF1033" s="116"/>
      <c r="AG1033" s="148"/>
      <c r="AH1033" s="148"/>
      <c r="AI1033" s="148"/>
      <c r="AJ1033" s="116"/>
      <c r="AK1033" s="148"/>
      <c r="AL1033" s="148"/>
      <c r="AM1033" s="148"/>
      <c r="AN1033" s="116"/>
      <c r="AO1033" s="148"/>
      <c r="AP1033" s="148"/>
      <c r="AQ1033" s="148"/>
      <c r="AR1033" s="116"/>
      <c r="AT1033" s="149"/>
      <c r="AU1033" s="149"/>
      <c r="AV1033" s="149"/>
      <c r="AW1033" s="149"/>
      <c r="AX1033" s="149"/>
      <c r="AY1033" s="149"/>
      <c r="AZ1033" s="149"/>
      <c r="BA1033" s="149"/>
      <c r="BB1033" s="149"/>
      <c r="BC1033" s="149"/>
    </row>
    <row r="1034" spans="1:55" x14ac:dyDescent="0.45">
      <c r="A1034" s="160" t="s">
        <v>393</v>
      </c>
      <c r="B1034" s="60" t="s">
        <v>394</v>
      </c>
      <c r="C1034" s="76" t="s">
        <v>185</v>
      </c>
      <c r="D1034" s="60">
        <v>1277785</v>
      </c>
      <c r="E1034" s="175">
        <v>10.06</v>
      </c>
      <c r="F1034" s="175">
        <v>7.68</v>
      </c>
      <c r="G1034" s="175">
        <v>8.86</v>
      </c>
      <c r="H1034" s="176">
        <f>AT1034-SUM(E1034,F1034,G1034)</f>
        <v>10.100000000000001</v>
      </c>
      <c r="I1034" s="175">
        <v>5.42</v>
      </c>
      <c r="J1034" s="175">
        <v>5.17</v>
      </c>
      <c r="K1034" s="175">
        <v>4.42</v>
      </c>
      <c r="L1034" s="176">
        <f>AU1034-SUM(I1034,J1034,K1034)</f>
        <v>5.6</v>
      </c>
      <c r="M1034" s="175">
        <v>5.27</v>
      </c>
      <c r="N1034" s="175">
        <v>4.99</v>
      </c>
      <c r="O1034" s="175">
        <v>5.8</v>
      </c>
      <c r="P1034" s="176">
        <f>AV1034-SUM(M1034,N1034,O1034)</f>
        <v>7.0500000000000007</v>
      </c>
      <c r="Q1034" s="66"/>
      <c r="R1034" s="66"/>
      <c r="S1034" s="66"/>
      <c r="T1034" s="67"/>
      <c r="U1034" s="66"/>
      <c r="V1034" s="66"/>
      <c r="W1034" s="66"/>
      <c r="X1034" s="67"/>
      <c r="Y1034" s="66"/>
      <c r="Z1034" s="66"/>
      <c r="AA1034" s="66"/>
      <c r="AB1034" s="67"/>
      <c r="AC1034" s="66"/>
      <c r="AD1034" s="66"/>
      <c r="AE1034" s="66"/>
      <c r="AF1034" s="67"/>
      <c r="AG1034" s="66"/>
      <c r="AH1034" s="66"/>
      <c r="AI1034" s="66"/>
      <c r="AJ1034" s="67"/>
      <c r="AK1034" s="66"/>
      <c r="AL1034" s="66"/>
      <c r="AM1034" s="66"/>
      <c r="AN1034" s="67"/>
      <c r="AO1034" s="66"/>
      <c r="AP1034" s="66"/>
      <c r="AQ1034" s="66"/>
      <c r="AR1034" s="67"/>
      <c r="AT1034" s="177">
        <v>36.700000000000003</v>
      </c>
      <c r="AU1034" s="177">
        <v>20.61</v>
      </c>
      <c r="AV1034" s="177">
        <v>23.11</v>
      </c>
      <c r="AW1034" s="99"/>
      <c r="AX1034" s="99"/>
      <c r="AY1034" s="99"/>
      <c r="AZ1034" s="99"/>
      <c r="BA1034" s="99"/>
      <c r="BB1034" s="68"/>
      <c r="BC1034" s="68"/>
    </row>
    <row r="1035" spans="1:55" x14ac:dyDescent="0.45">
      <c r="A1035" s="160" t="s">
        <v>395</v>
      </c>
      <c r="B1035" s="60" t="s">
        <v>394</v>
      </c>
      <c r="C1035" s="76" t="s">
        <v>185</v>
      </c>
      <c r="D1035" s="60">
        <v>1277786</v>
      </c>
      <c r="E1035" s="175">
        <v>7.0000000000000007E-2</v>
      </c>
      <c r="F1035" s="175">
        <v>2.0299999999999998</v>
      </c>
      <c r="G1035" s="175">
        <v>0.04</v>
      </c>
      <c r="H1035" s="176">
        <f>AT1035-SUM(E1035,F1035,G1035)</f>
        <v>-1.9999999999999574E-2</v>
      </c>
      <c r="I1035" s="175">
        <v>-0.28999999999999998</v>
      </c>
      <c r="J1035" s="175">
        <v>-0.1</v>
      </c>
      <c r="K1035" s="175">
        <v>-0.27</v>
      </c>
      <c r="L1035" s="176">
        <f>AU1035-SUM(I1035,J1035,K1035)</f>
        <v>1.42</v>
      </c>
      <c r="M1035" s="66"/>
      <c r="N1035" s="66"/>
      <c r="O1035" s="66"/>
      <c r="P1035" s="67"/>
      <c r="Q1035" s="66"/>
      <c r="R1035" s="66"/>
      <c r="S1035" s="66"/>
      <c r="T1035" s="67"/>
      <c r="U1035" s="66"/>
      <c r="V1035" s="66"/>
      <c r="W1035" s="66"/>
      <c r="X1035" s="67"/>
      <c r="Y1035" s="66"/>
      <c r="Z1035" s="66"/>
      <c r="AA1035" s="66"/>
      <c r="AB1035" s="67"/>
      <c r="AC1035" s="66"/>
      <c r="AD1035" s="66"/>
      <c r="AE1035" s="66"/>
      <c r="AF1035" s="67"/>
      <c r="AG1035" s="66"/>
      <c r="AH1035" s="66"/>
      <c r="AI1035" s="66"/>
      <c r="AJ1035" s="67"/>
      <c r="AK1035" s="66"/>
      <c r="AL1035" s="66"/>
      <c r="AM1035" s="66"/>
      <c r="AN1035" s="67"/>
      <c r="AO1035" s="66"/>
      <c r="AP1035" s="66"/>
      <c r="AQ1035" s="66"/>
      <c r="AR1035" s="67"/>
      <c r="AT1035" s="177">
        <v>2.12</v>
      </c>
      <c r="AU1035" s="177">
        <v>0.76</v>
      </c>
      <c r="AV1035" s="99"/>
      <c r="AW1035" s="99"/>
      <c r="AX1035" s="99"/>
      <c r="AY1035" s="99"/>
      <c r="AZ1035" s="99"/>
      <c r="BA1035" s="99"/>
      <c r="BB1035" s="68"/>
      <c r="BC1035" s="68"/>
    </row>
    <row r="1036" spans="1:55" x14ac:dyDescent="0.45">
      <c r="A1036" s="161" t="s">
        <v>758</v>
      </c>
      <c r="B1036" s="101" t="s">
        <v>394</v>
      </c>
      <c r="C1036" s="102" t="s">
        <v>185</v>
      </c>
      <c r="D1036" s="101">
        <v>1277787</v>
      </c>
      <c r="E1036" s="178">
        <f>SUM(E1034:E1035)</f>
        <v>10.130000000000001</v>
      </c>
      <c r="F1036" s="179">
        <v>9.7100000000000009</v>
      </c>
      <c r="G1036" s="179">
        <v>8.9</v>
      </c>
      <c r="H1036" s="183">
        <f>AT1036-SUM(E1036,F1036,G1036)</f>
        <v>10.079999999999998</v>
      </c>
      <c r="I1036" s="178">
        <f>SUM(I1034:I1035)</f>
        <v>5.13</v>
      </c>
      <c r="J1036" s="178">
        <f>SUM(J1034:J1035)</f>
        <v>5.07</v>
      </c>
      <c r="K1036" s="178">
        <f>SUM(K1034:K1035)</f>
        <v>4.1500000000000004</v>
      </c>
      <c r="L1036" s="183">
        <f>AU1036-SUM(I1036,J1036,K1036)</f>
        <v>7.0200000000000014</v>
      </c>
      <c r="M1036" s="178">
        <f>SUM(M1034:M1035)</f>
        <v>5.27</v>
      </c>
      <c r="N1036" s="178">
        <f>SUM(N1034:N1035)</f>
        <v>4.99</v>
      </c>
      <c r="O1036" s="178">
        <f>SUM(O1034:O1035)</f>
        <v>5.8</v>
      </c>
      <c r="P1036" s="183">
        <f>AV1036-SUM(M1036,N1036,O1036)</f>
        <v>7.0500000000000007</v>
      </c>
      <c r="Q1036" s="179">
        <v>6.12</v>
      </c>
      <c r="R1036" s="179">
        <v>7.11</v>
      </c>
      <c r="S1036" s="179">
        <v>7.36</v>
      </c>
      <c r="T1036" s="183">
        <f>AW1036-SUM(Q1036,R1036,S1036)</f>
        <v>7.73</v>
      </c>
      <c r="U1036" s="179">
        <v>7.85</v>
      </c>
      <c r="V1036" s="179">
        <v>5.09</v>
      </c>
      <c r="W1036" s="179">
        <v>9.7100000000000009</v>
      </c>
      <c r="X1036" s="183">
        <f>AX1036-SUM(U1036,V1036,W1036)</f>
        <v>-4.379999999999999</v>
      </c>
      <c r="Y1036" s="179">
        <v>13.53</v>
      </c>
      <c r="Z1036" s="179">
        <v>4.5999999999999996</v>
      </c>
      <c r="AA1036" s="179">
        <v>13.21</v>
      </c>
      <c r="AB1036" s="183">
        <f>AY1036-SUM(Y1036,Z1036,AA1036)</f>
        <v>12.879999999999999</v>
      </c>
      <c r="AC1036" s="179">
        <v>9.58</v>
      </c>
      <c r="AD1036" s="179">
        <v>14.33</v>
      </c>
      <c r="AE1036" s="179">
        <v>10.199999999999999</v>
      </c>
      <c r="AF1036" s="183">
        <f>AZ1036-SUM(AC1036,AD1036,AE1036)</f>
        <v>15.480000000000004</v>
      </c>
      <c r="AG1036" s="179">
        <v>9.9600000000000009</v>
      </c>
      <c r="AH1036" s="179">
        <v>10.210000000000001</v>
      </c>
      <c r="AI1036" s="179">
        <v>16.55</v>
      </c>
      <c r="AJ1036" s="183">
        <f>BA1036-SUM(AG1036,AH1036,AI1036)</f>
        <v>22.43</v>
      </c>
      <c r="AK1036" s="179">
        <v>26.63</v>
      </c>
      <c r="AL1036" s="179">
        <v>27.69</v>
      </c>
      <c r="AM1036" s="179">
        <v>28.44</v>
      </c>
      <c r="AN1036" s="183">
        <f>BB1036-SUM(AK1036,AL1036,AM1036)</f>
        <v>31.11999999999999</v>
      </c>
      <c r="AO1036" s="179">
        <v>24.9</v>
      </c>
      <c r="AP1036" s="179">
        <v>1.22</v>
      </c>
      <c r="AQ1036" s="179">
        <v>1.07</v>
      </c>
      <c r="AR1036" s="183">
        <f>BC1036-SUM(AO1036,AP1036,AQ1036)</f>
        <v>-22.599999999999998</v>
      </c>
      <c r="AT1036" s="181">
        <f>SUM(AT1034:AT1035)</f>
        <v>38.82</v>
      </c>
      <c r="AU1036" s="181">
        <f>SUM(AU1034:AU1035)</f>
        <v>21.37</v>
      </c>
      <c r="AV1036" s="181">
        <f>SUM(AV1034:AV1035)</f>
        <v>23.11</v>
      </c>
      <c r="AW1036" s="182">
        <v>28.32</v>
      </c>
      <c r="AX1036" s="182">
        <v>18.27</v>
      </c>
      <c r="AY1036" s="182">
        <v>44.22</v>
      </c>
      <c r="AZ1036" s="182">
        <v>49.59</v>
      </c>
      <c r="BA1036" s="182">
        <v>59.15</v>
      </c>
      <c r="BB1036" s="182">
        <v>113.88</v>
      </c>
      <c r="BC1036" s="182">
        <v>4.59</v>
      </c>
    </row>
    <row r="1037" spans="1:55" x14ac:dyDescent="0.45">
      <c r="A1037" s="59"/>
      <c r="B1037" s="60"/>
      <c r="C1037" s="60"/>
      <c r="D1037" s="60"/>
      <c r="E1037" s="66"/>
      <c r="F1037" s="66"/>
      <c r="G1037" s="66"/>
      <c r="H1037" s="67"/>
      <c r="I1037" s="66"/>
      <c r="J1037" s="66"/>
      <c r="K1037" s="66"/>
      <c r="L1037" s="67"/>
      <c r="M1037" s="66"/>
      <c r="N1037" s="66"/>
      <c r="O1037" s="66"/>
      <c r="P1037" s="67"/>
      <c r="Q1037" s="66"/>
      <c r="R1037" s="66"/>
      <c r="S1037" s="66"/>
      <c r="T1037" s="67"/>
      <c r="U1037" s="66"/>
      <c r="V1037" s="66"/>
      <c r="W1037" s="66"/>
      <c r="X1037" s="67"/>
      <c r="Y1037" s="66"/>
      <c r="Z1037" s="66"/>
      <c r="AA1037" s="66"/>
      <c r="AB1037" s="67"/>
      <c r="AC1037" s="66"/>
      <c r="AD1037" s="66"/>
      <c r="AE1037" s="66"/>
      <c r="AF1037" s="67"/>
      <c r="AG1037" s="66"/>
      <c r="AH1037" s="66"/>
      <c r="AI1037" s="66"/>
      <c r="AJ1037" s="67"/>
      <c r="AK1037" s="66"/>
      <c r="AL1037" s="66"/>
      <c r="AM1037" s="66"/>
      <c r="AN1037" s="67"/>
      <c r="AO1037" s="66"/>
      <c r="AP1037" s="66"/>
      <c r="AQ1037" s="66"/>
      <c r="AR1037" s="67"/>
      <c r="AT1037" s="68"/>
      <c r="AU1037" s="68"/>
      <c r="AV1037" s="68"/>
      <c r="AW1037" s="68"/>
      <c r="AX1037" s="68"/>
      <c r="AY1037" s="68"/>
      <c r="AZ1037" s="68"/>
      <c r="BA1037" s="68"/>
      <c r="BB1037" s="68"/>
      <c r="BC1037" s="68"/>
    </row>
    <row r="1038" spans="1:55" x14ac:dyDescent="0.45">
      <c r="A1038" s="141" t="s">
        <v>759</v>
      </c>
      <c r="B1038" s="142"/>
      <c r="C1038" s="142"/>
      <c r="D1038" s="142"/>
      <c r="E1038" s="115"/>
      <c r="F1038" s="115"/>
      <c r="G1038" s="115"/>
      <c r="H1038" s="116"/>
      <c r="I1038" s="115"/>
      <c r="J1038" s="115"/>
      <c r="K1038" s="115"/>
      <c r="L1038" s="116"/>
      <c r="M1038" s="115"/>
      <c r="N1038" s="115"/>
      <c r="O1038" s="115"/>
      <c r="P1038" s="116"/>
      <c r="Q1038" s="115"/>
      <c r="R1038" s="115"/>
      <c r="S1038" s="115"/>
      <c r="T1038" s="116"/>
      <c r="U1038" s="115"/>
      <c r="V1038" s="115"/>
      <c r="W1038" s="115"/>
      <c r="X1038" s="116"/>
      <c r="Y1038" s="115"/>
      <c r="Z1038" s="115"/>
      <c r="AA1038" s="115"/>
      <c r="AB1038" s="116"/>
      <c r="AC1038" s="115"/>
      <c r="AD1038" s="115"/>
      <c r="AE1038" s="115"/>
      <c r="AF1038" s="116"/>
      <c r="AG1038" s="115"/>
      <c r="AH1038" s="115"/>
      <c r="AI1038" s="115"/>
      <c r="AJ1038" s="116"/>
      <c r="AK1038" s="115"/>
      <c r="AL1038" s="115"/>
      <c r="AM1038" s="115"/>
      <c r="AN1038" s="116"/>
      <c r="AO1038" s="115"/>
      <c r="AP1038" s="115"/>
      <c r="AQ1038" s="115"/>
      <c r="AR1038" s="116"/>
      <c r="AT1038" s="117"/>
      <c r="AU1038" s="117"/>
      <c r="AV1038" s="117"/>
      <c r="AW1038" s="117"/>
      <c r="AX1038" s="117"/>
      <c r="AY1038" s="117"/>
      <c r="AZ1038" s="117"/>
      <c r="BA1038" s="117"/>
      <c r="BB1038" s="117"/>
      <c r="BC1038" s="117"/>
    </row>
    <row r="1039" spans="1:55" x14ac:dyDescent="0.45">
      <c r="A1039" s="187" t="s">
        <v>750</v>
      </c>
      <c r="B1039" s="188"/>
      <c r="C1039" s="188"/>
      <c r="D1039" s="188"/>
      <c r="E1039" s="115"/>
      <c r="F1039" s="115"/>
      <c r="G1039" s="115"/>
      <c r="H1039" s="116"/>
      <c r="I1039" s="115"/>
      <c r="J1039" s="115"/>
      <c r="K1039" s="115"/>
      <c r="L1039" s="116"/>
      <c r="M1039" s="115"/>
      <c r="N1039" s="115"/>
      <c r="O1039" s="115"/>
      <c r="P1039" s="116"/>
      <c r="Q1039" s="115"/>
      <c r="R1039" s="115"/>
      <c r="S1039" s="115"/>
      <c r="T1039" s="116"/>
      <c r="U1039" s="115"/>
      <c r="V1039" s="115"/>
      <c r="W1039" s="115"/>
      <c r="X1039" s="116"/>
      <c r="Y1039" s="115"/>
      <c r="Z1039" s="115"/>
      <c r="AA1039" s="115"/>
      <c r="AB1039" s="116"/>
      <c r="AC1039" s="115"/>
      <c r="AD1039" s="115"/>
      <c r="AE1039" s="115"/>
      <c r="AF1039" s="116"/>
      <c r="AG1039" s="115"/>
      <c r="AH1039" s="115"/>
      <c r="AI1039" s="115"/>
      <c r="AJ1039" s="116"/>
      <c r="AK1039" s="115"/>
      <c r="AL1039" s="115"/>
      <c r="AM1039" s="115"/>
      <c r="AN1039" s="116"/>
      <c r="AO1039" s="115"/>
      <c r="AP1039" s="115"/>
      <c r="AQ1039" s="115"/>
      <c r="AR1039" s="116"/>
      <c r="AT1039" s="117"/>
      <c r="AU1039" s="117"/>
      <c r="AV1039" s="117"/>
      <c r="AW1039" s="117"/>
      <c r="AX1039" s="117"/>
      <c r="AY1039" s="117"/>
      <c r="AZ1039" s="117"/>
      <c r="BA1039" s="117"/>
      <c r="BB1039" s="117"/>
      <c r="BC1039" s="117"/>
    </row>
    <row r="1040" spans="1:55" x14ac:dyDescent="0.45">
      <c r="A1040" s="160" t="s">
        <v>753</v>
      </c>
      <c r="B1040" s="60" t="s">
        <v>223</v>
      </c>
      <c r="C1040" s="76" t="s">
        <v>185</v>
      </c>
      <c r="D1040" s="60">
        <v>2621723</v>
      </c>
      <c r="E1040" s="98"/>
      <c r="F1040" s="98"/>
      <c r="G1040" s="98"/>
      <c r="H1040" s="67"/>
      <c r="I1040" s="98"/>
      <c r="J1040" s="98"/>
      <c r="K1040" s="98"/>
      <c r="L1040" s="67"/>
      <c r="M1040" s="98"/>
      <c r="N1040" s="98"/>
      <c r="O1040" s="98"/>
      <c r="P1040" s="67"/>
      <c r="Q1040" s="86">
        <v>1795</v>
      </c>
      <c r="R1040" s="86">
        <v>2086</v>
      </c>
      <c r="S1040" s="86">
        <v>2171</v>
      </c>
      <c r="T1040" s="79">
        <f>AW1040-SUM(Q1040,R1040,S1040)</f>
        <v>2280</v>
      </c>
      <c r="U1040" s="86">
        <v>2331</v>
      </c>
      <c r="V1040" s="86">
        <v>1514</v>
      </c>
      <c r="W1040" s="86">
        <v>2891</v>
      </c>
      <c r="X1040" s="79">
        <f>AX1040-SUM(U1040,V1040,W1040)</f>
        <v>-1298</v>
      </c>
      <c r="Y1040" s="86">
        <v>4039</v>
      </c>
      <c r="Z1040" s="86">
        <v>1371</v>
      </c>
      <c r="AA1040" s="86">
        <v>3946</v>
      </c>
      <c r="AB1040" s="79">
        <f>AY1040-SUM(Y1040,Z1040,AA1040)</f>
        <v>3844</v>
      </c>
      <c r="AC1040" s="86">
        <v>2865</v>
      </c>
      <c r="AD1040" s="86">
        <v>4286</v>
      </c>
      <c r="AE1040" s="86">
        <v>3059</v>
      </c>
      <c r="AF1040" s="79">
        <f>AZ1040-SUM(AC1040,AD1040,AE1040)</f>
        <v>4636</v>
      </c>
      <c r="AG1040" s="86">
        <v>2990</v>
      </c>
      <c r="AH1040" s="86">
        <v>3055</v>
      </c>
      <c r="AI1040" s="86">
        <v>4973</v>
      </c>
      <c r="AJ1040" s="79">
        <f>BA1040-SUM(AG1040,AH1040,AI1040)</f>
        <v>6715</v>
      </c>
      <c r="AK1040" s="86">
        <v>8011</v>
      </c>
      <c r="AL1040" s="86">
        <v>8321</v>
      </c>
      <c r="AM1040" s="86">
        <v>8548</v>
      </c>
      <c r="AN1040" s="79">
        <f>BB1040-SUM(AK1040,AL1040,AM1040)</f>
        <v>9320</v>
      </c>
      <c r="AO1040" s="86">
        <v>7481</v>
      </c>
      <c r="AP1040" s="86">
        <v>7329</v>
      </c>
      <c r="AQ1040" s="86">
        <v>6393</v>
      </c>
      <c r="AR1040" s="79">
        <f>BC1040-SUM(AO1040,AP1040,AQ1040)</f>
        <v>6315</v>
      </c>
      <c r="AT1040" s="99"/>
      <c r="AU1040" s="99"/>
      <c r="AV1040" s="99"/>
      <c r="AW1040" s="88">
        <v>8332</v>
      </c>
      <c r="AX1040" s="88">
        <v>5438</v>
      </c>
      <c r="AY1040" s="88">
        <v>13200</v>
      </c>
      <c r="AZ1040" s="88">
        <v>14846</v>
      </c>
      <c r="BA1040" s="88">
        <v>17733</v>
      </c>
      <c r="BB1040" s="88">
        <v>34200</v>
      </c>
      <c r="BC1040" s="88">
        <v>27518</v>
      </c>
    </row>
    <row r="1041" spans="1:55" x14ac:dyDescent="0.45">
      <c r="A1041" s="160" t="s">
        <v>760</v>
      </c>
      <c r="B1041" s="60" t="s">
        <v>223</v>
      </c>
      <c r="C1041" s="76" t="s">
        <v>185</v>
      </c>
      <c r="D1041" s="60">
        <v>1277789</v>
      </c>
      <c r="E1041" s="66"/>
      <c r="F1041" s="66"/>
      <c r="G1041" s="66"/>
      <c r="H1041" s="67"/>
      <c r="I1041" s="66"/>
      <c r="J1041" s="66"/>
      <c r="K1041" s="66"/>
      <c r="L1041" s="67"/>
      <c r="M1041" s="66"/>
      <c r="N1041" s="66"/>
      <c r="O1041" s="66"/>
      <c r="P1041" s="67"/>
      <c r="Q1041" s="86">
        <v>0</v>
      </c>
      <c r="R1041" s="86">
        <v>0</v>
      </c>
      <c r="S1041" s="86">
        <v>0</v>
      </c>
      <c r="T1041" s="130">
        <f>AW1041-SUM(Q1041,R1041,S1041)</f>
        <v>-9</v>
      </c>
      <c r="U1041" s="66"/>
      <c r="V1041" s="66"/>
      <c r="W1041" s="66"/>
      <c r="X1041" s="67"/>
      <c r="Y1041" s="66"/>
      <c r="Z1041" s="66"/>
      <c r="AA1041" s="66"/>
      <c r="AB1041" s="67"/>
      <c r="AC1041" s="66"/>
      <c r="AD1041" s="66"/>
      <c r="AE1041" s="66"/>
      <c r="AF1041" s="67"/>
      <c r="AG1041" s="66"/>
      <c r="AH1041" s="66"/>
      <c r="AI1041" s="66"/>
      <c r="AJ1041" s="67"/>
      <c r="AK1041" s="66"/>
      <c r="AL1041" s="66"/>
      <c r="AM1041" s="66"/>
      <c r="AN1041" s="67"/>
      <c r="AO1041" s="66"/>
      <c r="AP1041" s="66"/>
      <c r="AQ1041" s="66"/>
      <c r="AR1041" s="67"/>
      <c r="AT1041" s="68"/>
      <c r="AU1041" s="68"/>
      <c r="AV1041" s="68"/>
      <c r="AW1041" s="88">
        <v>-9</v>
      </c>
      <c r="AX1041" s="68"/>
      <c r="AY1041" s="68"/>
      <c r="AZ1041" s="68"/>
      <c r="BA1041" s="68"/>
      <c r="BB1041" s="68"/>
      <c r="BC1041" s="68"/>
    </row>
    <row r="1042" spans="1:55" x14ac:dyDescent="0.45">
      <c r="A1042" s="161" t="s">
        <v>761</v>
      </c>
      <c r="B1042" s="101" t="s">
        <v>223</v>
      </c>
      <c r="C1042" s="102" t="s">
        <v>185</v>
      </c>
      <c r="D1042" s="101">
        <v>1277790</v>
      </c>
      <c r="E1042" s="128"/>
      <c r="F1042" s="128"/>
      <c r="G1042" s="128"/>
      <c r="H1042" s="129"/>
      <c r="I1042" s="128"/>
      <c r="J1042" s="128"/>
      <c r="K1042" s="128"/>
      <c r="L1042" s="129"/>
      <c r="M1042" s="128"/>
      <c r="N1042" s="128"/>
      <c r="O1042" s="128"/>
      <c r="P1042" s="129"/>
      <c r="Q1042" s="128"/>
      <c r="R1042" s="128"/>
      <c r="S1042" s="128"/>
      <c r="T1042" s="129"/>
      <c r="U1042" s="128"/>
      <c r="V1042" s="128"/>
      <c r="W1042" s="128"/>
      <c r="X1042" s="129"/>
      <c r="Y1042" s="128"/>
      <c r="Z1042" s="128"/>
      <c r="AA1042" s="128"/>
      <c r="AB1042" s="129"/>
      <c r="AC1042" s="128"/>
      <c r="AD1042" s="128"/>
      <c r="AE1042" s="128"/>
      <c r="AF1042" s="129"/>
      <c r="AG1042" s="128"/>
      <c r="AH1042" s="128"/>
      <c r="AI1042" s="128"/>
      <c r="AJ1042" s="166"/>
      <c r="AK1042" s="128"/>
      <c r="AL1042" s="128"/>
      <c r="AM1042" s="128"/>
      <c r="AN1042" s="166"/>
      <c r="AO1042" s="128"/>
      <c r="AP1042" s="128"/>
      <c r="AQ1042" s="128"/>
      <c r="AR1042" s="166"/>
      <c r="AT1042" s="134"/>
      <c r="AU1042" s="134"/>
      <c r="AV1042" s="134"/>
      <c r="AW1042" s="107">
        <f>SUM(AW1040:AW1041)</f>
        <v>8323</v>
      </c>
      <c r="AX1042" s="134"/>
      <c r="AY1042" s="134"/>
      <c r="AZ1042" s="134"/>
      <c r="BA1042" s="134"/>
      <c r="BB1042" s="134"/>
      <c r="BC1042" s="134"/>
    </row>
    <row r="1043" spans="1:55" x14ac:dyDescent="0.45">
      <c r="A1043" s="135"/>
      <c r="B1043" s="158"/>
      <c r="C1043" s="158"/>
      <c r="D1043" s="158"/>
      <c r="E1043" s="66"/>
      <c r="F1043" s="66"/>
      <c r="G1043" s="66"/>
      <c r="H1043" s="67"/>
      <c r="I1043" s="66"/>
      <c r="J1043" s="66"/>
      <c r="K1043" s="66"/>
      <c r="L1043" s="67"/>
      <c r="M1043" s="66"/>
      <c r="N1043" s="66"/>
      <c r="O1043" s="66"/>
      <c r="P1043" s="67"/>
      <c r="Q1043" s="66"/>
      <c r="R1043" s="66"/>
      <c r="S1043" s="66"/>
      <c r="T1043" s="67"/>
      <c r="U1043" s="66"/>
      <c r="V1043" s="66"/>
      <c r="W1043" s="66"/>
      <c r="X1043" s="67"/>
      <c r="Y1043" s="66"/>
      <c r="Z1043" s="66"/>
      <c r="AA1043" s="66"/>
      <c r="AB1043" s="67"/>
      <c r="AC1043" s="66"/>
      <c r="AD1043" s="66"/>
      <c r="AE1043" s="66"/>
      <c r="AF1043" s="67"/>
      <c r="AG1043" s="66"/>
      <c r="AH1043" s="66"/>
      <c r="AI1043" s="66"/>
      <c r="AJ1043" s="67"/>
      <c r="AK1043" s="66"/>
      <c r="AL1043" s="66"/>
      <c r="AM1043" s="66"/>
      <c r="AN1043" s="67"/>
      <c r="AO1043" s="66"/>
      <c r="AP1043" s="66"/>
      <c r="AQ1043" s="66"/>
      <c r="AR1043" s="67"/>
      <c r="AT1043" s="68"/>
      <c r="AU1043" s="68"/>
      <c r="AV1043" s="68"/>
      <c r="AW1043" s="68"/>
      <c r="AX1043" s="68"/>
      <c r="AY1043" s="68"/>
      <c r="AZ1043" s="68"/>
      <c r="BA1043" s="68"/>
      <c r="BB1043" s="68"/>
      <c r="BC1043" s="68"/>
    </row>
    <row r="1044" spans="1:55" x14ac:dyDescent="0.45">
      <c r="A1044" s="160" t="s">
        <v>762</v>
      </c>
      <c r="B1044" s="60" t="s">
        <v>223</v>
      </c>
      <c r="C1044" s="76" t="s">
        <v>185</v>
      </c>
      <c r="D1044" s="60">
        <v>2621724</v>
      </c>
      <c r="E1044" s="98"/>
      <c r="F1044" s="98"/>
      <c r="G1044" s="98"/>
      <c r="H1044" s="67"/>
      <c r="I1044" s="98"/>
      <c r="J1044" s="98"/>
      <c r="K1044" s="98"/>
      <c r="L1044" s="67"/>
      <c r="M1044" s="98"/>
      <c r="N1044" s="98"/>
      <c r="O1044" s="98"/>
      <c r="P1044" s="67"/>
      <c r="Q1044" s="86">
        <v>305</v>
      </c>
      <c r="R1044" s="86">
        <v>350</v>
      </c>
      <c r="S1044" s="86">
        <v>357</v>
      </c>
      <c r="T1044" s="79">
        <f>AW1044-SUM(Q1044,R1044,S1044)</f>
        <v>370</v>
      </c>
      <c r="U1044" s="86">
        <v>371</v>
      </c>
      <c r="V1044" s="86">
        <v>240</v>
      </c>
      <c r="W1044" s="86">
        <v>457</v>
      </c>
      <c r="X1044" s="79">
        <f>AX1044-SUM(U1044,V1044,W1044)</f>
        <v>-206</v>
      </c>
      <c r="Y1044" s="86">
        <v>635</v>
      </c>
      <c r="Z1044" s="86">
        <v>216</v>
      </c>
      <c r="AA1044" s="86">
        <v>620</v>
      </c>
      <c r="AB1044" s="79">
        <f>AY1044-SUM(Y1044,Z1044,AA1044)</f>
        <v>601</v>
      </c>
      <c r="AC1044" s="86">
        <v>446</v>
      </c>
      <c r="AD1044" s="86">
        <v>667</v>
      </c>
      <c r="AE1044" s="86">
        <v>475</v>
      </c>
      <c r="AF1044" s="79">
        <f>AZ1044-SUM(AC1044,AD1044,AE1044)</f>
        <v>719</v>
      </c>
      <c r="AG1044" s="86">
        <v>462</v>
      </c>
      <c r="AH1044" s="86">
        <v>473</v>
      </c>
      <c r="AI1044" s="86">
        <v>763</v>
      </c>
      <c r="AJ1044" s="79">
        <f>BA1044-SUM(AG1044,AH1044,AI1044)</f>
        <v>1034</v>
      </c>
      <c r="AK1044" s="86">
        <v>1221</v>
      </c>
      <c r="AL1044" s="86">
        <v>1265</v>
      </c>
      <c r="AM1044" s="86">
        <v>1291</v>
      </c>
      <c r="AN1044" s="79">
        <f>BB1044-SUM(AK1044,AL1044,AM1044)</f>
        <v>1397</v>
      </c>
      <c r="AO1044" s="86">
        <v>1109</v>
      </c>
      <c r="AP1044" s="86">
        <v>1081</v>
      </c>
      <c r="AQ1044" s="86">
        <v>946</v>
      </c>
      <c r="AR1044" s="79">
        <f>BC1044-SUM(AO1044,AP1044,AQ1044)</f>
        <v>936</v>
      </c>
      <c r="AT1044" s="99"/>
      <c r="AU1044" s="99"/>
      <c r="AV1044" s="99"/>
      <c r="AW1044" s="88">
        <v>1382</v>
      </c>
      <c r="AX1044" s="88">
        <v>862</v>
      </c>
      <c r="AY1044" s="88">
        <v>2072</v>
      </c>
      <c r="AZ1044" s="88">
        <v>2307</v>
      </c>
      <c r="BA1044" s="88">
        <v>2732</v>
      </c>
      <c r="BB1044" s="88">
        <v>5174</v>
      </c>
      <c r="BC1044" s="88">
        <v>4072</v>
      </c>
    </row>
    <row r="1045" spans="1:55" x14ac:dyDescent="0.45">
      <c r="A1045" s="160" t="s">
        <v>763</v>
      </c>
      <c r="B1045" s="60" t="s">
        <v>223</v>
      </c>
      <c r="C1045" s="76" t="s">
        <v>185</v>
      </c>
      <c r="D1045" s="60">
        <v>2621725</v>
      </c>
      <c r="E1045" s="66"/>
      <c r="F1045" s="66"/>
      <c r="G1045" s="66"/>
      <c r="H1045" s="67"/>
      <c r="I1045" s="98"/>
      <c r="J1045" s="98"/>
      <c r="K1045" s="98"/>
      <c r="L1045" s="67"/>
      <c r="M1045" s="98"/>
      <c r="N1045" s="98"/>
      <c r="O1045" s="98"/>
      <c r="P1045" s="67"/>
      <c r="Q1045" s="86">
        <v>-20</v>
      </c>
      <c r="R1045" s="86">
        <v>-22</v>
      </c>
      <c r="S1045" s="86">
        <v>-25</v>
      </c>
      <c r="T1045" s="79">
        <f>AW1045-SUM(Q1045,R1045,S1045)</f>
        <v>-27</v>
      </c>
      <c r="U1045" s="86">
        <v>-29</v>
      </c>
      <c r="V1045" s="86">
        <v>-22</v>
      </c>
      <c r="W1045" s="86">
        <v>-38</v>
      </c>
      <c r="X1045" s="79">
        <f>AX1045-SUM(U1045,V1045,W1045)</f>
        <v>15</v>
      </c>
      <c r="Y1045" s="86">
        <v>-57</v>
      </c>
      <c r="Z1045" s="86">
        <v>-16</v>
      </c>
      <c r="AA1045" s="86">
        <v>-46</v>
      </c>
      <c r="AB1045" s="79">
        <f>AY1045-SUM(Y1045,Z1045,AA1045)</f>
        <v>-27</v>
      </c>
      <c r="AC1045" s="86">
        <v>-23</v>
      </c>
      <c r="AD1045" s="86">
        <v>-36</v>
      </c>
      <c r="AE1045" s="86">
        <v>-24</v>
      </c>
      <c r="AF1045" s="79">
        <f>AZ1045-SUM(AC1045,AD1045,AE1045)</f>
        <v>-43</v>
      </c>
      <c r="AG1045" s="86">
        <v>-27</v>
      </c>
      <c r="AH1045" s="86">
        <v>-26</v>
      </c>
      <c r="AI1045" s="86">
        <v>-53</v>
      </c>
      <c r="AJ1045" s="79">
        <f>BA1045-SUM(AG1045,AH1045,AI1045)</f>
        <v>-74</v>
      </c>
      <c r="AK1045" s="86">
        <v>-119</v>
      </c>
      <c r="AL1045" s="86">
        <v>-149</v>
      </c>
      <c r="AM1045" s="86">
        <v>-156</v>
      </c>
      <c r="AN1045" s="79">
        <f>BB1045-SUM(AK1045,AL1045,AM1045)</f>
        <v>-157</v>
      </c>
      <c r="AO1045" s="86">
        <v>-95</v>
      </c>
      <c r="AP1045" s="86">
        <v>-68</v>
      </c>
      <c r="AQ1045" s="86">
        <v>-45</v>
      </c>
      <c r="AR1045" s="79">
        <f>BC1045-SUM(AO1045,AP1045,AQ1045)</f>
        <v>-22</v>
      </c>
      <c r="AT1045" s="99"/>
      <c r="AU1045" s="99"/>
      <c r="AV1045" s="99"/>
      <c r="AW1045" s="88">
        <v>-94</v>
      </c>
      <c r="AX1045" s="88">
        <v>-74</v>
      </c>
      <c r="AY1045" s="88">
        <v>-146</v>
      </c>
      <c r="AZ1045" s="88">
        <v>-126</v>
      </c>
      <c r="BA1045" s="88">
        <v>-180</v>
      </c>
      <c r="BB1045" s="88">
        <v>-581</v>
      </c>
      <c r="BC1045" s="88">
        <v>-230</v>
      </c>
    </row>
    <row r="1046" spans="1:55" x14ac:dyDescent="0.45">
      <c r="A1046" s="161" t="s">
        <v>764</v>
      </c>
      <c r="B1046" s="101" t="s">
        <v>223</v>
      </c>
      <c r="C1046" s="102" t="s">
        <v>185</v>
      </c>
      <c r="D1046" s="101">
        <v>2621726</v>
      </c>
      <c r="E1046" s="121"/>
      <c r="F1046" s="121"/>
      <c r="G1046" s="121"/>
      <c r="H1046" s="129"/>
      <c r="I1046" s="121"/>
      <c r="J1046" s="121"/>
      <c r="K1046" s="121"/>
      <c r="L1046" s="129"/>
      <c r="M1046" s="121"/>
      <c r="N1046" s="121"/>
      <c r="O1046" s="121"/>
      <c r="P1046" s="129"/>
      <c r="Q1046" s="105">
        <f>SUM(Q1040:Q1041,Q1044:Q1045)</f>
        <v>2080</v>
      </c>
      <c r="R1046" s="105">
        <f>SUM(R1040:R1041,R1044:R1045)</f>
        <v>2414</v>
      </c>
      <c r="S1046" s="105">
        <f>SUM(S1040:S1041,S1044:S1045)</f>
        <v>2503</v>
      </c>
      <c r="T1046" s="120">
        <f>AW1046-SUM(Q1046,R1046,S1046)</f>
        <v>2614</v>
      </c>
      <c r="U1046" s="105">
        <f>SUM(U1040:U1041,U1044:U1045)</f>
        <v>2673</v>
      </c>
      <c r="V1046" s="105">
        <f>SUM(V1040:V1041,V1044:V1045)</f>
        <v>1732</v>
      </c>
      <c r="W1046" s="105">
        <f>SUM(W1040:W1041,W1044:W1045)</f>
        <v>3310</v>
      </c>
      <c r="X1046" s="120">
        <f>AX1046-SUM(U1046,V1046,W1046)</f>
        <v>-1489</v>
      </c>
      <c r="Y1046" s="105">
        <f>SUM(Y1040:Y1041,Y1044:Y1045)</f>
        <v>4617</v>
      </c>
      <c r="Z1046" s="105">
        <f>SUM(Z1040:Z1041,Z1044:Z1045)</f>
        <v>1571</v>
      </c>
      <c r="AA1046" s="105">
        <f>SUM(AA1040:AA1041,AA1044:AA1045)</f>
        <v>4520</v>
      </c>
      <c r="AB1046" s="120">
        <f>AY1046-SUM(Y1046,Z1046,AA1046)</f>
        <v>4418</v>
      </c>
      <c r="AC1046" s="105">
        <f>SUM(AC1040:AC1041,AC1044:AC1045)</f>
        <v>3288</v>
      </c>
      <c r="AD1046" s="105">
        <f>SUM(AD1040:AD1041,AD1044:AD1045)</f>
        <v>4917</v>
      </c>
      <c r="AE1046" s="105">
        <f>SUM(AE1040:AE1041,AE1044:AE1045)</f>
        <v>3510</v>
      </c>
      <c r="AF1046" s="120">
        <f>AZ1046-SUM(AC1046,AD1046,AE1046)</f>
        <v>5312</v>
      </c>
      <c r="AG1046" s="105">
        <f>SUM(AG1040:AG1041,AG1044:AG1045)</f>
        <v>3425</v>
      </c>
      <c r="AH1046" s="105">
        <f>SUM(AH1040:AH1041,AH1044:AH1045)</f>
        <v>3502</v>
      </c>
      <c r="AI1046" s="105">
        <f>SUM(AI1040:AI1041,AI1044:AI1045)</f>
        <v>5683</v>
      </c>
      <c r="AJ1046" s="120">
        <f>BA1046-SUM(AG1046,AH1046,AI1046)</f>
        <v>7675</v>
      </c>
      <c r="AK1046" s="105">
        <f>SUM(AK1040:AK1041,AK1044:AK1045)</f>
        <v>9113</v>
      </c>
      <c r="AL1046" s="105">
        <f>SUM(AL1040:AL1041,AL1044:AL1045)</f>
        <v>9437</v>
      </c>
      <c r="AM1046" s="105">
        <f>SUM(AM1040:AM1041,AM1044:AM1045)</f>
        <v>9683</v>
      </c>
      <c r="AN1046" s="120">
        <f>BB1046-SUM(AK1046,AL1046,AM1046)</f>
        <v>10560</v>
      </c>
      <c r="AO1046" s="105">
        <f>SUM(AO1040:AO1041,AO1044:AO1045)</f>
        <v>8495</v>
      </c>
      <c r="AP1046" s="105">
        <f>SUM(AP1040:AP1041,AP1044:AP1045)</f>
        <v>8342</v>
      </c>
      <c r="AQ1046" s="105">
        <f>SUM(AQ1040:AQ1041,AQ1044:AQ1045)</f>
        <v>7294</v>
      </c>
      <c r="AR1046" s="120">
        <f>BC1046-SUM(AO1046,AP1046,AQ1046)</f>
        <v>7229</v>
      </c>
      <c r="AT1046" s="109"/>
      <c r="AU1046" s="109"/>
      <c r="AV1046" s="109"/>
      <c r="AW1046" s="107">
        <f t="shared" ref="AW1046:BC1046" si="84">SUM(AW1040:AW1041,AW1044:AW1045)</f>
        <v>9611</v>
      </c>
      <c r="AX1046" s="107">
        <f t="shared" si="84"/>
        <v>6226</v>
      </c>
      <c r="AY1046" s="107">
        <f t="shared" si="84"/>
        <v>15126</v>
      </c>
      <c r="AZ1046" s="107">
        <f t="shared" si="84"/>
        <v>17027</v>
      </c>
      <c r="BA1046" s="107">
        <f t="shared" si="84"/>
        <v>20285</v>
      </c>
      <c r="BB1046" s="107">
        <f t="shared" si="84"/>
        <v>38793</v>
      </c>
      <c r="BC1046" s="107">
        <f t="shared" si="84"/>
        <v>31360</v>
      </c>
    </row>
    <row r="1047" spans="1:55" x14ac:dyDescent="0.45">
      <c r="A1047" s="217"/>
      <c r="B1047" s="218"/>
      <c r="C1047" s="218"/>
      <c r="D1047" s="218"/>
      <c r="E1047" s="115"/>
      <c r="F1047" s="115"/>
      <c r="G1047" s="115"/>
      <c r="H1047" s="116"/>
      <c r="I1047" s="115"/>
      <c r="J1047" s="115"/>
      <c r="K1047" s="115"/>
      <c r="L1047" s="116"/>
      <c r="M1047" s="115"/>
      <c r="N1047" s="115"/>
      <c r="O1047" s="115"/>
      <c r="P1047" s="116"/>
      <c r="Q1047" s="115"/>
      <c r="R1047" s="115"/>
      <c r="S1047" s="115"/>
      <c r="T1047" s="116"/>
      <c r="U1047" s="115"/>
      <c r="V1047" s="115"/>
      <c r="W1047" s="115"/>
      <c r="X1047" s="116"/>
      <c r="Y1047" s="115"/>
      <c r="Z1047" s="115"/>
      <c r="AA1047" s="115"/>
      <c r="AB1047" s="116"/>
      <c r="AC1047" s="115"/>
      <c r="AD1047" s="115"/>
      <c r="AE1047" s="115"/>
      <c r="AF1047" s="116"/>
      <c r="AG1047" s="115"/>
      <c r="AH1047" s="115"/>
      <c r="AI1047" s="115"/>
      <c r="AJ1047" s="67"/>
      <c r="AK1047" s="115"/>
      <c r="AL1047" s="115"/>
      <c r="AM1047" s="115"/>
      <c r="AN1047" s="67"/>
      <c r="AO1047" s="115"/>
      <c r="AP1047" s="115"/>
      <c r="AQ1047" s="115"/>
      <c r="AR1047" s="67"/>
      <c r="AT1047" s="117"/>
      <c r="AU1047" s="117"/>
      <c r="AV1047" s="117"/>
      <c r="AW1047" s="117"/>
      <c r="AX1047" s="117"/>
      <c r="AY1047" s="117"/>
      <c r="AZ1047" s="117"/>
      <c r="BA1047" s="117"/>
      <c r="BB1047" s="117"/>
      <c r="BC1047" s="117"/>
    </row>
    <row r="1048" spans="1:55" x14ac:dyDescent="0.45">
      <c r="A1048" s="187" t="s">
        <v>765</v>
      </c>
      <c r="B1048" s="188"/>
      <c r="C1048" s="188"/>
      <c r="D1048" s="188"/>
      <c r="E1048" s="115"/>
      <c r="F1048" s="115"/>
      <c r="G1048" s="115"/>
      <c r="H1048" s="116"/>
      <c r="I1048" s="115"/>
      <c r="J1048" s="115"/>
      <c r="K1048" s="115"/>
      <c r="L1048" s="116"/>
      <c r="M1048" s="115"/>
      <c r="N1048" s="115"/>
      <c r="O1048" s="115"/>
      <c r="P1048" s="116"/>
      <c r="Q1048" s="115"/>
      <c r="R1048" s="115"/>
      <c r="S1048" s="115"/>
      <c r="T1048" s="116"/>
      <c r="U1048" s="115"/>
      <c r="V1048" s="115"/>
      <c r="W1048" s="115"/>
      <c r="X1048" s="116"/>
      <c r="Y1048" s="115"/>
      <c r="Z1048" s="115"/>
      <c r="AA1048" s="115"/>
      <c r="AB1048" s="116"/>
      <c r="AC1048" s="115"/>
      <c r="AD1048" s="115"/>
      <c r="AE1048" s="115"/>
      <c r="AF1048" s="116"/>
      <c r="AG1048" s="115"/>
      <c r="AH1048" s="115"/>
      <c r="AI1048" s="115"/>
      <c r="AJ1048" s="67"/>
      <c r="AK1048" s="115"/>
      <c r="AL1048" s="115"/>
      <c r="AM1048" s="115"/>
      <c r="AN1048" s="67"/>
      <c r="AO1048" s="115"/>
      <c r="AP1048" s="115"/>
      <c r="AQ1048" s="115"/>
      <c r="AR1048" s="67"/>
      <c r="AT1048" s="117"/>
      <c r="AU1048" s="117"/>
      <c r="AV1048" s="117"/>
      <c r="AW1048" s="117"/>
      <c r="AX1048" s="117"/>
      <c r="AY1048" s="117"/>
      <c r="AZ1048" s="117"/>
      <c r="BA1048" s="117"/>
      <c r="BB1048" s="117"/>
      <c r="BC1048" s="117"/>
    </row>
    <row r="1049" spans="1:55" x14ac:dyDescent="0.45">
      <c r="A1049" s="160" t="s">
        <v>766</v>
      </c>
      <c r="B1049" s="60" t="s">
        <v>223</v>
      </c>
      <c r="C1049" s="76" t="s">
        <v>185</v>
      </c>
      <c r="D1049" s="60">
        <v>2621727</v>
      </c>
      <c r="E1049" s="86">
        <v>2703</v>
      </c>
      <c r="F1049" s="86">
        <v>2093</v>
      </c>
      <c r="G1049" s="86">
        <v>2438</v>
      </c>
      <c r="H1049" s="79">
        <f>AT1049-SUM(E1049,F1049,G1049)</f>
        <v>2803</v>
      </c>
      <c r="I1049" s="86">
        <v>1521</v>
      </c>
      <c r="J1049" s="86">
        <v>1459</v>
      </c>
      <c r="K1049" s="86">
        <v>1257</v>
      </c>
      <c r="L1049" s="79">
        <f>AU1049-SUM(I1049,J1049,K1049)</f>
        <v>1592</v>
      </c>
      <c r="M1049" s="86">
        <v>1512</v>
      </c>
      <c r="N1049" s="86">
        <v>1440</v>
      </c>
      <c r="O1049" s="86">
        <v>1683</v>
      </c>
      <c r="P1049" s="79">
        <f>AV1049-SUM(M1049,N1049,O1049)</f>
        <v>2060</v>
      </c>
      <c r="Q1049" s="66"/>
      <c r="R1049" s="66"/>
      <c r="S1049" s="66"/>
      <c r="T1049" s="67"/>
      <c r="U1049" s="66"/>
      <c r="V1049" s="66"/>
      <c r="W1049" s="66"/>
      <c r="X1049" s="67"/>
      <c r="Y1049" s="66"/>
      <c r="Z1049" s="66"/>
      <c r="AA1049" s="66"/>
      <c r="AB1049" s="67"/>
      <c r="AC1049" s="66"/>
      <c r="AD1049" s="66"/>
      <c r="AE1049" s="66"/>
      <c r="AF1049" s="67"/>
      <c r="AG1049" s="66"/>
      <c r="AH1049" s="66"/>
      <c r="AI1049" s="66"/>
      <c r="AJ1049" s="67"/>
      <c r="AK1049" s="66"/>
      <c r="AL1049" s="66"/>
      <c r="AM1049" s="66"/>
      <c r="AN1049" s="67"/>
      <c r="AO1049" s="66"/>
      <c r="AP1049" s="66"/>
      <c r="AQ1049" s="66"/>
      <c r="AR1049" s="67"/>
      <c r="AT1049" s="88">
        <v>10037</v>
      </c>
      <c r="AU1049" s="88">
        <v>5829</v>
      </c>
      <c r="AV1049" s="88">
        <v>6695</v>
      </c>
      <c r="AW1049" s="99"/>
      <c r="AX1049" s="99"/>
      <c r="AY1049" s="99"/>
      <c r="AZ1049" s="99"/>
      <c r="BA1049" s="99"/>
      <c r="BB1049" s="68"/>
      <c r="BC1049" s="68"/>
    </row>
    <row r="1050" spans="1:55" x14ac:dyDescent="0.45">
      <c r="A1050" s="160" t="s">
        <v>762</v>
      </c>
      <c r="B1050" s="60" t="s">
        <v>223</v>
      </c>
      <c r="C1050" s="76" t="s">
        <v>185</v>
      </c>
      <c r="D1050" s="60">
        <v>2621728</v>
      </c>
      <c r="E1050" s="86">
        <v>621</v>
      </c>
      <c r="F1050" s="86">
        <v>461</v>
      </c>
      <c r="G1050" s="86">
        <v>517</v>
      </c>
      <c r="H1050" s="79">
        <f>AT1050-SUM(E1050,F1050,G1050)</f>
        <v>578</v>
      </c>
      <c r="I1050" s="86">
        <v>304</v>
      </c>
      <c r="J1050" s="86">
        <v>286</v>
      </c>
      <c r="K1050" s="86">
        <v>242</v>
      </c>
      <c r="L1050" s="79">
        <f>AU1050-SUM(I1050,J1050,K1050)</f>
        <v>300</v>
      </c>
      <c r="M1050" s="86">
        <v>278</v>
      </c>
      <c r="N1050" s="86">
        <v>260</v>
      </c>
      <c r="O1050" s="86">
        <v>298</v>
      </c>
      <c r="P1050" s="79">
        <f>AV1050-SUM(M1050,N1050,O1050)</f>
        <v>360</v>
      </c>
      <c r="Q1050" s="98"/>
      <c r="R1050" s="98"/>
      <c r="S1050" s="98"/>
      <c r="T1050" s="67"/>
      <c r="U1050" s="98"/>
      <c r="V1050" s="98"/>
      <c r="W1050" s="98"/>
      <c r="X1050" s="67"/>
      <c r="Y1050" s="98"/>
      <c r="Z1050" s="98"/>
      <c r="AA1050" s="98"/>
      <c r="AB1050" s="67"/>
      <c r="AC1050" s="98"/>
      <c r="AD1050" s="98"/>
      <c r="AE1050" s="98"/>
      <c r="AF1050" s="67"/>
      <c r="AG1050" s="98"/>
      <c r="AH1050" s="98"/>
      <c r="AI1050" s="98"/>
      <c r="AJ1050" s="67"/>
      <c r="AK1050" s="98"/>
      <c r="AL1050" s="98"/>
      <c r="AM1050" s="98"/>
      <c r="AN1050" s="67"/>
      <c r="AO1050" s="98"/>
      <c r="AP1050" s="98"/>
      <c r="AQ1050" s="98"/>
      <c r="AR1050" s="67"/>
      <c r="AT1050" s="88">
        <v>2177</v>
      </c>
      <c r="AU1050" s="88">
        <v>1132</v>
      </c>
      <c r="AV1050" s="88">
        <v>1196</v>
      </c>
      <c r="AW1050" s="99"/>
      <c r="AX1050" s="99"/>
      <c r="AY1050" s="99"/>
      <c r="AZ1050" s="99"/>
      <c r="BA1050" s="99"/>
      <c r="BB1050" s="99"/>
      <c r="BC1050" s="99"/>
    </row>
    <row r="1051" spans="1:55" x14ac:dyDescent="0.45">
      <c r="A1051" s="160" t="s">
        <v>763</v>
      </c>
      <c r="B1051" s="60" t="s">
        <v>223</v>
      </c>
      <c r="C1051" s="76" t="s">
        <v>185</v>
      </c>
      <c r="D1051" s="60">
        <v>2621729</v>
      </c>
      <c r="E1051" s="66"/>
      <c r="F1051" s="66"/>
      <c r="G1051" s="66"/>
      <c r="H1051" s="67"/>
      <c r="I1051" s="86">
        <v>0</v>
      </c>
      <c r="J1051" s="86">
        <v>-3</v>
      </c>
      <c r="K1051" s="86">
        <v>-3</v>
      </c>
      <c r="L1051" s="79">
        <f>AU1051-SUM(I1051,J1051,K1051)</f>
        <v>-14</v>
      </c>
      <c r="M1051" s="86">
        <v>-8</v>
      </c>
      <c r="N1051" s="86">
        <v>-7</v>
      </c>
      <c r="O1051" s="86">
        <v>-10</v>
      </c>
      <c r="P1051" s="79">
        <f>AV1051-SUM(M1051,N1051,O1051)</f>
        <v>-14</v>
      </c>
      <c r="Q1051" s="98"/>
      <c r="R1051" s="98"/>
      <c r="S1051" s="98"/>
      <c r="T1051" s="67"/>
      <c r="U1051" s="98"/>
      <c r="V1051" s="98"/>
      <c r="W1051" s="98"/>
      <c r="X1051" s="67"/>
      <c r="Y1051" s="98"/>
      <c r="Z1051" s="98"/>
      <c r="AA1051" s="98"/>
      <c r="AB1051" s="67"/>
      <c r="AC1051" s="98"/>
      <c r="AD1051" s="98"/>
      <c r="AE1051" s="98"/>
      <c r="AF1051" s="67"/>
      <c r="AG1051" s="98"/>
      <c r="AH1051" s="98"/>
      <c r="AI1051" s="98"/>
      <c r="AJ1051" s="67"/>
      <c r="AK1051" s="98"/>
      <c r="AL1051" s="98"/>
      <c r="AM1051" s="98"/>
      <c r="AN1051" s="67"/>
      <c r="AO1051" s="98"/>
      <c r="AP1051" s="98"/>
      <c r="AQ1051" s="98"/>
      <c r="AR1051" s="67"/>
      <c r="AT1051" s="99"/>
      <c r="AU1051" s="88">
        <v>-20</v>
      </c>
      <c r="AV1051" s="88">
        <v>-39</v>
      </c>
      <c r="AW1051" s="99"/>
      <c r="AX1051" s="99"/>
      <c r="AY1051" s="99"/>
      <c r="AZ1051" s="99"/>
      <c r="BA1051" s="99"/>
      <c r="BB1051" s="99"/>
      <c r="BC1051" s="99"/>
    </row>
    <row r="1052" spans="1:55" x14ac:dyDescent="0.45">
      <c r="A1052" s="161" t="s">
        <v>767</v>
      </c>
      <c r="B1052" s="101" t="s">
        <v>223</v>
      </c>
      <c r="C1052" s="102" t="s">
        <v>185</v>
      </c>
      <c r="D1052" s="101">
        <v>2621730</v>
      </c>
      <c r="E1052" s="105">
        <f>SUM(E1049:E1051)</f>
        <v>3324</v>
      </c>
      <c r="F1052" s="105">
        <f>SUM(F1049:F1051)</f>
        <v>2554</v>
      </c>
      <c r="G1052" s="105">
        <f>SUM(G1049:G1051)</f>
        <v>2955</v>
      </c>
      <c r="H1052" s="120">
        <f>AT1052-SUM(E1052,F1052,G1052)</f>
        <v>3381</v>
      </c>
      <c r="I1052" s="105">
        <f>SUM(I1049:I1051)</f>
        <v>1825</v>
      </c>
      <c r="J1052" s="105">
        <f>SUM(J1049:J1051)</f>
        <v>1742</v>
      </c>
      <c r="K1052" s="105">
        <f>SUM(K1049:K1051)</f>
        <v>1496</v>
      </c>
      <c r="L1052" s="120">
        <f>AU1052-SUM(I1052,J1052,K1052)</f>
        <v>1878</v>
      </c>
      <c r="M1052" s="105">
        <f>SUM(M1049:M1051)</f>
        <v>1782</v>
      </c>
      <c r="N1052" s="105">
        <f>SUM(N1049:N1051)</f>
        <v>1693</v>
      </c>
      <c r="O1052" s="105">
        <f>SUM(O1049:O1051)</f>
        <v>1971</v>
      </c>
      <c r="P1052" s="120">
        <f>AV1052-SUM(M1052,N1052,O1052)</f>
        <v>2406</v>
      </c>
      <c r="Q1052" s="121"/>
      <c r="R1052" s="121"/>
      <c r="S1052" s="121"/>
      <c r="T1052" s="129"/>
      <c r="U1052" s="121"/>
      <c r="V1052" s="121"/>
      <c r="W1052" s="121"/>
      <c r="X1052" s="129"/>
      <c r="Y1052" s="121"/>
      <c r="Z1052" s="121"/>
      <c r="AA1052" s="121"/>
      <c r="AB1052" s="129"/>
      <c r="AC1052" s="121"/>
      <c r="AD1052" s="121"/>
      <c r="AE1052" s="121"/>
      <c r="AF1052" s="129"/>
      <c r="AG1052" s="121"/>
      <c r="AH1052" s="121"/>
      <c r="AI1052" s="121"/>
      <c r="AJ1052" s="166"/>
      <c r="AK1052" s="121"/>
      <c r="AL1052" s="121"/>
      <c r="AM1052" s="121"/>
      <c r="AN1052" s="166"/>
      <c r="AO1052" s="121"/>
      <c r="AP1052" s="121"/>
      <c r="AQ1052" s="121"/>
      <c r="AR1052" s="166"/>
      <c r="AT1052" s="107">
        <f>SUM(AT1049:AT1051)</f>
        <v>12214</v>
      </c>
      <c r="AU1052" s="107">
        <f>SUM(AU1049:AU1051)</f>
        <v>6941</v>
      </c>
      <c r="AV1052" s="107">
        <f>SUM(AV1049:AV1051)</f>
        <v>7852</v>
      </c>
      <c r="AW1052" s="109"/>
      <c r="AX1052" s="109"/>
      <c r="AY1052" s="109"/>
      <c r="AZ1052" s="109"/>
      <c r="BA1052" s="109"/>
      <c r="BB1052" s="109"/>
      <c r="BC1052" s="109"/>
    </row>
    <row r="1053" spans="1:55" x14ac:dyDescent="0.45">
      <c r="A1053" s="187"/>
      <c r="B1053" s="188"/>
      <c r="C1053" s="188"/>
      <c r="D1053" s="188"/>
      <c r="E1053" s="148"/>
      <c r="F1053" s="148"/>
      <c r="G1053" s="148"/>
      <c r="H1053" s="116"/>
      <c r="I1053" s="148"/>
      <c r="J1053" s="148"/>
      <c r="K1053" s="148"/>
      <c r="L1053" s="116"/>
      <c r="M1053" s="148"/>
      <c r="N1053" s="148"/>
      <c r="O1053" s="148"/>
      <c r="P1053" s="116"/>
      <c r="Q1053" s="148"/>
      <c r="R1053" s="148"/>
      <c r="S1053" s="148"/>
      <c r="T1053" s="116"/>
      <c r="U1053" s="148"/>
      <c r="V1053" s="148"/>
      <c r="W1053" s="148"/>
      <c r="X1053" s="116"/>
      <c r="Y1053" s="148"/>
      <c r="Z1053" s="148"/>
      <c r="AA1053" s="148"/>
      <c r="AB1053" s="116"/>
      <c r="AC1053" s="148"/>
      <c r="AD1053" s="148"/>
      <c r="AE1053" s="148"/>
      <c r="AF1053" s="116"/>
      <c r="AG1053" s="148"/>
      <c r="AH1053" s="148"/>
      <c r="AI1053" s="148"/>
      <c r="AJ1053" s="67"/>
      <c r="AK1053" s="148"/>
      <c r="AL1053" s="148"/>
      <c r="AM1053" s="148"/>
      <c r="AN1053" s="67"/>
      <c r="AO1053" s="148"/>
      <c r="AP1053" s="148"/>
      <c r="AQ1053" s="148"/>
      <c r="AR1053" s="67"/>
      <c r="AT1053" s="149"/>
      <c r="AU1053" s="149"/>
      <c r="AV1053" s="149"/>
      <c r="AW1053" s="149"/>
      <c r="AX1053" s="149"/>
      <c r="AY1053" s="149"/>
      <c r="AZ1053" s="149"/>
      <c r="BA1053" s="149"/>
      <c r="BB1053" s="117"/>
      <c r="BC1053" s="117"/>
    </row>
    <row r="1054" spans="1:55" x14ac:dyDescent="0.45">
      <c r="A1054" s="187" t="s">
        <v>768</v>
      </c>
      <c r="B1054" s="188"/>
      <c r="C1054" s="188"/>
      <c r="D1054" s="188"/>
      <c r="E1054" s="148"/>
      <c r="F1054" s="148"/>
      <c r="G1054" s="148"/>
      <c r="H1054" s="116"/>
      <c r="I1054" s="148"/>
      <c r="J1054" s="148"/>
      <c r="K1054" s="148"/>
      <c r="L1054" s="116"/>
      <c r="M1054" s="148"/>
      <c r="N1054" s="148"/>
      <c r="O1054" s="148"/>
      <c r="P1054" s="116"/>
      <c r="Q1054" s="148"/>
      <c r="R1054" s="148"/>
      <c r="S1054" s="148"/>
      <c r="T1054" s="116"/>
      <c r="U1054" s="148"/>
      <c r="V1054" s="148"/>
      <c r="W1054" s="148"/>
      <c r="X1054" s="116"/>
      <c r="Y1054" s="148"/>
      <c r="Z1054" s="148"/>
      <c r="AA1054" s="148"/>
      <c r="AB1054" s="116"/>
      <c r="AC1054" s="148"/>
      <c r="AD1054" s="148"/>
      <c r="AE1054" s="148"/>
      <c r="AF1054" s="116"/>
      <c r="AG1054" s="148"/>
      <c r="AH1054" s="148"/>
      <c r="AI1054" s="148"/>
      <c r="AJ1054" s="67"/>
      <c r="AK1054" s="148"/>
      <c r="AL1054" s="148"/>
      <c r="AM1054" s="148"/>
      <c r="AN1054" s="67"/>
      <c r="AO1054" s="148"/>
      <c r="AP1054" s="148"/>
      <c r="AQ1054" s="148"/>
      <c r="AR1054" s="67"/>
      <c r="AT1054" s="149"/>
      <c r="AU1054" s="149"/>
      <c r="AV1054" s="149"/>
      <c r="AW1054" s="149"/>
      <c r="AX1054" s="149"/>
      <c r="AY1054" s="149"/>
      <c r="AZ1054" s="149"/>
      <c r="BA1054" s="149"/>
      <c r="BB1054" s="117"/>
      <c r="BC1054" s="117"/>
    </row>
    <row r="1055" spans="1:55" x14ac:dyDescent="0.45">
      <c r="A1055" s="160" t="s">
        <v>769</v>
      </c>
      <c r="B1055" s="60" t="s">
        <v>223</v>
      </c>
      <c r="C1055" s="76" t="s">
        <v>185</v>
      </c>
      <c r="D1055" s="60">
        <v>2621731</v>
      </c>
      <c r="E1055" s="86">
        <v>18</v>
      </c>
      <c r="F1055" s="86">
        <v>552</v>
      </c>
      <c r="G1055" s="86">
        <v>12</v>
      </c>
      <c r="H1055" s="79">
        <f>AT1055-SUM(E1055,F1055,G1055)</f>
        <v>-2</v>
      </c>
      <c r="I1055" s="86">
        <v>-83</v>
      </c>
      <c r="J1055" s="86">
        <v>-28</v>
      </c>
      <c r="K1055" s="86">
        <v>-78</v>
      </c>
      <c r="L1055" s="79">
        <f>AU1055-SUM(I1055,J1055,K1055)</f>
        <v>405</v>
      </c>
      <c r="M1055" s="66"/>
      <c r="N1055" s="66"/>
      <c r="O1055" s="66"/>
      <c r="P1055" s="67"/>
      <c r="Q1055" s="66"/>
      <c r="R1055" s="66"/>
      <c r="S1055" s="66"/>
      <c r="T1055" s="67"/>
      <c r="U1055" s="66"/>
      <c r="V1055" s="66"/>
      <c r="W1055" s="66"/>
      <c r="X1055" s="67"/>
      <c r="Y1055" s="66"/>
      <c r="Z1055" s="66"/>
      <c r="AA1055" s="66"/>
      <c r="AB1055" s="67"/>
      <c r="AC1055" s="66"/>
      <c r="AD1055" s="66"/>
      <c r="AE1055" s="66"/>
      <c r="AF1055" s="67"/>
      <c r="AG1055" s="66"/>
      <c r="AH1055" s="66"/>
      <c r="AI1055" s="66"/>
      <c r="AJ1055" s="67"/>
      <c r="AK1055" s="66"/>
      <c r="AL1055" s="66"/>
      <c r="AM1055" s="66"/>
      <c r="AN1055" s="67"/>
      <c r="AO1055" s="66"/>
      <c r="AP1055" s="66"/>
      <c r="AQ1055" s="66"/>
      <c r="AR1055" s="67"/>
      <c r="AT1055" s="88">
        <v>580</v>
      </c>
      <c r="AU1055" s="88">
        <v>216</v>
      </c>
      <c r="AV1055" s="99"/>
      <c r="AW1055" s="99"/>
      <c r="AX1055" s="99"/>
      <c r="AY1055" s="99"/>
      <c r="AZ1055" s="99"/>
      <c r="BA1055" s="99"/>
      <c r="BB1055" s="68"/>
      <c r="BC1055" s="68"/>
    </row>
    <row r="1056" spans="1:55" x14ac:dyDescent="0.45">
      <c r="A1056" s="160" t="s">
        <v>762</v>
      </c>
      <c r="B1056" s="60" t="s">
        <v>223</v>
      </c>
      <c r="C1056" s="76" t="s">
        <v>185</v>
      </c>
      <c r="D1056" s="60">
        <v>2621732</v>
      </c>
      <c r="E1056" s="86">
        <v>4</v>
      </c>
      <c r="F1056" s="86">
        <v>122</v>
      </c>
      <c r="G1056" s="86">
        <v>3</v>
      </c>
      <c r="H1056" s="79">
        <f>AT1056-SUM(E1056,F1056,G1056)</f>
        <v>-3</v>
      </c>
      <c r="I1056" s="86">
        <v>-16</v>
      </c>
      <c r="J1056" s="86">
        <v>-6</v>
      </c>
      <c r="K1056" s="86">
        <v>-15</v>
      </c>
      <c r="L1056" s="79">
        <f>AU1056-SUM(I1056,J1056,K1056)</f>
        <v>79</v>
      </c>
      <c r="M1056" s="66"/>
      <c r="N1056" s="66"/>
      <c r="O1056" s="66"/>
      <c r="P1056" s="67"/>
      <c r="Q1056" s="66"/>
      <c r="R1056" s="66"/>
      <c r="S1056" s="66"/>
      <c r="T1056" s="67"/>
      <c r="U1056" s="66"/>
      <c r="V1056" s="66"/>
      <c r="W1056" s="66"/>
      <c r="X1056" s="67"/>
      <c r="Y1056" s="66"/>
      <c r="Z1056" s="66"/>
      <c r="AA1056" s="66"/>
      <c r="AB1056" s="67"/>
      <c r="AC1056" s="66"/>
      <c r="AD1056" s="66"/>
      <c r="AE1056" s="66"/>
      <c r="AF1056" s="67"/>
      <c r="AG1056" s="66"/>
      <c r="AH1056" s="66"/>
      <c r="AI1056" s="66"/>
      <c r="AJ1056" s="67"/>
      <c r="AK1056" s="66"/>
      <c r="AL1056" s="66"/>
      <c r="AM1056" s="66"/>
      <c r="AN1056" s="67"/>
      <c r="AO1056" s="66"/>
      <c r="AP1056" s="66"/>
      <c r="AQ1056" s="66"/>
      <c r="AR1056" s="67"/>
      <c r="AT1056" s="88">
        <v>126</v>
      </c>
      <c r="AU1056" s="88">
        <v>42</v>
      </c>
      <c r="AV1056" s="99"/>
      <c r="AW1056" s="99"/>
      <c r="AX1056" s="99"/>
      <c r="AY1056" s="99"/>
      <c r="AZ1056" s="99"/>
      <c r="BA1056" s="99"/>
      <c r="BB1056" s="68"/>
      <c r="BC1056" s="68"/>
    </row>
    <row r="1057" spans="1:55" x14ac:dyDescent="0.45">
      <c r="A1057" s="160" t="s">
        <v>763</v>
      </c>
      <c r="B1057" s="60" t="s">
        <v>223</v>
      </c>
      <c r="C1057" s="76" t="s">
        <v>185</v>
      </c>
      <c r="D1057" s="60">
        <v>2621733</v>
      </c>
      <c r="E1057" s="66"/>
      <c r="F1057" s="66"/>
      <c r="G1057" s="66"/>
      <c r="H1057" s="67"/>
      <c r="I1057" s="86">
        <v>0</v>
      </c>
      <c r="J1057" s="86">
        <v>0</v>
      </c>
      <c r="K1057" s="86">
        <v>1</v>
      </c>
      <c r="L1057" s="79">
        <f>AU1057-SUM(I1057,J1057,K1057)</f>
        <v>-2</v>
      </c>
      <c r="M1057" s="66"/>
      <c r="N1057" s="66"/>
      <c r="O1057" s="66"/>
      <c r="P1057" s="67"/>
      <c r="Q1057" s="66"/>
      <c r="R1057" s="66"/>
      <c r="S1057" s="66"/>
      <c r="T1057" s="67"/>
      <c r="U1057" s="66"/>
      <c r="V1057" s="66"/>
      <c r="W1057" s="66"/>
      <c r="X1057" s="67"/>
      <c r="Y1057" s="66"/>
      <c r="Z1057" s="66"/>
      <c r="AA1057" s="66"/>
      <c r="AB1057" s="67"/>
      <c r="AC1057" s="66"/>
      <c r="AD1057" s="66"/>
      <c r="AE1057" s="66"/>
      <c r="AF1057" s="67"/>
      <c r="AG1057" s="66"/>
      <c r="AH1057" s="66"/>
      <c r="AI1057" s="66"/>
      <c r="AJ1057" s="67"/>
      <c r="AK1057" s="66"/>
      <c r="AL1057" s="66"/>
      <c r="AM1057" s="66"/>
      <c r="AN1057" s="67"/>
      <c r="AO1057" s="66"/>
      <c r="AP1057" s="66"/>
      <c r="AQ1057" s="66"/>
      <c r="AR1057" s="67"/>
      <c r="AT1057" s="99"/>
      <c r="AU1057" s="88">
        <v>-1</v>
      </c>
      <c r="AV1057" s="99"/>
      <c r="AW1057" s="99"/>
      <c r="AX1057" s="99"/>
      <c r="AY1057" s="99"/>
      <c r="AZ1057" s="99"/>
      <c r="BA1057" s="99"/>
      <c r="BB1057" s="68"/>
      <c r="BC1057" s="68"/>
    </row>
    <row r="1058" spans="1:55" x14ac:dyDescent="0.45">
      <c r="A1058" s="161" t="s">
        <v>770</v>
      </c>
      <c r="B1058" s="101" t="s">
        <v>223</v>
      </c>
      <c r="C1058" s="102" t="s">
        <v>185</v>
      </c>
      <c r="D1058" s="101">
        <v>2621734</v>
      </c>
      <c r="E1058" s="105">
        <f>SUM(E1055:E1057)</f>
        <v>22</v>
      </c>
      <c r="F1058" s="105">
        <f>SUM(F1055:F1057)</f>
        <v>674</v>
      </c>
      <c r="G1058" s="105">
        <f>SUM(G1055:G1057)</f>
        <v>15</v>
      </c>
      <c r="H1058" s="120">
        <f>AT1058-SUM(E1058,F1058,G1058)</f>
        <v>-5</v>
      </c>
      <c r="I1058" s="105">
        <f>SUM(I1055:I1057)</f>
        <v>-99</v>
      </c>
      <c r="J1058" s="105">
        <f>SUM(J1055:J1057)</f>
        <v>-34</v>
      </c>
      <c r="K1058" s="105">
        <f>SUM(K1055:K1057)</f>
        <v>-92</v>
      </c>
      <c r="L1058" s="120">
        <f>AU1058-SUM(I1058,J1058,K1058)</f>
        <v>482</v>
      </c>
      <c r="M1058" s="128"/>
      <c r="N1058" s="128"/>
      <c r="O1058" s="128"/>
      <c r="P1058" s="129"/>
      <c r="Q1058" s="128"/>
      <c r="R1058" s="128"/>
      <c r="S1058" s="128"/>
      <c r="T1058" s="129"/>
      <c r="U1058" s="128"/>
      <c r="V1058" s="128"/>
      <c r="W1058" s="128"/>
      <c r="X1058" s="129"/>
      <c r="Y1058" s="128"/>
      <c r="Z1058" s="128"/>
      <c r="AA1058" s="128"/>
      <c r="AB1058" s="129"/>
      <c r="AC1058" s="128"/>
      <c r="AD1058" s="128"/>
      <c r="AE1058" s="128"/>
      <c r="AF1058" s="129"/>
      <c r="AG1058" s="128"/>
      <c r="AH1058" s="128"/>
      <c r="AI1058" s="128"/>
      <c r="AJ1058" s="166"/>
      <c r="AK1058" s="128"/>
      <c r="AL1058" s="128"/>
      <c r="AM1058" s="128"/>
      <c r="AN1058" s="166"/>
      <c r="AO1058" s="128"/>
      <c r="AP1058" s="128"/>
      <c r="AQ1058" s="128"/>
      <c r="AR1058" s="166"/>
      <c r="AT1058" s="107">
        <f>SUM(AT1055:AT1057)</f>
        <v>706</v>
      </c>
      <c r="AU1058" s="107">
        <f>SUM(AU1055:AU1057)</f>
        <v>257</v>
      </c>
      <c r="AV1058" s="109"/>
      <c r="AW1058" s="109"/>
      <c r="AX1058" s="109"/>
      <c r="AY1058" s="109"/>
      <c r="AZ1058" s="109"/>
      <c r="BA1058" s="109"/>
      <c r="BB1058" s="134"/>
      <c r="BC1058" s="134"/>
    </row>
    <row r="1059" spans="1:55" x14ac:dyDescent="0.45">
      <c r="A1059" s="95"/>
      <c r="B1059" s="96"/>
      <c r="C1059" s="96"/>
      <c r="D1059" s="96"/>
      <c r="E1059" s="115"/>
      <c r="F1059" s="148"/>
      <c r="G1059" s="148"/>
      <c r="H1059" s="221"/>
      <c r="I1059" s="148"/>
      <c r="J1059" s="148"/>
      <c r="K1059" s="148"/>
      <c r="L1059" s="221"/>
      <c r="M1059" s="148"/>
      <c r="N1059" s="115"/>
      <c r="O1059" s="115"/>
      <c r="P1059" s="116"/>
      <c r="Q1059" s="115"/>
      <c r="R1059" s="115"/>
      <c r="S1059" s="115"/>
      <c r="T1059" s="116"/>
      <c r="U1059" s="115"/>
      <c r="V1059" s="115"/>
      <c r="W1059" s="115"/>
      <c r="X1059" s="116"/>
      <c r="Y1059" s="115"/>
      <c r="Z1059" s="115"/>
      <c r="AA1059" s="115"/>
      <c r="AB1059" s="116"/>
      <c r="AC1059" s="115"/>
      <c r="AD1059" s="115"/>
      <c r="AE1059" s="115"/>
      <c r="AF1059" s="116"/>
      <c r="AG1059" s="115"/>
      <c r="AH1059" s="115"/>
      <c r="AI1059" s="115"/>
      <c r="AJ1059" s="116"/>
      <c r="AK1059" s="115"/>
      <c r="AL1059" s="115"/>
      <c r="AM1059" s="115"/>
      <c r="AN1059" s="116"/>
      <c r="AO1059" s="115"/>
      <c r="AP1059" s="115"/>
      <c r="AQ1059" s="115"/>
      <c r="AR1059" s="116"/>
      <c r="AT1059" s="149"/>
      <c r="AU1059" s="149"/>
      <c r="AV1059" s="149"/>
      <c r="AW1059" s="149"/>
      <c r="AX1059" s="149"/>
      <c r="AY1059" s="149"/>
      <c r="AZ1059" s="149"/>
      <c r="BA1059" s="149"/>
      <c r="BB1059" s="117"/>
      <c r="BC1059" s="117"/>
    </row>
    <row r="1060" spans="1:55" x14ac:dyDescent="0.45">
      <c r="A1060" s="141" t="s">
        <v>754</v>
      </c>
      <c r="B1060" s="142"/>
      <c r="C1060" s="142"/>
      <c r="D1060" s="142"/>
      <c r="E1060" s="115"/>
      <c r="F1060" s="148"/>
      <c r="G1060" s="148"/>
      <c r="H1060" s="221"/>
      <c r="I1060" s="148"/>
      <c r="J1060" s="148"/>
      <c r="K1060" s="148"/>
      <c r="L1060" s="221"/>
      <c r="M1060" s="148"/>
      <c r="N1060" s="115"/>
      <c r="O1060" s="115"/>
      <c r="P1060" s="116"/>
      <c r="Q1060" s="115"/>
      <c r="R1060" s="115"/>
      <c r="S1060" s="115"/>
      <c r="T1060" s="116"/>
      <c r="U1060" s="115"/>
      <c r="V1060" s="115"/>
      <c r="W1060" s="115"/>
      <c r="X1060" s="116"/>
      <c r="Y1060" s="115"/>
      <c r="Z1060" s="115"/>
      <c r="AA1060" s="115"/>
      <c r="AB1060" s="116"/>
      <c r="AC1060" s="115"/>
      <c r="AD1060" s="115"/>
      <c r="AE1060" s="115"/>
      <c r="AF1060" s="116"/>
      <c r="AG1060" s="115"/>
      <c r="AH1060" s="115"/>
      <c r="AI1060" s="115"/>
      <c r="AJ1060" s="116"/>
      <c r="AK1060" s="115"/>
      <c r="AL1060" s="115"/>
      <c r="AM1060" s="115"/>
      <c r="AN1060" s="116"/>
      <c r="AO1060" s="115"/>
      <c r="AP1060" s="115"/>
      <c r="AQ1060" s="115"/>
      <c r="AR1060" s="116"/>
      <c r="AT1060" s="149"/>
      <c r="AU1060" s="149"/>
      <c r="AV1060" s="149"/>
      <c r="AW1060" s="149"/>
      <c r="AX1060" s="149"/>
      <c r="AY1060" s="149"/>
      <c r="AZ1060" s="149"/>
      <c r="BA1060" s="149"/>
      <c r="BB1060" s="117"/>
      <c r="BC1060" s="117"/>
    </row>
    <row r="1061" spans="1:55" x14ac:dyDescent="0.45">
      <c r="A1061" s="160" t="s">
        <v>771</v>
      </c>
      <c r="B1061" s="60" t="s">
        <v>400</v>
      </c>
      <c r="C1061" s="76" t="s">
        <v>185</v>
      </c>
      <c r="D1061" s="60">
        <v>1277802</v>
      </c>
      <c r="E1061" s="86">
        <v>268767</v>
      </c>
      <c r="F1061" s="86">
        <v>272417</v>
      </c>
      <c r="G1061" s="86">
        <v>275237</v>
      </c>
      <c r="H1061" s="67"/>
      <c r="I1061" s="86">
        <v>280202</v>
      </c>
      <c r="J1061" s="86">
        <v>282216</v>
      </c>
      <c r="K1061" s="86">
        <v>283850</v>
      </c>
      <c r="L1061" s="67"/>
      <c r="M1061" s="86">
        <v>287043</v>
      </c>
      <c r="N1061" s="86">
        <v>288723</v>
      </c>
      <c r="O1061" s="86">
        <v>290368</v>
      </c>
      <c r="P1061" s="67"/>
      <c r="Q1061" s="86">
        <v>293383</v>
      </c>
      <c r="R1061" s="86">
        <v>293564</v>
      </c>
      <c r="S1061" s="86">
        <v>294945</v>
      </c>
      <c r="T1061" s="67"/>
      <c r="U1061" s="86">
        <v>297150</v>
      </c>
      <c r="V1061" s="86">
        <v>297288</v>
      </c>
      <c r="W1061" s="86">
        <v>297804</v>
      </c>
      <c r="X1061" s="67"/>
      <c r="Y1061" s="86">
        <v>298449</v>
      </c>
      <c r="Z1061" s="86">
        <v>298264</v>
      </c>
      <c r="AA1061" s="86">
        <v>298614</v>
      </c>
      <c r="AB1061" s="67"/>
      <c r="AC1061" s="86">
        <v>299042</v>
      </c>
      <c r="AD1061" s="86">
        <v>299035</v>
      </c>
      <c r="AE1061" s="86">
        <v>299835</v>
      </c>
      <c r="AF1061" s="67"/>
      <c r="AG1061" s="86">
        <v>300249</v>
      </c>
      <c r="AH1061" s="86">
        <v>299308</v>
      </c>
      <c r="AI1061" s="86">
        <v>300411</v>
      </c>
      <c r="AJ1061" s="67"/>
      <c r="AK1061" s="86">
        <v>300800</v>
      </c>
      <c r="AL1061" s="86">
        <v>300485</v>
      </c>
      <c r="AM1061" s="86">
        <v>300519</v>
      </c>
      <c r="AN1061" s="67"/>
      <c r="AO1061" s="86">
        <v>300478</v>
      </c>
      <c r="AP1061" s="86">
        <v>6015000</v>
      </c>
      <c r="AQ1061" s="86">
        <v>5983000</v>
      </c>
      <c r="AR1061" s="67"/>
      <c r="AT1061" s="88">
        <v>273518</v>
      </c>
      <c r="AU1061" s="88">
        <v>282877</v>
      </c>
      <c r="AV1061" s="88">
        <v>289640</v>
      </c>
      <c r="AW1061" s="88">
        <v>294217</v>
      </c>
      <c r="AX1061" s="88">
        <v>297604</v>
      </c>
      <c r="AY1061" s="88">
        <v>298548</v>
      </c>
      <c r="AZ1061" s="88">
        <v>299402</v>
      </c>
      <c r="BA1061" s="88">
        <v>299815</v>
      </c>
      <c r="BB1061" s="88">
        <v>300310</v>
      </c>
      <c r="BC1061" s="88">
        <v>5994000</v>
      </c>
    </row>
    <row r="1062" spans="1:55" x14ac:dyDescent="0.45">
      <c r="A1062" s="160" t="s">
        <v>772</v>
      </c>
      <c r="B1062" s="60" t="s">
        <v>400</v>
      </c>
      <c r="C1062" s="76" t="s">
        <v>185</v>
      </c>
      <c r="D1062" s="60">
        <v>1277803</v>
      </c>
      <c r="E1062" s="86">
        <v>61687</v>
      </c>
      <c r="F1062" s="86">
        <v>60063</v>
      </c>
      <c r="G1062" s="86">
        <v>58379</v>
      </c>
      <c r="H1062" s="67"/>
      <c r="I1062" s="86">
        <v>56091</v>
      </c>
      <c r="J1062" s="86">
        <v>55300</v>
      </c>
      <c r="K1062" s="86">
        <v>54623</v>
      </c>
      <c r="L1062" s="67"/>
      <c r="M1062" s="86">
        <v>52846</v>
      </c>
      <c r="N1062" s="86">
        <v>52114</v>
      </c>
      <c r="O1062" s="86">
        <v>51369</v>
      </c>
      <c r="P1062" s="67"/>
      <c r="Q1062" s="86">
        <v>49915</v>
      </c>
      <c r="R1062" s="86">
        <v>49228</v>
      </c>
      <c r="S1062" s="86">
        <v>48513</v>
      </c>
      <c r="T1062" s="67"/>
      <c r="U1062" s="86">
        <v>47301</v>
      </c>
      <c r="V1062" s="86">
        <v>47133</v>
      </c>
      <c r="W1062" s="86">
        <v>47078</v>
      </c>
      <c r="X1062" s="67"/>
      <c r="Y1062" s="86">
        <v>46956</v>
      </c>
      <c r="Z1062" s="86">
        <v>46915</v>
      </c>
      <c r="AA1062" s="86">
        <v>46885</v>
      </c>
      <c r="AB1062" s="67"/>
      <c r="AC1062" s="86">
        <v>46582</v>
      </c>
      <c r="AD1062" s="86">
        <v>46525</v>
      </c>
      <c r="AE1062" s="86">
        <v>46515</v>
      </c>
      <c r="AF1062" s="67"/>
      <c r="AG1062" s="86">
        <v>46424</v>
      </c>
      <c r="AH1062" s="86">
        <v>46355</v>
      </c>
      <c r="AI1062" s="86">
        <v>46108</v>
      </c>
      <c r="AJ1062" s="67"/>
      <c r="AK1062" s="86">
        <v>45840</v>
      </c>
      <c r="AL1062" s="86">
        <v>45692</v>
      </c>
      <c r="AM1062" s="86">
        <v>45404</v>
      </c>
      <c r="AN1062" s="67"/>
      <c r="AO1062" s="86">
        <v>44535</v>
      </c>
      <c r="AP1062" s="86">
        <v>887000</v>
      </c>
      <c r="AQ1062" s="86">
        <v>885000</v>
      </c>
      <c r="AR1062" s="67"/>
      <c r="AT1062" s="88">
        <v>59328</v>
      </c>
      <c r="AU1062" s="88">
        <v>54928</v>
      </c>
      <c r="AV1062" s="88">
        <v>51745</v>
      </c>
      <c r="AW1062" s="88">
        <v>48859</v>
      </c>
      <c r="AX1062" s="88">
        <v>47146</v>
      </c>
      <c r="AY1062" s="88">
        <v>46864</v>
      </c>
      <c r="AZ1062" s="88">
        <v>46527</v>
      </c>
      <c r="BA1062" s="88">
        <v>46182</v>
      </c>
      <c r="BB1062" s="88">
        <v>45430</v>
      </c>
      <c r="BC1062" s="88">
        <v>887000</v>
      </c>
    </row>
    <row r="1063" spans="1:55" x14ac:dyDescent="0.45">
      <c r="A1063" s="160" t="s">
        <v>773</v>
      </c>
      <c r="B1063" s="60" t="s">
        <v>400</v>
      </c>
      <c r="C1063" s="76" t="s">
        <v>184</v>
      </c>
      <c r="D1063" s="60">
        <v>1277804</v>
      </c>
      <c r="E1063" s="86">
        <v>3129</v>
      </c>
      <c r="F1063" s="86">
        <v>2664</v>
      </c>
      <c r="G1063" s="86">
        <v>2607</v>
      </c>
      <c r="H1063" s="67"/>
      <c r="I1063" s="86">
        <v>2419</v>
      </c>
      <c r="J1063" s="86">
        <v>2010</v>
      </c>
      <c r="K1063" s="86">
        <v>1985</v>
      </c>
      <c r="L1063" s="67"/>
      <c r="M1063" s="86">
        <v>1694</v>
      </c>
      <c r="N1063" s="86">
        <v>1546</v>
      </c>
      <c r="O1063" s="86">
        <v>1342</v>
      </c>
      <c r="P1063" s="67"/>
      <c r="Q1063" s="86">
        <v>1694</v>
      </c>
      <c r="R1063" s="86">
        <v>1603</v>
      </c>
      <c r="S1063" s="86">
        <v>1466</v>
      </c>
      <c r="T1063" s="67"/>
      <c r="U1063" s="66"/>
      <c r="V1063" s="66"/>
      <c r="W1063" s="66"/>
      <c r="X1063" s="67"/>
      <c r="Y1063" s="66"/>
      <c r="Z1063" s="66"/>
      <c r="AA1063" s="66"/>
      <c r="AB1063" s="67"/>
      <c r="AC1063" s="66"/>
      <c r="AD1063" s="66"/>
      <c r="AE1063" s="66"/>
      <c r="AF1063" s="67"/>
      <c r="AG1063" s="66"/>
      <c r="AH1063" s="66"/>
      <c r="AI1063" s="66"/>
      <c r="AJ1063" s="67"/>
      <c r="AK1063" s="66"/>
      <c r="AL1063" s="66"/>
      <c r="AM1063" s="66"/>
      <c r="AN1063" s="67"/>
      <c r="AO1063" s="66"/>
      <c r="AP1063" s="66"/>
      <c r="AQ1063" s="66"/>
      <c r="AR1063" s="67"/>
      <c r="AT1063" s="88">
        <v>2748</v>
      </c>
      <c r="AU1063" s="88">
        <v>2057</v>
      </c>
      <c r="AV1063" s="88">
        <v>1475</v>
      </c>
      <c r="AW1063" s="99"/>
      <c r="AX1063" s="99"/>
      <c r="AY1063" s="99"/>
      <c r="AZ1063" s="99"/>
      <c r="BA1063" s="99"/>
      <c r="BB1063" s="68"/>
      <c r="BC1063" s="68"/>
    </row>
    <row r="1064" spans="1:55" x14ac:dyDescent="0.45">
      <c r="A1064" s="160" t="s">
        <v>774</v>
      </c>
      <c r="B1064" s="60" t="s">
        <v>400</v>
      </c>
      <c r="C1064" s="76" t="s">
        <v>185</v>
      </c>
      <c r="D1064" s="60">
        <v>1277805</v>
      </c>
      <c r="E1064" s="86">
        <v>3080</v>
      </c>
      <c r="F1064" s="86">
        <v>3193</v>
      </c>
      <c r="G1064" s="86">
        <v>3012</v>
      </c>
      <c r="H1064" s="67"/>
      <c r="I1064" s="86">
        <v>3894</v>
      </c>
      <c r="J1064" s="86">
        <v>3104</v>
      </c>
      <c r="K1064" s="86">
        <v>3062</v>
      </c>
      <c r="L1064" s="67"/>
      <c r="M1064" s="86">
        <v>1045</v>
      </c>
      <c r="N1064" s="86">
        <v>807</v>
      </c>
      <c r="O1064" s="86">
        <v>835</v>
      </c>
      <c r="P1064" s="67"/>
      <c r="Q1064" s="86">
        <v>821</v>
      </c>
      <c r="R1064" s="86">
        <v>598</v>
      </c>
      <c r="S1064" s="86">
        <v>457</v>
      </c>
      <c r="T1064" s="67"/>
      <c r="U1064" s="86">
        <v>1419</v>
      </c>
      <c r="V1064" s="86">
        <v>1258</v>
      </c>
      <c r="W1064" s="86">
        <v>1070</v>
      </c>
      <c r="X1064" s="67"/>
      <c r="Y1064" s="86">
        <v>898</v>
      </c>
      <c r="Z1064" s="86">
        <v>713</v>
      </c>
      <c r="AA1064" s="86">
        <v>603</v>
      </c>
      <c r="AB1064" s="67"/>
      <c r="AC1064" s="86">
        <v>510</v>
      </c>
      <c r="AD1064" s="86">
        <v>453</v>
      </c>
      <c r="AE1064" s="86">
        <v>381</v>
      </c>
      <c r="AF1064" s="67"/>
      <c r="AG1064" s="86">
        <v>180</v>
      </c>
      <c r="AH1064" s="86">
        <v>92</v>
      </c>
      <c r="AI1064" s="86">
        <v>47</v>
      </c>
      <c r="AJ1064" s="67"/>
      <c r="AK1064" s="86">
        <v>18</v>
      </c>
      <c r="AL1064" s="86">
        <v>15</v>
      </c>
      <c r="AM1064" s="86">
        <v>14</v>
      </c>
      <c r="AN1064" s="67"/>
      <c r="AO1064" s="86">
        <v>5</v>
      </c>
      <c r="AP1064" s="86">
        <v>0</v>
      </c>
      <c r="AQ1064" s="86">
        <v>0</v>
      </c>
      <c r="AR1064" s="67"/>
      <c r="AT1064" s="88">
        <v>3215</v>
      </c>
      <c r="AU1064" s="88">
        <v>2515</v>
      </c>
      <c r="AV1064" s="88">
        <v>920</v>
      </c>
      <c r="AW1064" s="88">
        <v>2055</v>
      </c>
      <c r="AX1064" s="88">
        <v>1192</v>
      </c>
      <c r="AY1064" s="88">
        <v>689</v>
      </c>
      <c r="AZ1064" s="88">
        <v>413</v>
      </c>
      <c r="BA1064" s="88">
        <v>87</v>
      </c>
      <c r="BB1064" s="88">
        <v>15</v>
      </c>
      <c r="BC1064" s="88">
        <v>0</v>
      </c>
    </row>
    <row r="1065" spans="1:55" x14ac:dyDescent="0.45">
      <c r="A1065" s="161" t="s">
        <v>756</v>
      </c>
      <c r="B1065" s="101" t="s">
        <v>400</v>
      </c>
      <c r="C1065" s="102" t="s">
        <v>185</v>
      </c>
      <c r="D1065" s="101">
        <v>1277806</v>
      </c>
      <c r="E1065" s="105">
        <f>SUM(E1061:E1064)</f>
        <v>336663</v>
      </c>
      <c r="F1065" s="105">
        <f>SUM(F1061:F1064)</f>
        <v>338337</v>
      </c>
      <c r="G1065" s="105">
        <f>SUM(G1061:G1064)</f>
        <v>339235</v>
      </c>
      <c r="H1065" s="129"/>
      <c r="I1065" s="105">
        <f>SUM(I1061:I1064)</f>
        <v>342606</v>
      </c>
      <c r="J1065" s="105">
        <f>SUM(J1061:J1064)</f>
        <v>342630</v>
      </c>
      <c r="K1065" s="105">
        <f>SUM(K1061:K1064)</f>
        <v>343520</v>
      </c>
      <c r="L1065" s="129"/>
      <c r="M1065" s="105">
        <f>SUM(M1061:M1064)</f>
        <v>342628</v>
      </c>
      <c r="N1065" s="105">
        <f>SUM(N1061:N1064)</f>
        <v>343190</v>
      </c>
      <c r="O1065" s="105">
        <f>SUM(O1061:O1064)</f>
        <v>343914</v>
      </c>
      <c r="P1065" s="129"/>
      <c r="Q1065" s="105">
        <f>SUM(Q1061:Q1064)</f>
        <v>345813</v>
      </c>
      <c r="R1065" s="105">
        <f>SUM(R1061:R1064)</f>
        <v>344993</v>
      </c>
      <c r="S1065" s="105">
        <f>SUM(S1061:S1064)</f>
        <v>345381</v>
      </c>
      <c r="T1065" s="129"/>
      <c r="U1065" s="105">
        <f>SUM(U1061:U1064)</f>
        <v>345870</v>
      </c>
      <c r="V1065" s="105">
        <f>SUM(V1061:V1064)</f>
        <v>345679</v>
      </c>
      <c r="W1065" s="105">
        <f>SUM(W1061:W1064)</f>
        <v>345952</v>
      </c>
      <c r="X1065" s="129"/>
      <c r="Y1065" s="105">
        <f>SUM(Y1061:Y1064)</f>
        <v>346303</v>
      </c>
      <c r="Z1065" s="105">
        <f>SUM(Z1061:Z1064)</f>
        <v>345892</v>
      </c>
      <c r="AA1065" s="105">
        <f>SUM(AA1061:AA1064)</f>
        <v>346102</v>
      </c>
      <c r="AB1065" s="129"/>
      <c r="AC1065" s="105">
        <f>SUM(AC1061:AC1064)</f>
        <v>346134</v>
      </c>
      <c r="AD1065" s="105">
        <f>SUM(AD1061:AD1064)</f>
        <v>346013</v>
      </c>
      <c r="AE1065" s="105">
        <f>SUM(AE1061:AE1064)</f>
        <v>346731</v>
      </c>
      <c r="AF1065" s="129"/>
      <c r="AG1065" s="105">
        <f>SUM(AG1061:AG1064)</f>
        <v>346853</v>
      </c>
      <c r="AH1065" s="105">
        <f>SUM(AH1061:AH1064)</f>
        <v>345755</v>
      </c>
      <c r="AI1065" s="105">
        <f>SUM(AI1061:AI1064)</f>
        <v>346566</v>
      </c>
      <c r="AJ1065" s="166"/>
      <c r="AK1065" s="105">
        <f>SUM(AK1061:AK1064)</f>
        <v>346658</v>
      </c>
      <c r="AL1065" s="105">
        <f>SUM(AL1061:AL1064)</f>
        <v>346192</v>
      </c>
      <c r="AM1065" s="105">
        <f>SUM(AM1061:AM1064)</f>
        <v>345937</v>
      </c>
      <c r="AN1065" s="166"/>
      <c r="AO1065" s="105">
        <f>SUM(AO1061:AO1064)</f>
        <v>345018</v>
      </c>
      <c r="AP1065" s="105">
        <f>SUM(AP1061:AP1064)</f>
        <v>6902000</v>
      </c>
      <c r="AQ1065" s="105">
        <f>SUM(AQ1061:AQ1064)</f>
        <v>6868000</v>
      </c>
      <c r="AR1065" s="166"/>
      <c r="AT1065" s="107">
        <f t="shared" ref="AT1065:BC1065" si="85">SUM(AT1061:AT1064)</f>
        <v>338809</v>
      </c>
      <c r="AU1065" s="107">
        <f t="shared" si="85"/>
        <v>342377</v>
      </c>
      <c r="AV1065" s="107">
        <f t="shared" si="85"/>
        <v>343780</v>
      </c>
      <c r="AW1065" s="107">
        <f t="shared" si="85"/>
        <v>345131</v>
      </c>
      <c r="AX1065" s="107">
        <f t="shared" si="85"/>
        <v>345942</v>
      </c>
      <c r="AY1065" s="107">
        <f t="shared" si="85"/>
        <v>346101</v>
      </c>
      <c r="AZ1065" s="107">
        <f t="shared" si="85"/>
        <v>346342</v>
      </c>
      <c r="BA1065" s="107">
        <f t="shared" si="85"/>
        <v>346084</v>
      </c>
      <c r="BB1065" s="107">
        <f t="shared" si="85"/>
        <v>345755</v>
      </c>
      <c r="BC1065" s="107">
        <f t="shared" si="85"/>
        <v>6881000</v>
      </c>
    </row>
    <row r="1066" spans="1:55" x14ac:dyDescent="0.45">
      <c r="A1066" s="59"/>
      <c r="B1066" s="60"/>
      <c r="C1066" s="60"/>
      <c r="D1066" s="60"/>
      <c r="E1066" s="66"/>
      <c r="F1066" s="131"/>
      <c r="G1066" s="131"/>
      <c r="H1066" s="130"/>
      <c r="I1066" s="131"/>
      <c r="J1066" s="131"/>
      <c r="K1066" s="131"/>
      <c r="L1066" s="130"/>
      <c r="M1066" s="131"/>
      <c r="N1066" s="131"/>
      <c r="O1066" s="131"/>
      <c r="P1066" s="130"/>
      <c r="Q1066" s="131"/>
      <c r="R1066" s="131"/>
      <c r="S1066" s="131"/>
      <c r="T1066" s="130"/>
      <c r="U1066" s="131"/>
      <c r="V1066" s="131"/>
      <c r="W1066" s="131"/>
      <c r="X1066" s="130"/>
      <c r="Y1066" s="131"/>
      <c r="Z1066" s="131"/>
      <c r="AA1066" s="131"/>
      <c r="AB1066" s="130"/>
      <c r="AC1066" s="131"/>
      <c r="AD1066" s="131"/>
      <c r="AE1066" s="131"/>
      <c r="AF1066" s="130"/>
      <c r="AG1066" s="131"/>
      <c r="AH1066" s="131"/>
      <c r="AI1066" s="131"/>
      <c r="AJ1066" s="130"/>
      <c r="AK1066" s="131"/>
      <c r="AL1066" s="131"/>
      <c r="AM1066" s="131"/>
      <c r="AN1066" s="130"/>
      <c r="AO1066" s="131"/>
      <c r="AP1066" s="131"/>
      <c r="AQ1066" s="131"/>
      <c r="AR1066" s="130"/>
      <c r="AT1066" s="132"/>
      <c r="AU1066" s="132"/>
      <c r="AV1066" s="132"/>
      <c r="AW1066" s="132"/>
      <c r="AX1066" s="132"/>
      <c r="AY1066" s="132"/>
      <c r="AZ1066" s="132"/>
      <c r="BA1066" s="132"/>
      <c r="BB1066" s="132"/>
      <c r="BC1066" s="132"/>
    </row>
    <row r="1067" spans="1:55" x14ac:dyDescent="0.45">
      <c r="A1067" s="226" t="s">
        <v>775</v>
      </c>
      <c r="B1067" s="227"/>
      <c r="C1067" s="227"/>
      <c r="D1067" s="227"/>
      <c r="E1067" s="115"/>
      <c r="F1067" s="148"/>
      <c r="G1067" s="148"/>
      <c r="H1067" s="221"/>
      <c r="I1067" s="148"/>
      <c r="J1067" s="148"/>
      <c r="K1067" s="148"/>
      <c r="L1067" s="221"/>
      <c r="M1067" s="148"/>
      <c r="N1067" s="148"/>
      <c r="O1067" s="148"/>
      <c r="P1067" s="221"/>
      <c r="Q1067" s="148"/>
      <c r="R1067" s="148"/>
      <c r="S1067" s="148"/>
      <c r="T1067" s="221"/>
      <c r="U1067" s="148"/>
      <c r="V1067" s="148"/>
      <c r="W1067" s="148"/>
      <c r="X1067" s="221"/>
      <c r="Y1067" s="148"/>
      <c r="Z1067" s="148"/>
      <c r="AA1067" s="148"/>
      <c r="AB1067" s="221"/>
      <c r="AC1067" s="148"/>
      <c r="AD1067" s="148"/>
      <c r="AE1067" s="148"/>
      <c r="AF1067" s="221"/>
      <c r="AG1067" s="148"/>
      <c r="AH1067" s="148"/>
      <c r="AI1067" s="148"/>
      <c r="AJ1067" s="221"/>
      <c r="AK1067" s="148"/>
      <c r="AL1067" s="148"/>
      <c r="AM1067" s="148"/>
      <c r="AN1067" s="221"/>
      <c r="AO1067" s="148"/>
      <c r="AP1067" s="148"/>
      <c r="AQ1067" s="148"/>
      <c r="AR1067" s="221"/>
      <c r="AT1067" s="149"/>
      <c r="AU1067" s="149"/>
      <c r="AV1067" s="149"/>
      <c r="AW1067" s="149"/>
      <c r="AX1067" s="149"/>
      <c r="AY1067" s="149"/>
      <c r="AZ1067" s="149"/>
      <c r="BA1067" s="149"/>
      <c r="BB1067" s="117"/>
      <c r="BC1067" s="117"/>
    </row>
    <row r="1068" spans="1:55" x14ac:dyDescent="0.45">
      <c r="A1068" s="228" t="s">
        <v>393</v>
      </c>
      <c r="B1068" s="60" t="s">
        <v>394</v>
      </c>
      <c r="C1068" s="76" t="s">
        <v>185</v>
      </c>
      <c r="D1068" s="60">
        <v>1277807</v>
      </c>
      <c r="E1068" s="175">
        <v>9.8699999999999992</v>
      </c>
      <c r="F1068" s="175">
        <v>7.55</v>
      </c>
      <c r="G1068" s="175">
        <v>8.7100000000000009</v>
      </c>
      <c r="H1068" s="176">
        <f>AT1068-SUM(E1068,F1068,G1068)</f>
        <v>9.9199999999999982</v>
      </c>
      <c r="I1068" s="175">
        <v>5.33</v>
      </c>
      <c r="J1068" s="175">
        <v>5.09</v>
      </c>
      <c r="K1068" s="175">
        <v>4.3600000000000003</v>
      </c>
      <c r="L1068" s="176">
        <f>AU1068-SUM(I1068,J1068,K1068)</f>
        <v>5.4899999999999984</v>
      </c>
      <c r="M1068" s="175">
        <v>5.2</v>
      </c>
      <c r="N1068" s="175">
        <v>4.93</v>
      </c>
      <c r="O1068" s="175">
        <v>5.73</v>
      </c>
      <c r="P1068" s="176">
        <f>AV1068-SUM(M1068,N1068,O1068)</f>
        <v>6.98</v>
      </c>
      <c r="Q1068" s="66"/>
      <c r="R1068" s="66"/>
      <c r="S1068" s="66"/>
      <c r="T1068" s="67"/>
      <c r="U1068" s="66"/>
      <c r="V1068" s="66"/>
      <c r="W1068" s="66"/>
      <c r="X1068" s="67"/>
      <c r="Y1068" s="66"/>
      <c r="Z1068" s="66"/>
      <c r="AA1068" s="66"/>
      <c r="AB1068" s="67"/>
      <c r="AC1068" s="66"/>
      <c r="AD1068" s="66"/>
      <c r="AE1068" s="66"/>
      <c r="AF1068" s="67"/>
      <c r="AG1068" s="66"/>
      <c r="AH1068" s="66"/>
      <c r="AI1068" s="66"/>
      <c r="AJ1068" s="67"/>
      <c r="AK1068" s="66"/>
      <c r="AL1068" s="66"/>
      <c r="AM1068" s="66"/>
      <c r="AN1068" s="67"/>
      <c r="AO1068" s="66"/>
      <c r="AP1068" s="66"/>
      <c r="AQ1068" s="66"/>
      <c r="AR1068" s="67"/>
      <c r="AT1068" s="177">
        <v>36.049999999999997</v>
      </c>
      <c r="AU1068" s="177">
        <v>20.27</v>
      </c>
      <c r="AV1068" s="177">
        <v>22.84</v>
      </c>
      <c r="AW1068" s="99"/>
      <c r="AX1068" s="99"/>
      <c r="AY1068" s="99"/>
      <c r="AZ1068" s="99"/>
      <c r="BA1068" s="99"/>
      <c r="BB1068" s="68"/>
      <c r="BC1068" s="68"/>
    </row>
    <row r="1069" spans="1:55" x14ac:dyDescent="0.45">
      <c r="A1069" s="228" t="s">
        <v>395</v>
      </c>
      <c r="B1069" s="60" t="s">
        <v>394</v>
      </c>
      <c r="C1069" s="76" t="s">
        <v>185</v>
      </c>
      <c r="D1069" s="60">
        <v>1277808</v>
      </c>
      <c r="E1069" s="175">
        <v>7.0000000000000007E-2</v>
      </c>
      <c r="F1069" s="175">
        <v>1.99</v>
      </c>
      <c r="G1069" s="175">
        <v>0.04</v>
      </c>
      <c r="H1069" s="176">
        <f>AT1069-SUM(E1069,F1069,G1069)</f>
        <v>-2.0000000000000018E-2</v>
      </c>
      <c r="I1069" s="175">
        <v>-0.28999999999999998</v>
      </c>
      <c r="J1069" s="175">
        <v>-0.1</v>
      </c>
      <c r="K1069" s="175">
        <v>-0.27</v>
      </c>
      <c r="L1069" s="176">
        <f>AU1069-SUM(I1069,J1069,K1069)</f>
        <v>1.4100000000000001</v>
      </c>
      <c r="M1069" s="66"/>
      <c r="N1069" s="66"/>
      <c r="O1069" s="66"/>
      <c r="P1069" s="67"/>
      <c r="Q1069" s="66"/>
      <c r="R1069" s="66"/>
      <c r="S1069" s="66"/>
      <c r="T1069" s="67"/>
      <c r="U1069" s="66"/>
      <c r="V1069" s="66"/>
      <c r="W1069" s="66"/>
      <c r="X1069" s="67"/>
      <c r="Y1069" s="66"/>
      <c r="Z1069" s="66"/>
      <c r="AA1069" s="66"/>
      <c r="AB1069" s="67"/>
      <c r="AC1069" s="66"/>
      <c r="AD1069" s="66"/>
      <c r="AE1069" s="66"/>
      <c r="AF1069" s="67"/>
      <c r="AG1069" s="66"/>
      <c r="AH1069" s="66"/>
      <c r="AI1069" s="66"/>
      <c r="AJ1069" s="67"/>
      <c r="AK1069" s="66"/>
      <c r="AL1069" s="66"/>
      <c r="AM1069" s="66"/>
      <c r="AN1069" s="67"/>
      <c r="AO1069" s="66"/>
      <c r="AP1069" s="66"/>
      <c r="AQ1069" s="66"/>
      <c r="AR1069" s="67"/>
      <c r="AT1069" s="177">
        <v>2.08</v>
      </c>
      <c r="AU1069" s="177">
        <v>0.75</v>
      </c>
      <c r="AV1069" s="92">
        <v>0</v>
      </c>
      <c r="AW1069" s="99"/>
      <c r="AX1069" s="99"/>
      <c r="AY1069" s="99"/>
      <c r="AZ1069" s="99"/>
      <c r="BA1069" s="99"/>
      <c r="BB1069" s="68"/>
      <c r="BC1069" s="68"/>
    </row>
    <row r="1070" spans="1:55" x14ac:dyDescent="0.45">
      <c r="A1070" s="229" t="s">
        <v>775</v>
      </c>
      <c r="B1070" s="101" t="s">
        <v>394</v>
      </c>
      <c r="C1070" s="102" t="s">
        <v>185</v>
      </c>
      <c r="D1070" s="101">
        <v>1277809</v>
      </c>
      <c r="E1070" s="178">
        <f>SUM(E1068:E1069)</f>
        <v>9.94</v>
      </c>
      <c r="F1070" s="178">
        <f>SUM(F1068:F1069)</f>
        <v>9.5399999999999991</v>
      </c>
      <c r="G1070" s="178">
        <f>SUM(G1068:G1069)</f>
        <v>8.75</v>
      </c>
      <c r="H1070" s="183">
        <f>AT1070-SUM(E1070,F1070,G1070)</f>
        <v>9.9000000000000057</v>
      </c>
      <c r="I1070" s="178">
        <f>SUM(I1068:I1069)</f>
        <v>5.04</v>
      </c>
      <c r="J1070" s="178">
        <f>SUM(J1068:J1069)</f>
        <v>4.99</v>
      </c>
      <c r="K1070" s="178">
        <f>SUM(K1068:K1069)</f>
        <v>4.09</v>
      </c>
      <c r="L1070" s="183">
        <f>AU1070-SUM(I1070,J1070,K1070)</f>
        <v>6.8999999999999986</v>
      </c>
      <c r="M1070" s="178">
        <f>SUM(M1068:M1069)</f>
        <v>5.2</v>
      </c>
      <c r="N1070" s="178">
        <f>SUM(N1068:N1069)</f>
        <v>4.93</v>
      </c>
      <c r="O1070" s="178">
        <f>SUM(O1068:O1069)</f>
        <v>5.73</v>
      </c>
      <c r="P1070" s="183">
        <f>AV1070-SUM(M1070,N1070,O1070)</f>
        <v>6.98</v>
      </c>
      <c r="Q1070" s="179">
        <v>6.02</v>
      </c>
      <c r="R1070" s="179">
        <v>7</v>
      </c>
      <c r="S1070" s="179">
        <v>7.25</v>
      </c>
      <c r="T1070" s="183">
        <f>AW1070-SUM(Q1070,R1070,S1070)</f>
        <v>7.5800000000000018</v>
      </c>
      <c r="U1070" s="179">
        <v>7.73</v>
      </c>
      <c r="V1070" s="179">
        <v>5.01</v>
      </c>
      <c r="W1070" s="179">
        <v>9.57</v>
      </c>
      <c r="X1070" s="183">
        <f>AX1070-SUM(U1070,V1070,W1070)</f>
        <v>-4.3100000000000023</v>
      </c>
      <c r="Y1070" s="179">
        <v>13.33</v>
      </c>
      <c r="Z1070" s="179">
        <v>4.54</v>
      </c>
      <c r="AA1070" s="179">
        <v>13.06</v>
      </c>
      <c r="AB1070" s="183">
        <f>AY1070-SUM(Y1070,Z1070,AA1070)</f>
        <v>12.770000000000003</v>
      </c>
      <c r="AC1070" s="179">
        <v>9.5</v>
      </c>
      <c r="AD1070" s="179">
        <v>14.21</v>
      </c>
      <c r="AE1070" s="179">
        <v>10.119999999999999</v>
      </c>
      <c r="AF1070" s="183">
        <f>AZ1070-SUM(AC1070,AD1070,AE1070)</f>
        <v>15.329999999999998</v>
      </c>
      <c r="AG1070" s="179">
        <v>9.8699999999999992</v>
      </c>
      <c r="AH1070" s="179">
        <v>10.130000000000001</v>
      </c>
      <c r="AI1070" s="179">
        <v>16.399999999999999</v>
      </c>
      <c r="AJ1070" s="183">
        <f>BA1070-SUM(AG1070,AH1070,AI1070)</f>
        <v>22.21</v>
      </c>
      <c r="AK1070" s="179">
        <v>26.29</v>
      </c>
      <c r="AL1070" s="179">
        <v>27.26</v>
      </c>
      <c r="AM1070" s="179">
        <v>27.99</v>
      </c>
      <c r="AN1070" s="183">
        <f>BB1070-SUM(AK1070,AL1070,AM1070)</f>
        <v>30.660000000000011</v>
      </c>
      <c r="AO1070" s="179">
        <v>24.62</v>
      </c>
      <c r="AP1070" s="179">
        <v>1.21</v>
      </c>
      <c r="AQ1070" s="179">
        <v>1.06</v>
      </c>
      <c r="AR1070" s="183">
        <f>BC1070-SUM(AO1070,AP1070,AQ1070)</f>
        <v>-22.330000000000002</v>
      </c>
      <c r="AT1070" s="182">
        <v>38.130000000000003</v>
      </c>
      <c r="AU1070" s="181">
        <f>SUM(AU1068:AU1069)</f>
        <v>21.02</v>
      </c>
      <c r="AV1070" s="181">
        <f>SUM(AV1068:AV1069)</f>
        <v>22.84</v>
      </c>
      <c r="AW1070" s="182">
        <v>27.85</v>
      </c>
      <c r="AX1070" s="182">
        <v>18</v>
      </c>
      <c r="AY1070" s="182">
        <v>43.7</v>
      </c>
      <c r="AZ1070" s="182">
        <v>49.16</v>
      </c>
      <c r="BA1070" s="182">
        <v>58.61</v>
      </c>
      <c r="BB1070" s="182">
        <v>112.2</v>
      </c>
      <c r="BC1070" s="182">
        <v>4.5599999999999996</v>
      </c>
    </row>
    <row r="1071" spans="1:55" x14ac:dyDescent="0.45">
      <c r="A1071" s="59"/>
      <c r="B1071" s="60"/>
      <c r="C1071" s="60"/>
      <c r="D1071" s="60"/>
      <c r="E1071" s="66"/>
      <c r="F1071" s="131"/>
      <c r="G1071" s="131"/>
      <c r="H1071" s="130"/>
      <c r="I1071" s="131"/>
      <c r="J1071" s="131"/>
      <c r="K1071" s="131"/>
      <c r="L1071" s="130"/>
      <c r="M1071" s="131"/>
      <c r="N1071" s="131"/>
      <c r="O1071" s="131"/>
      <c r="P1071" s="130"/>
      <c r="Q1071" s="131"/>
      <c r="R1071" s="66"/>
      <c r="S1071" s="66"/>
      <c r="T1071" s="67"/>
      <c r="U1071" s="66"/>
      <c r="V1071" s="66"/>
      <c r="W1071" s="66"/>
      <c r="X1071" s="67"/>
      <c r="Y1071" s="66"/>
      <c r="Z1071" s="66"/>
      <c r="AA1071" s="66"/>
      <c r="AB1071" s="67"/>
      <c r="AC1071" s="66"/>
      <c r="AD1071" s="66"/>
      <c r="AE1071" s="66"/>
      <c r="AF1071" s="67"/>
      <c r="AG1071" s="66"/>
      <c r="AH1071" s="66"/>
      <c r="AI1071" s="66"/>
      <c r="AJ1071" s="67"/>
      <c r="AK1071" s="66"/>
      <c r="AL1071" s="66"/>
      <c r="AM1071" s="66"/>
      <c r="AN1071" s="67"/>
      <c r="AO1071" s="66"/>
      <c r="AP1071" s="66"/>
      <c r="AQ1071" s="66"/>
      <c r="AR1071" s="67"/>
      <c r="AT1071" s="132"/>
      <c r="AU1071" s="132"/>
      <c r="AV1071" s="132"/>
      <c r="AW1071" s="132"/>
      <c r="AX1071" s="132"/>
      <c r="AY1071" s="132"/>
      <c r="AZ1071" s="132"/>
      <c r="BA1071" s="132"/>
      <c r="BB1071" s="68"/>
      <c r="BC1071" s="68"/>
    </row>
    <row r="1072" spans="1:55" x14ac:dyDescent="0.45">
      <c r="A1072" s="95" t="s">
        <v>702</v>
      </c>
      <c r="B1072" s="96"/>
      <c r="C1072" s="96"/>
      <c r="D1072" s="96"/>
      <c r="E1072" s="66"/>
      <c r="F1072" s="131"/>
      <c r="G1072" s="131"/>
      <c r="H1072" s="130"/>
      <c r="I1072" s="131"/>
      <c r="J1072" s="131"/>
      <c r="K1072" s="131"/>
      <c r="L1072" s="130"/>
      <c r="M1072" s="131"/>
      <c r="N1072" s="131"/>
      <c r="O1072" s="131"/>
      <c r="P1072" s="130"/>
      <c r="Q1072" s="131"/>
      <c r="R1072" s="66"/>
      <c r="S1072" s="66"/>
      <c r="T1072" s="67"/>
      <c r="U1072" s="66"/>
      <c r="V1072" s="66"/>
      <c r="W1072" s="66"/>
      <c r="X1072" s="67"/>
      <c r="Y1072" s="66"/>
      <c r="Z1072" s="66"/>
      <c r="AA1072" s="66"/>
      <c r="AB1072" s="67"/>
      <c r="AC1072" s="66"/>
      <c r="AD1072" s="66"/>
      <c r="AE1072" s="66"/>
      <c r="AF1072" s="67"/>
      <c r="AG1072" s="66"/>
      <c r="AH1072" s="66"/>
      <c r="AI1072" s="66"/>
      <c r="AJ1072" s="67"/>
      <c r="AK1072" s="66"/>
      <c r="AL1072" s="66"/>
      <c r="AM1072" s="66"/>
      <c r="AN1072" s="67"/>
      <c r="AO1072" s="66"/>
      <c r="AP1072" s="66"/>
      <c r="AQ1072" s="66"/>
      <c r="AR1072" s="67"/>
      <c r="AT1072" s="132"/>
      <c r="AU1072" s="132"/>
      <c r="AV1072" s="132"/>
      <c r="AW1072" s="132"/>
      <c r="AX1072" s="132"/>
      <c r="AY1072" s="132"/>
      <c r="AZ1072" s="132"/>
      <c r="BA1072" s="132"/>
      <c r="BB1072" s="68"/>
      <c r="BC1072" s="68"/>
    </row>
    <row r="1073" spans="1:55" x14ac:dyDescent="0.45">
      <c r="A1073" s="141" t="s">
        <v>749</v>
      </c>
      <c r="B1073" s="142"/>
      <c r="C1073" s="142"/>
      <c r="D1073" s="142"/>
      <c r="E1073" s="115"/>
      <c r="F1073" s="115"/>
      <c r="G1073" s="115"/>
      <c r="H1073" s="116"/>
      <c r="I1073" s="115"/>
      <c r="J1073" s="115"/>
      <c r="K1073" s="115"/>
      <c r="L1073" s="116"/>
      <c r="M1073" s="115"/>
      <c r="N1073" s="115"/>
      <c r="O1073" s="115"/>
      <c r="P1073" s="116"/>
      <c r="Q1073" s="115"/>
      <c r="R1073" s="115"/>
      <c r="S1073" s="115"/>
      <c r="T1073" s="116"/>
      <c r="U1073" s="115"/>
      <c r="V1073" s="115"/>
      <c r="W1073" s="115"/>
      <c r="X1073" s="116"/>
      <c r="Y1073" s="115"/>
      <c r="Z1073" s="115"/>
      <c r="AA1073" s="115"/>
      <c r="AB1073" s="116"/>
      <c r="AC1073" s="115"/>
      <c r="AD1073" s="115"/>
      <c r="AE1073" s="115"/>
      <c r="AF1073" s="116"/>
      <c r="AG1073" s="115"/>
      <c r="AH1073" s="115"/>
      <c r="AI1073" s="115"/>
      <c r="AJ1073" s="116"/>
      <c r="AK1073" s="115"/>
      <c r="AL1073" s="115"/>
      <c r="AM1073" s="115"/>
      <c r="AN1073" s="116"/>
      <c r="AO1073" s="115"/>
      <c r="AP1073" s="115"/>
      <c r="AQ1073" s="115"/>
      <c r="AR1073" s="116"/>
      <c r="AT1073" s="117"/>
      <c r="AU1073" s="117"/>
      <c r="AV1073" s="117"/>
      <c r="AW1073" s="117"/>
      <c r="AX1073" s="117"/>
      <c r="AY1073" s="117"/>
      <c r="AZ1073" s="117"/>
      <c r="BA1073" s="117"/>
      <c r="BB1073" s="117"/>
      <c r="BC1073" s="117"/>
    </row>
    <row r="1074" spans="1:55" x14ac:dyDescent="0.45">
      <c r="A1074" s="187" t="s">
        <v>750</v>
      </c>
      <c r="B1074" s="188"/>
      <c r="C1074" s="188"/>
      <c r="D1074" s="188"/>
      <c r="E1074" s="115"/>
      <c r="F1074" s="115"/>
      <c r="G1074" s="115"/>
      <c r="H1074" s="116"/>
      <c r="I1074" s="115"/>
      <c r="J1074" s="115"/>
      <c r="K1074" s="115"/>
      <c r="L1074" s="116"/>
      <c r="M1074" s="115"/>
      <c r="N1074" s="115"/>
      <c r="O1074" s="115"/>
      <c r="P1074" s="116"/>
      <c r="Q1074" s="115"/>
      <c r="R1074" s="115"/>
      <c r="S1074" s="115"/>
      <c r="T1074" s="116"/>
      <c r="U1074" s="115"/>
      <c r="V1074" s="115"/>
      <c r="W1074" s="115"/>
      <c r="X1074" s="116"/>
      <c r="Y1074" s="115"/>
      <c r="Z1074" s="115"/>
      <c r="AA1074" s="115"/>
      <c r="AB1074" s="116"/>
      <c r="AC1074" s="115"/>
      <c r="AD1074" s="115"/>
      <c r="AE1074" s="115"/>
      <c r="AF1074" s="116"/>
      <c r="AG1074" s="115"/>
      <c r="AH1074" s="115"/>
      <c r="AI1074" s="115"/>
      <c r="AJ1074" s="116"/>
      <c r="AK1074" s="115"/>
      <c r="AL1074" s="115"/>
      <c r="AM1074" s="115"/>
      <c r="AN1074" s="116"/>
      <c r="AO1074" s="115"/>
      <c r="AP1074" s="115"/>
      <c r="AQ1074" s="115"/>
      <c r="AR1074" s="116"/>
      <c r="AT1074" s="117"/>
      <c r="AU1074" s="117"/>
      <c r="AV1074" s="117"/>
      <c r="AW1074" s="117"/>
      <c r="AX1074" s="117"/>
      <c r="AY1074" s="117"/>
      <c r="AZ1074" s="117"/>
      <c r="BA1074" s="117"/>
      <c r="BB1074" s="117"/>
      <c r="BC1074" s="117"/>
    </row>
    <row r="1075" spans="1:55" x14ac:dyDescent="0.45">
      <c r="A1075" s="160" t="s">
        <v>751</v>
      </c>
      <c r="B1075" s="60" t="s">
        <v>223</v>
      </c>
      <c r="C1075" s="76" t="s">
        <v>185</v>
      </c>
      <c r="D1075" s="60">
        <v>2621735</v>
      </c>
      <c r="E1075" s="86">
        <v>621</v>
      </c>
      <c r="F1075" s="86">
        <v>461</v>
      </c>
      <c r="G1075" s="86">
        <v>517</v>
      </c>
      <c r="H1075" s="79">
        <f>AT1075-SUM(E1075,F1075,G1075)</f>
        <v>578</v>
      </c>
      <c r="I1075" s="86">
        <v>304</v>
      </c>
      <c r="J1075" s="86">
        <v>286</v>
      </c>
      <c r="K1075" s="86">
        <v>242</v>
      </c>
      <c r="L1075" s="79">
        <f>AU1075-SUM(I1075,J1075,K1075)</f>
        <v>300</v>
      </c>
      <c r="M1075" s="86">
        <v>278</v>
      </c>
      <c r="N1075" s="86">
        <v>260</v>
      </c>
      <c r="O1075" s="86">
        <v>298</v>
      </c>
      <c r="P1075" s="79">
        <f>AV1075-SUM(M1075,N1075,O1075)</f>
        <v>360</v>
      </c>
      <c r="Q1075" s="66"/>
      <c r="R1075" s="66"/>
      <c r="S1075" s="66"/>
      <c r="T1075" s="67"/>
      <c r="U1075" s="66"/>
      <c r="V1075" s="66"/>
      <c r="W1075" s="66"/>
      <c r="X1075" s="67"/>
      <c r="Y1075" s="66"/>
      <c r="Z1075" s="66"/>
      <c r="AA1075" s="66"/>
      <c r="AB1075" s="67"/>
      <c r="AC1075" s="66"/>
      <c r="AD1075" s="66"/>
      <c r="AE1075" s="66"/>
      <c r="AF1075" s="67"/>
      <c r="AG1075" s="66"/>
      <c r="AH1075" s="66"/>
      <c r="AI1075" s="66"/>
      <c r="AJ1075" s="67"/>
      <c r="AK1075" s="66"/>
      <c r="AL1075" s="66"/>
      <c r="AM1075" s="66"/>
      <c r="AN1075" s="67"/>
      <c r="AO1075" s="66"/>
      <c r="AP1075" s="66"/>
      <c r="AQ1075" s="66"/>
      <c r="AR1075" s="67"/>
      <c r="AT1075" s="88">
        <v>2177</v>
      </c>
      <c r="AU1075" s="88">
        <v>1132</v>
      </c>
      <c r="AV1075" s="88">
        <v>1196</v>
      </c>
      <c r="AW1075" s="99"/>
      <c r="AX1075" s="99"/>
      <c r="AY1075" s="99"/>
      <c r="AZ1075" s="99"/>
      <c r="BA1075" s="99"/>
      <c r="BB1075" s="68"/>
      <c r="BC1075" s="68"/>
    </row>
    <row r="1076" spans="1:55" x14ac:dyDescent="0.45">
      <c r="A1076" s="160" t="s">
        <v>752</v>
      </c>
      <c r="B1076" s="60" t="s">
        <v>223</v>
      </c>
      <c r="C1076" s="76" t="s">
        <v>185</v>
      </c>
      <c r="D1076" s="60">
        <v>2621736</v>
      </c>
      <c r="E1076" s="86">
        <v>4</v>
      </c>
      <c r="F1076" s="86">
        <v>122</v>
      </c>
      <c r="G1076" s="86">
        <v>3</v>
      </c>
      <c r="H1076" s="79">
        <f>AT1076-SUM(E1076,F1076,G1076)</f>
        <v>-3</v>
      </c>
      <c r="I1076" s="86">
        <v>-16</v>
      </c>
      <c r="J1076" s="86">
        <v>-6</v>
      </c>
      <c r="K1076" s="86">
        <v>-15</v>
      </c>
      <c r="L1076" s="79">
        <f>AU1076-SUM(I1076,J1076,K1076)</f>
        <v>79</v>
      </c>
      <c r="M1076" s="66"/>
      <c r="N1076" s="66"/>
      <c r="O1076" s="66"/>
      <c r="P1076" s="67"/>
      <c r="Q1076" s="66"/>
      <c r="R1076" s="66"/>
      <c r="S1076" s="66"/>
      <c r="T1076" s="67"/>
      <c r="U1076" s="66"/>
      <c r="V1076" s="66"/>
      <c r="W1076" s="66"/>
      <c r="X1076" s="67"/>
      <c r="Y1076" s="66"/>
      <c r="Z1076" s="66"/>
      <c r="AA1076" s="66"/>
      <c r="AB1076" s="67"/>
      <c r="AC1076" s="66"/>
      <c r="AD1076" s="66"/>
      <c r="AE1076" s="66"/>
      <c r="AF1076" s="67"/>
      <c r="AG1076" s="66"/>
      <c r="AH1076" s="66"/>
      <c r="AI1076" s="66"/>
      <c r="AJ1076" s="67"/>
      <c r="AK1076" s="66"/>
      <c r="AL1076" s="66"/>
      <c r="AM1076" s="66"/>
      <c r="AN1076" s="67"/>
      <c r="AO1076" s="66"/>
      <c r="AP1076" s="66"/>
      <c r="AQ1076" s="66"/>
      <c r="AR1076" s="67"/>
      <c r="AT1076" s="88">
        <v>126</v>
      </c>
      <c r="AU1076" s="88">
        <v>42</v>
      </c>
      <c r="AV1076" s="99"/>
      <c r="AW1076" s="99"/>
      <c r="AX1076" s="99"/>
      <c r="AY1076" s="99"/>
      <c r="AZ1076" s="99"/>
      <c r="BA1076" s="99"/>
      <c r="BB1076" s="68"/>
      <c r="BC1076" s="68"/>
    </row>
    <row r="1077" spans="1:55" x14ac:dyDescent="0.45">
      <c r="A1077" s="160" t="s">
        <v>776</v>
      </c>
      <c r="B1077" s="60" t="s">
        <v>223</v>
      </c>
      <c r="C1077" s="76" t="s">
        <v>185</v>
      </c>
      <c r="D1077" s="60">
        <v>2621737</v>
      </c>
      <c r="E1077" s="131"/>
      <c r="F1077" s="131"/>
      <c r="G1077" s="131"/>
      <c r="H1077" s="67"/>
      <c r="I1077" s="131"/>
      <c r="J1077" s="131"/>
      <c r="K1077" s="131"/>
      <c r="L1077" s="67"/>
      <c r="M1077" s="66"/>
      <c r="N1077" s="66"/>
      <c r="O1077" s="66"/>
      <c r="P1077" s="67"/>
      <c r="Q1077" s="86">
        <v>305</v>
      </c>
      <c r="R1077" s="86">
        <v>350</v>
      </c>
      <c r="S1077" s="86">
        <v>357</v>
      </c>
      <c r="T1077" s="79">
        <f>AW1077-SUM(Q1077,R1077,S1077)</f>
        <v>372</v>
      </c>
      <c r="U1077" s="86">
        <v>371</v>
      </c>
      <c r="V1077" s="86">
        <v>240</v>
      </c>
      <c r="W1077" s="86">
        <v>457</v>
      </c>
      <c r="X1077" s="79">
        <f>AX1077-SUM(U1077,V1077,W1077)</f>
        <v>-206</v>
      </c>
      <c r="Y1077" s="86">
        <v>635</v>
      </c>
      <c r="Z1077" s="86">
        <v>216</v>
      </c>
      <c r="AA1077" s="86">
        <v>620</v>
      </c>
      <c r="AB1077" s="79">
        <f>AY1077-SUM(Y1077,Z1077,AA1077)</f>
        <v>601</v>
      </c>
      <c r="AC1077" s="86">
        <v>446</v>
      </c>
      <c r="AD1077" s="86">
        <v>667</v>
      </c>
      <c r="AE1077" s="86">
        <v>475</v>
      </c>
      <c r="AF1077" s="79">
        <f>AZ1077-SUM(AC1077,AD1077,AE1077)</f>
        <v>719</v>
      </c>
      <c r="AG1077" s="86">
        <v>462</v>
      </c>
      <c r="AH1077" s="86">
        <v>473</v>
      </c>
      <c r="AI1077" s="86">
        <v>763</v>
      </c>
      <c r="AJ1077" s="79">
        <f>BA1077-SUM(AG1077,AH1077,AI1077)</f>
        <v>1034</v>
      </c>
      <c r="AK1077" s="86">
        <v>1221</v>
      </c>
      <c r="AL1077" s="86">
        <v>1265</v>
      </c>
      <c r="AM1077" s="86">
        <v>1291</v>
      </c>
      <c r="AN1077" s="79">
        <f>BB1077-SUM(AK1077,AL1077,AM1077)</f>
        <v>1397</v>
      </c>
      <c r="AO1077" s="86">
        <v>1109</v>
      </c>
      <c r="AP1077" s="86">
        <v>1081</v>
      </c>
      <c r="AQ1077" s="86">
        <v>946</v>
      </c>
      <c r="AR1077" s="79">
        <f>BC1077-SUM(AO1077,AP1077,AQ1077)</f>
        <v>936</v>
      </c>
      <c r="AT1077" s="132"/>
      <c r="AU1077" s="132"/>
      <c r="AV1077" s="132"/>
      <c r="AW1077" s="88">
        <v>1384</v>
      </c>
      <c r="AX1077" s="88">
        <v>862</v>
      </c>
      <c r="AY1077" s="88">
        <v>2072</v>
      </c>
      <c r="AZ1077" s="88">
        <v>2307</v>
      </c>
      <c r="BA1077" s="88">
        <v>2732</v>
      </c>
      <c r="BB1077" s="88">
        <v>5174</v>
      </c>
      <c r="BC1077" s="88">
        <v>4072</v>
      </c>
    </row>
    <row r="1078" spans="1:55" x14ac:dyDescent="0.45">
      <c r="A1078" s="161" t="s">
        <v>716</v>
      </c>
      <c r="B1078" s="101" t="s">
        <v>223</v>
      </c>
      <c r="C1078" s="102" t="s">
        <v>184</v>
      </c>
      <c r="D1078" s="101">
        <v>2621738</v>
      </c>
      <c r="E1078" s="105">
        <f>SUM(E1075:E1077)</f>
        <v>625</v>
      </c>
      <c r="F1078" s="105">
        <f>SUM(F1075:F1077)</f>
        <v>583</v>
      </c>
      <c r="G1078" s="105">
        <f>SUM(G1075:G1077)</f>
        <v>520</v>
      </c>
      <c r="H1078" s="120">
        <f>AT1078-SUM(E1078,F1078,G1078)</f>
        <v>575</v>
      </c>
      <c r="I1078" s="105">
        <f>SUM(I1075:I1077)</f>
        <v>288</v>
      </c>
      <c r="J1078" s="105">
        <f>SUM(J1075:J1077)</f>
        <v>280</v>
      </c>
      <c r="K1078" s="105">
        <f>SUM(K1075:K1077)</f>
        <v>227</v>
      </c>
      <c r="L1078" s="120">
        <f>AU1078-SUM(I1078,J1078,K1078)</f>
        <v>379</v>
      </c>
      <c r="M1078" s="105">
        <f>SUM(M1075:M1077)</f>
        <v>278</v>
      </c>
      <c r="N1078" s="105">
        <f>SUM(N1075:N1077)</f>
        <v>260</v>
      </c>
      <c r="O1078" s="105">
        <f>SUM(O1075:O1077)</f>
        <v>298</v>
      </c>
      <c r="P1078" s="120">
        <f>AV1078-SUM(M1078,N1078,O1078)</f>
        <v>360</v>
      </c>
      <c r="Q1078" s="128"/>
      <c r="R1078" s="105">
        <f>SUM(R1075:R1077)</f>
        <v>350</v>
      </c>
      <c r="S1078" s="128"/>
      <c r="T1078" s="129"/>
      <c r="U1078" s="128"/>
      <c r="V1078" s="128"/>
      <c r="W1078" s="128"/>
      <c r="X1078" s="129"/>
      <c r="Y1078" s="128"/>
      <c r="Z1078" s="128"/>
      <c r="AA1078" s="128"/>
      <c r="AB1078" s="129"/>
      <c r="AC1078" s="128"/>
      <c r="AD1078" s="128"/>
      <c r="AE1078" s="128"/>
      <c r="AF1078" s="129"/>
      <c r="AG1078" s="128"/>
      <c r="AH1078" s="128"/>
      <c r="AI1078" s="128"/>
      <c r="AJ1078" s="129"/>
      <c r="AK1078" s="128"/>
      <c r="AL1078" s="128"/>
      <c r="AM1078" s="128"/>
      <c r="AN1078" s="129"/>
      <c r="AO1078" s="128"/>
      <c r="AP1078" s="128"/>
      <c r="AQ1078" s="128"/>
      <c r="AR1078" s="129"/>
      <c r="AT1078" s="107">
        <f>SUM(AT1075:AT1077)</f>
        <v>2303</v>
      </c>
      <c r="AU1078" s="107">
        <f>SUM(AU1075:AU1077)</f>
        <v>1174</v>
      </c>
      <c r="AV1078" s="107">
        <f>SUM(AV1075:AV1077)</f>
        <v>1196</v>
      </c>
      <c r="AW1078" s="109"/>
      <c r="AX1078" s="109"/>
      <c r="AY1078" s="109"/>
      <c r="AZ1078" s="109"/>
      <c r="BA1078" s="109"/>
      <c r="BB1078" s="134"/>
      <c r="BC1078" s="134"/>
    </row>
    <row r="1079" spans="1:55" x14ac:dyDescent="0.45">
      <c r="A1079" s="141"/>
      <c r="B1079" s="142"/>
      <c r="C1079" s="142"/>
      <c r="D1079" s="142"/>
      <c r="E1079" s="148"/>
      <c r="F1079" s="148"/>
      <c r="G1079" s="148"/>
      <c r="H1079" s="116"/>
      <c r="I1079" s="148"/>
      <c r="J1079" s="148"/>
      <c r="K1079" s="148"/>
      <c r="L1079" s="116"/>
      <c r="M1079" s="148"/>
      <c r="N1079" s="148"/>
      <c r="O1079" s="148"/>
      <c r="P1079" s="116"/>
      <c r="Q1079" s="115"/>
      <c r="R1079" s="148"/>
      <c r="S1079" s="115"/>
      <c r="T1079" s="116"/>
      <c r="U1079" s="115"/>
      <c r="V1079" s="115"/>
      <c r="W1079" s="115"/>
      <c r="X1079" s="116"/>
      <c r="Y1079" s="115"/>
      <c r="Z1079" s="115"/>
      <c r="AA1079" s="115"/>
      <c r="AB1079" s="116"/>
      <c r="AC1079" s="115"/>
      <c r="AD1079" s="115"/>
      <c r="AE1079" s="115"/>
      <c r="AF1079" s="116"/>
      <c r="AG1079" s="115"/>
      <c r="AH1079" s="115"/>
      <c r="AI1079" s="115"/>
      <c r="AJ1079" s="116"/>
      <c r="AK1079" s="115"/>
      <c r="AL1079" s="115"/>
      <c r="AM1079" s="115"/>
      <c r="AN1079" s="116"/>
      <c r="AO1079" s="115"/>
      <c r="AP1079" s="115"/>
      <c r="AQ1079" s="115"/>
      <c r="AR1079" s="116"/>
      <c r="AT1079" s="149"/>
      <c r="AU1079" s="149"/>
      <c r="AV1079" s="149"/>
      <c r="AW1079" s="149"/>
      <c r="AX1079" s="149"/>
      <c r="AY1079" s="149"/>
      <c r="AZ1079" s="149"/>
      <c r="BA1079" s="149"/>
      <c r="BB1079" s="117"/>
      <c r="BC1079" s="117"/>
    </row>
    <row r="1080" spans="1:55" x14ac:dyDescent="0.45">
      <c r="A1080" s="187" t="s">
        <v>754</v>
      </c>
      <c r="B1080" s="188"/>
      <c r="C1080" s="188"/>
      <c r="D1080" s="188"/>
      <c r="E1080" s="148"/>
      <c r="F1080" s="148"/>
      <c r="G1080" s="148"/>
      <c r="H1080" s="116"/>
      <c r="I1080" s="148"/>
      <c r="J1080" s="148"/>
      <c r="K1080" s="148"/>
      <c r="L1080" s="116"/>
      <c r="M1080" s="148"/>
      <c r="N1080" s="148"/>
      <c r="O1080" s="148"/>
      <c r="P1080" s="116"/>
      <c r="Q1080" s="115"/>
      <c r="R1080" s="148"/>
      <c r="S1080" s="115"/>
      <c r="T1080" s="116"/>
      <c r="U1080" s="115"/>
      <c r="V1080" s="115"/>
      <c r="W1080" s="115"/>
      <c r="X1080" s="116"/>
      <c r="Y1080" s="115"/>
      <c r="Z1080" s="115"/>
      <c r="AA1080" s="115"/>
      <c r="AB1080" s="116"/>
      <c r="AC1080" s="115"/>
      <c r="AD1080" s="115"/>
      <c r="AE1080" s="115"/>
      <c r="AF1080" s="116"/>
      <c r="AG1080" s="115"/>
      <c r="AH1080" s="115"/>
      <c r="AI1080" s="115"/>
      <c r="AJ1080" s="116"/>
      <c r="AK1080" s="115"/>
      <c r="AL1080" s="115"/>
      <c r="AM1080" s="115"/>
      <c r="AN1080" s="116"/>
      <c r="AO1080" s="115"/>
      <c r="AP1080" s="115"/>
      <c r="AQ1080" s="115"/>
      <c r="AR1080" s="116"/>
      <c r="AT1080" s="149"/>
      <c r="AU1080" s="149"/>
      <c r="AV1080" s="149"/>
      <c r="AW1080" s="149"/>
      <c r="AX1080" s="149"/>
      <c r="AY1080" s="149"/>
      <c r="AZ1080" s="149"/>
      <c r="BA1080" s="149"/>
      <c r="BB1080" s="117"/>
      <c r="BC1080" s="117"/>
    </row>
    <row r="1081" spans="1:55" x14ac:dyDescent="0.45">
      <c r="A1081" s="160" t="s">
        <v>755</v>
      </c>
      <c r="B1081" s="60" t="s">
        <v>400</v>
      </c>
      <c r="C1081" s="76" t="s">
        <v>184</v>
      </c>
      <c r="D1081" s="60">
        <v>1277814</v>
      </c>
      <c r="E1081" s="86">
        <v>61687</v>
      </c>
      <c r="F1081" s="86">
        <v>60063</v>
      </c>
      <c r="G1081" s="66"/>
      <c r="H1081" s="67"/>
      <c r="I1081" s="66"/>
      <c r="J1081" s="66"/>
      <c r="K1081" s="66"/>
      <c r="L1081" s="67"/>
      <c r="M1081" s="66"/>
      <c r="N1081" s="66"/>
      <c r="O1081" s="66"/>
      <c r="P1081" s="67"/>
      <c r="Q1081" s="66"/>
      <c r="R1081" s="66"/>
      <c r="S1081" s="66"/>
      <c r="T1081" s="67"/>
      <c r="U1081" s="66"/>
      <c r="V1081" s="66"/>
      <c r="W1081" s="66"/>
      <c r="X1081" s="67"/>
      <c r="Y1081" s="66"/>
      <c r="Z1081" s="66"/>
      <c r="AA1081" s="66"/>
      <c r="AB1081" s="67"/>
      <c r="AC1081" s="66"/>
      <c r="AD1081" s="66"/>
      <c r="AE1081" s="66"/>
      <c r="AF1081" s="67"/>
      <c r="AG1081" s="66"/>
      <c r="AH1081" s="66"/>
      <c r="AI1081" s="66"/>
      <c r="AJ1081" s="67"/>
      <c r="AK1081" s="66"/>
      <c r="AL1081" s="66"/>
      <c r="AM1081" s="66"/>
      <c r="AN1081" s="67"/>
      <c r="AO1081" s="66"/>
      <c r="AP1081" s="66"/>
      <c r="AQ1081" s="66"/>
      <c r="AR1081" s="67"/>
      <c r="AT1081" s="68"/>
      <c r="AU1081" s="68"/>
      <c r="AV1081" s="68"/>
      <c r="AW1081" s="68"/>
      <c r="AX1081" s="68"/>
      <c r="AY1081" s="68"/>
      <c r="AZ1081" s="68"/>
      <c r="BA1081" s="68"/>
      <c r="BB1081" s="68"/>
      <c r="BC1081" s="68"/>
    </row>
    <row r="1082" spans="1:55" x14ac:dyDescent="0.45">
      <c r="A1082" s="161" t="s">
        <v>756</v>
      </c>
      <c r="B1082" s="101" t="s">
        <v>400</v>
      </c>
      <c r="C1082" s="102" t="s">
        <v>185</v>
      </c>
      <c r="D1082" s="101">
        <v>1277815</v>
      </c>
      <c r="E1082" s="105">
        <f>SUM(E1081)</f>
        <v>61687</v>
      </c>
      <c r="F1082" s="105">
        <f>SUM(F1081)</f>
        <v>60063</v>
      </c>
      <c r="G1082" s="103">
        <v>58379</v>
      </c>
      <c r="H1082" s="129"/>
      <c r="I1082" s="103">
        <v>56091</v>
      </c>
      <c r="J1082" s="103">
        <v>55300</v>
      </c>
      <c r="K1082" s="103">
        <v>54623</v>
      </c>
      <c r="L1082" s="129"/>
      <c r="M1082" s="103">
        <v>52846</v>
      </c>
      <c r="N1082" s="103">
        <v>52114</v>
      </c>
      <c r="O1082" s="103">
        <v>51369</v>
      </c>
      <c r="P1082" s="129"/>
      <c r="Q1082" s="103">
        <v>49915</v>
      </c>
      <c r="R1082" s="103">
        <v>49228</v>
      </c>
      <c r="S1082" s="103">
        <v>48513</v>
      </c>
      <c r="T1082" s="129"/>
      <c r="U1082" s="103">
        <v>47301</v>
      </c>
      <c r="V1082" s="103">
        <v>47133</v>
      </c>
      <c r="W1082" s="103">
        <v>47078</v>
      </c>
      <c r="X1082" s="129"/>
      <c r="Y1082" s="103">
        <v>46956</v>
      </c>
      <c r="Z1082" s="103">
        <v>46915</v>
      </c>
      <c r="AA1082" s="103">
        <v>46885</v>
      </c>
      <c r="AB1082" s="129"/>
      <c r="AC1082" s="103">
        <v>46582</v>
      </c>
      <c r="AD1082" s="103">
        <v>46525</v>
      </c>
      <c r="AE1082" s="103">
        <v>46515</v>
      </c>
      <c r="AF1082" s="129"/>
      <c r="AG1082" s="103">
        <v>46424</v>
      </c>
      <c r="AH1082" s="103">
        <v>46355</v>
      </c>
      <c r="AI1082" s="103">
        <v>46108</v>
      </c>
      <c r="AJ1082" s="129"/>
      <c r="AK1082" s="103">
        <v>45840</v>
      </c>
      <c r="AL1082" s="103">
        <v>45692</v>
      </c>
      <c r="AM1082" s="103">
        <v>45404</v>
      </c>
      <c r="AN1082" s="129"/>
      <c r="AO1082" s="103">
        <v>44535</v>
      </c>
      <c r="AP1082" s="103">
        <v>887000</v>
      </c>
      <c r="AQ1082" s="103">
        <v>885000</v>
      </c>
      <c r="AR1082" s="129"/>
      <c r="AT1082" s="108">
        <v>59328</v>
      </c>
      <c r="AU1082" s="108">
        <v>54928</v>
      </c>
      <c r="AV1082" s="108">
        <v>51745</v>
      </c>
      <c r="AW1082" s="108">
        <v>48859</v>
      </c>
      <c r="AX1082" s="108">
        <v>47146</v>
      </c>
      <c r="AY1082" s="108">
        <v>46864</v>
      </c>
      <c r="AZ1082" s="108">
        <v>46527</v>
      </c>
      <c r="BA1082" s="108">
        <v>46182</v>
      </c>
      <c r="BB1082" s="108">
        <v>45430</v>
      </c>
      <c r="BC1082" s="108">
        <v>887000</v>
      </c>
    </row>
    <row r="1083" spans="1:55" x14ac:dyDescent="0.45">
      <c r="A1083" s="141"/>
      <c r="B1083" s="142"/>
      <c r="C1083" s="142"/>
      <c r="D1083" s="142"/>
      <c r="E1083" s="148"/>
      <c r="F1083" s="148"/>
      <c r="G1083" s="148"/>
      <c r="H1083" s="116"/>
      <c r="I1083" s="148"/>
      <c r="J1083" s="148"/>
      <c r="K1083" s="148"/>
      <c r="L1083" s="116"/>
      <c r="M1083" s="148"/>
      <c r="N1083" s="148"/>
      <c r="O1083" s="148"/>
      <c r="P1083" s="116"/>
      <c r="Q1083" s="148"/>
      <c r="R1083" s="148"/>
      <c r="S1083" s="148"/>
      <c r="T1083" s="116"/>
      <c r="U1083" s="148"/>
      <c r="V1083" s="148"/>
      <c r="W1083" s="148"/>
      <c r="X1083" s="116"/>
      <c r="Y1083" s="148"/>
      <c r="Z1083" s="148"/>
      <c r="AA1083" s="148"/>
      <c r="AB1083" s="116"/>
      <c r="AC1083" s="148"/>
      <c r="AD1083" s="148"/>
      <c r="AE1083" s="148"/>
      <c r="AF1083" s="116"/>
      <c r="AG1083" s="148"/>
      <c r="AH1083" s="148"/>
      <c r="AI1083" s="148"/>
      <c r="AJ1083" s="116"/>
      <c r="AK1083" s="148"/>
      <c r="AL1083" s="148"/>
      <c r="AM1083" s="148"/>
      <c r="AN1083" s="116"/>
      <c r="AO1083" s="148"/>
      <c r="AP1083" s="148"/>
      <c r="AQ1083" s="148"/>
      <c r="AR1083" s="116"/>
      <c r="AT1083" s="149"/>
      <c r="AU1083" s="149"/>
      <c r="AV1083" s="149"/>
      <c r="AW1083" s="149"/>
      <c r="AX1083" s="149"/>
      <c r="AY1083" s="149"/>
      <c r="AZ1083" s="149"/>
      <c r="BA1083" s="149"/>
      <c r="BB1083" s="149"/>
      <c r="BC1083" s="149"/>
    </row>
    <row r="1084" spans="1:55" x14ac:dyDescent="0.45">
      <c r="A1084" s="187" t="s">
        <v>757</v>
      </c>
      <c r="B1084" s="188"/>
      <c r="C1084" s="188"/>
      <c r="D1084" s="188"/>
      <c r="E1084" s="148"/>
      <c r="F1084" s="148"/>
      <c r="G1084" s="148"/>
      <c r="H1084" s="116"/>
      <c r="I1084" s="148"/>
      <c r="J1084" s="148"/>
      <c r="K1084" s="148"/>
      <c r="L1084" s="116"/>
      <c r="M1084" s="148"/>
      <c r="N1084" s="148"/>
      <c r="O1084" s="148"/>
      <c r="P1084" s="116"/>
      <c r="Q1084" s="148"/>
      <c r="R1084" s="148"/>
      <c r="S1084" s="148"/>
      <c r="T1084" s="116"/>
      <c r="U1084" s="148"/>
      <c r="V1084" s="148"/>
      <c r="W1084" s="148"/>
      <c r="X1084" s="116"/>
      <c r="Y1084" s="148"/>
      <c r="Z1084" s="148"/>
      <c r="AA1084" s="148"/>
      <c r="AB1084" s="116"/>
      <c r="AC1084" s="148"/>
      <c r="AD1084" s="148"/>
      <c r="AE1084" s="148"/>
      <c r="AF1084" s="116"/>
      <c r="AG1084" s="148"/>
      <c r="AH1084" s="148"/>
      <c r="AI1084" s="148"/>
      <c r="AJ1084" s="116"/>
      <c r="AK1084" s="148"/>
      <c r="AL1084" s="148"/>
      <c r="AM1084" s="148"/>
      <c r="AN1084" s="116"/>
      <c r="AO1084" s="148"/>
      <c r="AP1084" s="148"/>
      <c r="AQ1084" s="148"/>
      <c r="AR1084" s="116"/>
      <c r="AT1084" s="149"/>
      <c r="AU1084" s="149"/>
      <c r="AV1084" s="149"/>
      <c r="AW1084" s="149"/>
      <c r="AX1084" s="149"/>
      <c r="AY1084" s="149"/>
      <c r="AZ1084" s="149"/>
      <c r="BA1084" s="149"/>
      <c r="BB1084" s="149"/>
      <c r="BC1084" s="149"/>
    </row>
    <row r="1085" spans="1:55" x14ac:dyDescent="0.45">
      <c r="A1085" s="160" t="s">
        <v>393</v>
      </c>
      <c r="B1085" s="60" t="s">
        <v>394</v>
      </c>
      <c r="C1085" s="76" t="s">
        <v>185</v>
      </c>
      <c r="D1085" s="60">
        <v>1277816</v>
      </c>
      <c r="E1085" s="175">
        <v>10.06</v>
      </c>
      <c r="F1085" s="175">
        <v>7.68</v>
      </c>
      <c r="G1085" s="175">
        <v>8.86</v>
      </c>
      <c r="H1085" s="176">
        <f>AT1085-SUM(E1085,F1085,G1085)</f>
        <v>10.100000000000001</v>
      </c>
      <c r="I1085" s="175">
        <v>5.42</v>
      </c>
      <c r="J1085" s="175">
        <v>5.17</v>
      </c>
      <c r="K1085" s="175">
        <v>4.42</v>
      </c>
      <c r="L1085" s="176">
        <f>AU1085-SUM(I1085,J1085,K1085)</f>
        <v>5.6</v>
      </c>
      <c r="M1085" s="175">
        <v>5.27</v>
      </c>
      <c r="N1085" s="175">
        <v>4.99</v>
      </c>
      <c r="O1085" s="175">
        <v>5.8</v>
      </c>
      <c r="P1085" s="176">
        <f>AV1085-SUM(M1085,N1085,O1085)</f>
        <v>7.0500000000000007</v>
      </c>
      <c r="Q1085" s="66"/>
      <c r="R1085" s="66"/>
      <c r="S1085" s="66"/>
      <c r="T1085" s="67"/>
      <c r="U1085" s="66"/>
      <c r="V1085" s="66"/>
      <c r="W1085" s="66"/>
      <c r="X1085" s="67"/>
      <c r="Y1085" s="66"/>
      <c r="Z1085" s="66"/>
      <c r="AA1085" s="66"/>
      <c r="AB1085" s="67"/>
      <c r="AC1085" s="66"/>
      <c r="AD1085" s="66"/>
      <c r="AE1085" s="66"/>
      <c r="AF1085" s="67"/>
      <c r="AG1085" s="66"/>
      <c r="AH1085" s="66"/>
      <c r="AI1085" s="66"/>
      <c r="AJ1085" s="67"/>
      <c r="AK1085" s="66"/>
      <c r="AL1085" s="66"/>
      <c r="AM1085" s="66"/>
      <c r="AN1085" s="67"/>
      <c r="AO1085" s="66"/>
      <c r="AP1085" s="66"/>
      <c r="AQ1085" s="66"/>
      <c r="AR1085" s="67"/>
      <c r="AT1085" s="177">
        <v>36.700000000000003</v>
      </c>
      <c r="AU1085" s="177">
        <v>20.61</v>
      </c>
      <c r="AV1085" s="177">
        <v>23.11</v>
      </c>
      <c r="AW1085" s="99"/>
      <c r="AX1085" s="99"/>
      <c r="AY1085" s="99"/>
      <c r="AZ1085" s="99"/>
      <c r="BA1085" s="99"/>
      <c r="BB1085" s="68"/>
      <c r="BC1085" s="68"/>
    </row>
    <row r="1086" spans="1:55" x14ac:dyDescent="0.45">
      <c r="A1086" s="160" t="s">
        <v>395</v>
      </c>
      <c r="B1086" s="60" t="s">
        <v>394</v>
      </c>
      <c r="C1086" s="76" t="s">
        <v>185</v>
      </c>
      <c r="D1086" s="60">
        <v>1277817</v>
      </c>
      <c r="E1086" s="175">
        <v>7.0000000000000007E-2</v>
      </c>
      <c r="F1086" s="175">
        <v>2.0299999999999998</v>
      </c>
      <c r="G1086" s="175">
        <v>0.04</v>
      </c>
      <c r="H1086" s="176">
        <f>AT1086-SUM(E1086,F1086,G1086)</f>
        <v>-1.9999999999999574E-2</v>
      </c>
      <c r="I1086" s="175">
        <v>-0.28999999999999998</v>
      </c>
      <c r="J1086" s="175">
        <v>-0.1</v>
      </c>
      <c r="K1086" s="175">
        <v>-0.27</v>
      </c>
      <c r="L1086" s="176">
        <f>AU1086-SUM(I1086,J1086,K1086)</f>
        <v>1.42</v>
      </c>
      <c r="M1086" s="66"/>
      <c r="N1086" s="66"/>
      <c r="O1086" s="66"/>
      <c r="P1086" s="67"/>
      <c r="Q1086" s="66"/>
      <c r="R1086" s="66"/>
      <c r="S1086" s="66"/>
      <c r="T1086" s="67"/>
      <c r="U1086" s="66"/>
      <c r="V1086" s="66"/>
      <c r="W1086" s="66"/>
      <c r="X1086" s="67"/>
      <c r="Y1086" s="66"/>
      <c r="Z1086" s="66"/>
      <c r="AA1086" s="66"/>
      <c r="AB1086" s="67"/>
      <c r="AC1086" s="66"/>
      <c r="AD1086" s="66"/>
      <c r="AE1086" s="66"/>
      <c r="AF1086" s="67"/>
      <c r="AG1086" s="66"/>
      <c r="AH1086" s="66"/>
      <c r="AI1086" s="66"/>
      <c r="AJ1086" s="67"/>
      <c r="AK1086" s="66"/>
      <c r="AL1086" s="66"/>
      <c r="AM1086" s="66"/>
      <c r="AN1086" s="67"/>
      <c r="AO1086" s="66"/>
      <c r="AP1086" s="66"/>
      <c r="AQ1086" s="66"/>
      <c r="AR1086" s="67"/>
      <c r="AT1086" s="177">
        <v>2.12</v>
      </c>
      <c r="AU1086" s="177">
        <v>0.76</v>
      </c>
      <c r="AV1086" s="99"/>
      <c r="AW1086" s="99"/>
      <c r="AX1086" s="99"/>
      <c r="AY1086" s="99"/>
      <c r="AZ1086" s="99"/>
      <c r="BA1086" s="99"/>
      <c r="BB1086" s="68"/>
      <c r="BC1086" s="68"/>
    </row>
    <row r="1087" spans="1:55" x14ac:dyDescent="0.45">
      <c r="A1087" s="161" t="s">
        <v>758</v>
      </c>
      <c r="B1087" s="101" t="s">
        <v>394</v>
      </c>
      <c r="C1087" s="102" t="s">
        <v>185</v>
      </c>
      <c r="D1087" s="101">
        <v>1277818</v>
      </c>
      <c r="E1087" s="178">
        <f>SUM(E1085:E1086)</f>
        <v>10.130000000000001</v>
      </c>
      <c r="F1087" s="179">
        <v>9.7100000000000009</v>
      </c>
      <c r="G1087" s="179">
        <v>8.9</v>
      </c>
      <c r="H1087" s="183">
        <f>AT1087-SUM(E1087,F1087,G1087)</f>
        <v>10.079999999999998</v>
      </c>
      <c r="I1087" s="178">
        <f>SUM(I1085:I1086)</f>
        <v>5.13</v>
      </c>
      <c r="J1087" s="178">
        <f>SUM(J1085:J1086)</f>
        <v>5.07</v>
      </c>
      <c r="K1087" s="178">
        <f>SUM(K1085:K1086)</f>
        <v>4.1500000000000004</v>
      </c>
      <c r="L1087" s="183">
        <f>AU1087-SUM(I1087,J1087,K1087)</f>
        <v>7.0200000000000014</v>
      </c>
      <c r="M1087" s="178">
        <f>SUM(M1085:M1086)</f>
        <v>5.27</v>
      </c>
      <c r="N1087" s="178">
        <f>SUM(N1085:N1086)</f>
        <v>4.99</v>
      </c>
      <c r="O1087" s="178">
        <f>SUM(O1085:O1086)</f>
        <v>5.8</v>
      </c>
      <c r="P1087" s="183">
        <f>AV1087-SUM(M1087,N1087,O1087)</f>
        <v>7.0500000000000007</v>
      </c>
      <c r="Q1087" s="179">
        <v>6.12</v>
      </c>
      <c r="R1087" s="179">
        <v>7.11</v>
      </c>
      <c r="S1087" s="179">
        <v>7.36</v>
      </c>
      <c r="T1087" s="183">
        <f>AW1087-SUM(Q1087,R1087,S1087)</f>
        <v>7.73</v>
      </c>
      <c r="U1087" s="179">
        <v>7.85</v>
      </c>
      <c r="V1087" s="179">
        <v>5.09</v>
      </c>
      <c r="W1087" s="179">
        <v>9.7100000000000009</v>
      </c>
      <c r="X1087" s="183">
        <f>AX1087-SUM(U1087,V1087,W1087)</f>
        <v>-4.379999999999999</v>
      </c>
      <c r="Y1087" s="179">
        <v>13.53</v>
      </c>
      <c r="Z1087" s="179">
        <v>4.5999999999999996</v>
      </c>
      <c r="AA1087" s="179">
        <v>13.21</v>
      </c>
      <c r="AB1087" s="183">
        <f>AY1087-SUM(Y1087,Z1087,AA1087)</f>
        <v>12.879999999999999</v>
      </c>
      <c r="AC1087" s="179">
        <v>9.58</v>
      </c>
      <c r="AD1087" s="179">
        <v>14.33</v>
      </c>
      <c r="AE1087" s="179">
        <v>10.199999999999999</v>
      </c>
      <c r="AF1087" s="183">
        <f>AZ1087-SUM(AC1087,AD1087,AE1087)</f>
        <v>15.480000000000004</v>
      </c>
      <c r="AG1087" s="179">
        <v>9.9600000000000009</v>
      </c>
      <c r="AH1087" s="179">
        <v>10.210000000000001</v>
      </c>
      <c r="AI1087" s="179">
        <v>16.55</v>
      </c>
      <c r="AJ1087" s="183">
        <f>BA1087-SUM(AG1087,AH1087,AI1087)</f>
        <v>22.43</v>
      </c>
      <c r="AK1087" s="179">
        <v>26.63</v>
      </c>
      <c r="AL1087" s="179">
        <v>27.69</v>
      </c>
      <c r="AM1087" s="179">
        <v>28.44</v>
      </c>
      <c r="AN1087" s="183">
        <f>BB1087-SUM(AK1087,AL1087,AM1087)</f>
        <v>31.11999999999999</v>
      </c>
      <c r="AO1087" s="179">
        <v>24.9</v>
      </c>
      <c r="AP1087" s="179">
        <v>1.22</v>
      </c>
      <c r="AQ1087" s="179">
        <v>1.07</v>
      </c>
      <c r="AR1087" s="183">
        <f>BC1087-SUM(AO1087,AP1087,AQ1087)</f>
        <v>-22.599999999999998</v>
      </c>
      <c r="AT1087" s="181">
        <f>SUM(AT1085:AT1086)</f>
        <v>38.82</v>
      </c>
      <c r="AU1087" s="181">
        <f>SUM(AU1085:AU1086)</f>
        <v>21.37</v>
      </c>
      <c r="AV1087" s="181">
        <f>SUM(AV1085:AV1086)</f>
        <v>23.11</v>
      </c>
      <c r="AW1087" s="182">
        <v>28.32</v>
      </c>
      <c r="AX1087" s="182">
        <v>18.27</v>
      </c>
      <c r="AY1087" s="182">
        <v>44.22</v>
      </c>
      <c r="AZ1087" s="182">
        <v>49.59</v>
      </c>
      <c r="BA1087" s="182">
        <v>59.15</v>
      </c>
      <c r="BB1087" s="182">
        <v>113.88</v>
      </c>
      <c r="BC1087" s="182">
        <v>4.59</v>
      </c>
    </row>
    <row r="1088" spans="1:55" x14ac:dyDescent="0.45">
      <c r="A1088" s="59"/>
      <c r="B1088" s="60"/>
      <c r="C1088" s="60"/>
      <c r="D1088" s="60"/>
      <c r="E1088" s="66"/>
      <c r="F1088" s="66"/>
      <c r="G1088" s="66"/>
      <c r="H1088" s="67"/>
      <c r="I1088" s="66"/>
      <c r="J1088" s="66"/>
      <c r="K1088" s="66"/>
      <c r="L1088" s="67"/>
      <c r="M1088" s="66"/>
      <c r="N1088" s="66"/>
      <c r="O1088" s="66"/>
      <c r="P1088" s="67"/>
      <c r="Q1088" s="66"/>
      <c r="R1088" s="66"/>
      <c r="S1088" s="66"/>
      <c r="T1088" s="67"/>
      <c r="U1088" s="66"/>
      <c r="V1088" s="66"/>
      <c r="W1088" s="66"/>
      <c r="X1088" s="67"/>
      <c r="Y1088" s="66"/>
      <c r="Z1088" s="66"/>
      <c r="AA1088" s="66"/>
      <c r="AB1088" s="67"/>
      <c r="AC1088" s="66"/>
      <c r="AD1088" s="66"/>
      <c r="AE1088" s="66"/>
      <c r="AF1088" s="67"/>
      <c r="AG1088" s="66"/>
      <c r="AH1088" s="66"/>
      <c r="AI1088" s="66"/>
      <c r="AJ1088" s="67"/>
      <c r="AK1088" s="66"/>
      <c r="AL1088" s="66"/>
      <c r="AM1088" s="66"/>
      <c r="AN1088" s="67"/>
      <c r="AO1088" s="66"/>
      <c r="AP1088" s="66"/>
      <c r="AQ1088" s="66"/>
      <c r="AR1088" s="67"/>
      <c r="AT1088" s="68"/>
      <c r="AU1088" s="68"/>
      <c r="AV1088" s="68"/>
      <c r="AW1088" s="68"/>
      <c r="AX1088" s="68"/>
      <c r="AY1088" s="68"/>
      <c r="AZ1088" s="68"/>
      <c r="BA1088" s="68"/>
      <c r="BB1088" s="68"/>
      <c r="BC1088" s="68"/>
    </row>
    <row r="1089" spans="1:55" x14ac:dyDescent="0.45">
      <c r="A1089" s="141" t="s">
        <v>759</v>
      </c>
      <c r="B1089" s="142"/>
      <c r="C1089" s="142"/>
      <c r="D1089" s="142"/>
      <c r="E1089" s="115"/>
      <c r="F1089" s="115"/>
      <c r="G1089" s="115"/>
      <c r="H1089" s="116"/>
      <c r="I1089" s="115"/>
      <c r="J1089" s="115"/>
      <c r="K1089" s="115"/>
      <c r="L1089" s="116"/>
      <c r="M1089" s="115"/>
      <c r="N1089" s="115"/>
      <c r="O1089" s="115"/>
      <c r="P1089" s="116"/>
      <c r="Q1089" s="115"/>
      <c r="R1089" s="115"/>
      <c r="S1089" s="115"/>
      <c r="T1089" s="116"/>
      <c r="U1089" s="115"/>
      <c r="V1089" s="115"/>
      <c r="W1089" s="115"/>
      <c r="X1089" s="116"/>
      <c r="Y1089" s="115"/>
      <c r="Z1089" s="115"/>
      <c r="AA1089" s="115"/>
      <c r="AB1089" s="116"/>
      <c r="AC1089" s="115"/>
      <c r="AD1089" s="115"/>
      <c r="AE1089" s="115"/>
      <c r="AF1089" s="116"/>
      <c r="AG1089" s="115"/>
      <c r="AH1089" s="115"/>
      <c r="AI1089" s="115"/>
      <c r="AJ1089" s="116"/>
      <c r="AK1089" s="115"/>
      <c r="AL1089" s="115"/>
      <c r="AM1089" s="115"/>
      <c r="AN1089" s="116"/>
      <c r="AO1089" s="115"/>
      <c r="AP1089" s="115"/>
      <c r="AQ1089" s="115"/>
      <c r="AR1089" s="116"/>
      <c r="AT1089" s="117"/>
      <c r="AU1089" s="117"/>
      <c r="AV1089" s="117"/>
      <c r="AW1089" s="117"/>
      <c r="AX1089" s="117"/>
      <c r="AY1089" s="117"/>
      <c r="AZ1089" s="117"/>
      <c r="BA1089" s="117"/>
      <c r="BB1089" s="117"/>
      <c r="BC1089" s="117"/>
    </row>
    <row r="1090" spans="1:55" x14ac:dyDescent="0.45">
      <c r="A1090" s="187" t="s">
        <v>750</v>
      </c>
      <c r="B1090" s="188"/>
      <c r="C1090" s="188"/>
      <c r="D1090" s="188"/>
      <c r="E1090" s="115"/>
      <c r="F1090" s="115"/>
      <c r="G1090" s="115"/>
      <c r="H1090" s="116"/>
      <c r="I1090" s="115"/>
      <c r="J1090" s="115"/>
      <c r="K1090" s="115"/>
      <c r="L1090" s="116"/>
      <c r="M1090" s="115"/>
      <c r="N1090" s="115"/>
      <c r="O1090" s="115"/>
      <c r="P1090" s="116"/>
      <c r="Q1090" s="115"/>
      <c r="R1090" s="115"/>
      <c r="S1090" s="115"/>
      <c r="T1090" s="116"/>
      <c r="U1090" s="115"/>
      <c r="V1090" s="115"/>
      <c r="W1090" s="115"/>
      <c r="X1090" s="116"/>
      <c r="Y1090" s="115"/>
      <c r="Z1090" s="115"/>
      <c r="AA1090" s="115"/>
      <c r="AB1090" s="116"/>
      <c r="AC1090" s="115"/>
      <c r="AD1090" s="115"/>
      <c r="AE1090" s="115"/>
      <c r="AF1090" s="116"/>
      <c r="AG1090" s="115"/>
      <c r="AH1090" s="115"/>
      <c r="AI1090" s="115"/>
      <c r="AJ1090" s="116"/>
      <c r="AK1090" s="115"/>
      <c r="AL1090" s="115"/>
      <c r="AM1090" s="115"/>
      <c r="AN1090" s="116"/>
      <c r="AO1090" s="115"/>
      <c r="AP1090" s="115"/>
      <c r="AQ1090" s="115"/>
      <c r="AR1090" s="116"/>
      <c r="AT1090" s="117"/>
      <c r="AU1090" s="117"/>
      <c r="AV1090" s="117"/>
      <c r="AW1090" s="117"/>
      <c r="AX1090" s="117"/>
      <c r="AY1090" s="117"/>
      <c r="AZ1090" s="117"/>
      <c r="BA1090" s="117"/>
      <c r="BB1090" s="117"/>
      <c r="BC1090" s="117"/>
    </row>
    <row r="1091" spans="1:55" x14ac:dyDescent="0.45">
      <c r="A1091" s="219" t="s">
        <v>777</v>
      </c>
      <c r="B1091" s="60" t="s">
        <v>223</v>
      </c>
      <c r="C1091" s="76" t="s">
        <v>185</v>
      </c>
      <c r="D1091" s="60">
        <v>2621739</v>
      </c>
      <c r="E1091" s="98"/>
      <c r="F1091" s="98"/>
      <c r="G1091" s="98"/>
      <c r="H1091" s="67"/>
      <c r="I1091" s="98"/>
      <c r="J1091" s="98"/>
      <c r="K1091" s="98"/>
      <c r="L1091" s="67"/>
      <c r="M1091" s="98"/>
      <c r="N1091" s="98"/>
      <c r="O1091" s="98"/>
      <c r="P1091" s="67"/>
      <c r="Q1091" s="86">
        <v>305</v>
      </c>
      <c r="R1091" s="86">
        <v>350</v>
      </c>
      <c r="S1091" s="86">
        <v>357</v>
      </c>
      <c r="T1091" s="79">
        <f>AW1091-SUM(Q1091,R1091,S1091)</f>
        <v>372</v>
      </c>
      <c r="U1091" s="86">
        <v>371</v>
      </c>
      <c r="V1091" s="86">
        <v>240</v>
      </c>
      <c r="W1091" s="86">
        <v>457</v>
      </c>
      <c r="X1091" s="79">
        <f>AX1091-SUM(U1091,V1091,W1091)</f>
        <v>-206</v>
      </c>
      <c r="Y1091" s="86">
        <v>635</v>
      </c>
      <c r="Z1091" s="86">
        <v>216</v>
      </c>
      <c r="AA1091" s="86">
        <v>620</v>
      </c>
      <c r="AB1091" s="79">
        <f>AY1091-SUM(Y1091,Z1091,AA1091)</f>
        <v>601</v>
      </c>
      <c r="AC1091" s="86">
        <v>446</v>
      </c>
      <c r="AD1091" s="86">
        <v>667</v>
      </c>
      <c r="AE1091" s="86">
        <v>475</v>
      </c>
      <c r="AF1091" s="79">
        <f>AZ1091-SUM(AC1091,AD1091,AE1091)</f>
        <v>719</v>
      </c>
      <c r="AG1091" s="86">
        <v>462</v>
      </c>
      <c r="AH1091" s="86">
        <v>473</v>
      </c>
      <c r="AI1091" s="86">
        <v>763</v>
      </c>
      <c r="AJ1091" s="79">
        <f>BA1091-SUM(AG1091,AH1091,AI1091)</f>
        <v>1034</v>
      </c>
      <c r="AK1091" s="86">
        <v>1221</v>
      </c>
      <c r="AL1091" s="86">
        <v>1265</v>
      </c>
      <c r="AM1091" s="86">
        <v>1291</v>
      </c>
      <c r="AN1091" s="79">
        <f>BB1091-SUM(AK1091,AL1091,AM1091)</f>
        <v>1397</v>
      </c>
      <c r="AO1091" s="86">
        <v>1109</v>
      </c>
      <c r="AP1091" s="86">
        <v>1081</v>
      </c>
      <c r="AQ1091" s="86">
        <v>946</v>
      </c>
      <c r="AR1091" s="79">
        <f>BC1091-SUM(AO1091,AP1091,AQ1091)</f>
        <v>936</v>
      </c>
      <c r="AT1091" s="68"/>
      <c r="AU1091" s="68"/>
      <c r="AV1091" s="68"/>
      <c r="AW1091" s="88">
        <v>1384</v>
      </c>
      <c r="AX1091" s="88">
        <v>862</v>
      </c>
      <c r="AY1091" s="88">
        <v>2072</v>
      </c>
      <c r="AZ1091" s="88">
        <v>2307</v>
      </c>
      <c r="BA1091" s="88">
        <v>2732</v>
      </c>
      <c r="BB1091" s="88">
        <v>5174</v>
      </c>
      <c r="BC1091" s="88">
        <v>4072</v>
      </c>
    </row>
    <row r="1092" spans="1:55" x14ac:dyDescent="0.45">
      <c r="A1092" s="219" t="s">
        <v>760</v>
      </c>
      <c r="B1092" s="60" t="s">
        <v>223</v>
      </c>
      <c r="C1092" s="76" t="s">
        <v>185</v>
      </c>
      <c r="D1092" s="60">
        <v>1277820</v>
      </c>
      <c r="E1092" s="66"/>
      <c r="F1092" s="66"/>
      <c r="G1092" s="66"/>
      <c r="H1092" s="67"/>
      <c r="I1092" s="66"/>
      <c r="J1092" s="66"/>
      <c r="K1092" s="66"/>
      <c r="L1092" s="67"/>
      <c r="M1092" s="66"/>
      <c r="N1092" s="66"/>
      <c r="O1092" s="66"/>
      <c r="P1092" s="67"/>
      <c r="Q1092" s="86">
        <v>0</v>
      </c>
      <c r="R1092" s="86">
        <v>0</v>
      </c>
      <c r="S1092" s="86">
        <v>0</v>
      </c>
      <c r="T1092" s="130">
        <f>AW1092-SUM(Q1092,R1092,S1092)</f>
        <v>-2</v>
      </c>
      <c r="U1092" s="66"/>
      <c r="V1092" s="66"/>
      <c r="W1092" s="66"/>
      <c r="X1092" s="67"/>
      <c r="Y1092" s="66"/>
      <c r="Z1092" s="66"/>
      <c r="AA1092" s="66"/>
      <c r="AB1092" s="67"/>
      <c r="AC1092" s="66"/>
      <c r="AD1092" s="66"/>
      <c r="AE1092" s="66"/>
      <c r="AF1092" s="67"/>
      <c r="AG1092" s="66"/>
      <c r="AH1092" s="66"/>
      <c r="AI1092" s="66"/>
      <c r="AJ1092" s="67"/>
      <c r="AK1092" s="66"/>
      <c r="AL1092" s="66"/>
      <c r="AM1092" s="66"/>
      <c r="AN1092" s="67"/>
      <c r="AO1092" s="66"/>
      <c r="AP1092" s="66"/>
      <c r="AQ1092" s="66"/>
      <c r="AR1092" s="67"/>
      <c r="AT1092" s="68"/>
      <c r="AU1092" s="68"/>
      <c r="AV1092" s="68"/>
      <c r="AW1092" s="88">
        <v>-2</v>
      </c>
      <c r="AX1092" s="68"/>
      <c r="AY1092" s="68"/>
      <c r="AZ1092" s="68"/>
      <c r="BA1092" s="68"/>
      <c r="BB1092" s="68"/>
      <c r="BC1092" s="68"/>
    </row>
    <row r="1093" spans="1:55" x14ac:dyDescent="0.45">
      <c r="A1093" s="220" t="s">
        <v>761</v>
      </c>
      <c r="B1093" s="101" t="s">
        <v>223</v>
      </c>
      <c r="C1093" s="102" t="s">
        <v>185</v>
      </c>
      <c r="D1093" s="101">
        <v>1277821</v>
      </c>
      <c r="E1093" s="128"/>
      <c r="F1093" s="128"/>
      <c r="G1093" s="128"/>
      <c r="H1093" s="129"/>
      <c r="I1093" s="128"/>
      <c r="J1093" s="128"/>
      <c r="K1093" s="128"/>
      <c r="L1093" s="129"/>
      <c r="M1093" s="128"/>
      <c r="N1093" s="128"/>
      <c r="O1093" s="128"/>
      <c r="P1093" s="129"/>
      <c r="Q1093" s="128"/>
      <c r="R1093" s="128"/>
      <c r="S1093" s="128"/>
      <c r="T1093" s="129"/>
      <c r="U1093" s="128"/>
      <c r="V1093" s="128"/>
      <c r="W1093" s="128"/>
      <c r="X1093" s="129"/>
      <c r="Y1093" s="128"/>
      <c r="Z1093" s="128"/>
      <c r="AA1093" s="128"/>
      <c r="AB1093" s="129"/>
      <c r="AC1093" s="128"/>
      <c r="AD1093" s="128"/>
      <c r="AE1093" s="128"/>
      <c r="AF1093" s="129"/>
      <c r="AG1093" s="128"/>
      <c r="AH1093" s="128"/>
      <c r="AI1093" s="128"/>
      <c r="AJ1093" s="129"/>
      <c r="AK1093" s="128"/>
      <c r="AL1093" s="128"/>
      <c r="AM1093" s="128"/>
      <c r="AN1093" s="129"/>
      <c r="AO1093" s="128"/>
      <c r="AP1093" s="128"/>
      <c r="AQ1093" s="128"/>
      <c r="AR1093" s="129"/>
      <c r="AT1093" s="134"/>
      <c r="AU1093" s="134"/>
      <c r="AV1093" s="134"/>
      <c r="AW1093" s="107">
        <f>SUM(AW1091:AW1092)</f>
        <v>1382</v>
      </c>
      <c r="AX1093" s="134"/>
      <c r="AY1093" s="134"/>
      <c r="AZ1093" s="134"/>
      <c r="BA1093" s="134"/>
      <c r="BB1093" s="134"/>
      <c r="BC1093" s="134"/>
    </row>
    <row r="1094" spans="1:55" x14ac:dyDescent="0.45">
      <c r="A1094" s="160"/>
      <c r="B1094" s="223"/>
      <c r="C1094" s="223"/>
      <c r="D1094" s="223"/>
      <c r="E1094" s="66"/>
      <c r="F1094" s="66"/>
      <c r="G1094" s="66"/>
      <c r="H1094" s="67"/>
      <c r="I1094" s="66"/>
      <c r="J1094" s="66"/>
      <c r="K1094" s="66"/>
      <c r="L1094" s="67"/>
      <c r="M1094" s="66"/>
      <c r="N1094" s="66"/>
      <c r="O1094" s="66"/>
      <c r="P1094" s="67"/>
      <c r="Q1094" s="66"/>
      <c r="R1094" s="66"/>
      <c r="S1094" s="66"/>
      <c r="T1094" s="67"/>
      <c r="U1094" s="66"/>
      <c r="V1094" s="66"/>
      <c r="W1094" s="66"/>
      <c r="X1094" s="67"/>
      <c r="Y1094" s="66"/>
      <c r="Z1094" s="66"/>
      <c r="AA1094" s="66"/>
      <c r="AB1094" s="67"/>
      <c r="AC1094" s="66"/>
      <c r="AD1094" s="66"/>
      <c r="AE1094" s="66"/>
      <c r="AF1094" s="67"/>
      <c r="AG1094" s="66"/>
      <c r="AH1094" s="66"/>
      <c r="AI1094" s="66"/>
      <c r="AJ1094" s="67"/>
      <c r="AK1094" s="66"/>
      <c r="AL1094" s="66"/>
      <c r="AM1094" s="66"/>
      <c r="AN1094" s="67"/>
      <c r="AO1094" s="66"/>
      <c r="AP1094" s="66"/>
      <c r="AQ1094" s="66"/>
      <c r="AR1094" s="67"/>
      <c r="AT1094" s="68"/>
      <c r="AU1094" s="68"/>
      <c r="AV1094" s="68"/>
      <c r="AW1094" s="68"/>
      <c r="AX1094" s="68"/>
      <c r="AY1094" s="68"/>
      <c r="AZ1094" s="68"/>
      <c r="BA1094" s="68"/>
      <c r="BB1094" s="68"/>
      <c r="BC1094" s="68"/>
    </row>
    <row r="1095" spans="1:55" x14ac:dyDescent="0.45">
      <c r="A1095" s="219" t="s">
        <v>762</v>
      </c>
      <c r="B1095" s="60" t="s">
        <v>223</v>
      </c>
      <c r="C1095" s="76" t="s">
        <v>185</v>
      </c>
      <c r="D1095" s="60">
        <v>2621740</v>
      </c>
      <c r="E1095" s="98"/>
      <c r="F1095" s="98"/>
      <c r="G1095" s="98"/>
      <c r="H1095" s="67"/>
      <c r="I1095" s="66"/>
      <c r="J1095" s="66"/>
      <c r="K1095" s="66"/>
      <c r="L1095" s="67"/>
      <c r="M1095" s="66"/>
      <c r="N1095" s="66"/>
      <c r="O1095" s="66"/>
      <c r="P1095" s="67"/>
      <c r="Q1095" s="66"/>
      <c r="R1095" s="66"/>
      <c r="S1095" s="66"/>
      <c r="T1095" s="67"/>
      <c r="U1095" s="66"/>
      <c r="V1095" s="66"/>
      <c r="W1095" s="66"/>
      <c r="X1095" s="67"/>
      <c r="Y1095" s="66"/>
      <c r="Z1095" s="66"/>
      <c r="AA1095" s="66"/>
      <c r="AB1095" s="67"/>
      <c r="AC1095" s="66"/>
      <c r="AD1095" s="66"/>
      <c r="AE1095" s="66"/>
      <c r="AF1095" s="67"/>
      <c r="AG1095" s="66"/>
      <c r="AH1095" s="66"/>
      <c r="AI1095" s="66"/>
      <c r="AJ1095" s="67"/>
      <c r="AK1095" s="86">
        <v>0</v>
      </c>
      <c r="AL1095" s="86">
        <v>0</v>
      </c>
      <c r="AM1095" s="86">
        <v>0</v>
      </c>
      <c r="AN1095" s="79">
        <f>BB1095-SUM(AK1095,AL1095,AM1095)</f>
        <v>0</v>
      </c>
      <c r="AO1095" s="98"/>
      <c r="AP1095" s="86">
        <v>0</v>
      </c>
      <c r="AQ1095" s="86">
        <v>0</v>
      </c>
      <c r="AR1095" s="67"/>
      <c r="AT1095" s="68"/>
      <c r="AU1095" s="68"/>
      <c r="AV1095" s="68"/>
      <c r="AW1095" s="68"/>
      <c r="AX1095" s="68"/>
      <c r="AY1095" s="68"/>
      <c r="AZ1095" s="68"/>
      <c r="BA1095" s="68"/>
      <c r="BB1095" s="88">
        <v>0</v>
      </c>
      <c r="BC1095" s="88">
        <v>0</v>
      </c>
    </row>
    <row r="1096" spans="1:55" x14ac:dyDescent="0.45">
      <c r="A1096" s="219" t="s">
        <v>763</v>
      </c>
      <c r="B1096" s="60" t="s">
        <v>223</v>
      </c>
      <c r="C1096" s="76" t="s">
        <v>185</v>
      </c>
      <c r="D1096" s="60">
        <v>2621741</v>
      </c>
      <c r="E1096" s="66"/>
      <c r="F1096" s="66"/>
      <c r="G1096" s="66"/>
      <c r="H1096" s="67"/>
      <c r="I1096" s="98"/>
      <c r="J1096" s="98"/>
      <c r="K1096" s="98"/>
      <c r="L1096" s="67"/>
      <c r="M1096" s="98"/>
      <c r="N1096" s="98"/>
      <c r="O1096" s="98"/>
      <c r="P1096" s="67"/>
      <c r="Q1096" s="86">
        <v>-5</v>
      </c>
      <c r="R1096" s="86">
        <v>-6</v>
      </c>
      <c r="S1096" s="86">
        <v>-5</v>
      </c>
      <c r="T1096" s="79">
        <f>AW1096-SUM(Q1096,R1096,S1096)</f>
        <v>-5</v>
      </c>
      <c r="U1096" s="86">
        <v>-5</v>
      </c>
      <c r="V1096" s="86">
        <v>-4</v>
      </c>
      <c r="W1096" s="86">
        <v>-7</v>
      </c>
      <c r="X1096" s="79">
        <f>AX1096-SUM(U1096,V1096,W1096)</f>
        <v>2</v>
      </c>
      <c r="Y1096" s="86">
        <v>-9</v>
      </c>
      <c r="Z1096" s="86">
        <v>-3</v>
      </c>
      <c r="AA1096" s="86">
        <v>-8</v>
      </c>
      <c r="AB1096" s="79">
        <f>AY1096-SUM(Y1096,Z1096,AA1096)</f>
        <v>-4</v>
      </c>
      <c r="AC1096" s="86">
        <v>-4</v>
      </c>
      <c r="AD1096" s="86">
        <v>-6</v>
      </c>
      <c r="AE1096" s="86">
        <v>-4</v>
      </c>
      <c r="AF1096" s="79">
        <f>AZ1096-SUM(AC1096,AD1096,AE1096)</f>
        <v>-6</v>
      </c>
      <c r="AG1096" s="86">
        <v>-4</v>
      </c>
      <c r="AH1096" s="86">
        <v>-3</v>
      </c>
      <c r="AI1096" s="86">
        <v>-7</v>
      </c>
      <c r="AJ1096" s="79">
        <f>BA1096-SUM(AG1096,AH1096,AI1096)</f>
        <v>-11</v>
      </c>
      <c r="AK1096" s="86">
        <v>-16</v>
      </c>
      <c r="AL1096" s="86">
        <v>-19</v>
      </c>
      <c r="AM1096" s="86">
        <v>-20</v>
      </c>
      <c r="AN1096" s="79">
        <f>BB1096-SUM(AK1096,AL1096,AM1096)</f>
        <v>-22</v>
      </c>
      <c r="AO1096" s="86">
        <v>-12</v>
      </c>
      <c r="AP1096" s="86">
        <v>-9</v>
      </c>
      <c r="AQ1096" s="86">
        <v>-6</v>
      </c>
      <c r="AR1096" s="79">
        <f>BC1096-SUM(AO1096,AP1096,AQ1096)</f>
        <v>-3</v>
      </c>
      <c r="AT1096" s="68"/>
      <c r="AU1096" s="68"/>
      <c r="AV1096" s="68"/>
      <c r="AW1096" s="88">
        <v>-21</v>
      </c>
      <c r="AX1096" s="88">
        <v>-14</v>
      </c>
      <c r="AY1096" s="88">
        <v>-24</v>
      </c>
      <c r="AZ1096" s="88">
        <v>-20</v>
      </c>
      <c r="BA1096" s="88">
        <v>-25</v>
      </c>
      <c r="BB1096" s="88">
        <v>-77</v>
      </c>
      <c r="BC1096" s="88">
        <v>-30</v>
      </c>
    </row>
    <row r="1097" spans="1:55" x14ac:dyDescent="0.45">
      <c r="A1097" s="220" t="s">
        <v>753</v>
      </c>
      <c r="B1097" s="101" t="s">
        <v>223</v>
      </c>
      <c r="C1097" s="102" t="s">
        <v>185</v>
      </c>
      <c r="D1097" s="101">
        <v>2621742</v>
      </c>
      <c r="E1097" s="121"/>
      <c r="F1097" s="121"/>
      <c r="G1097" s="121"/>
      <c r="H1097" s="129"/>
      <c r="I1097" s="121"/>
      <c r="J1097" s="121"/>
      <c r="K1097" s="121"/>
      <c r="L1097" s="129"/>
      <c r="M1097" s="121"/>
      <c r="N1097" s="121"/>
      <c r="O1097" s="121"/>
      <c r="P1097" s="129"/>
      <c r="Q1097" s="105">
        <f>SUM(Q1091:Q1092,Q1095:Q1096)</f>
        <v>300</v>
      </c>
      <c r="R1097" s="105">
        <f>SUM(R1091:R1092,R1095:R1096)</f>
        <v>344</v>
      </c>
      <c r="S1097" s="105">
        <f>SUM(S1091:S1092,S1095:S1096)</f>
        <v>352</v>
      </c>
      <c r="T1097" s="120">
        <f>AW1097-SUM(Q1097,R1097,S1097)</f>
        <v>365</v>
      </c>
      <c r="U1097" s="105">
        <f>SUM(U1091:U1092,U1095:U1096)</f>
        <v>366</v>
      </c>
      <c r="V1097" s="105">
        <f>SUM(V1091:V1092,V1095:V1096)</f>
        <v>236</v>
      </c>
      <c r="W1097" s="105">
        <f>SUM(W1091:W1092,W1095:W1096)</f>
        <v>450</v>
      </c>
      <c r="X1097" s="120">
        <f>AX1097-SUM(U1097,V1097,W1097)</f>
        <v>-204</v>
      </c>
      <c r="Y1097" s="105">
        <f>SUM(Y1091:Y1092,Y1095:Y1096)</f>
        <v>626</v>
      </c>
      <c r="Z1097" s="105">
        <f>SUM(Z1091:Z1092,Z1095:Z1096)</f>
        <v>213</v>
      </c>
      <c r="AA1097" s="105">
        <f>SUM(AA1091:AA1092,AA1095:AA1096)</f>
        <v>612</v>
      </c>
      <c r="AB1097" s="120">
        <f>AY1097-SUM(Y1097,Z1097,AA1097)</f>
        <v>597</v>
      </c>
      <c r="AC1097" s="105">
        <f>SUM(AC1091:AC1092,AC1095:AC1096)</f>
        <v>442</v>
      </c>
      <c r="AD1097" s="105">
        <f>SUM(AD1091:AD1092,AD1095:AD1096)</f>
        <v>661</v>
      </c>
      <c r="AE1097" s="105">
        <f>SUM(AE1091:AE1092,AE1095:AE1096)</f>
        <v>471</v>
      </c>
      <c r="AF1097" s="120">
        <f>AZ1097-SUM(AC1097,AD1097,AE1097)</f>
        <v>713</v>
      </c>
      <c r="AG1097" s="105">
        <f>SUM(AG1091:AG1092,AG1095:AG1096)</f>
        <v>458</v>
      </c>
      <c r="AH1097" s="105">
        <f>SUM(AH1091:AH1092,AH1095:AH1096)</f>
        <v>470</v>
      </c>
      <c r="AI1097" s="105">
        <f>SUM(AI1091:AI1092,AI1095:AI1096)</f>
        <v>756</v>
      </c>
      <c r="AJ1097" s="120">
        <f>BA1097-SUM(AG1097,AH1097,AI1097)</f>
        <v>1023</v>
      </c>
      <c r="AK1097" s="105">
        <f>SUM(AK1091:AK1092,AK1095:AK1096)</f>
        <v>1205</v>
      </c>
      <c r="AL1097" s="105">
        <f>SUM(AL1091:AL1092,AL1095:AL1096)</f>
        <v>1246</v>
      </c>
      <c r="AM1097" s="105">
        <f>SUM(AM1091:AM1092,AM1095:AM1096)</f>
        <v>1271</v>
      </c>
      <c r="AN1097" s="120">
        <f>BB1097-SUM(AK1097,AL1097,AM1097)</f>
        <v>1375</v>
      </c>
      <c r="AO1097" s="105">
        <f>SUM(AO1091:AO1092,AO1095:AO1096)</f>
        <v>1097</v>
      </c>
      <c r="AP1097" s="105">
        <f>SUM(AP1091:AP1092,AP1095:AP1096)</f>
        <v>1072</v>
      </c>
      <c r="AQ1097" s="105">
        <f>SUM(AQ1091:AQ1092,AQ1095:AQ1096)</f>
        <v>940</v>
      </c>
      <c r="AR1097" s="120">
        <f>BC1097-SUM(AO1097,AP1097,AQ1097)</f>
        <v>933</v>
      </c>
      <c r="AT1097" s="134"/>
      <c r="AU1097" s="134"/>
      <c r="AV1097" s="134"/>
      <c r="AW1097" s="107">
        <f t="shared" ref="AW1097:BC1097" si="86">SUM(AW1091:AW1092,AW1095:AW1096)</f>
        <v>1361</v>
      </c>
      <c r="AX1097" s="107">
        <f t="shared" si="86"/>
        <v>848</v>
      </c>
      <c r="AY1097" s="107">
        <f t="shared" si="86"/>
        <v>2048</v>
      </c>
      <c r="AZ1097" s="107">
        <f t="shared" si="86"/>
        <v>2287</v>
      </c>
      <c r="BA1097" s="107">
        <f t="shared" si="86"/>
        <v>2707</v>
      </c>
      <c r="BB1097" s="107">
        <f t="shared" si="86"/>
        <v>5097</v>
      </c>
      <c r="BC1097" s="107">
        <f t="shared" si="86"/>
        <v>4042</v>
      </c>
    </row>
    <row r="1098" spans="1:55" x14ac:dyDescent="0.45">
      <c r="A1098" s="217"/>
      <c r="B1098" s="218"/>
      <c r="C1098" s="218"/>
      <c r="D1098" s="218"/>
      <c r="E1098" s="115"/>
      <c r="F1098" s="115"/>
      <c r="G1098" s="115"/>
      <c r="H1098" s="116"/>
      <c r="I1098" s="115"/>
      <c r="J1098" s="115"/>
      <c r="K1098" s="115"/>
      <c r="L1098" s="116"/>
      <c r="M1098" s="115"/>
      <c r="N1098" s="115"/>
      <c r="O1098" s="115"/>
      <c r="P1098" s="116"/>
      <c r="Q1098" s="115"/>
      <c r="R1098" s="115"/>
      <c r="S1098" s="115"/>
      <c r="T1098" s="116"/>
      <c r="U1098" s="115"/>
      <c r="V1098" s="115"/>
      <c r="W1098" s="115"/>
      <c r="X1098" s="116"/>
      <c r="Y1098" s="115"/>
      <c r="Z1098" s="115"/>
      <c r="AA1098" s="115"/>
      <c r="AB1098" s="116"/>
      <c r="AC1098" s="115"/>
      <c r="AD1098" s="115"/>
      <c r="AE1098" s="115"/>
      <c r="AF1098" s="116"/>
      <c r="AG1098" s="115"/>
      <c r="AH1098" s="115"/>
      <c r="AI1098" s="115"/>
      <c r="AJ1098" s="116"/>
      <c r="AK1098" s="115"/>
      <c r="AL1098" s="115"/>
      <c r="AM1098" s="115"/>
      <c r="AN1098" s="116"/>
      <c r="AO1098" s="115"/>
      <c r="AP1098" s="115"/>
      <c r="AQ1098" s="115"/>
      <c r="AR1098" s="116"/>
      <c r="AT1098" s="117"/>
      <c r="AU1098" s="117"/>
      <c r="AV1098" s="117"/>
      <c r="AW1098" s="117"/>
      <c r="AX1098" s="117"/>
      <c r="AY1098" s="117"/>
      <c r="AZ1098" s="117"/>
      <c r="BA1098" s="117"/>
      <c r="BB1098" s="117"/>
      <c r="BC1098" s="117"/>
    </row>
    <row r="1099" spans="1:55" x14ac:dyDescent="0.45">
      <c r="A1099" s="217" t="s">
        <v>393</v>
      </c>
      <c r="B1099" s="218"/>
      <c r="C1099" s="218"/>
      <c r="D1099" s="218"/>
      <c r="E1099" s="115"/>
      <c r="F1099" s="115"/>
      <c r="G1099" s="115"/>
      <c r="H1099" s="116"/>
      <c r="I1099" s="115"/>
      <c r="J1099" s="115"/>
      <c r="K1099" s="115"/>
      <c r="L1099" s="116"/>
      <c r="M1099" s="115"/>
      <c r="N1099" s="115"/>
      <c r="O1099" s="115"/>
      <c r="P1099" s="116"/>
      <c r="Q1099" s="115"/>
      <c r="R1099" s="115"/>
      <c r="S1099" s="115"/>
      <c r="T1099" s="116"/>
      <c r="U1099" s="115"/>
      <c r="V1099" s="115"/>
      <c r="W1099" s="115"/>
      <c r="X1099" s="116"/>
      <c r="Y1099" s="115"/>
      <c r="Z1099" s="115"/>
      <c r="AA1099" s="115"/>
      <c r="AB1099" s="116"/>
      <c r="AC1099" s="115"/>
      <c r="AD1099" s="115"/>
      <c r="AE1099" s="115"/>
      <c r="AF1099" s="116"/>
      <c r="AG1099" s="115"/>
      <c r="AH1099" s="115"/>
      <c r="AI1099" s="115"/>
      <c r="AJ1099" s="116"/>
      <c r="AK1099" s="115"/>
      <c r="AL1099" s="115"/>
      <c r="AM1099" s="115"/>
      <c r="AN1099" s="116"/>
      <c r="AO1099" s="115"/>
      <c r="AP1099" s="115"/>
      <c r="AQ1099" s="115"/>
      <c r="AR1099" s="116"/>
      <c r="AT1099" s="117"/>
      <c r="AU1099" s="117"/>
      <c r="AV1099" s="117"/>
      <c r="AW1099" s="117"/>
      <c r="AX1099" s="117"/>
      <c r="AY1099" s="117"/>
      <c r="AZ1099" s="117"/>
      <c r="BA1099" s="117"/>
      <c r="BB1099" s="117"/>
      <c r="BC1099" s="117"/>
    </row>
    <row r="1100" spans="1:55" x14ac:dyDescent="0.45">
      <c r="A1100" s="219" t="s">
        <v>778</v>
      </c>
      <c r="B1100" s="60" t="s">
        <v>223</v>
      </c>
      <c r="C1100" s="76" t="s">
        <v>185</v>
      </c>
      <c r="D1100" s="60">
        <v>2621743</v>
      </c>
      <c r="E1100" s="86">
        <v>621</v>
      </c>
      <c r="F1100" s="86">
        <v>461</v>
      </c>
      <c r="G1100" s="86">
        <v>517</v>
      </c>
      <c r="H1100" s="79">
        <f>AT1100-SUM(E1100,F1100,G1100)</f>
        <v>578</v>
      </c>
      <c r="I1100" s="86">
        <v>304</v>
      </c>
      <c r="J1100" s="86">
        <v>286</v>
      </c>
      <c r="K1100" s="86">
        <v>242</v>
      </c>
      <c r="L1100" s="79">
        <f>AU1100-SUM(I1100,J1100,K1100)</f>
        <v>300</v>
      </c>
      <c r="M1100" s="86">
        <v>278</v>
      </c>
      <c r="N1100" s="86">
        <v>260</v>
      </c>
      <c r="O1100" s="86">
        <v>298</v>
      </c>
      <c r="P1100" s="79">
        <f>AV1100-SUM(M1100,N1100,O1100)</f>
        <v>360</v>
      </c>
      <c r="Q1100" s="66"/>
      <c r="R1100" s="66"/>
      <c r="S1100" s="66"/>
      <c r="T1100" s="67"/>
      <c r="U1100" s="66"/>
      <c r="V1100" s="66"/>
      <c r="W1100" s="66"/>
      <c r="X1100" s="67"/>
      <c r="Y1100" s="66"/>
      <c r="Z1100" s="66"/>
      <c r="AA1100" s="66"/>
      <c r="AB1100" s="67"/>
      <c r="AC1100" s="66"/>
      <c r="AD1100" s="66"/>
      <c r="AE1100" s="66"/>
      <c r="AF1100" s="67"/>
      <c r="AG1100" s="66"/>
      <c r="AH1100" s="66"/>
      <c r="AI1100" s="66"/>
      <c r="AJ1100" s="67"/>
      <c r="AK1100" s="66"/>
      <c r="AL1100" s="66"/>
      <c r="AM1100" s="66"/>
      <c r="AN1100" s="67"/>
      <c r="AO1100" s="66"/>
      <c r="AP1100" s="66"/>
      <c r="AQ1100" s="66"/>
      <c r="AR1100" s="67"/>
      <c r="AT1100" s="88">
        <v>2177</v>
      </c>
      <c r="AU1100" s="88">
        <v>1132</v>
      </c>
      <c r="AV1100" s="88">
        <v>1196</v>
      </c>
      <c r="AW1100" s="99"/>
      <c r="AX1100" s="99"/>
      <c r="AY1100" s="99"/>
      <c r="AZ1100" s="99"/>
      <c r="BA1100" s="99"/>
      <c r="BB1100" s="68"/>
      <c r="BC1100" s="68"/>
    </row>
    <row r="1101" spans="1:55" x14ac:dyDescent="0.45">
      <c r="A1101" s="219" t="s">
        <v>779</v>
      </c>
      <c r="B1101" s="60" t="s">
        <v>223</v>
      </c>
      <c r="C1101" s="76" t="s">
        <v>185</v>
      </c>
      <c r="D1101" s="60">
        <v>2621744</v>
      </c>
      <c r="E1101" s="86">
        <v>-12</v>
      </c>
      <c r="F1101" s="86">
        <v>-8</v>
      </c>
      <c r="G1101" s="86">
        <v>-8</v>
      </c>
      <c r="H1101" s="79">
        <f>AT1101-SUM(E1101,F1101,G1101)</f>
        <v>-10</v>
      </c>
      <c r="I1101" s="66"/>
      <c r="J1101" s="66"/>
      <c r="K1101" s="66"/>
      <c r="L1101" s="67"/>
      <c r="M1101" s="66"/>
      <c r="N1101" s="66"/>
      <c r="O1101" s="66"/>
      <c r="P1101" s="67"/>
      <c r="Q1101" s="66"/>
      <c r="R1101" s="66"/>
      <c r="S1101" s="66"/>
      <c r="T1101" s="67"/>
      <c r="U1101" s="66"/>
      <c r="V1101" s="66"/>
      <c r="W1101" s="66"/>
      <c r="X1101" s="67"/>
      <c r="Y1101" s="66"/>
      <c r="Z1101" s="66"/>
      <c r="AA1101" s="66"/>
      <c r="AB1101" s="67"/>
      <c r="AC1101" s="66"/>
      <c r="AD1101" s="66"/>
      <c r="AE1101" s="66"/>
      <c r="AF1101" s="67"/>
      <c r="AG1101" s="66"/>
      <c r="AH1101" s="66"/>
      <c r="AI1101" s="66"/>
      <c r="AJ1101" s="67"/>
      <c r="AK1101" s="66"/>
      <c r="AL1101" s="66"/>
      <c r="AM1101" s="66"/>
      <c r="AN1101" s="67"/>
      <c r="AO1101" s="66"/>
      <c r="AP1101" s="66"/>
      <c r="AQ1101" s="66"/>
      <c r="AR1101" s="67"/>
      <c r="AT1101" s="88">
        <v>-38</v>
      </c>
      <c r="AU1101" s="68"/>
      <c r="AV1101" s="68"/>
      <c r="AW1101" s="68"/>
      <c r="AX1101" s="68"/>
      <c r="AY1101" s="68"/>
      <c r="AZ1101" s="68"/>
      <c r="BA1101" s="68"/>
      <c r="BB1101" s="68"/>
      <c r="BC1101" s="68"/>
    </row>
    <row r="1102" spans="1:55" x14ac:dyDescent="0.45">
      <c r="A1102" s="219" t="s">
        <v>763</v>
      </c>
      <c r="B1102" s="60" t="s">
        <v>223</v>
      </c>
      <c r="C1102" s="76" t="s">
        <v>185</v>
      </c>
      <c r="D1102" s="60">
        <v>2621745</v>
      </c>
      <c r="E1102" s="66"/>
      <c r="F1102" s="66"/>
      <c r="G1102" s="66"/>
      <c r="H1102" s="67"/>
      <c r="I1102" s="86">
        <v>-5</v>
      </c>
      <c r="J1102" s="86">
        <v>-5</v>
      </c>
      <c r="K1102" s="86">
        <v>-4</v>
      </c>
      <c r="L1102" s="79">
        <f>AU1102-SUM(I1102,J1102,K1102)</f>
        <v>-5</v>
      </c>
      <c r="M1102" s="86">
        <v>-3</v>
      </c>
      <c r="N1102" s="86">
        <v>-3</v>
      </c>
      <c r="O1102" s="86">
        <v>-4</v>
      </c>
      <c r="P1102" s="79">
        <f>AV1102-SUM(M1102,N1102,O1102)</f>
        <v>-4</v>
      </c>
      <c r="Q1102" s="98"/>
      <c r="R1102" s="98"/>
      <c r="S1102" s="98"/>
      <c r="T1102" s="67"/>
      <c r="U1102" s="98"/>
      <c r="V1102" s="98"/>
      <c r="W1102" s="98"/>
      <c r="X1102" s="67"/>
      <c r="Y1102" s="98"/>
      <c r="Z1102" s="98"/>
      <c r="AA1102" s="98"/>
      <c r="AB1102" s="67"/>
      <c r="AC1102" s="98"/>
      <c r="AD1102" s="98"/>
      <c r="AE1102" s="98"/>
      <c r="AF1102" s="67"/>
      <c r="AG1102" s="98"/>
      <c r="AH1102" s="98"/>
      <c r="AI1102" s="98"/>
      <c r="AJ1102" s="67"/>
      <c r="AK1102" s="98"/>
      <c r="AL1102" s="98"/>
      <c r="AM1102" s="98"/>
      <c r="AN1102" s="67"/>
      <c r="AO1102" s="98"/>
      <c r="AP1102" s="98"/>
      <c r="AQ1102" s="98"/>
      <c r="AR1102" s="67"/>
      <c r="AT1102" s="99"/>
      <c r="AU1102" s="88">
        <v>-19</v>
      </c>
      <c r="AV1102" s="88">
        <v>-14</v>
      </c>
      <c r="AW1102" s="99"/>
      <c r="AX1102" s="99"/>
      <c r="AY1102" s="99"/>
      <c r="AZ1102" s="99"/>
      <c r="BA1102" s="99"/>
      <c r="BB1102" s="99"/>
      <c r="BC1102" s="99"/>
    </row>
    <row r="1103" spans="1:55" x14ac:dyDescent="0.45">
      <c r="A1103" s="220" t="s">
        <v>751</v>
      </c>
      <c r="B1103" s="101" t="s">
        <v>223</v>
      </c>
      <c r="C1103" s="102" t="s">
        <v>185</v>
      </c>
      <c r="D1103" s="101">
        <v>2621746</v>
      </c>
      <c r="E1103" s="105">
        <f>SUM(E1100:E1102)</f>
        <v>609</v>
      </c>
      <c r="F1103" s="105">
        <f>SUM(F1100:F1102)</f>
        <v>453</v>
      </c>
      <c r="G1103" s="105">
        <f>SUM(G1100:G1102)</f>
        <v>509</v>
      </c>
      <c r="H1103" s="120">
        <f>AT1103-SUM(E1103,F1103,G1103)</f>
        <v>568</v>
      </c>
      <c r="I1103" s="105">
        <f>SUM(I1100:I1102)</f>
        <v>299</v>
      </c>
      <c r="J1103" s="105">
        <f>SUM(J1100:J1102)</f>
        <v>281</v>
      </c>
      <c r="K1103" s="105">
        <f>SUM(K1100:K1102)</f>
        <v>238</v>
      </c>
      <c r="L1103" s="120">
        <f>AU1103-SUM(I1103,J1103,K1103)</f>
        <v>295</v>
      </c>
      <c r="M1103" s="105">
        <f>SUM(M1100:M1102)</f>
        <v>275</v>
      </c>
      <c r="N1103" s="105">
        <f>SUM(N1100:N1102)</f>
        <v>257</v>
      </c>
      <c r="O1103" s="105">
        <f>SUM(O1100:O1102)</f>
        <v>294</v>
      </c>
      <c r="P1103" s="120">
        <f>AV1103-SUM(M1103,N1103,O1103)</f>
        <v>356</v>
      </c>
      <c r="Q1103" s="121"/>
      <c r="R1103" s="121"/>
      <c r="S1103" s="121"/>
      <c r="T1103" s="129"/>
      <c r="U1103" s="121"/>
      <c r="V1103" s="121"/>
      <c r="W1103" s="121"/>
      <c r="X1103" s="129"/>
      <c r="Y1103" s="121"/>
      <c r="Z1103" s="121"/>
      <c r="AA1103" s="121"/>
      <c r="AB1103" s="129"/>
      <c r="AC1103" s="121"/>
      <c r="AD1103" s="121"/>
      <c r="AE1103" s="121"/>
      <c r="AF1103" s="129"/>
      <c r="AG1103" s="121"/>
      <c r="AH1103" s="121"/>
      <c r="AI1103" s="121"/>
      <c r="AJ1103" s="129"/>
      <c r="AK1103" s="121"/>
      <c r="AL1103" s="121"/>
      <c r="AM1103" s="121"/>
      <c r="AN1103" s="129"/>
      <c r="AO1103" s="121"/>
      <c r="AP1103" s="121"/>
      <c r="AQ1103" s="121"/>
      <c r="AR1103" s="129"/>
      <c r="AT1103" s="107">
        <f>SUM(AT1100:AT1102)</f>
        <v>2139</v>
      </c>
      <c r="AU1103" s="107">
        <f>SUM(AU1100:AU1102)</f>
        <v>1113</v>
      </c>
      <c r="AV1103" s="107">
        <f>SUM(AV1100:AV1102)</f>
        <v>1182</v>
      </c>
      <c r="AW1103" s="109"/>
      <c r="AX1103" s="109"/>
      <c r="AY1103" s="109"/>
      <c r="AZ1103" s="109"/>
      <c r="BA1103" s="109"/>
      <c r="BB1103" s="109"/>
      <c r="BC1103" s="109"/>
    </row>
    <row r="1104" spans="1:55" x14ac:dyDescent="0.45">
      <c r="A1104" s="187"/>
      <c r="B1104" s="188"/>
      <c r="C1104" s="188"/>
      <c r="D1104" s="188"/>
      <c r="E1104" s="148"/>
      <c r="F1104" s="148"/>
      <c r="G1104" s="148"/>
      <c r="H1104" s="116"/>
      <c r="I1104" s="148"/>
      <c r="J1104" s="148"/>
      <c r="K1104" s="148"/>
      <c r="L1104" s="116"/>
      <c r="M1104" s="148"/>
      <c r="N1104" s="148"/>
      <c r="O1104" s="148"/>
      <c r="P1104" s="116"/>
      <c r="Q1104" s="115"/>
      <c r="R1104" s="115"/>
      <c r="S1104" s="115"/>
      <c r="T1104" s="116"/>
      <c r="U1104" s="115"/>
      <c r="V1104" s="115"/>
      <c r="W1104" s="115"/>
      <c r="X1104" s="116"/>
      <c r="Y1104" s="115"/>
      <c r="Z1104" s="115"/>
      <c r="AA1104" s="115"/>
      <c r="AB1104" s="116"/>
      <c r="AC1104" s="115"/>
      <c r="AD1104" s="115"/>
      <c r="AE1104" s="115"/>
      <c r="AF1104" s="116"/>
      <c r="AG1104" s="115"/>
      <c r="AH1104" s="115"/>
      <c r="AI1104" s="115"/>
      <c r="AJ1104" s="116"/>
      <c r="AK1104" s="115"/>
      <c r="AL1104" s="115"/>
      <c r="AM1104" s="115"/>
      <c r="AN1104" s="116"/>
      <c r="AO1104" s="115"/>
      <c r="AP1104" s="115"/>
      <c r="AQ1104" s="115"/>
      <c r="AR1104" s="116"/>
      <c r="AT1104" s="149"/>
      <c r="AU1104" s="149"/>
      <c r="AV1104" s="149"/>
      <c r="AW1104" s="149"/>
      <c r="AX1104" s="149"/>
      <c r="AY1104" s="149"/>
      <c r="AZ1104" s="149"/>
      <c r="BA1104" s="149"/>
      <c r="BB1104" s="117"/>
      <c r="BC1104" s="117"/>
    </row>
    <row r="1105" spans="1:55" x14ac:dyDescent="0.45">
      <c r="A1105" s="217" t="s">
        <v>395</v>
      </c>
      <c r="B1105" s="218"/>
      <c r="C1105" s="218"/>
      <c r="D1105" s="218"/>
      <c r="E1105" s="148"/>
      <c r="F1105" s="148"/>
      <c r="G1105" s="148"/>
      <c r="H1105" s="116"/>
      <c r="I1105" s="148"/>
      <c r="J1105" s="148"/>
      <c r="K1105" s="148"/>
      <c r="L1105" s="116"/>
      <c r="M1105" s="148"/>
      <c r="N1105" s="148"/>
      <c r="O1105" s="148"/>
      <c r="P1105" s="116"/>
      <c r="Q1105" s="115"/>
      <c r="R1105" s="115"/>
      <c r="S1105" s="115"/>
      <c r="T1105" s="116"/>
      <c r="U1105" s="115"/>
      <c r="V1105" s="115"/>
      <c r="W1105" s="115"/>
      <c r="X1105" s="116"/>
      <c r="Y1105" s="115"/>
      <c r="Z1105" s="115"/>
      <c r="AA1105" s="115"/>
      <c r="AB1105" s="116"/>
      <c r="AC1105" s="115"/>
      <c r="AD1105" s="115"/>
      <c r="AE1105" s="115"/>
      <c r="AF1105" s="116"/>
      <c r="AG1105" s="115"/>
      <c r="AH1105" s="115"/>
      <c r="AI1105" s="115"/>
      <c r="AJ1105" s="116"/>
      <c r="AK1105" s="115"/>
      <c r="AL1105" s="115"/>
      <c r="AM1105" s="115"/>
      <c r="AN1105" s="116"/>
      <c r="AO1105" s="115"/>
      <c r="AP1105" s="115"/>
      <c r="AQ1105" s="115"/>
      <c r="AR1105" s="116"/>
      <c r="AT1105" s="149"/>
      <c r="AU1105" s="149"/>
      <c r="AV1105" s="149"/>
      <c r="AW1105" s="149"/>
      <c r="AX1105" s="149"/>
      <c r="AY1105" s="149"/>
      <c r="AZ1105" s="149"/>
      <c r="BA1105" s="149"/>
      <c r="BB1105" s="117"/>
      <c r="BC1105" s="117"/>
    </row>
    <row r="1106" spans="1:55" x14ac:dyDescent="0.45">
      <c r="A1106" s="219" t="s">
        <v>780</v>
      </c>
      <c r="B1106" s="60" t="s">
        <v>223</v>
      </c>
      <c r="C1106" s="76" t="s">
        <v>185</v>
      </c>
      <c r="D1106" s="60">
        <v>2621747</v>
      </c>
      <c r="E1106" s="86">
        <v>4</v>
      </c>
      <c r="F1106" s="86">
        <v>122</v>
      </c>
      <c r="G1106" s="86">
        <v>3</v>
      </c>
      <c r="H1106" s="79">
        <f>AT1106-SUM(E1106,F1106,G1106)</f>
        <v>-3</v>
      </c>
      <c r="I1106" s="86">
        <v>-16</v>
      </c>
      <c r="J1106" s="86">
        <v>-6</v>
      </c>
      <c r="K1106" s="86">
        <v>-15</v>
      </c>
      <c r="L1106" s="79">
        <f>AU1106-SUM(I1106,J1106,K1106)</f>
        <v>79</v>
      </c>
      <c r="M1106" s="66"/>
      <c r="N1106" s="66"/>
      <c r="O1106" s="66"/>
      <c r="P1106" s="67"/>
      <c r="Q1106" s="66"/>
      <c r="R1106" s="66"/>
      <c r="S1106" s="66"/>
      <c r="T1106" s="67"/>
      <c r="U1106" s="66"/>
      <c r="V1106" s="66"/>
      <c r="W1106" s="66"/>
      <c r="X1106" s="67"/>
      <c r="Y1106" s="66"/>
      <c r="Z1106" s="66"/>
      <c r="AA1106" s="66"/>
      <c r="AB1106" s="67"/>
      <c r="AC1106" s="66"/>
      <c r="AD1106" s="66"/>
      <c r="AE1106" s="66"/>
      <c r="AF1106" s="67"/>
      <c r="AG1106" s="66"/>
      <c r="AH1106" s="66"/>
      <c r="AI1106" s="66"/>
      <c r="AJ1106" s="67"/>
      <c r="AK1106" s="66"/>
      <c r="AL1106" s="66"/>
      <c r="AM1106" s="66"/>
      <c r="AN1106" s="67"/>
      <c r="AO1106" s="66"/>
      <c r="AP1106" s="66"/>
      <c r="AQ1106" s="66"/>
      <c r="AR1106" s="67"/>
      <c r="AT1106" s="88">
        <v>126</v>
      </c>
      <c r="AU1106" s="88">
        <v>42</v>
      </c>
      <c r="AV1106" s="99"/>
      <c r="AW1106" s="99"/>
      <c r="AX1106" s="99"/>
      <c r="AY1106" s="99"/>
      <c r="AZ1106" s="99"/>
      <c r="BA1106" s="99"/>
      <c r="BB1106" s="68"/>
      <c r="BC1106" s="68"/>
    </row>
    <row r="1107" spans="1:55" x14ac:dyDescent="0.45">
      <c r="A1107" s="219" t="s">
        <v>779</v>
      </c>
      <c r="B1107" s="60" t="s">
        <v>223</v>
      </c>
      <c r="C1107" s="76" t="s">
        <v>185</v>
      </c>
      <c r="D1107" s="60">
        <v>1277829</v>
      </c>
      <c r="E1107" s="66"/>
      <c r="F1107" s="86">
        <v>-2</v>
      </c>
      <c r="G1107" s="66"/>
      <c r="H1107" s="67"/>
      <c r="I1107" s="66"/>
      <c r="J1107" s="66"/>
      <c r="K1107" s="66"/>
      <c r="L1107" s="67"/>
      <c r="M1107" s="66"/>
      <c r="N1107" s="66"/>
      <c r="O1107" s="66"/>
      <c r="P1107" s="67"/>
      <c r="Q1107" s="66"/>
      <c r="R1107" s="66"/>
      <c r="S1107" s="66"/>
      <c r="T1107" s="67"/>
      <c r="U1107" s="66"/>
      <c r="V1107" s="66"/>
      <c r="W1107" s="66"/>
      <c r="X1107" s="67"/>
      <c r="Y1107" s="66"/>
      <c r="Z1107" s="66"/>
      <c r="AA1107" s="66"/>
      <c r="AB1107" s="67"/>
      <c r="AC1107" s="66"/>
      <c r="AD1107" s="66"/>
      <c r="AE1107" s="66"/>
      <c r="AF1107" s="67"/>
      <c r="AG1107" s="66"/>
      <c r="AH1107" s="66"/>
      <c r="AI1107" s="66"/>
      <c r="AJ1107" s="67"/>
      <c r="AK1107" s="66"/>
      <c r="AL1107" s="66"/>
      <c r="AM1107" s="66"/>
      <c r="AN1107" s="67"/>
      <c r="AO1107" s="66"/>
      <c r="AP1107" s="66"/>
      <c r="AQ1107" s="66"/>
      <c r="AR1107" s="67"/>
      <c r="AT1107" s="88">
        <v>-2</v>
      </c>
      <c r="AU1107" s="68"/>
      <c r="AV1107" s="68"/>
      <c r="AW1107" s="68"/>
      <c r="AX1107" s="68"/>
      <c r="AY1107" s="68"/>
      <c r="AZ1107" s="68"/>
      <c r="BA1107" s="68"/>
      <c r="BB1107" s="68"/>
      <c r="BC1107" s="68"/>
    </row>
    <row r="1108" spans="1:55" x14ac:dyDescent="0.45">
      <c r="A1108" s="219" t="s">
        <v>763</v>
      </c>
      <c r="B1108" s="60" t="s">
        <v>223</v>
      </c>
      <c r="C1108" s="76" t="s">
        <v>185</v>
      </c>
      <c r="D1108" s="60">
        <v>2621748</v>
      </c>
      <c r="E1108" s="66"/>
      <c r="F1108" s="66"/>
      <c r="G1108" s="66"/>
      <c r="H1108" s="67"/>
      <c r="I1108" s="86">
        <v>0</v>
      </c>
      <c r="J1108" s="86">
        <v>1</v>
      </c>
      <c r="K1108" s="86">
        <v>0</v>
      </c>
      <c r="L1108" s="79">
        <f>AU1108-SUM(I1108,J1108,K1108)</f>
        <v>-2</v>
      </c>
      <c r="M1108" s="66"/>
      <c r="N1108" s="66"/>
      <c r="O1108" s="66"/>
      <c r="P1108" s="67"/>
      <c r="Q1108" s="66"/>
      <c r="R1108" s="66"/>
      <c r="S1108" s="66"/>
      <c r="T1108" s="67"/>
      <c r="U1108" s="66"/>
      <c r="V1108" s="66"/>
      <c r="W1108" s="66"/>
      <c r="X1108" s="67"/>
      <c r="Y1108" s="66"/>
      <c r="Z1108" s="66"/>
      <c r="AA1108" s="66"/>
      <c r="AB1108" s="67"/>
      <c r="AC1108" s="66"/>
      <c r="AD1108" s="66"/>
      <c r="AE1108" s="66"/>
      <c r="AF1108" s="67"/>
      <c r="AG1108" s="66"/>
      <c r="AH1108" s="66"/>
      <c r="AI1108" s="66"/>
      <c r="AJ1108" s="67"/>
      <c r="AK1108" s="66"/>
      <c r="AL1108" s="66"/>
      <c r="AM1108" s="66"/>
      <c r="AN1108" s="67"/>
      <c r="AO1108" s="66"/>
      <c r="AP1108" s="66"/>
      <c r="AQ1108" s="66"/>
      <c r="AR1108" s="67"/>
      <c r="AT1108" s="99"/>
      <c r="AU1108" s="88">
        <v>-1</v>
      </c>
      <c r="AV1108" s="99"/>
      <c r="AW1108" s="99"/>
      <c r="AX1108" s="99"/>
      <c r="AY1108" s="99"/>
      <c r="AZ1108" s="99"/>
      <c r="BA1108" s="99"/>
      <c r="BB1108" s="68"/>
      <c r="BC1108" s="68"/>
    </row>
    <row r="1109" spans="1:55" x14ac:dyDescent="0.45">
      <c r="A1109" s="220" t="s">
        <v>752</v>
      </c>
      <c r="B1109" s="101" t="s">
        <v>223</v>
      </c>
      <c r="C1109" s="102" t="s">
        <v>185</v>
      </c>
      <c r="D1109" s="101">
        <v>2621749</v>
      </c>
      <c r="E1109" s="105">
        <f>SUM(E1106:E1108)</f>
        <v>4</v>
      </c>
      <c r="F1109" s="105">
        <f>SUM(F1106:F1108)</f>
        <v>120</v>
      </c>
      <c r="G1109" s="105">
        <f>SUM(G1106:G1108)</f>
        <v>3</v>
      </c>
      <c r="H1109" s="120">
        <f>AT1109-SUM(E1109,F1109,G1109)</f>
        <v>-3</v>
      </c>
      <c r="I1109" s="105">
        <f>SUM(I1106:I1108)</f>
        <v>-16</v>
      </c>
      <c r="J1109" s="105">
        <f>SUM(J1106:J1108)</f>
        <v>-5</v>
      </c>
      <c r="K1109" s="105">
        <f>SUM(K1106:K1108)</f>
        <v>-15</v>
      </c>
      <c r="L1109" s="120">
        <f>AU1109-SUM(I1109,J1109,K1109)</f>
        <v>77</v>
      </c>
      <c r="M1109" s="128"/>
      <c r="N1109" s="128"/>
      <c r="O1109" s="128"/>
      <c r="P1109" s="129"/>
      <c r="Q1109" s="128"/>
      <c r="R1109" s="128"/>
      <c r="S1109" s="128"/>
      <c r="T1109" s="129"/>
      <c r="U1109" s="128"/>
      <c r="V1109" s="128"/>
      <c r="W1109" s="128"/>
      <c r="X1109" s="129"/>
      <c r="Y1109" s="128"/>
      <c r="Z1109" s="128"/>
      <c r="AA1109" s="128"/>
      <c r="AB1109" s="129"/>
      <c r="AC1109" s="128"/>
      <c r="AD1109" s="128"/>
      <c r="AE1109" s="128"/>
      <c r="AF1109" s="129"/>
      <c r="AG1109" s="128"/>
      <c r="AH1109" s="128"/>
      <c r="AI1109" s="128"/>
      <c r="AJ1109" s="129"/>
      <c r="AK1109" s="128"/>
      <c r="AL1109" s="128"/>
      <c r="AM1109" s="128"/>
      <c r="AN1109" s="129"/>
      <c r="AO1109" s="128"/>
      <c r="AP1109" s="128"/>
      <c r="AQ1109" s="128"/>
      <c r="AR1109" s="129"/>
      <c r="AT1109" s="107">
        <f>SUM(AT1106:AT1108)</f>
        <v>124</v>
      </c>
      <c r="AU1109" s="107">
        <f>SUM(AU1106:AU1108)</f>
        <v>41</v>
      </c>
      <c r="AV1109" s="109"/>
      <c r="AW1109" s="109"/>
      <c r="AX1109" s="109"/>
      <c r="AY1109" s="109"/>
      <c r="AZ1109" s="109"/>
      <c r="BA1109" s="109"/>
      <c r="BB1109" s="134"/>
      <c r="BC1109" s="134"/>
    </row>
    <row r="1110" spans="1:55" x14ac:dyDescent="0.45">
      <c r="A1110" s="141"/>
      <c r="B1110" s="142"/>
      <c r="C1110" s="142"/>
      <c r="D1110" s="142"/>
      <c r="E1110" s="148"/>
      <c r="F1110" s="148"/>
      <c r="G1110" s="148"/>
      <c r="H1110" s="116"/>
      <c r="I1110" s="148"/>
      <c r="J1110" s="148"/>
      <c r="K1110" s="148"/>
      <c r="L1110" s="116"/>
      <c r="M1110" s="115"/>
      <c r="N1110" s="115"/>
      <c r="O1110" s="115"/>
      <c r="P1110" s="116"/>
      <c r="Q1110" s="115"/>
      <c r="R1110" s="115"/>
      <c r="S1110" s="115"/>
      <c r="T1110" s="116"/>
      <c r="U1110" s="115"/>
      <c r="V1110" s="115"/>
      <c r="W1110" s="115"/>
      <c r="X1110" s="116"/>
      <c r="Y1110" s="115"/>
      <c r="Z1110" s="115"/>
      <c r="AA1110" s="115"/>
      <c r="AB1110" s="116"/>
      <c r="AC1110" s="115"/>
      <c r="AD1110" s="115"/>
      <c r="AE1110" s="115"/>
      <c r="AF1110" s="116"/>
      <c r="AG1110" s="115"/>
      <c r="AH1110" s="115"/>
      <c r="AI1110" s="115"/>
      <c r="AJ1110" s="116"/>
      <c r="AK1110" s="115"/>
      <c r="AL1110" s="115"/>
      <c r="AM1110" s="115"/>
      <c r="AN1110" s="116"/>
      <c r="AO1110" s="115"/>
      <c r="AP1110" s="115"/>
      <c r="AQ1110" s="115"/>
      <c r="AR1110" s="116"/>
      <c r="AT1110" s="149"/>
      <c r="AU1110" s="149"/>
      <c r="AV1110" s="149"/>
      <c r="AW1110" s="149"/>
      <c r="AX1110" s="149"/>
      <c r="AY1110" s="149"/>
      <c r="AZ1110" s="149"/>
      <c r="BA1110" s="149"/>
      <c r="BB1110" s="117"/>
      <c r="BC1110" s="117"/>
    </row>
    <row r="1111" spans="1:55" x14ac:dyDescent="0.45">
      <c r="A1111" s="187" t="s">
        <v>754</v>
      </c>
      <c r="B1111" s="188"/>
      <c r="C1111" s="188"/>
      <c r="D1111" s="188"/>
      <c r="E1111" s="148"/>
      <c r="F1111" s="148"/>
      <c r="G1111" s="148"/>
      <c r="H1111" s="116"/>
      <c r="I1111" s="148"/>
      <c r="J1111" s="148"/>
      <c r="K1111" s="148"/>
      <c r="L1111" s="116"/>
      <c r="M1111" s="115"/>
      <c r="N1111" s="115"/>
      <c r="O1111" s="115"/>
      <c r="P1111" s="116"/>
      <c r="Q1111" s="115"/>
      <c r="R1111" s="115"/>
      <c r="S1111" s="115"/>
      <c r="T1111" s="116"/>
      <c r="U1111" s="115"/>
      <c r="V1111" s="115"/>
      <c r="W1111" s="115"/>
      <c r="X1111" s="116"/>
      <c r="Y1111" s="115"/>
      <c r="Z1111" s="115"/>
      <c r="AA1111" s="115"/>
      <c r="AB1111" s="116"/>
      <c r="AC1111" s="115"/>
      <c r="AD1111" s="115"/>
      <c r="AE1111" s="115"/>
      <c r="AF1111" s="116"/>
      <c r="AG1111" s="115"/>
      <c r="AH1111" s="115"/>
      <c r="AI1111" s="115"/>
      <c r="AJ1111" s="116"/>
      <c r="AK1111" s="115"/>
      <c r="AL1111" s="115"/>
      <c r="AM1111" s="115"/>
      <c r="AN1111" s="116"/>
      <c r="AO1111" s="115"/>
      <c r="AP1111" s="115"/>
      <c r="AQ1111" s="115"/>
      <c r="AR1111" s="116"/>
      <c r="AT1111" s="149"/>
      <c r="AU1111" s="149"/>
      <c r="AV1111" s="149"/>
      <c r="AW1111" s="149"/>
      <c r="AX1111" s="149"/>
      <c r="AY1111" s="149"/>
      <c r="AZ1111" s="149"/>
      <c r="BA1111" s="149"/>
      <c r="BB1111" s="117"/>
      <c r="BC1111" s="117"/>
    </row>
    <row r="1112" spans="1:55" x14ac:dyDescent="0.45">
      <c r="A1112" s="219" t="s">
        <v>771</v>
      </c>
      <c r="B1112" s="60" t="s">
        <v>400</v>
      </c>
      <c r="C1112" s="76" t="s">
        <v>185</v>
      </c>
      <c r="D1112" s="60">
        <v>1277832</v>
      </c>
      <c r="E1112" s="86">
        <v>61687</v>
      </c>
      <c r="F1112" s="86">
        <v>60063</v>
      </c>
      <c r="G1112" s="86">
        <v>58379</v>
      </c>
      <c r="H1112" s="67"/>
      <c r="I1112" s="86">
        <v>56091</v>
      </c>
      <c r="J1112" s="86">
        <v>55300</v>
      </c>
      <c r="K1112" s="86">
        <v>54623</v>
      </c>
      <c r="L1112" s="67"/>
      <c r="M1112" s="86">
        <v>52846</v>
      </c>
      <c r="N1112" s="86">
        <v>52114</v>
      </c>
      <c r="O1112" s="86">
        <v>51369</v>
      </c>
      <c r="P1112" s="67"/>
      <c r="Q1112" s="86">
        <v>49915</v>
      </c>
      <c r="R1112" s="86">
        <v>49228</v>
      </c>
      <c r="S1112" s="86">
        <v>48513</v>
      </c>
      <c r="T1112" s="67"/>
      <c r="U1112" s="86">
        <v>47301</v>
      </c>
      <c r="V1112" s="86">
        <v>47133</v>
      </c>
      <c r="W1112" s="86">
        <v>47078</v>
      </c>
      <c r="X1112" s="67"/>
      <c r="Y1112" s="86">
        <v>46956</v>
      </c>
      <c r="Z1112" s="86">
        <v>46915</v>
      </c>
      <c r="AA1112" s="86">
        <v>46885</v>
      </c>
      <c r="AB1112" s="67"/>
      <c r="AC1112" s="86">
        <v>46582</v>
      </c>
      <c r="AD1112" s="86">
        <v>46525</v>
      </c>
      <c r="AE1112" s="86">
        <v>46515</v>
      </c>
      <c r="AF1112" s="67"/>
      <c r="AG1112" s="86">
        <v>46424</v>
      </c>
      <c r="AH1112" s="86">
        <v>46355</v>
      </c>
      <c r="AI1112" s="86">
        <v>46108</v>
      </c>
      <c r="AJ1112" s="67"/>
      <c r="AK1112" s="86">
        <v>45840</v>
      </c>
      <c r="AL1112" s="86">
        <v>45692</v>
      </c>
      <c r="AM1112" s="86">
        <v>45404</v>
      </c>
      <c r="AN1112" s="67"/>
      <c r="AO1112" s="86">
        <v>44535</v>
      </c>
      <c r="AP1112" s="86">
        <v>887000</v>
      </c>
      <c r="AQ1112" s="86">
        <v>885000</v>
      </c>
      <c r="AR1112" s="67"/>
      <c r="AT1112" s="88">
        <v>59328</v>
      </c>
      <c r="AU1112" s="88">
        <v>54928</v>
      </c>
      <c r="AV1112" s="88">
        <v>51745</v>
      </c>
      <c r="AW1112" s="88">
        <v>48859</v>
      </c>
      <c r="AX1112" s="88">
        <v>47146</v>
      </c>
      <c r="AY1112" s="88">
        <v>46864</v>
      </c>
      <c r="AZ1112" s="88">
        <v>46527</v>
      </c>
      <c r="BA1112" s="88">
        <v>46182</v>
      </c>
      <c r="BB1112" s="88">
        <v>45430</v>
      </c>
      <c r="BC1112" s="88">
        <v>887000</v>
      </c>
    </row>
    <row r="1113" spans="1:55" x14ac:dyDescent="0.45">
      <c r="A1113" s="219" t="s">
        <v>781</v>
      </c>
      <c r="B1113" s="60" t="s">
        <v>400</v>
      </c>
      <c r="C1113" s="76" t="s">
        <v>185</v>
      </c>
      <c r="D1113" s="60">
        <v>1277833</v>
      </c>
      <c r="E1113" s="86">
        <v>12</v>
      </c>
      <c r="F1113" s="86">
        <v>4</v>
      </c>
      <c r="G1113" s="86">
        <v>1</v>
      </c>
      <c r="H1113" s="67"/>
      <c r="I1113" s="66"/>
      <c r="J1113" s="66"/>
      <c r="K1113" s="66"/>
      <c r="L1113" s="67"/>
      <c r="M1113" s="66"/>
      <c r="N1113" s="66"/>
      <c r="O1113" s="66"/>
      <c r="P1113" s="67"/>
      <c r="Q1113" s="66"/>
      <c r="R1113" s="66"/>
      <c r="S1113" s="66"/>
      <c r="T1113" s="67"/>
      <c r="U1113" s="66"/>
      <c r="V1113" s="66"/>
      <c r="W1113" s="66"/>
      <c r="X1113" s="67"/>
      <c r="Y1113" s="66"/>
      <c r="Z1113" s="66"/>
      <c r="AA1113" s="66"/>
      <c r="AB1113" s="67"/>
      <c r="AC1113" s="66"/>
      <c r="AD1113" s="66"/>
      <c r="AE1113" s="66"/>
      <c r="AF1113" s="67"/>
      <c r="AG1113" s="66"/>
      <c r="AH1113" s="66"/>
      <c r="AI1113" s="66"/>
      <c r="AJ1113" s="67"/>
      <c r="AK1113" s="66"/>
      <c r="AL1113" s="66"/>
      <c r="AM1113" s="66"/>
      <c r="AN1113" s="67"/>
      <c r="AO1113" s="66"/>
      <c r="AP1113" s="66"/>
      <c r="AQ1113" s="66"/>
      <c r="AR1113" s="67"/>
      <c r="AT1113" s="88">
        <v>4</v>
      </c>
      <c r="AU1113" s="68"/>
      <c r="AV1113" s="68"/>
      <c r="AW1113" s="68"/>
      <c r="AX1113" s="68"/>
      <c r="AY1113" s="68"/>
      <c r="AZ1113" s="68"/>
      <c r="BA1113" s="68"/>
      <c r="BB1113" s="68"/>
      <c r="BC1113" s="68"/>
    </row>
    <row r="1114" spans="1:55" x14ac:dyDescent="0.45">
      <c r="A1114" s="230" t="s">
        <v>115</v>
      </c>
      <c r="B1114" s="231"/>
      <c r="C1114" s="231"/>
      <c r="D1114" s="231"/>
      <c r="E1114" s="98"/>
      <c r="F1114" s="98"/>
      <c r="G1114" s="98"/>
      <c r="H1114" s="67"/>
      <c r="I1114" s="66"/>
      <c r="J1114" s="66"/>
      <c r="K1114" s="66"/>
      <c r="L1114" s="67"/>
      <c r="M1114" s="66"/>
      <c r="N1114" s="66"/>
      <c r="O1114" s="66"/>
      <c r="P1114" s="67"/>
      <c r="Q1114" s="66"/>
      <c r="R1114" s="66"/>
      <c r="S1114" s="66"/>
      <c r="T1114" s="67"/>
      <c r="U1114" s="66"/>
      <c r="V1114" s="66"/>
      <c r="W1114" s="66"/>
      <c r="X1114" s="67"/>
      <c r="Y1114" s="66"/>
      <c r="Z1114" s="66"/>
      <c r="AA1114" s="66"/>
      <c r="AB1114" s="67"/>
      <c r="AC1114" s="66"/>
      <c r="AD1114" s="66"/>
      <c r="AE1114" s="66"/>
      <c r="AF1114" s="67"/>
      <c r="AG1114" s="66"/>
      <c r="AH1114" s="66"/>
      <c r="AI1114" s="66"/>
      <c r="AJ1114" s="67"/>
      <c r="AK1114" s="66"/>
      <c r="AL1114" s="66"/>
      <c r="AM1114" s="66"/>
      <c r="AN1114" s="67"/>
      <c r="AO1114" s="66"/>
      <c r="AP1114" s="66"/>
      <c r="AQ1114" s="66"/>
      <c r="AR1114" s="67"/>
      <c r="AT1114" s="68"/>
      <c r="AU1114" s="68"/>
      <c r="AV1114" s="68"/>
      <c r="AW1114" s="68"/>
      <c r="AX1114" s="68"/>
      <c r="AY1114" s="68"/>
      <c r="AZ1114" s="68"/>
      <c r="BA1114" s="68"/>
      <c r="BB1114" s="68"/>
      <c r="BC1114" s="68"/>
    </row>
    <row r="1115" spans="1:55" x14ac:dyDescent="0.45">
      <c r="A1115" s="232" t="s">
        <v>782</v>
      </c>
      <c r="B1115" s="60" t="s">
        <v>400</v>
      </c>
      <c r="C1115" s="76" t="s">
        <v>185</v>
      </c>
      <c r="D1115" s="60">
        <v>1396439</v>
      </c>
      <c r="E1115" s="148"/>
      <c r="F1115" s="148"/>
      <c r="G1115" s="148"/>
      <c r="H1115" s="116"/>
      <c r="I1115" s="148"/>
      <c r="J1115" s="148"/>
      <c r="K1115" s="148"/>
      <c r="L1115" s="116"/>
      <c r="M1115" s="148"/>
      <c r="N1115" s="148"/>
      <c r="O1115" s="148"/>
      <c r="P1115" s="116"/>
      <c r="Q1115" s="148"/>
      <c r="R1115" s="148"/>
      <c r="S1115" s="148"/>
      <c r="T1115" s="116"/>
      <c r="U1115" s="148"/>
      <c r="V1115" s="148"/>
      <c r="W1115" s="148"/>
      <c r="X1115" s="116"/>
      <c r="Y1115" s="148"/>
      <c r="Z1115" s="148"/>
      <c r="AA1115" s="148"/>
      <c r="AB1115" s="116"/>
      <c r="AC1115" s="148"/>
      <c r="AD1115" s="148"/>
      <c r="AE1115" s="148"/>
      <c r="AF1115" s="116"/>
      <c r="AG1115" s="148"/>
      <c r="AH1115" s="148"/>
      <c r="AI1115" s="148"/>
      <c r="AJ1115" s="116"/>
      <c r="AK1115" s="86">
        <v>0</v>
      </c>
      <c r="AL1115" s="86">
        <v>0</v>
      </c>
      <c r="AM1115" s="86">
        <v>0</v>
      </c>
      <c r="AN1115" s="116"/>
      <c r="AO1115" s="98"/>
      <c r="AP1115" s="86">
        <v>0</v>
      </c>
      <c r="AQ1115" s="86">
        <v>0</v>
      </c>
      <c r="AR1115" s="116"/>
      <c r="AT1115" s="149"/>
      <c r="AU1115" s="149"/>
      <c r="AV1115" s="149"/>
      <c r="AW1115" s="149"/>
      <c r="AX1115" s="149"/>
      <c r="AY1115" s="149"/>
      <c r="AZ1115" s="149"/>
      <c r="BA1115" s="149"/>
      <c r="BB1115" s="88">
        <v>0</v>
      </c>
      <c r="BC1115" s="88">
        <v>0</v>
      </c>
    </row>
    <row r="1116" spans="1:55" x14ac:dyDescent="0.45">
      <c r="A1116" s="232" t="s">
        <v>774</v>
      </c>
      <c r="B1116" s="60" t="s">
        <v>400</v>
      </c>
      <c r="C1116" s="76" t="s">
        <v>185</v>
      </c>
      <c r="D1116" s="60">
        <v>1396440</v>
      </c>
      <c r="E1116" s="148"/>
      <c r="F1116" s="148"/>
      <c r="G1116" s="148"/>
      <c r="H1116" s="116"/>
      <c r="I1116" s="148"/>
      <c r="J1116" s="148"/>
      <c r="K1116" s="148"/>
      <c r="L1116" s="116"/>
      <c r="M1116" s="148"/>
      <c r="N1116" s="148"/>
      <c r="O1116" s="148"/>
      <c r="P1116" s="116"/>
      <c r="Q1116" s="148"/>
      <c r="R1116" s="148"/>
      <c r="S1116" s="148"/>
      <c r="T1116" s="116"/>
      <c r="U1116" s="148"/>
      <c r="V1116" s="148"/>
      <c r="W1116" s="148"/>
      <c r="X1116" s="116"/>
      <c r="Y1116" s="148"/>
      <c r="Z1116" s="148"/>
      <c r="AA1116" s="148"/>
      <c r="AB1116" s="116"/>
      <c r="AC1116" s="148"/>
      <c r="AD1116" s="148"/>
      <c r="AE1116" s="148"/>
      <c r="AF1116" s="116"/>
      <c r="AG1116" s="148"/>
      <c r="AH1116" s="148"/>
      <c r="AI1116" s="148"/>
      <c r="AJ1116" s="116"/>
      <c r="AK1116" s="86">
        <v>0</v>
      </c>
      <c r="AL1116" s="86">
        <v>0</v>
      </c>
      <c r="AM1116" s="86">
        <v>0</v>
      </c>
      <c r="AN1116" s="116"/>
      <c r="AO1116" s="98"/>
      <c r="AP1116" s="86">
        <v>0</v>
      </c>
      <c r="AQ1116" s="86">
        <v>0</v>
      </c>
      <c r="AR1116" s="116"/>
      <c r="AT1116" s="149"/>
      <c r="AU1116" s="149"/>
      <c r="AV1116" s="149"/>
      <c r="AW1116" s="149"/>
      <c r="AX1116" s="149"/>
      <c r="AY1116" s="149"/>
      <c r="AZ1116" s="149"/>
      <c r="BA1116" s="149"/>
      <c r="BB1116" s="88">
        <v>0</v>
      </c>
      <c r="BC1116" s="88">
        <v>0</v>
      </c>
    </row>
    <row r="1117" spans="1:55" x14ac:dyDescent="0.45">
      <c r="A1117" s="220" t="s">
        <v>756</v>
      </c>
      <c r="B1117" s="101" t="s">
        <v>400</v>
      </c>
      <c r="C1117" s="102" t="s">
        <v>185</v>
      </c>
      <c r="D1117" s="101">
        <v>1277834</v>
      </c>
      <c r="E1117" s="105">
        <f>SUM(E1112:E1113)</f>
        <v>61699</v>
      </c>
      <c r="F1117" s="105">
        <f>SUM(F1112:F1113)</f>
        <v>60067</v>
      </c>
      <c r="G1117" s="105">
        <f>SUM(G1112:G1113)</f>
        <v>58380</v>
      </c>
      <c r="H1117" s="129"/>
      <c r="I1117" s="105">
        <f>SUM(I1112:I1113)</f>
        <v>56091</v>
      </c>
      <c r="J1117" s="105">
        <f>SUM(J1112:J1113)</f>
        <v>55300</v>
      </c>
      <c r="K1117" s="105">
        <f>SUM(K1112:K1113)</f>
        <v>54623</v>
      </c>
      <c r="L1117" s="129"/>
      <c r="M1117" s="105">
        <f>SUM(M1112:M1113)</f>
        <v>52846</v>
      </c>
      <c r="N1117" s="105">
        <f>SUM(N1112:N1113)</f>
        <v>52114</v>
      </c>
      <c r="O1117" s="105">
        <f>SUM(O1112:O1113)</f>
        <v>51369</v>
      </c>
      <c r="P1117" s="129"/>
      <c r="Q1117" s="105">
        <f>SUM(Q1112:Q1113)</f>
        <v>49915</v>
      </c>
      <c r="R1117" s="105">
        <f>SUM(R1112:R1113)</f>
        <v>49228</v>
      </c>
      <c r="S1117" s="105">
        <f>SUM(S1112:S1113)</f>
        <v>48513</v>
      </c>
      <c r="T1117" s="129"/>
      <c r="U1117" s="105">
        <f>SUM(U1112:U1113)</f>
        <v>47301</v>
      </c>
      <c r="V1117" s="105">
        <f>SUM(V1112:V1113)</f>
        <v>47133</v>
      </c>
      <c r="W1117" s="105">
        <f>SUM(W1112:W1113)</f>
        <v>47078</v>
      </c>
      <c r="X1117" s="129"/>
      <c r="Y1117" s="105">
        <f>SUM(Y1112:Y1113)</f>
        <v>46956</v>
      </c>
      <c r="Z1117" s="105">
        <f>SUM(Z1112:Z1113)</f>
        <v>46915</v>
      </c>
      <c r="AA1117" s="105">
        <f>SUM(AA1112:AA1113)</f>
        <v>46885</v>
      </c>
      <c r="AB1117" s="129"/>
      <c r="AC1117" s="105">
        <f>SUM(AC1112:AC1113)</f>
        <v>46582</v>
      </c>
      <c r="AD1117" s="105">
        <f>SUM(AD1112:AD1113)</f>
        <v>46525</v>
      </c>
      <c r="AE1117" s="105">
        <f>SUM(AE1112:AE1113)</f>
        <v>46515</v>
      </c>
      <c r="AF1117" s="129"/>
      <c r="AG1117" s="105">
        <f>SUM(AG1112:AG1113)</f>
        <v>46424</v>
      </c>
      <c r="AH1117" s="105">
        <f>SUM(AH1112:AH1113)</f>
        <v>46355</v>
      </c>
      <c r="AI1117" s="105">
        <f>SUM(AI1112:AI1113)</f>
        <v>46108</v>
      </c>
      <c r="AJ1117" s="129"/>
      <c r="AK1117" s="105">
        <f>SUM(AK1112:AK1113)</f>
        <v>45840</v>
      </c>
      <c r="AL1117" s="105">
        <f>SUM(AL1112:AL1113)</f>
        <v>45692</v>
      </c>
      <c r="AM1117" s="105">
        <f>SUM(AM1112:AM1113)</f>
        <v>45404</v>
      </c>
      <c r="AN1117" s="129"/>
      <c r="AO1117" s="105">
        <f>SUM(AO1112:AO1113)</f>
        <v>44535</v>
      </c>
      <c r="AP1117" s="105">
        <f>SUM(AP1112:AP1113)</f>
        <v>887000</v>
      </c>
      <c r="AQ1117" s="105">
        <f>SUM(AQ1112:AQ1113)</f>
        <v>885000</v>
      </c>
      <c r="AR1117" s="129"/>
      <c r="AT1117" s="107">
        <f t="shared" ref="AT1117:BC1117" si="87">SUM(AT1112:AT1113)</f>
        <v>59332</v>
      </c>
      <c r="AU1117" s="107">
        <f t="shared" si="87"/>
        <v>54928</v>
      </c>
      <c r="AV1117" s="107">
        <f t="shared" si="87"/>
        <v>51745</v>
      </c>
      <c r="AW1117" s="107">
        <f t="shared" si="87"/>
        <v>48859</v>
      </c>
      <c r="AX1117" s="107">
        <f t="shared" si="87"/>
        <v>47146</v>
      </c>
      <c r="AY1117" s="107">
        <f t="shared" si="87"/>
        <v>46864</v>
      </c>
      <c r="AZ1117" s="107">
        <f t="shared" si="87"/>
        <v>46527</v>
      </c>
      <c r="BA1117" s="107">
        <f t="shared" si="87"/>
        <v>46182</v>
      </c>
      <c r="BB1117" s="107">
        <f t="shared" si="87"/>
        <v>45430</v>
      </c>
      <c r="BC1117" s="107">
        <f t="shared" si="87"/>
        <v>887000</v>
      </c>
    </row>
    <row r="1118" spans="1:55" x14ac:dyDescent="0.45">
      <c r="A1118" s="135"/>
      <c r="B1118" s="158"/>
      <c r="C1118" s="158"/>
      <c r="D1118" s="158"/>
      <c r="E1118" s="125"/>
      <c r="F1118" s="125"/>
      <c r="G1118" s="125"/>
      <c r="H1118" s="67"/>
      <c r="I1118" s="125"/>
      <c r="J1118" s="125"/>
      <c r="K1118" s="125"/>
      <c r="L1118" s="67"/>
      <c r="M1118" s="125"/>
      <c r="N1118" s="125"/>
      <c r="O1118" s="125"/>
      <c r="P1118" s="67"/>
      <c r="Q1118" s="125"/>
      <c r="R1118" s="125"/>
      <c r="S1118" s="125"/>
      <c r="T1118" s="67"/>
      <c r="U1118" s="125"/>
      <c r="V1118" s="125"/>
      <c r="W1118" s="125"/>
      <c r="X1118" s="67"/>
      <c r="Y1118" s="125"/>
      <c r="Z1118" s="125"/>
      <c r="AA1118" s="125"/>
      <c r="AB1118" s="67"/>
      <c r="AC1118" s="125"/>
      <c r="AD1118" s="125"/>
      <c r="AE1118" s="125"/>
      <c r="AF1118" s="67"/>
      <c r="AG1118" s="125"/>
      <c r="AH1118" s="125"/>
      <c r="AI1118" s="125"/>
      <c r="AJ1118" s="67"/>
      <c r="AK1118" s="125"/>
      <c r="AL1118" s="125"/>
      <c r="AM1118" s="125"/>
      <c r="AN1118" s="67"/>
      <c r="AO1118" s="125"/>
      <c r="AP1118" s="125"/>
      <c r="AQ1118" s="125"/>
      <c r="AR1118" s="67"/>
      <c r="AT1118" s="126"/>
      <c r="AU1118" s="126"/>
      <c r="AV1118" s="126"/>
      <c r="AW1118" s="126"/>
      <c r="AX1118" s="126"/>
      <c r="AY1118" s="126"/>
      <c r="AZ1118" s="126"/>
      <c r="BA1118" s="126"/>
      <c r="BB1118" s="126"/>
      <c r="BC1118" s="126"/>
    </row>
    <row r="1119" spans="1:55" x14ac:dyDescent="0.45">
      <c r="A1119" s="187" t="s">
        <v>775</v>
      </c>
      <c r="B1119" s="188"/>
      <c r="C1119" s="188"/>
      <c r="D1119" s="188"/>
      <c r="E1119" s="148"/>
      <c r="F1119" s="148"/>
      <c r="G1119" s="148"/>
      <c r="H1119" s="116"/>
      <c r="I1119" s="148"/>
      <c r="J1119" s="148"/>
      <c r="K1119" s="148"/>
      <c r="L1119" s="116"/>
      <c r="M1119" s="148"/>
      <c r="N1119" s="148"/>
      <c r="O1119" s="148"/>
      <c r="P1119" s="116"/>
      <c r="Q1119" s="148"/>
      <c r="R1119" s="148"/>
      <c r="S1119" s="148"/>
      <c r="T1119" s="116"/>
      <c r="U1119" s="148"/>
      <c r="V1119" s="148"/>
      <c r="W1119" s="148"/>
      <c r="X1119" s="116"/>
      <c r="Y1119" s="148"/>
      <c r="Z1119" s="148"/>
      <c r="AA1119" s="148"/>
      <c r="AB1119" s="116"/>
      <c r="AC1119" s="148"/>
      <c r="AD1119" s="148"/>
      <c r="AE1119" s="148"/>
      <c r="AF1119" s="116"/>
      <c r="AG1119" s="148"/>
      <c r="AH1119" s="148"/>
      <c r="AI1119" s="148"/>
      <c r="AJ1119" s="116"/>
      <c r="AK1119" s="148"/>
      <c r="AL1119" s="148"/>
      <c r="AM1119" s="148"/>
      <c r="AN1119" s="116"/>
      <c r="AO1119" s="148"/>
      <c r="AP1119" s="148"/>
      <c r="AQ1119" s="148"/>
      <c r="AR1119" s="116"/>
      <c r="AT1119" s="149"/>
      <c r="AU1119" s="149"/>
      <c r="AV1119" s="149"/>
      <c r="AW1119" s="149"/>
      <c r="AX1119" s="149"/>
      <c r="AY1119" s="149"/>
      <c r="AZ1119" s="149"/>
      <c r="BA1119" s="149"/>
      <c r="BB1119" s="149"/>
      <c r="BC1119" s="149"/>
    </row>
    <row r="1120" spans="1:55" x14ac:dyDescent="0.45">
      <c r="A1120" s="160" t="s">
        <v>393</v>
      </c>
      <c r="B1120" s="60" t="s">
        <v>394</v>
      </c>
      <c r="C1120" s="76" t="s">
        <v>185</v>
      </c>
      <c r="D1120" s="60">
        <v>1277835</v>
      </c>
      <c r="E1120" s="175">
        <v>9.8699999999999992</v>
      </c>
      <c r="F1120" s="175">
        <v>7.55</v>
      </c>
      <c r="G1120" s="175">
        <v>8.7100000000000009</v>
      </c>
      <c r="H1120" s="176">
        <f>AT1120-SUM(E1120,F1120,G1120)</f>
        <v>9.9199999999999982</v>
      </c>
      <c r="I1120" s="175">
        <v>5.33</v>
      </c>
      <c r="J1120" s="175">
        <v>5.09</v>
      </c>
      <c r="K1120" s="175">
        <v>4.3600000000000003</v>
      </c>
      <c r="L1120" s="176">
        <f>AU1120-SUM(I1120,J1120,K1120)</f>
        <v>5.4899999999999984</v>
      </c>
      <c r="M1120" s="175">
        <v>5.2</v>
      </c>
      <c r="N1120" s="175">
        <v>4.93</v>
      </c>
      <c r="O1120" s="175">
        <v>5.73</v>
      </c>
      <c r="P1120" s="176">
        <f>AV1120-SUM(M1120,N1120,O1120)</f>
        <v>6.98</v>
      </c>
      <c r="Q1120" s="66"/>
      <c r="R1120" s="66"/>
      <c r="S1120" s="66"/>
      <c r="T1120" s="67"/>
      <c r="U1120" s="66"/>
      <c r="V1120" s="66"/>
      <c r="W1120" s="66"/>
      <c r="X1120" s="67"/>
      <c r="Y1120" s="66"/>
      <c r="Z1120" s="66"/>
      <c r="AA1120" s="66"/>
      <c r="AB1120" s="67"/>
      <c r="AC1120" s="66"/>
      <c r="AD1120" s="66"/>
      <c r="AE1120" s="66"/>
      <c r="AF1120" s="67"/>
      <c r="AG1120" s="66"/>
      <c r="AH1120" s="66"/>
      <c r="AI1120" s="66"/>
      <c r="AJ1120" s="67"/>
      <c r="AK1120" s="66"/>
      <c r="AL1120" s="66"/>
      <c r="AM1120" s="66"/>
      <c r="AN1120" s="67"/>
      <c r="AO1120" s="66"/>
      <c r="AP1120" s="66"/>
      <c r="AQ1120" s="66"/>
      <c r="AR1120" s="67"/>
      <c r="AT1120" s="177">
        <v>36.049999999999997</v>
      </c>
      <c r="AU1120" s="177">
        <v>20.27</v>
      </c>
      <c r="AV1120" s="177">
        <v>22.84</v>
      </c>
      <c r="AW1120" s="99"/>
      <c r="AX1120" s="99"/>
      <c r="AY1120" s="99"/>
      <c r="AZ1120" s="99"/>
      <c r="BA1120" s="99"/>
      <c r="BB1120" s="68"/>
      <c r="BC1120" s="68"/>
    </row>
    <row r="1121" spans="1:55" x14ac:dyDescent="0.45">
      <c r="A1121" s="160" t="s">
        <v>395</v>
      </c>
      <c r="B1121" s="60" t="s">
        <v>394</v>
      </c>
      <c r="C1121" s="76" t="s">
        <v>185</v>
      </c>
      <c r="D1121" s="60">
        <v>1277836</v>
      </c>
      <c r="E1121" s="175">
        <v>7.0000000000000007E-2</v>
      </c>
      <c r="F1121" s="175">
        <v>1.99</v>
      </c>
      <c r="G1121" s="175">
        <v>0.04</v>
      </c>
      <c r="H1121" s="176">
        <f>AT1121-SUM(E1121,F1121,G1121)</f>
        <v>-2.0000000000000018E-2</v>
      </c>
      <c r="I1121" s="175">
        <v>-0.28999999999999998</v>
      </c>
      <c r="J1121" s="175">
        <v>-0.1</v>
      </c>
      <c r="K1121" s="175">
        <v>-0.27</v>
      </c>
      <c r="L1121" s="176">
        <f>AU1121-SUM(I1121,J1121,K1121)</f>
        <v>1.4100000000000001</v>
      </c>
      <c r="M1121" s="66"/>
      <c r="N1121" s="66"/>
      <c r="O1121" s="66"/>
      <c r="P1121" s="67"/>
      <c r="Q1121" s="66"/>
      <c r="R1121" s="66"/>
      <c r="S1121" s="66"/>
      <c r="T1121" s="67"/>
      <c r="U1121" s="66"/>
      <c r="V1121" s="66"/>
      <c r="W1121" s="66"/>
      <c r="X1121" s="67"/>
      <c r="Y1121" s="66"/>
      <c r="Z1121" s="66"/>
      <c r="AA1121" s="66"/>
      <c r="AB1121" s="67"/>
      <c r="AC1121" s="66"/>
      <c r="AD1121" s="66"/>
      <c r="AE1121" s="66"/>
      <c r="AF1121" s="67"/>
      <c r="AG1121" s="66"/>
      <c r="AH1121" s="66"/>
      <c r="AI1121" s="66"/>
      <c r="AJ1121" s="67"/>
      <c r="AK1121" s="66"/>
      <c r="AL1121" s="66"/>
      <c r="AM1121" s="66"/>
      <c r="AN1121" s="67"/>
      <c r="AO1121" s="66"/>
      <c r="AP1121" s="66"/>
      <c r="AQ1121" s="66"/>
      <c r="AR1121" s="67"/>
      <c r="AT1121" s="177">
        <v>2.08</v>
      </c>
      <c r="AU1121" s="177">
        <v>0.75</v>
      </c>
      <c r="AV1121" s="99"/>
      <c r="AW1121" s="99"/>
      <c r="AX1121" s="99"/>
      <c r="AY1121" s="99"/>
      <c r="AZ1121" s="99"/>
      <c r="BA1121" s="99"/>
      <c r="BB1121" s="68"/>
      <c r="BC1121" s="68"/>
    </row>
    <row r="1122" spans="1:55" x14ac:dyDescent="0.45">
      <c r="A1122" s="161" t="s">
        <v>775</v>
      </c>
      <c r="B1122" s="101" t="s">
        <v>394</v>
      </c>
      <c r="C1122" s="102" t="s">
        <v>185</v>
      </c>
      <c r="D1122" s="101">
        <v>1277837</v>
      </c>
      <c r="E1122" s="178">
        <f>SUM(E1120:E1121)</f>
        <v>9.94</v>
      </c>
      <c r="F1122" s="178">
        <f>SUM(F1120:F1121)</f>
        <v>9.5399999999999991</v>
      </c>
      <c r="G1122" s="178">
        <f>SUM(G1120:G1121)</f>
        <v>8.75</v>
      </c>
      <c r="H1122" s="183">
        <f>AT1122-SUM(E1122,F1122,G1122)</f>
        <v>9.9000000000000057</v>
      </c>
      <c r="I1122" s="178">
        <f>SUM(I1120:I1121)</f>
        <v>5.04</v>
      </c>
      <c r="J1122" s="178">
        <f>SUM(J1120:J1121)</f>
        <v>4.99</v>
      </c>
      <c r="K1122" s="178">
        <f>SUM(K1120:K1121)</f>
        <v>4.09</v>
      </c>
      <c r="L1122" s="183">
        <f>AU1122-SUM(I1122,J1122,K1122)</f>
        <v>6.8999999999999986</v>
      </c>
      <c r="M1122" s="178">
        <f>SUM(M1120:M1121)</f>
        <v>5.2</v>
      </c>
      <c r="N1122" s="178">
        <f>SUM(N1120:N1121)</f>
        <v>4.93</v>
      </c>
      <c r="O1122" s="178">
        <f>SUM(O1120:O1121)</f>
        <v>5.73</v>
      </c>
      <c r="P1122" s="183">
        <f>AV1122-SUM(M1122,N1122,O1122)</f>
        <v>6.98</v>
      </c>
      <c r="Q1122" s="179">
        <v>6.02</v>
      </c>
      <c r="R1122" s="179">
        <v>7</v>
      </c>
      <c r="S1122" s="179">
        <v>7.25</v>
      </c>
      <c r="T1122" s="183">
        <f>AW1122-SUM(Q1122,R1122,S1122)</f>
        <v>7.5800000000000018</v>
      </c>
      <c r="U1122" s="179">
        <v>7.73</v>
      </c>
      <c r="V1122" s="179">
        <v>5.01</v>
      </c>
      <c r="W1122" s="179">
        <v>9.57</v>
      </c>
      <c r="X1122" s="183">
        <f>AX1122-SUM(U1122,V1122,W1122)</f>
        <v>-4.3100000000000023</v>
      </c>
      <c r="Y1122" s="179">
        <v>13.33</v>
      </c>
      <c r="Z1122" s="179">
        <v>4.54</v>
      </c>
      <c r="AA1122" s="179">
        <v>13.06</v>
      </c>
      <c r="AB1122" s="183">
        <f>AY1122-SUM(Y1122,Z1122,AA1122)</f>
        <v>12.770000000000003</v>
      </c>
      <c r="AC1122" s="179">
        <v>9.5</v>
      </c>
      <c r="AD1122" s="179">
        <v>14.21</v>
      </c>
      <c r="AE1122" s="179">
        <v>10.119999999999999</v>
      </c>
      <c r="AF1122" s="183">
        <f>AZ1122-SUM(AC1122,AD1122,AE1122)</f>
        <v>15.329999999999998</v>
      </c>
      <c r="AG1122" s="179">
        <v>9.8699999999999992</v>
      </c>
      <c r="AH1122" s="179">
        <v>10.130000000000001</v>
      </c>
      <c r="AI1122" s="179">
        <v>16.399999999999999</v>
      </c>
      <c r="AJ1122" s="183">
        <f>BA1122-SUM(AG1122,AH1122,AI1122)</f>
        <v>22.21</v>
      </c>
      <c r="AK1122" s="179">
        <v>26.29</v>
      </c>
      <c r="AL1122" s="179">
        <v>27.26</v>
      </c>
      <c r="AM1122" s="179">
        <v>27.99</v>
      </c>
      <c r="AN1122" s="183">
        <f>BB1122-SUM(AK1122,AL1122,AM1122)</f>
        <v>30.660000000000011</v>
      </c>
      <c r="AO1122" s="179">
        <v>24.62</v>
      </c>
      <c r="AP1122" s="179">
        <v>1.21</v>
      </c>
      <c r="AQ1122" s="179">
        <v>1.06</v>
      </c>
      <c r="AR1122" s="183">
        <f>BC1122-SUM(AO1122,AP1122,AQ1122)</f>
        <v>-22.330000000000002</v>
      </c>
      <c r="AT1122" s="182">
        <v>38.130000000000003</v>
      </c>
      <c r="AU1122" s="181">
        <f>SUM(AU1120:AU1121)</f>
        <v>21.02</v>
      </c>
      <c r="AV1122" s="181">
        <f>SUM(AV1120:AV1121)</f>
        <v>22.84</v>
      </c>
      <c r="AW1122" s="182">
        <v>27.85</v>
      </c>
      <c r="AX1122" s="182">
        <v>18</v>
      </c>
      <c r="AY1122" s="182">
        <v>43.7</v>
      </c>
      <c r="AZ1122" s="182">
        <v>49.16</v>
      </c>
      <c r="BA1122" s="182">
        <v>58.61</v>
      </c>
      <c r="BB1122" s="182">
        <v>112.2</v>
      </c>
      <c r="BC1122" s="182">
        <v>4.5599999999999996</v>
      </c>
    </row>
    <row r="1123" spans="1:55" x14ac:dyDescent="0.45">
      <c r="A1123" s="59"/>
      <c r="B1123" s="60"/>
      <c r="C1123" s="60"/>
      <c r="D1123" s="60"/>
      <c r="E1123" s="131"/>
      <c r="F1123" s="131"/>
      <c r="G1123" s="131"/>
      <c r="H1123" s="130"/>
      <c r="I1123" s="131"/>
      <c r="J1123" s="131"/>
      <c r="K1123" s="131"/>
      <c r="L1123" s="130"/>
      <c r="M1123" s="131"/>
      <c r="N1123" s="131"/>
      <c r="O1123" s="131"/>
      <c r="P1123" s="130"/>
      <c r="Q1123" s="66"/>
      <c r="R1123" s="66"/>
      <c r="S1123" s="66"/>
      <c r="T1123" s="67"/>
      <c r="U1123" s="66"/>
      <c r="V1123" s="66"/>
      <c r="W1123" s="66"/>
      <c r="X1123" s="67"/>
      <c r="Y1123" s="66"/>
      <c r="Z1123" s="66"/>
      <c r="AA1123" s="66"/>
      <c r="AB1123" s="67"/>
      <c r="AC1123" s="66"/>
      <c r="AD1123" s="66"/>
      <c r="AE1123" s="66"/>
      <c r="AF1123" s="67"/>
      <c r="AG1123" s="66"/>
      <c r="AH1123" s="66"/>
      <c r="AI1123" s="66"/>
      <c r="AJ1123" s="67"/>
      <c r="AK1123" s="66"/>
      <c r="AL1123" s="66"/>
      <c r="AM1123" s="66"/>
      <c r="AN1123" s="67"/>
      <c r="AO1123" s="66"/>
      <c r="AP1123" s="66"/>
      <c r="AQ1123" s="66"/>
      <c r="AR1123" s="67"/>
      <c r="AT1123" s="132"/>
      <c r="AU1123" s="132"/>
      <c r="AV1123" s="132"/>
      <c r="AW1123" s="132"/>
      <c r="AX1123" s="132"/>
      <c r="AY1123" s="132"/>
      <c r="AZ1123" s="132"/>
      <c r="BA1123" s="132"/>
      <c r="BB1123" s="68"/>
      <c r="BC1123" s="68"/>
    </row>
    <row r="1124" spans="1:55" x14ac:dyDescent="0.45">
      <c r="A1124" s="95" t="s">
        <v>783</v>
      </c>
      <c r="B1124" s="96"/>
      <c r="C1124" s="96"/>
      <c r="D1124" s="96"/>
      <c r="E1124" s="131"/>
      <c r="F1124" s="131"/>
      <c r="G1124" s="131"/>
      <c r="H1124" s="130"/>
      <c r="I1124" s="131"/>
      <c r="J1124" s="131"/>
      <c r="K1124" s="131"/>
      <c r="L1124" s="130"/>
      <c r="M1124" s="131"/>
      <c r="N1124" s="131"/>
      <c r="O1124" s="131"/>
      <c r="P1124" s="130"/>
      <c r="Q1124" s="66"/>
      <c r="R1124" s="66"/>
      <c r="S1124" s="66"/>
      <c r="T1124" s="67"/>
      <c r="U1124" s="66"/>
      <c r="V1124" s="66"/>
      <c r="W1124" s="66"/>
      <c r="X1124" s="67"/>
      <c r="Y1124" s="66"/>
      <c r="Z1124" s="66"/>
      <c r="AA1124" s="66"/>
      <c r="AB1124" s="67"/>
      <c r="AC1124" s="66"/>
      <c r="AD1124" s="66"/>
      <c r="AE1124" s="66"/>
      <c r="AF1124" s="67"/>
      <c r="AG1124" s="66"/>
      <c r="AH1124" s="66"/>
      <c r="AI1124" s="66"/>
      <c r="AJ1124" s="67"/>
      <c r="AK1124" s="66"/>
      <c r="AL1124" s="66"/>
      <c r="AM1124" s="66"/>
      <c r="AN1124" s="67"/>
      <c r="AO1124" s="66"/>
      <c r="AP1124" s="66"/>
      <c r="AQ1124" s="66"/>
      <c r="AR1124" s="67"/>
      <c r="AT1124" s="132"/>
      <c r="AU1124" s="132"/>
      <c r="AV1124" s="132"/>
      <c r="AW1124" s="132"/>
      <c r="AX1124" s="132"/>
      <c r="AY1124" s="132"/>
      <c r="AZ1124" s="132"/>
      <c r="BA1124" s="132"/>
      <c r="BB1124" s="68"/>
      <c r="BC1124" s="68"/>
    </row>
    <row r="1125" spans="1:55" x14ac:dyDescent="0.45">
      <c r="A1125" s="141" t="s">
        <v>749</v>
      </c>
      <c r="B1125" s="142"/>
      <c r="C1125" s="142"/>
      <c r="D1125" s="142"/>
      <c r="E1125" s="115"/>
      <c r="F1125" s="115"/>
      <c r="G1125" s="115"/>
      <c r="H1125" s="116"/>
      <c r="I1125" s="115"/>
      <c r="J1125" s="115"/>
      <c r="K1125" s="115"/>
      <c r="L1125" s="116"/>
      <c r="M1125" s="115"/>
      <c r="N1125" s="115"/>
      <c r="O1125" s="115"/>
      <c r="P1125" s="116"/>
      <c r="Q1125" s="115"/>
      <c r="R1125" s="115"/>
      <c r="S1125" s="115"/>
      <c r="T1125" s="116"/>
      <c r="U1125" s="115"/>
      <c r="V1125" s="115"/>
      <c r="W1125" s="115"/>
      <c r="X1125" s="116"/>
      <c r="Y1125" s="115"/>
      <c r="Z1125" s="115"/>
      <c r="AA1125" s="115"/>
      <c r="AB1125" s="116"/>
      <c r="AC1125" s="115"/>
      <c r="AD1125" s="115"/>
      <c r="AE1125" s="115"/>
      <c r="AF1125" s="116"/>
      <c r="AG1125" s="115"/>
      <c r="AH1125" s="115"/>
      <c r="AI1125" s="115"/>
      <c r="AJ1125" s="116"/>
      <c r="AK1125" s="115"/>
      <c r="AL1125" s="115"/>
      <c r="AM1125" s="115"/>
      <c r="AN1125" s="116"/>
      <c r="AO1125" s="115"/>
      <c r="AP1125" s="115"/>
      <c r="AQ1125" s="115"/>
      <c r="AR1125" s="116"/>
      <c r="AT1125" s="117"/>
      <c r="AU1125" s="117"/>
      <c r="AV1125" s="117"/>
      <c r="AW1125" s="117"/>
      <c r="AX1125" s="117"/>
      <c r="AY1125" s="117"/>
      <c r="AZ1125" s="117"/>
      <c r="BA1125" s="117"/>
      <c r="BB1125" s="117"/>
      <c r="BC1125" s="117"/>
    </row>
    <row r="1126" spans="1:55" x14ac:dyDescent="0.45">
      <c r="A1126" s="187" t="s">
        <v>750</v>
      </c>
      <c r="B1126" s="188"/>
      <c r="C1126" s="188"/>
      <c r="D1126" s="188"/>
      <c r="E1126" s="115"/>
      <c r="F1126" s="115"/>
      <c r="G1126" s="115"/>
      <c r="H1126" s="116"/>
      <c r="I1126" s="115"/>
      <c r="J1126" s="115"/>
      <c r="K1126" s="115"/>
      <c r="L1126" s="116"/>
      <c r="M1126" s="115"/>
      <c r="N1126" s="115"/>
      <c r="O1126" s="115"/>
      <c r="P1126" s="116"/>
      <c r="Q1126" s="115"/>
      <c r="R1126" s="115"/>
      <c r="S1126" s="115"/>
      <c r="T1126" s="116"/>
      <c r="U1126" s="115"/>
      <c r="V1126" s="115"/>
      <c r="W1126" s="115"/>
      <c r="X1126" s="116"/>
      <c r="Y1126" s="115"/>
      <c r="Z1126" s="115"/>
      <c r="AA1126" s="115"/>
      <c r="AB1126" s="116"/>
      <c r="AC1126" s="115"/>
      <c r="AD1126" s="115"/>
      <c r="AE1126" s="115"/>
      <c r="AF1126" s="116"/>
      <c r="AG1126" s="115"/>
      <c r="AH1126" s="115"/>
      <c r="AI1126" s="115"/>
      <c r="AJ1126" s="116"/>
      <c r="AK1126" s="115"/>
      <c r="AL1126" s="115"/>
      <c r="AM1126" s="115"/>
      <c r="AN1126" s="116"/>
      <c r="AO1126" s="115"/>
      <c r="AP1126" s="115"/>
      <c r="AQ1126" s="115"/>
      <c r="AR1126" s="116"/>
      <c r="AT1126" s="117"/>
      <c r="AU1126" s="117"/>
      <c r="AV1126" s="117"/>
      <c r="AW1126" s="117"/>
      <c r="AX1126" s="117"/>
      <c r="AY1126" s="117"/>
      <c r="AZ1126" s="117"/>
      <c r="BA1126" s="117"/>
      <c r="BB1126" s="117"/>
      <c r="BC1126" s="117"/>
    </row>
    <row r="1127" spans="1:55" x14ac:dyDescent="0.45">
      <c r="A1127" s="160" t="s">
        <v>390</v>
      </c>
      <c r="B1127" s="60" t="s">
        <v>223</v>
      </c>
      <c r="C1127" s="76" t="s">
        <v>185</v>
      </c>
      <c r="D1127" s="60">
        <v>1277838</v>
      </c>
      <c r="E1127" s="66"/>
      <c r="F1127" s="66"/>
      <c r="G1127" s="66"/>
      <c r="H1127" s="67"/>
      <c r="I1127" s="66"/>
      <c r="J1127" s="66"/>
      <c r="K1127" s="66"/>
      <c r="L1127" s="67"/>
      <c r="M1127" s="66"/>
      <c r="N1127" s="86">
        <v>522</v>
      </c>
      <c r="O1127" s="66"/>
      <c r="P1127" s="67"/>
      <c r="Q1127" s="66"/>
      <c r="R1127" s="66"/>
      <c r="S1127" s="66"/>
      <c r="T1127" s="67"/>
      <c r="U1127" s="66"/>
      <c r="V1127" s="66"/>
      <c r="W1127" s="66"/>
      <c r="X1127" s="67"/>
      <c r="Y1127" s="66"/>
      <c r="Z1127" s="66"/>
      <c r="AA1127" s="66"/>
      <c r="AB1127" s="67"/>
      <c r="AC1127" s="66"/>
      <c r="AD1127" s="66"/>
      <c r="AE1127" s="66"/>
      <c r="AF1127" s="67"/>
      <c r="AG1127" s="66"/>
      <c r="AH1127" s="66"/>
      <c r="AI1127" s="66"/>
      <c r="AJ1127" s="67"/>
      <c r="AK1127" s="66"/>
      <c r="AL1127" s="66"/>
      <c r="AM1127" s="66"/>
      <c r="AN1127" s="67"/>
      <c r="AO1127" s="66"/>
      <c r="AP1127" s="66"/>
      <c r="AQ1127" s="66"/>
      <c r="AR1127" s="67"/>
      <c r="AT1127" s="68"/>
      <c r="AU1127" s="68"/>
      <c r="AV1127" s="88">
        <v>522</v>
      </c>
      <c r="AW1127" s="68"/>
      <c r="AX1127" s="68"/>
      <c r="AY1127" s="68"/>
      <c r="AZ1127" s="68"/>
      <c r="BA1127" s="68"/>
      <c r="BB1127" s="68"/>
      <c r="BC1127" s="68"/>
    </row>
    <row r="1128" spans="1:55" x14ac:dyDescent="0.45">
      <c r="A1128" s="160" t="s">
        <v>751</v>
      </c>
      <c r="B1128" s="60" t="s">
        <v>223</v>
      </c>
      <c r="C1128" s="76" t="s">
        <v>185</v>
      </c>
      <c r="D1128" s="60">
        <v>2621750</v>
      </c>
      <c r="E1128" s="66"/>
      <c r="F1128" s="66"/>
      <c r="G1128" s="66"/>
      <c r="H1128" s="67"/>
      <c r="I1128" s="86">
        <v>1825</v>
      </c>
      <c r="J1128" s="86">
        <v>1745</v>
      </c>
      <c r="K1128" s="86">
        <v>1499</v>
      </c>
      <c r="L1128" s="79">
        <f>AU1128-SUM(I1128,J1128,K1128)</f>
        <v>1898</v>
      </c>
      <c r="M1128" s="86">
        <v>1796</v>
      </c>
      <c r="N1128" s="86">
        <v>1709</v>
      </c>
      <c r="O1128" s="86">
        <v>1998</v>
      </c>
      <c r="P1128" s="79">
        <f>AV1128-SUM(M1128,N1128,O1128)</f>
        <v>2432</v>
      </c>
      <c r="Q1128" s="66"/>
      <c r="R1128" s="66"/>
      <c r="S1128" s="66"/>
      <c r="T1128" s="67"/>
      <c r="U1128" s="66"/>
      <c r="V1128" s="66"/>
      <c r="W1128" s="66"/>
      <c r="X1128" s="67"/>
      <c r="Y1128" s="66"/>
      <c r="Z1128" s="66"/>
      <c r="AA1128" s="66"/>
      <c r="AB1128" s="67"/>
      <c r="AC1128" s="66"/>
      <c r="AD1128" s="66"/>
      <c r="AE1128" s="66"/>
      <c r="AF1128" s="67"/>
      <c r="AG1128" s="66"/>
      <c r="AH1128" s="66"/>
      <c r="AI1128" s="66"/>
      <c r="AJ1128" s="67"/>
      <c r="AK1128" s="66"/>
      <c r="AL1128" s="66"/>
      <c r="AM1128" s="66"/>
      <c r="AN1128" s="67"/>
      <c r="AO1128" s="66"/>
      <c r="AP1128" s="66"/>
      <c r="AQ1128" s="66"/>
      <c r="AR1128" s="67"/>
      <c r="AT1128" s="99"/>
      <c r="AU1128" s="88">
        <v>6967</v>
      </c>
      <c r="AV1128" s="88">
        <v>7935</v>
      </c>
      <c r="AW1128" s="99"/>
      <c r="AX1128" s="99"/>
      <c r="AY1128" s="99"/>
      <c r="AZ1128" s="99"/>
      <c r="BA1128" s="99"/>
      <c r="BB1128" s="68"/>
      <c r="BC1128" s="68"/>
    </row>
    <row r="1129" spans="1:55" x14ac:dyDescent="0.45">
      <c r="A1129" s="160" t="s">
        <v>752</v>
      </c>
      <c r="B1129" s="60" t="s">
        <v>223</v>
      </c>
      <c r="C1129" s="76" t="s">
        <v>185</v>
      </c>
      <c r="D1129" s="60">
        <v>2621751</v>
      </c>
      <c r="E1129" s="66"/>
      <c r="F1129" s="66"/>
      <c r="G1129" s="66"/>
      <c r="H1129" s="67"/>
      <c r="I1129" s="86">
        <v>-99</v>
      </c>
      <c r="J1129" s="86">
        <v>-34</v>
      </c>
      <c r="K1129" s="86">
        <v>-92</v>
      </c>
      <c r="L1129" s="79">
        <f>AU1129-SUM(I1129,J1129,K1129)</f>
        <v>483</v>
      </c>
      <c r="M1129" s="66"/>
      <c r="N1129" s="66"/>
      <c r="O1129" s="66"/>
      <c r="P1129" s="67"/>
      <c r="Q1129" s="66"/>
      <c r="R1129" s="66"/>
      <c r="S1129" s="66"/>
      <c r="T1129" s="67"/>
      <c r="U1129" s="66"/>
      <c r="V1129" s="66"/>
      <c r="W1129" s="66"/>
      <c r="X1129" s="67"/>
      <c r="Y1129" s="66"/>
      <c r="Z1129" s="66"/>
      <c r="AA1129" s="66"/>
      <c r="AB1129" s="67"/>
      <c r="AC1129" s="66"/>
      <c r="AD1129" s="66"/>
      <c r="AE1129" s="66"/>
      <c r="AF1129" s="67"/>
      <c r="AG1129" s="66"/>
      <c r="AH1129" s="66"/>
      <c r="AI1129" s="66"/>
      <c r="AJ1129" s="67"/>
      <c r="AK1129" s="66"/>
      <c r="AL1129" s="66"/>
      <c r="AM1129" s="66"/>
      <c r="AN1129" s="67"/>
      <c r="AO1129" s="66"/>
      <c r="AP1129" s="66"/>
      <c r="AQ1129" s="66"/>
      <c r="AR1129" s="67"/>
      <c r="AT1129" s="99"/>
      <c r="AU1129" s="88">
        <v>258</v>
      </c>
      <c r="AV1129" s="99"/>
      <c r="AW1129" s="99"/>
      <c r="AX1129" s="99"/>
      <c r="AY1129" s="99"/>
      <c r="AZ1129" s="99"/>
      <c r="BA1129" s="99"/>
      <c r="BB1129" s="68"/>
      <c r="BC1129" s="68"/>
    </row>
    <row r="1130" spans="1:55" x14ac:dyDescent="0.45">
      <c r="A1130" s="160" t="s">
        <v>753</v>
      </c>
      <c r="B1130" s="60" t="s">
        <v>223</v>
      </c>
      <c r="C1130" s="76" t="s">
        <v>185</v>
      </c>
      <c r="D1130" s="60">
        <v>2621752</v>
      </c>
      <c r="E1130" s="66"/>
      <c r="F1130" s="66"/>
      <c r="G1130" s="66"/>
      <c r="H1130" s="67"/>
      <c r="I1130" s="131"/>
      <c r="J1130" s="131"/>
      <c r="K1130" s="131"/>
      <c r="L1130" s="67"/>
      <c r="M1130" s="66"/>
      <c r="N1130" s="131"/>
      <c r="O1130" s="66"/>
      <c r="P1130" s="67"/>
      <c r="Q1130" s="86">
        <v>2107</v>
      </c>
      <c r="R1130" s="86">
        <v>2441</v>
      </c>
      <c r="S1130" s="86">
        <v>2533</v>
      </c>
      <c r="T1130" s="79">
        <f>AW1130-SUM(Q1130,R1130,S1130)</f>
        <v>2681</v>
      </c>
      <c r="U1130" s="86">
        <v>2724</v>
      </c>
      <c r="V1130" s="86">
        <v>1770</v>
      </c>
      <c r="W1130" s="86">
        <v>3384</v>
      </c>
      <c r="X1130" s="79">
        <f>AX1130-SUM(U1130,V1130,W1130)</f>
        <v>-1516</v>
      </c>
      <c r="Y1130" s="86">
        <v>4727</v>
      </c>
      <c r="Z1130" s="86">
        <v>1608</v>
      </c>
      <c r="AA1130" s="86">
        <v>4626</v>
      </c>
      <c r="AB1130" s="79">
        <f>AY1130-SUM(Y1130,Z1130,AA1130)</f>
        <v>4503</v>
      </c>
      <c r="AC1130" s="86">
        <v>3346</v>
      </c>
      <c r="AD1130" s="86">
        <v>4994</v>
      </c>
      <c r="AE1130" s="86">
        <v>3534</v>
      </c>
      <c r="AF1130" s="79">
        <f>AZ1130-SUM(AC1130,AD1130,AE1130)</f>
        <v>5316</v>
      </c>
      <c r="AG1130" s="86">
        <v>3384</v>
      </c>
      <c r="AH1130" s="86">
        <v>3431</v>
      </c>
      <c r="AI1130" s="86">
        <v>5511</v>
      </c>
      <c r="AJ1130" s="79">
        <f>BA1130-SUM(AG1130,AH1130,AI1130)</f>
        <v>7478</v>
      </c>
      <c r="AK1130" s="86">
        <v>8698</v>
      </c>
      <c r="AL1130" s="86">
        <v>8939</v>
      </c>
      <c r="AM1130" s="86">
        <v>9097</v>
      </c>
      <c r="AN1130" s="79">
        <f>BB1130-SUM(AK1130,AL1130,AM1130)</f>
        <v>9925</v>
      </c>
      <c r="AO1130" s="86">
        <v>7846</v>
      </c>
      <c r="AP1130" s="86">
        <v>7592</v>
      </c>
      <c r="AQ1130" s="86">
        <v>6571</v>
      </c>
      <c r="AR1130" s="79">
        <f>BC1130-SUM(AO1130,AP1130,AQ1130)</f>
        <v>6373</v>
      </c>
      <c r="AT1130" s="132"/>
      <c r="AU1130" s="132"/>
      <c r="AV1130" s="132"/>
      <c r="AW1130" s="88">
        <v>9762</v>
      </c>
      <c r="AX1130" s="88">
        <v>6362</v>
      </c>
      <c r="AY1130" s="88">
        <v>15464</v>
      </c>
      <c r="AZ1130" s="88">
        <v>17190</v>
      </c>
      <c r="BA1130" s="88">
        <v>19804</v>
      </c>
      <c r="BB1130" s="88">
        <v>36659</v>
      </c>
      <c r="BC1130" s="88">
        <v>28382</v>
      </c>
    </row>
    <row r="1131" spans="1:55" x14ac:dyDescent="0.45">
      <c r="A1131" s="161" t="s">
        <v>716</v>
      </c>
      <c r="B1131" s="101" t="s">
        <v>223</v>
      </c>
      <c r="C1131" s="102" t="s">
        <v>184</v>
      </c>
      <c r="D1131" s="101">
        <v>2621753</v>
      </c>
      <c r="E1131" s="128"/>
      <c r="F1131" s="128"/>
      <c r="G1131" s="128"/>
      <c r="H1131" s="129"/>
      <c r="I1131" s="105">
        <f>SUM(I1127:I1130)</f>
        <v>1726</v>
      </c>
      <c r="J1131" s="105">
        <f>SUM(J1127:J1130)</f>
        <v>1711</v>
      </c>
      <c r="K1131" s="105">
        <f>SUM(K1127:K1130)</f>
        <v>1407</v>
      </c>
      <c r="L1131" s="120">
        <f>AU1131-SUM(I1131,J1131,K1131)</f>
        <v>2381</v>
      </c>
      <c r="M1131" s="105">
        <f>SUM(M1127:M1130)</f>
        <v>1796</v>
      </c>
      <c r="N1131" s="105">
        <f>SUM(N1127:N1130)</f>
        <v>2231</v>
      </c>
      <c r="O1131" s="105">
        <f>SUM(O1127:O1130)</f>
        <v>1998</v>
      </c>
      <c r="P1131" s="120">
        <f>AV1131-SUM(M1131,N1131,O1131)</f>
        <v>2432</v>
      </c>
      <c r="Q1131" s="128"/>
      <c r="R1131" s="105">
        <f>SUM(R1127:R1130)</f>
        <v>2441</v>
      </c>
      <c r="S1131" s="128"/>
      <c r="T1131" s="129"/>
      <c r="U1131" s="128"/>
      <c r="V1131" s="128"/>
      <c r="W1131" s="128"/>
      <c r="X1131" s="129"/>
      <c r="Y1131" s="128"/>
      <c r="Z1131" s="128"/>
      <c r="AA1131" s="128"/>
      <c r="AB1131" s="129"/>
      <c r="AC1131" s="128"/>
      <c r="AD1131" s="128"/>
      <c r="AE1131" s="128"/>
      <c r="AF1131" s="129"/>
      <c r="AG1131" s="128"/>
      <c r="AH1131" s="128"/>
      <c r="AI1131" s="128"/>
      <c r="AJ1131" s="129"/>
      <c r="AK1131" s="128"/>
      <c r="AL1131" s="128"/>
      <c r="AM1131" s="128"/>
      <c r="AN1131" s="129"/>
      <c r="AO1131" s="128"/>
      <c r="AP1131" s="128"/>
      <c r="AQ1131" s="128"/>
      <c r="AR1131" s="129"/>
      <c r="AT1131" s="109"/>
      <c r="AU1131" s="107">
        <f>SUM(AU1127:AU1130)</f>
        <v>7225</v>
      </c>
      <c r="AV1131" s="107">
        <f>SUM(AV1127:AV1130)</f>
        <v>8457</v>
      </c>
      <c r="AW1131" s="109"/>
      <c r="AX1131" s="109"/>
      <c r="AY1131" s="109"/>
      <c r="AZ1131" s="109"/>
      <c r="BA1131" s="109"/>
      <c r="BB1131" s="134"/>
      <c r="BC1131" s="134"/>
    </row>
    <row r="1132" spans="1:55" x14ac:dyDescent="0.45">
      <c r="A1132" s="141"/>
      <c r="B1132" s="142"/>
      <c r="C1132" s="142"/>
      <c r="D1132" s="142"/>
      <c r="E1132" s="115"/>
      <c r="F1132" s="115"/>
      <c r="G1132" s="115"/>
      <c r="H1132" s="116"/>
      <c r="I1132" s="148"/>
      <c r="J1132" s="148"/>
      <c r="K1132" s="148"/>
      <c r="L1132" s="116"/>
      <c r="M1132" s="148"/>
      <c r="N1132" s="148"/>
      <c r="O1132" s="148"/>
      <c r="P1132" s="116"/>
      <c r="Q1132" s="148"/>
      <c r="R1132" s="148"/>
      <c r="S1132" s="148"/>
      <c r="T1132" s="116"/>
      <c r="U1132" s="148"/>
      <c r="V1132" s="148"/>
      <c r="W1132" s="148"/>
      <c r="X1132" s="116"/>
      <c r="Y1132" s="148"/>
      <c r="Z1132" s="148"/>
      <c r="AA1132" s="148"/>
      <c r="AB1132" s="116"/>
      <c r="AC1132" s="148"/>
      <c r="AD1132" s="148"/>
      <c r="AE1132" s="148"/>
      <c r="AF1132" s="116"/>
      <c r="AG1132" s="148"/>
      <c r="AH1132" s="148"/>
      <c r="AI1132" s="148"/>
      <c r="AJ1132" s="116"/>
      <c r="AK1132" s="148"/>
      <c r="AL1132" s="148"/>
      <c r="AM1132" s="148"/>
      <c r="AN1132" s="116"/>
      <c r="AO1132" s="148"/>
      <c r="AP1132" s="148"/>
      <c r="AQ1132" s="148"/>
      <c r="AR1132" s="116"/>
      <c r="AT1132" s="149"/>
      <c r="AU1132" s="149"/>
      <c r="AV1132" s="149"/>
      <c r="AW1132" s="149"/>
      <c r="AX1132" s="149"/>
      <c r="AY1132" s="149"/>
      <c r="AZ1132" s="149"/>
      <c r="BA1132" s="149"/>
      <c r="BB1132" s="149"/>
      <c r="BC1132" s="149"/>
    </row>
    <row r="1133" spans="1:55" x14ac:dyDescent="0.45">
      <c r="A1133" s="187" t="s">
        <v>754</v>
      </c>
      <c r="B1133" s="188"/>
      <c r="C1133" s="188"/>
      <c r="D1133" s="188"/>
      <c r="E1133" s="115"/>
      <c r="F1133" s="115"/>
      <c r="G1133" s="115"/>
      <c r="H1133" s="116"/>
      <c r="I1133" s="148"/>
      <c r="J1133" s="148"/>
      <c r="K1133" s="148"/>
      <c r="L1133" s="116"/>
      <c r="M1133" s="148"/>
      <c r="N1133" s="148"/>
      <c r="O1133" s="148"/>
      <c r="P1133" s="116"/>
      <c r="Q1133" s="148"/>
      <c r="R1133" s="148"/>
      <c r="S1133" s="148"/>
      <c r="T1133" s="116"/>
      <c r="U1133" s="148"/>
      <c r="V1133" s="148"/>
      <c r="W1133" s="148"/>
      <c r="X1133" s="116"/>
      <c r="Y1133" s="148"/>
      <c r="Z1133" s="148"/>
      <c r="AA1133" s="148"/>
      <c r="AB1133" s="116"/>
      <c r="AC1133" s="148"/>
      <c r="AD1133" s="148"/>
      <c r="AE1133" s="148"/>
      <c r="AF1133" s="116"/>
      <c r="AG1133" s="148"/>
      <c r="AH1133" s="148"/>
      <c r="AI1133" s="148"/>
      <c r="AJ1133" s="116"/>
      <c r="AK1133" s="148"/>
      <c r="AL1133" s="148"/>
      <c r="AM1133" s="148"/>
      <c r="AN1133" s="116"/>
      <c r="AO1133" s="148"/>
      <c r="AP1133" s="148"/>
      <c r="AQ1133" s="148"/>
      <c r="AR1133" s="116"/>
      <c r="AT1133" s="149"/>
      <c r="AU1133" s="149"/>
      <c r="AV1133" s="149"/>
      <c r="AW1133" s="149"/>
      <c r="AX1133" s="149"/>
      <c r="AY1133" s="149"/>
      <c r="AZ1133" s="149"/>
      <c r="BA1133" s="149"/>
      <c r="BB1133" s="149"/>
      <c r="BC1133" s="149"/>
    </row>
    <row r="1134" spans="1:55" x14ac:dyDescent="0.45">
      <c r="A1134" s="160" t="s">
        <v>756</v>
      </c>
      <c r="B1134" s="60" t="s">
        <v>400</v>
      </c>
      <c r="C1134" s="76" t="s">
        <v>185</v>
      </c>
      <c r="D1134" s="60">
        <v>1277843</v>
      </c>
      <c r="E1134" s="66"/>
      <c r="F1134" s="66"/>
      <c r="G1134" s="66"/>
      <c r="H1134" s="67"/>
      <c r="I1134" s="86">
        <v>336293</v>
      </c>
      <c r="J1134" s="86">
        <v>337599</v>
      </c>
      <c r="K1134" s="86">
        <v>338624</v>
      </c>
      <c r="L1134" s="67"/>
      <c r="M1134" s="86">
        <v>341026</v>
      </c>
      <c r="N1134" s="86">
        <v>342780</v>
      </c>
      <c r="O1134" s="86">
        <v>344698</v>
      </c>
      <c r="P1134" s="67"/>
      <c r="Q1134" s="86">
        <v>344220</v>
      </c>
      <c r="R1134" s="86">
        <v>343427</v>
      </c>
      <c r="S1134" s="86">
        <v>344103</v>
      </c>
      <c r="T1134" s="67"/>
      <c r="U1134" s="86">
        <v>347104</v>
      </c>
      <c r="V1134" s="86">
        <v>347538</v>
      </c>
      <c r="W1134" s="86">
        <v>348603</v>
      </c>
      <c r="X1134" s="67"/>
      <c r="Y1134" s="86">
        <v>349347</v>
      </c>
      <c r="Z1134" s="86">
        <v>349756</v>
      </c>
      <c r="AA1134" s="86">
        <v>350135</v>
      </c>
      <c r="AB1134" s="67"/>
      <c r="AC1134" s="86">
        <v>349245</v>
      </c>
      <c r="AD1134" s="86">
        <v>348409</v>
      </c>
      <c r="AE1134" s="86">
        <v>346391</v>
      </c>
      <c r="AF1134" s="67"/>
      <c r="AG1134" s="86">
        <v>339792</v>
      </c>
      <c r="AH1134" s="86">
        <v>336105</v>
      </c>
      <c r="AI1134" s="86">
        <v>332930</v>
      </c>
      <c r="AJ1134" s="67"/>
      <c r="AK1134" s="86">
        <v>326580</v>
      </c>
      <c r="AL1134" s="86">
        <v>322781</v>
      </c>
      <c r="AM1134" s="86">
        <v>319835</v>
      </c>
      <c r="AN1134" s="67"/>
      <c r="AO1134" s="86">
        <v>315158</v>
      </c>
      <c r="AP1134" s="86">
        <v>6231000</v>
      </c>
      <c r="AQ1134" s="86">
        <v>6150000</v>
      </c>
      <c r="AR1134" s="67"/>
      <c r="AT1134" s="99"/>
      <c r="AU1134" s="88">
        <v>338130</v>
      </c>
      <c r="AV1134" s="88">
        <v>343241</v>
      </c>
      <c r="AW1134" s="88">
        <v>344702</v>
      </c>
      <c r="AX1134" s="88">
        <v>348151</v>
      </c>
      <c r="AY1134" s="88">
        <v>349728</v>
      </c>
      <c r="AZ1134" s="88">
        <v>346667</v>
      </c>
      <c r="BA1134" s="88">
        <v>334819</v>
      </c>
      <c r="BB1134" s="88">
        <v>321910</v>
      </c>
      <c r="BC1134" s="88">
        <v>6182000</v>
      </c>
    </row>
    <row r="1135" spans="1:55" x14ac:dyDescent="0.45">
      <c r="A1135" s="97"/>
      <c r="B1135" s="114"/>
      <c r="C1135" s="114"/>
      <c r="D1135" s="114"/>
      <c r="E1135" s="66"/>
      <c r="F1135" s="66"/>
      <c r="G1135" s="66"/>
      <c r="H1135" s="67"/>
      <c r="I1135" s="98"/>
      <c r="J1135" s="98"/>
      <c r="K1135" s="98"/>
      <c r="L1135" s="67"/>
      <c r="M1135" s="98"/>
      <c r="N1135" s="98"/>
      <c r="O1135" s="98"/>
      <c r="P1135" s="67"/>
      <c r="Q1135" s="98"/>
      <c r="R1135" s="98"/>
      <c r="S1135" s="98"/>
      <c r="T1135" s="67"/>
      <c r="U1135" s="98"/>
      <c r="V1135" s="98"/>
      <c r="W1135" s="98"/>
      <c r="X1135" s="67"/>
      <c r="Y1135" s="98"/>
      <c r="Z1135" s="98"/>
      <c r="AA1135" s="98"/>
      <c r="AB1135" s="67"/>
      <c r="AC1135" s="98"/>
      <c r="AD1135" s="98"/>
      <c r="AE1135" s="98"/>
      <c r="AF1135" s="67"/>
      <c r="AG1135" s="98"/>
      <c r="AH1135" s="98"/>
      <c r="AI1135" s="98"/>
      <c r="AJ1135" s="67"/>
      <c r="AK1135" s="98"/>
      <c r="AL1135" s="98"/>
      <c r="AM1135" s="98"/>
      <c r="AN1135" s="67"/>
      <c r="AO1135" s="98"/>
      <c r="AP1135" s="98"/>
      <c r="AQ1135" s="98"/>
      <c r="AR1135" s="67"/>
      <c r="AT1135" s="99"/>
      <c r="AU1135" s="99"/>
      <c r="AV1135" s="99"/>
      <c r="AW1135" s="99"/>
      <c r="AX1135" s="99"/>
      <c r="AY1135" s="99"/>
      <c r="AZ1135" s="99"/>
      <c r="BA1135" s="99"/>
      <c r="BB1135" s="99"/>
      <c r="BC1135" s="99"/>
    </row>
    <row r="1136" spans="1:55" x14ac:dyDescent="0.45">
      <c r="A1136" s="141" t="s">
        <v>758</v>
      </c>
      <c r="B1136" s="142"/>
      <c r="C1136" s="142"/>
      <c r="D1136" s="142"/>
      <c r="E1136" s="66"/>
      <c r="F1136" s="66"/>
      <c r="G1136" s="66"/>
      <c r="H1136" s="67"/>
      <c r="I1136" s="131"/>
      <c r="J1136" s="131"/>
      <c r="K1136" s="131"/>
      <c r="L1136" s="67"/>
      <c r="M1136" s="131"/>
      <c r="N1136" s="131"/>
      <c r="O1136" s="131"/>
      <c r="P1136" s="67"/>
      <c r="Q1136" s="131"/>
      <c r="R1136" s="131"/>
      <c r="S1136" s="131"/>
      <c r="T1136" s="67"/>
      <c r="U1136" s="131"/>
      <c r="V1136" s="131"/>
      <c r="W1136" s="131"/>
      <c r="X1136" s="67"/>
      <c r="Y1136" s="131"/>
      <c r="Z1136" s="131"/>
      <c r="AA1136" s="131"/>
      <c r="AB1136" s="67"/>
      <c r="AC1136" s="131"/>
      <c r="AD1136" s="131"/>
      <c r="AE1136" s="131"/>
      <c r="AF1136" s="67"/>
      <c r="AG1136" s="131"/>
      <c r="AH1136" s="131"/>
      <c r="AI1136" s="131"/>
      <c r="AJ1136" s="67"/>
      <c r="AK1136" s="131"/>
      <c r="AL1136" s="131"/>
      <c r="AM1136" s="131"/>
      <c r="AN1136" s="67"/>
      <c r="AO1136" s="131"/>
      <c r="AP1136" s="131"/>
      <c r="AQ1136" s="131"/>
      <c r="AR1136" s="67"/>
      <c r="AT1136" s="132"/>
      <c r="AU1136" s="132"/>
      <c r="AV1136" s="132"/>
      <c r="AW1136" s="132"/>
      <c r="AX1136" s="132"/>
      <c r="AY1136" s="132"/>
      <c r="AZ1136" s="132"/>
      <c r="BA1136" s="132"/>
      <c r="BB1136" s="132"/>
      <c r="BC1136" s="132"/>
    </row>
    <row r="1137" spans="1:55" x14ac:dyDescent="0.45">
      <c r="A1137" s="135" t="s">
        <v>393</v>
      </c>
      <c r="B1137" s="60" t="s">
        <v>394</v>
      </c>
      <c r="C1137" s="76" t="s">
        <v>185</v>
      </c>
      <c r="D1137" s="60">
        <v>1277844</v>
      </c>
      <c r="E1137" s="66"/>
      <c r="F1137" s="66"/>
      <c r="G1137" s="66"/>
      <c r="H1137" s="67"/>
      <c r="I1137" s="175">
        <v>5.42</v>
      </c>
      <c r="J1137" s="175">
        <v>5.17</v>
      </c>
      <c r="K1137" s="175">
        <v>4.42</v>
      </c>
      <c r="L1137" s="176">
        <f>AU1137-SUM(I1137,J1137,K1137)</f>
        <v>5.6</v>
      </c>
      <c r="M1137" s="175">
        <v>5.27</v>
      </c>
      <c r="N1137" s="175">
        <v>6.51</v>
      </c>
      <c r="O1137" s="175">
        <v>5.8</v>
      </c>
      <c r="P1137" s="176">
        <f>AV1137-SUM(M1137,N1137,O1137)</f>
        <v>7.0500000000000007</v>
      </c>
      <c r="Q1137" s="66"/>
      <c r="R1137" s="66"/>
      <c r="S1137" s="66"/>
      <c r="T1137" s="67"/>
      <c r="U1137" s="66"/>
      <c r="V1137" s="66"/>
      <c r="W1137" s="66"/>
      <c r="X1137" s="67"/>
      <c r="Y1137" s="66"/>
      <c r="Z1137" s="66"/>
      <c r="AA1137" s="66"/>
      <c r="AB1137" s="67"/>
      <c r="AC1137" s="66"/>
      <c r="AD1137" s="66"/>
      <c r="AE1137" s="66"/>
      <c r="AF1137" s="67"/>
      <c r="AG1137" s="66"/>
      <c r="AH1137" s="66"/>
      <c r="AI1137" s="66"/>
      <c r="AJ1137" s="67"/>
      <c r="AK1137" s="66"/>
      <c r="AL1137" s="66"/>
      <c r="AM1137" s="66"/>
      <c r="AN1137" s="67"/>
      <c r="AO1137" s="66"/>
      <c r="AP1137" s="66"/>
      <c r="AQ1137" s="66"/>
      <c r="AR1137" s="67"/>
      <c r="AT1137" s="99"/>
      <c r="AU1137" s="177">
        <v>20.61</v>
      </c>
      <c r="AV1137" s="177">
        <v>24.63</v>
      </c>
      <c r="AW1137" s="99"/>
      <c r="AX1137" s="99"/>
      <c r="AY1137" s="99"/>
      <c r="AZ1137" s="99"/>
      <c r="BA1137" s="99"/>
      <c r="BB1137" s="68"/>
      <c r="BC1137" s="68"/>
    </row>
    <row r="1138" spans="1:55" x14ac:dyDescent="0.45">
      <c r="A1138" s="135" t="s">
        <v>395</v>
      </c>
      <c r="B1138" s="60" t="s">
        <v>394</v>
      </c>
      <c r="C1138" s="76" t="s">
        <v>185</v>
      </c>
      <c r="D1138" s="60">
        <v>1277845</v>
      </c>
      <c r="E1138" s="66"/>
      <c r="F1138" s="66"/>
      <c r="G1138" s="66"/>
      <c r="H1138" s="67"/>
      <c r="I1138" s="175">
        <v>-0.28999999999999998</v>
      </c>
      <c r="J1138" s="175">
        <v>-0.1</v>
      </c>
      <c r="K1138" s="175">
        <v>-0.27</v>
      </c>
      <c r="L1138" s="176">
        <f>AU1138-SUM(I1138,J1138,K1138)</f>
        <v>1.42</v>
      </c>
      <c r="M1138" s="66"/>
      <c r="N1138" s="66"/>
      <c r="O1138" s="66"/>
      <c r="P1138" s="67"/>
      <c r="Q1138" s="66"/>
      <c r="R1138" s="66"/>
      <c r="S1138" s="66"/>
      <c r="T1138" s="67"/>
      <c r="U1138" s="66"/>
      <c r="V1138" s="66"/>
      <c r="W1138" s="66"/>
      <c r="X1138" s="67"/>
      <c r="Y1138" s="66"/>
      <c r="Z1138" s="66"/>
      <c r="AA1138" s="66"/>
      <c r="AB1138" s="67"/>
      <c r="AC1138" s="66"/>
      <c r="AD1138" s="66"/>
      <c r="AE1138" s="66"/>
      <c r="AF1138" s="67"/>
      <c r="AG1138" s="66"/>
      <c r="AH1138" s="66"/>
      <c r="AI1138" s="66"/>
      <c r="AJ1138" s="67"/>
      <c r="AK1138" s="66"/>
      <c r="AL1138" s="66"/>
      <c r="AM1138" s="66"/>
      <c r="AN1138" s="67"/>
      <c r="AO1138" s="66"/>
      <c r="AP1138" s="66"/>
      <c r="AQ1138" s="66"/>
      <c r="AR1138" s="67"/>
      <c r="AT1138" s="99"/>
      <c r="AU1138" s="177">
        <v>0.76</v>
      </c>
      <c r="AV1138" s="99"/>
      <c r="AW1138" s="99"/>
      <c r="AX1138" s="99"/>
      <c r="AY1138" s="99"/>
      <c r="AZ1138" s="99"/>
      <c r="BA1138" s="99"/>
      <c r="BB1138" s="68"/>
      <c r="BC1138" s="68"/>
    </row>
    <row r="1139" spans="1:55" x14ac:dyDescent="0.45">
      <c r="A1139" s="136" t="s">
        <v>758</v>
      </c>
      <c r="B1139" s="101" t="s">
        <v>394</v>
      </c>
      <c r="C1139" s="102" t="s">
        <v>185</v>
      </c>
      <c r="D1139" s="101">
        <v>1277846</v>
      </c>
      <c r="E1139" s="128"/>
      <c r="F1139" s="128"/>
      <c r="G1139" s="128"/>
      <c r="H1139" s="129"/>
      <c r="I1139" s="178">
        <f>SUM(I1137:I1138)</f>
        <v>5.13</v>
      </c>
      <c r="J1139" s="178">
        <f>SUM(J1137:J1138)</f>
        <v>5.07</v>
      </c>
      <c r="K1139" s="178">
        <f>SUM(K1137:K1138)</f>
        <v>4.1500000000000004</v>
      </c>
      <c r="L1139" s="183">
        <f>AU1139-SUM(I1139,J1139,K1139)</f>
        <v>7.0200000000000014</v>
      </c>
      <c r="M1139" s="178">
        <f>SUM(M1137:M1138)</f>
        <v>5.27</v>
      </c>
      <c r="N1139" s="178">
        <f>SUM(N1137:N1138)</f>
        <v>6.51</v>
      </c>
      <c r="O1139" s="178">
        <f>SUM(O1137:O1138)</f>
        <v>5.8</v>
      </c>
      <c r="P1139" s="183">
        <f>AV1139-SUM(M1139,N1139,O1139)</f>
        <v>7.0500000000000007</v>
      </c>
      <c r="Q1139" s="179">
        <v>6.12</v>
      </c>
      <c r="R1139" s="179">
        <v>7.11</v>
      </c>
      <c r="S1139" s="179">
        <v>7.36</v>
      </c>
      <c r="T1139" s="183">
        <f>AW1139-SUM(Q1139,R1139,S1139)</f>
        <v>7.73</v>
      </c>
      <c r="U1139" s="179">
        <v>7.85</v>
      </c>
      <c r="V1139" s="179">
        <v>5.09</v>
      </c>
      <c r="W1139" s="179">
        <v>9.7100000000000009</v>
      </c>
      <c r="X1139" s="183">
        <f>AX1139-SUM(U1139,V1139,W1139)</f>
        <v>-4.379999999999999</v>
      </c>
      <c r="Y1139" s="179">
        <v>13.53</v>
      </c>
      <c r="Z1139" s="179">
        <v>4.5999999999999996</v>
      </c>
      <c r="AA1139" s="179">
        <v>13.21</v>
      </c>
      <c r="AB1139" s="183">
        <f>AY1139-SUM(Y1139,Z1139,AA1139)</f>
        <v>12.879999999999999</v>
      </c>
      <c r="AC1139" s="179">
        <v>9.58</v>
      </c>
      <c r="AD1139" s="179">
        <v>14.33</v>
      </c>
      <c r="AE1139" s="179">
        <v>10.199999999999999</v>
      </c>
      <c r="AF1139" s="183">
        <f>AZ1139-SUM(AC1139,AD1139,AE1139)</f>
        <v>15.480000000000004</v>
      </c>
      <c r="AG1139" s="179">
        <v>9.9600000000000009</v>
      </c>
      <c r="AH1139" s="179">
        <v>10.210000000000001</v>
      </c>
      <c r="AI1139" s="179">
        <v>16.55</v>
      </c>
      <c r="AJ1139" s="183">
        <f>BA1139-SUM(AG1139,AH1139,AI1139)</f>
        <v>22.43</v>
      </c>
      <c r="AK1139" s="179">
        <v>26.63</v>
      </c>
      <c r="AL1139" s="179">
        <v>27.69</v>
      </c>
      <c r="AM1139" s="179">
        <v>28.44</v>
      </c>
      <c r="AN1139" s="183">
        <f>BB1139-SUM(AK1139,AL1139,AM1139)</f>
        <v>31.11999999999999</v>
      </c>
      <c r="AO1139" s="179">
        <v>24.9</v>
      </c>
      <c r="AP1139" s="179">
        <v>1.22</v>
      </c>
      <c r="AQ1139" s="179">
        <v>1.07</v>
      </c>
      <c r="AR1139" s="183">
        <f>BC1139-SUM(AO1139,AP1139,AQ1139)</f>
        <v>-22.599999999999998</v>
      </c>
      <c r="AT1139" s="109"/>
      <c r="AU1139" s="181">
        <f>SUM(AU1137:AU1138)</f>
        <v>21.37</v>
      </c>
      <c r="AV1139" s="181">
        <f>SUM(AV1137:AV1138)</f>
        <v>24.63</v>
      </c>
      <c r="AW1139" s="182">
        <v>28.32</v>
      </c>
      <c r="AX1139" s="182">
        <v>18.27</v>
      </c>
      <c r="AY1139" s="182">
        <v>44.22</v>
      </c>
      <c r="AZ1139" s="182">
        <v>49.59</v>
      </c>
      <c r="BA1139" s="182">
        <v>59.15</v>
      </c>
      <c r="BB1139" s="182">
        <v>113.88</v>
      </c>
      <c r="BC1139" s="182">
        <v>4.59</v>
      </c>
    </row>
    <row r="1140" spans="1:55" x14ac:dyDescent="0.45">
      <c r="A1140" s="59"/>
      <c r="B1140" s="60"/>
      <c r="C1140" s="60"/>
      <c r="D1140" s="60"/>
      <c r="E1140" s="66"/>
      <c r="F1140" s="66"/>
      <c r="G1140" s="66"/>
      <c r="H1140" s="67"/>
      <c r="I1140" s="66"/>
      <c r="J1140" s="66"/>
      <c r="K1140" s="66"/>
      <c r="L1140" s="67"/>
      <c r="M1140" s="66"/>
      <c r="N1140" s="66"/>
      <c r="O1140" s="66"/>
      <c r="P1140" s="67"/>
      <c r="Q1140" s="66"/>
      <c r="R1140" s="66"/>
      <c r="S1140" s="66"/>
      <c r="T1140" s="67"/>
      <c r="U1140" s="66"/>
      <c r="V1140" s="66"/>
      <c r="W1140" s="66"/>
      <c r="X1140" s="67"/>
      <c r="Y1140" s="66"/>
      <c r="Z1140" s="66"/>
      <c r="AA1140" s="66"/>
      <c r="AB1140" s="67"/>
      <c r="AC1140" s="66"/>
      <c r="AD1140" s="66"/>
      <c r="AE1140" s="66"/>
      <c r="AF1140" s="67"/>
      <c r="AG1140" s="66"/>
      <c r="AH1140" s="66"/>
      <c r="AI1140" s="66"/>
      <c r="AJ1140" s="67"/>
      <c r="AK1140" s="66"/>
      <c r="AL1140" s="66"/>
      <c r="AM1140" s="66"/>
      <c r="AN1140" s="67"/>
      <c r="AO1140" s="66"/>
      <c r="AP1140" s="66"/>
      <c r="AQ1140" s="66"/>
      <c r="AR1140" s="67"/>
      <c r="AT1140" s="68"/>
      <c r="AU1140" s="68"/>
      <c r="AV1140" s="68"/>
      <c r="AW1140" s="68"/>
      <c r="AX1140" s="68"/>
      <c r="AY1140" s="68"/>
      <c r="AZ1140" s="68"/>
      <c r="BA1140" s="68"/>
      <c r="BB1140" s="68"/>
      <c r="BC1140" s="68"/>
    </row>
    <row r="1141" spans="1:55" x14ac:dyDescent="0.45">
      <c r="A1141" s="141" t="s">
        <v>759</v>
      </c>
      <c r="B1141" s="142"/>
      <c r="C1141" s="142"/>
      <c r="D1141" s="142"/>
      <c r="E1141" s="115"/>
      <c r="F1141" s="115"/>
      <c r="G1141" s="115"/>
      <c r="H1141" s="116"/>
      <c r="I1141" s="115"/>
      <c r="J1141" s="115"/>
      <c r="K1141" s="115"/>
      <c r="L1141" s="116"/>
      <c r="M1141" s="115"/>
      <c r="N1141" s="115"/>
      <c r="O1141" s="115"/>
      <c r="P1141" s="116"/>
      <c r="Q1141" s="115"/>
      <c r="R1141" s="115"/>
      <c r="S1141" s="115"/>
      <c r="T1141" s="116"/>
      <c r="U1141" s="115"/>
      <c r="V1141" s="115"/>
      <c r="W1141" s="115"/>
      <c r="X1141" s="116"/>
      <c r="Y1141" s="115"/>
      <c r="Z1141" s="115"/>
      <c r="AA1141" s="115"/>
      <c r="AB1141" s="116"/>
      <c r="AC1141" s="115"/>
      <c r="AD1141" s="115"/>
      <c r="AE1141" s="115"/>
      <c r="AF1141" s="116"/>
      <c r="AG1141" s="115"/>
      <c r="AH1141" s="115"/>
      <c r="AI1141" s="115"/>
      <c r="AJ1141" s="116"/>
      <c r="AK1141" s="115"/>
      <c r="AL1141" s="115"/>
      <c r="AM1141" s="115"/>
      <c r="AN1141" s="116"/>
      <c r="AO1141" s="115"/>
      <c r="AP1141" s="115"/>
      <c r="AQ1141" s="115"/>
      <c r="AR1141" s="116"/>
      <c r="AT1141" s="117"/>
      <c r="AU1141" s="117"/>
      <c r="AV1141" s="117"/>
      <c r="AW1141" s="117"/>
      <c r="AX1141" s="117"/>
      <c r="AY1141" s="117"/>
      <c r="AZ1141" s="117"/>
      <c r="BA1141" s="117"/>
      <c r="BB1141" s="117"/>
      <c r="BC1141" s="117"/>
    </row>
    <row r="1142" spans="1:55" x14ac:dyDescent="0.45">
      <c r="A1142" s="187" t="s">
        <v>750</v>
      </c>
      <c r="B1142" s="188"/>
      <c r="C1142" s="188"/>
      <c r="D1142" s="188"/>
      <c r="E1142" s="115"/>
      <c r="F1142" s="115"/>
      <c r="G1142" s="115"/>
      <c r="H1142" s="116"/>
      <c r="I1142" s="115"/>
      <c r="J1142" s="115"/>
      <c r="K1142" s="115"/>
      <c r="L1142" s="116"/>
      <c r="M1142" s="115"/>
      <c r="N1142" s="115"/>
      <c r="O1142" s="115"/>
      <c r="P1142" s="116"/>
      <c r="Q1142" s="115"/>
      <c r="R1142" s="115"/>
      <c r="S1142" s="115"/>
      <c r="T1142" s="116"/>
      <c r="U1142" s="115"/>
      <c r="V1142" s="115"/>
      <c r="W1142" s="115"/>
      <c r="X1142" s="116"/>
      <c r="Y1142" s="115"/>
      <c r="Z1142" s="115"/>
      <c r="AA1142" s="115"/>
      <c r="AB1142" s="116"/>
      <c r="AC1142" s="115"/>
      <c r="AD1142" s="115"/>
      <c r="AE1142" s="115"/>
      <c r="AF1142" s="116"/>
      <c r="AG1142" s="115"/>
      <c r="AH1142" s="115"/>
      <c r="AI1142" s="115"/>
      <c r="AJ1142" s="116"/>
      <c r="AK1142" s="115"/>
      <c r="AL1142" s="115"/>
      <c r="AM1142" s="115"/>
      <c r="AN1142" s="116"/>
      <c r="AO1142" s="115"/>
      <c r="AP1142" s="115"/>
      <c r="AQ1142" s="115"/>
      <c r="AR1142" s="116"/>
      <c r="AT1142" s="117"/>
      <c r="AU1142" s="117"/>
      <c r="AV1142" s="117"/>
      <c r="AW1142" s="117"/>
      <c r="AX1142" s="117"/>
      <c r="AY1142" s="117"/>
      <c r="AZ1142" s="117"/>
      <c r="BA1142" s="117"/>
      <c r="BB1142" s="117"/>
      <c r="BC1142" s="117"/>
    </row>
    <row r="1143" spans="1:55" x14ac:dyDescent="0.45">
      <c r="A1143" s="219" t="s">
        <v>777</v>
      </c>
      <c r="B1143" s="60" t="s">
        <v>223</v>
      </c>
      <c r="C1143" s="76" t="s">
        <v>185</v>
      </c>
      <c r="D1143" s="60">
        <v>2621754</v>
      </c>
      <c r="E1143" s="66"/>
      <c r="F1143" s="66"/>
      <c r="G1143" s="66"/>
      <c r="H1143" s="67"/>
      <c r="I1143" s="98"/>
      <c r="J1143" s="98"/>
      <c r="K1143" s="98"/>
      <c r="L1143" s="67"/>
      <c r="M1143" s="98"/>
      <c r="N1143" s="98"/>
      <c r="O1143" s="98"/>
      <c r="P1143" s="67"/>
      <c r="Q1143" s="86">
        <v>2107</v>
      </c>
      <c r="R1143" s="86">
        <v>2441</v>
      </c>
      <c r="S1143" s="86">
        <v>2533</v>
      </c>
      <c r="T1143" s="79">
        <f>AW1143-SUM(Q1143,R1143,S1143)</f>
        <v>2681</v>
      </c>
      <c r="U1143" s="86">
        <v>2724</v>
      </c>
      <c r="V1143" s="86">
        <v>1770</v>
      </c>
      <c r="W1143" s="86">
        <v>3384</v>
      </c>
      <c r="X1143" s="79">
        <f>AX1143-SUM(U1143,V1143,W1143)</f>
        <v>-1516</v>
      </c>
      <c r="Y1143" s="86">
        <v>4727</v>
      </c>
      <c r="Z1143" s="86">
        <v>1608</v>
      </c>
      <c r="AA1143" s="86">
        <v>4626</v>
      </c>
      <c r="AB1143" s="79">
        <f>AY1143-SUM(Y1143,Z1143,AA1143)</f>
        <v>4503</v>
      </c>
      <c r="AC1143" s="86">
        <v>3346</v>
      </c>
      <c r="AD1143" s="86">
        <v>4994</v>
      </c>
      <c r="AE1143" s="86">
        <v>3534</v>
      </c>
      <c r="AF1143" s="79">
        <f>AZ1143-SUM(AC1143,AD1143,AE1143)</f>
        <v>5316</v>
      </c>
      <c r="AG1143" s="86">
        <v>3384</v>
      </c>
      <c r="AH1143" s="86">
        <v>3431</v>
      </c>
      <c r="AI1143" s="86">
        <v>5511</v>
      </c>
      <c r="AJ1143" s="79">
        <f>BA1143-SUM(AG1143,AH1143,AI1143)</f>
        <v>7478</v>
      </c>
      <c r="AK1143" s="86">
        <v>8698</v>
      </c>
      <c r="AL1143" s="86">
        <v>8939</v>
      </c>
      <c r="AM1143" s="86">
        <v>9097</v>
      </c>
      <c r="AN1143" s="79">
        <f>BB1143-SUM(AK1143,AL1143,AM1143)</f>
        <v>9925</v>
      </c>
      <c r="AO1143" s="86">
        <v>7846</v>
      </c>
      <c r="AP1143" s="86">
        <v>7592</v>
      </c>
      <c r="AQ1143" s="86">
        <v>6571</v>
      </c>
      <c r="AR1143" s="79">
        <f>BC1143-SUM(AO1143,AP1143,AQ1143)</f>
        <v>6373</v>
      </c>
      <c r="AT1143" s="99"/>
      <c r="AU1143" s="99"/>
      <c r="AV1143" s="99"/>
      <c r="AW1143" s="88">
        <v>9762</v>
      </c>
      <c r="AX1143" s="88">
        <v>6362</v>
      </c>
      <c r="AY1143" s="88">
        <v>15464</v>
      </c>
      <c r="AZ1143" s="88">
        <v>17190</v>
      </c>
      <c r="BA1143" s="88">
        <v>19804</v>
      </c>
      <c r="BB1143" s="88">
        <v>36659</v>
      </c>
      <c r="BC1143" s="88">
        <v>28382</v>
      </c>
    </row>
    <row r="1144" spans="1:55" x14ac:dyDescent="0.45">
      <c r="A1144" s="219" t="s">
        <v>760</v>
      </c>
      <c r="B1144" s="60" t="s">
        <v>223</v>
      </c>
      <c r="C1144" s="76" t="s">
        <v>185</v>
      </c>
      <c r="D1144" s="60">
        <v>1277848</v>
      </c>
      <c r="E1144" s="66"/>
      <c r="F1144" s="66"/>
      <c r="G1144" s="66"/>
      <c r="H1144" s="67"/>
      <c r="I1144" s="66"/>
      <c r="J1144" s="66"/>
      <c r="K1144" s="66"/>
      <c r="L1144" s="67"/>
      <c r="M1144" s="66"/>
      <c r="N1144" s="66"/>
      <c r="O1144" s="66"/>
      <c r="P1144" s="67"/>
      <c r="Q1144" s="86">
        <v>0</v>
      </c>
      <c r="R1144" s="86">
        <v>0</v>
      </c>
      <c r="S1144" s="86">
        <v>0</v>
      </c>
      <c r="T1144" s="130">
        <f>AW1144-SUM(Q1144,R1144,S1144)</f>
        <v>-10</v>
      </c>
      <c r="U1144" s="66"/>
      <c r="V1144" s="66"/>
      <c r="W1144" s="66"/>
      <c r="X1144" s="67"/>
      <c r="Y1144" s="66"/>
      <c r="Z1144" s="66"/>
      <c r="AA1144" s="66"/>
      <c r="AB1144" s="67"/>
      <c r="AC1144" s="66"/>
      <c r="AD1144" s="66"/>
      <c r="AE1144" s="66"/>
      <c r="AF1144" s="67"/>
      <c r="AG1144" s="66"/>
      <c r="AH1144" s="66"/>
      <c r="AI1144" s="66"/>
      <c r="AJ1144" s="67"/>
      <c r="AK1144" s="66"/>
      <c r="AL1144" s="66"/>
      <c r="AM1144" s="66"/>
      <c r="AN1144" s="67"/>
      <c r="AO1144" s="66"/>
      <c r="AP1144" s="66"/>
      <c r="AQ1144" s="66"/>
      <c r="AR1144" s="67"/>
      <c r="AT1144" s="68"/>
      <c r="AU1144" s="68"/>
      <c r="AV1144" s="68"/>
      <c r="AW1144" s="88">
        <v>-10</v>
      </c>
      <c r="AX1144" s="68"/>
      <c r="AY1144" s="68"/>
      <c r="AZ1144" s="68"/>
      <c r="BA1144" s="68"/>
      <c r="BB1144" s="68"/>
      <c r="BC1144" s="68"/>
    </row>
    <row r="1145" spans="1:55" x14ac:dyDescent="0.45">
      <c r="A1145" s="220" t="s">
        <v>761</v>
      </c>
      <c r="B1145" s="101" t="s">
        <v>223</v>
      </c>
      <c r="C1145" s="102" t="s">
        <v>185</v>
      </c>
      <c r="D1145" s="101">
        <v>1277849</v>
      </c>
      <c r="E1145" s="128"/>
      <c r="F1145" s="128"/>
      <c r="G1145" s="128"/>
      <c r="H1145" s="129"/>
      <c r="I1145" s="128"/>
      <c r="J1145" s="128"/>
      <c r="K1145" s="128"/>
      <c r="L1145" s="129"/>
      <c r="M1145" s="128"/>
      <c r="N1145" s="128"/>
      <c r="O1145" s="128"/>
      <c r="P1145" s="129"/>
      <c r="Q1145" s="128"/>
      <c r="R1145" s="128"/>
      <c r="S1145" s="128"/>
      <c r="T1145" s="129"/>
      <c r="U1145" s="128"/>
      <c r="V1145" s="128"/>
      <c r="W1145" s="128"/>
      <c r="X1145" s="129"/>
      <c r="Y1145" s="128"/>
      <c r="Z1145" s="128"/>
      <c r="AA1145" s="128"/>
      <c r="AB1145" s="129"/>
      <c r="AC1145" s="128"/>
      <c r="AD1145" s="128"/>
      <c r="AE1145" s="128"/>
      <c r="AF1145" s="129"/>
      <c r="AG1145" s="128"/>
      <c r="AH1145" s="128"/>
      <c r="AI1145" s="128"/>
      <c r="AJ1145" s="129"/>
      <c r="AK1145" s="128"/>
      <c r="AL1145" s="128"/>
      <c r="AM1145" s="128"/>
      <c r="AN1145" s="129"/>
      <c r="AO1145" s="128"/>
      <c r="AP1145" s="128"/>
      <c r="AQ1145" s="128"/>
      <c r="AR1145" s="129"/>
      <c r="AT1145" s="134"/>
      <c r="AU1145" s="134"/>
      <c r="AV1145" s="134"/>
      <c r="AW1145" s="107">
        <f>SUM(AW1143:AW1144)</f>
        <v>9752</v>
      </c>
      <c r="AX1145" s="134"/>
      <c r="AY1145" s="134"/>
      <c r="AZ1145" s="134"/>
      <c r="BA1145" s="134"/>
      <c r="BB1145" s="134"/>
      <c r="BC1145" s="134"/>
    </row>
    <row r="1146" spans="1:55" x14ac:dyDescent="0.45">
      <c r="A1146" s="160"/>
      <c r="B1146" s="223"/>
      <c r="C1146" s="223"/>
      <c r="D1146" s="223"/>
      <c r="E1146" s="66"/>
      <c r="F1146" s="66"/>
      <c r="G1146" s="66"/>
      <c r="H1146" s="67"/>
      <c r="I1146" s="66"/>
      <c r="J1146" s="66"/>
      <c r="K1146" s="66"/>
      <c r="L1146" s="67"/>
      <c r="M1146" s="66"/>
      <c r="N1146" s="66"/>
      <c r="O1146" s="66"/>
      <c r="P1146" s="67"/>
      <c r="Q1146" s="66"/>
      <c r="R1146" s="66"/>
      <c r="S1146" s="66"/>
      <c r="T1146" s="67"/>
      <c r="U1146" s="66"/>
      <c r="V1146" s="66"/>
      <c r="W1146" s="66"/>
      <c r="X1146" s="67"/>
      <c r="Y1146" s="66"/>
      <c r="Z1146" s="66"/>
      <c r="AA1146" s="66"/>
      <c r="AB1146" s="67"/>
      <c r="AC1146" s="66"/>
      <c r="AD1146" s="66"/>
      <c r="AE1146" s="66"/>
      <c r="AF1146" s="67"/>
      <c r="AG1146" s="66"/>
      <c r="AH1146" s="66"/>
      <c r="AI1146" s="66"/>
      <c r="AJ1146" s="67"/>
      <c r="AK1146" s="66"/>
      <c r="AL1146" s="66"/>
      <c r="AM1146" s="66"/>
      <c r="AN1146" s="67"/>
      <c r="AO1146" s="66"/>
      <c r="AP1146" s="66"/>
      <c r="AQ1146" s="66"/>
      <c r="AR1146" s="67"/>
      <c r="AT1146" s="68"/>
      <c r="AU1146" s="68"/>
      <c r="AV1146" s="68"/>
      <c r="AW1146" s="68"/>
      <c r="AX1146" s="68"/>
      <c r="AY1146" s="68"/>
      <c r="AZ1146" s="68"/>
      <c r="BA1146" s="68"/>
      <c r="BB1146" s="68"/>
      <c r="BC1146" s="68"/>
    </row>
    <row r="1147" spans="1:55" x14ac:dyDescent="0.45">
      <c r="A1147" s="219" t="s">
        <v>784</v>
      </c>
      <c r="B1147" s="60" t="s">
        <v>223</v>
      </c>
      <c r="C1147" s="76" t="s">
        <v>185</v>
      </c>
      <c r="D1147" s="60">
        <v>1396441</v>
      </c>
      <c r="E1147" s="66"/>
      <c r="F1147" s="66"/>
      <c r="G1147" s="66"/>
      <c r="H1147" s="67"/>
      <c r="I1147" s="66"/>
      <c r="J1147" s="66"/>
      <c r="K1147" s="66"/>
      <c r="L1147" s="67"/>
      <c r="M1147" s="66"/>
      <c r="N1147" s="66"/>
      <c r="O1147" s="66"/>
      <c r="P1147" s="67"/>
      <c r="Q1147" s="66"/>
      <c r="R1147" s="66"/>
      <c r="S1147" s="66"/>
      <c r="T1147" s="67"/>
      <c r="U1147" s="66"/>
      <c r="V1147" s="66"/>
      <c r="W1147" s="66"/>
      <c r="X1147" s="67"/>
      <c r="Y1147" s="66"/>
      <c r="Z1147" s="66"/>
      <c r="AA1147" s="66"/>
      <c r="AB1147" s="67"/>
      <c r="AC1147" s="66"/>
      <c r="AD1147" s="66"/>
      <c r="AE1147" s="66"/>
      <c r="AF1147" s="67"/>
      <c r="AG1147" s="66"/>
      <c r="AH1147" s="66"/>
      <c r="AI1147" s="66"/>
      <c r="AJ1147" s="67"/>
      <c r="AK1147" s="86">
        <v>0</v>
      </c>
      <c r="AL1147" s="86">
        <v>0</v>
      </c>
      <c r="AM1147" s="86">
        <v>0</v>
      </c>
      <c r="AN1147" s="79">
        <f>BB1147-SUM(AK1147,AL1147,AM1147)</f>
        <v>0</v>
      </c>
      <c r="AO1147" s="98"/>
      <c r="AP1147" s="86">
        <v>0</v>
      </c>
      <c r="AQ1147" s="86">
        <v>0</v>
      </c>
      <c r="AR1147" s="67"/>
      <c r="AT1147" s="68"/>
      <c r="AU1147" s="68"/>
      <c r="AV1147" s="68"/>
      <c r="AW1147" s="68"/>
      <c r="AX1147" s="68"/>
      <c r="AY1147" s="68"/>
      <c r="AZ1147" s="68"/>
      <c r="BA1147" s="68"/>
      <c r="BB1147" s="88">
        <v>0</v>
      </c>
      <c r="BC1147" s="88">
        <v>0</v>
      </c>
    </row>
    <row r="1148" spans="1:55" x14ac:dyDescent="0.45">
      <c r="A1148" s="219" t="s">
        <v>763</v>
      </c>
      <c r="B1148" s="60" t="s">
        <v>223</v>
      </c>
      <c r="C1148" s="76" t="s">
        <v>185</v>
      </c>
      <c r="D1148" s="60">
        <v>2621755</v>
      </c>
      <c r="E1148" s="66"/>
      <c r="F1148" s="66"/>
      <c r="G1148" s="66"/>
      <c r="H1148" s="67"/>
      <c r="I1148" s="98"/>
      <c r="J1148" s="98"/>
      <c r="K1148" s="98"/>
      <c r="L1148" s="67"/>
      <c r="M1148" s="98"/>
      <c r="N1148" s="98"/>
      <c r="O1148" s="98"/>
      <c r="P1148" s="67"/>
      <c r="Q1148" s="86">
        <v>20</v>
      </c>
      <c r="R1148" s="86">
        <v>22</v>
      </c>
      <c r="S1148" s="86">
        <v>25</v>
      </c>
      <c r="T1148" s="79">
        <f>AW1148-SUM(Q1148,R1148,S1148)</f>
        <v>27</v>
      </c>
      <c r="U1148" s="86">
        <v>29</v>
      </c>
      <c r="V1148" s="86">
        <v>22</v>
      </c>
      <c r="W1148" s="86">
        <v>38</v>
      </c>
      <c r="X1148" s="79">
        <f>AX1148-SUM(U1148,V1148,W1148)</f>
        <v>-15</v>
      </c>
      <c r="Y1148" s="86">
        <v>57</v>
      </c>
      <c r="Z1148" s="86">
        <v>16</v>
      </c>
      <c r="AA1148" s="86">
        <v>46</v>
      </c>
      <c r="AB1148" s="79">
        <f>AY1148-SUM(Y1148,Z1148,AA1148)</f>
        <v>27</v>
      </c>
      <c r="AC1148" s="86">
        <v>23</v>
      </c>
      <c r="AD1148" s="86">
        <v>36</v>
      </c>
      <c r="AE1148" s="86">
        <v>24</v>
      </c>
      <c r="AF1148" s="79">
        <f>AZ1148-SUM(AC1148,AD1148,AE1148)</f>
        <v>43</v>
      </c>
      <c r="AG1148" s="86">
        <v>27</v>
      </c>
      <c r="AH1148" s="86">
        <v>26</v>
      </c>
      <c r="AI1148" s="86">
        <v>53</v>
      </c>
      <c r="AJ1148" s="79">
        <f>BA1148-SUM(AG1148,AH1148,AI1148)</f>
        <v>74</v>
      </c>
      <c r="AK1148" s="86">
        <v>119</v>
      </c>
      <c r="AL1148" s="86">
        <v>149</v>
      </c>
      <c r="AM1148" s="86">
        <v>156</v>
      </c>
      <c r="AN1148" s="79">
        <f>BB1148-SUM(AK1148,AL1148,AM1148)</f>
        <v>157</v>
      </c>
      <c r="AO1148" s="86">
        <v>95</v>
      </c>
      <c r="AP1148" s="86">
        <v>68</v>
      </c>
      <c r="AQ1148" s="86">
        <v>45</v>
      </c>
      <c r="AR1148" s="79">
        <f>BC1148-SUM(AO1148,AP1148,AQ1148)</f>
        <v>22</v>
      </c>
      <c r="AT1148" s="99"/>
      <c r="AU1148" s="99"/>
      <c r="AV1148" s="99"/>
      <c r="AW1148" s="88">
        <v>94</v>
      </c>
      <c r="AX1148" s="88">
        <v>74</v>
      </c>
      <c r="AY1148" s="88">
        <v>146</v>
      </c>
      <c r="AZ1148" s="88">
        <v>126</v>
      </c>
      <c r="BA1148" s="88">
        <v>180</v>
      </c>
      <c r="BB1148" s="88">
        <v>581</v>
      </c>
      <c r="BC1148" s="88">
        <v>230</v>
      </c>
    </row>
    <row r="1149" spans="1:55" x14ac:dyDescent="0.45">
      <c r="A1149" s="220" t="s">
        <v>753</v>
      </c>
      <c r="B1149" s="101" t="s">
        <v>223</v>
      </c>
      <c r="C1149" s="102" t="s">
        <v>185</v>
      </c>
      <c r="D1149" s="101">
        <v>2621756</v>
      </c>
      <c r="E1149" s="128"/>
      <c r="F1149" s="128"/>
      <c r="G1149" s="128"/>
      <c r="H1149" s="129"/>
      <c r="I1149" s="121"/>
      <c r="J1149" s="121"/>
      <c r="K1149" s="121"/>
      <c r="L1149" s="129"/>
      <c r="M1149" s="121"/>
      <c r="N1149" s="121"/>
      <c r="O1149" s="121"/>
      <c r="P1149" s="129"/>
      <c r="Q1149" s="105">
        <f>SUM(Q1143:Q1144,Q1148)</f>
        <v>2127</v>
      </c>
      <c r="R1149" s="105">
        <f>SUM(R1143:R1144,R1148)</f>
        <v>2463</v>
      </c>
      <c r="S1149" s="105">
        <f>SUM(S1143:S1144,S1148)</f>
        <v>2558</v>
      </c>
      <c r="T1149" s="120">
        <f>AW1149-SUM(Q1149,R1149,S1149)</f>
        <v>2698</v>
      </c>
      <c r="U1149" s="105">
        <f>SUM(U1143:U1144,U1148)</f>
        <v>2753</v>
      </c>
      <c r="V1149" s="105">
        <f>SUM(V1143:V1144,V1148)</f>
        <v>1792</v>
      </c>
      <c r="W1149" s="105">
        <f>SUM(W1143:W1144,W1148)</f>
        <v>3422</v>
      </c>
      <c r="X1149" s="120">
        <f>AX1149-SUM(U1149,V1149,W1149)</f>
        <v>-1531</v>
      </c>
      <c r="Y1149" s="105">
        <f>SUM(Y1143:Y1144,Y1148)</f>
        <v>4784</v>
      </c>
      <c r="Z1149" s="105">
        <f>SUM(Z1143:Z1144,Z1148)</f>
        <v>1624</v>
      </c>
      <c r="AA1149" s="105">
        <f>SUM(AA1143:AA1144,AA1148)</f>
        <v>4672</v>
      </c>
      <c r="AB1149" s="120">
        <f>AY1149-SUM(Y1149,Z1149,AA1149)</f>
        <v>4530</v>
      </c>
      <c r="AC1149" s="105">
        <f>SUM(AC1143:AC1144,AC1148)</f>
        <v>3369</v>
      </c>
      <c r="AD1149" s="105">
        <f>SUM(AD1143:AD1144,AD1148)</f>
        <v>5030</v>
      </c>
      <c r="AE1149" s="105">
        <f>SUM(AE1143:AE1144,AE1148)</f>
        <v>3558</v>
      </c>
      <c r="AF1149" s="120">
        <f>AZ1149-SUM(AC1149,AD1149,AE1149)</f>
        <v>5359</v>
      </c>
      <c r="AG1149" s="105">
        <f>SUM(AG1143:AG1144,AG1148)</f>
        <v>3411</v>
      </c>
      <c r="AH1149" s="105">
        <f>SUM(AH1143:AH1144,AH1148)</f>
        <v>3457</v>
      </c>
      <c r="AI1149" s="105">
        <f>SUM(AI1143:AI1144,AI1148)</f>
        <v>5564</v>
      </c>
      <c r="AJ1149" s="120">
        <f>BA1149-SUM(AG1149,AH1149,AI1149)</f>
        <v>7552</v>
      </c>
      <c r="AK1149" s="105">
        <f>SUM(AK1143:AK1144,AK1148)</f>
        <v>8817</v>
      </c>
      <c r="AL1149" s="105">
        <f>SUM(AL1143:AL1144,AL1148)</f>
        <v>9088</v>
      </c>
      <c r="AM1149" s="105">
        <f>SUM(AM1143:AM1144,AM1148)</f>
        <v>9253</v>
      </c>
      <c r="AN1149" s="120">
        <f>BB1149-SUM(AK1149,AL1149,AM1149)</f>
        <v>10082</v>
      </c>
      <c r="AO1149" s="105">
        <f>SUM(AO1143:AO1144,AO1148)</f>
        <v>7941</v>
      </c>
      <c r="AP1149" s="105">
        <f>SUM(AP1143:AP1144,AP1148)</f>
        <v>7660</v>
      </c>
      <c r="AQ1149" s="105">
        <f>SUM(AQ1143:AQ1144,AQ1148)</f>
        <v>6616</v>
      </c>
      <c r="AR1149" s="120">
        <f>BC1149-SUM(AO1149,AP1149,AQ1149)</f>
        <v>6395</v>
      </c>
      <c r="AT1149" s="109"/>
      <c r="AU1149" s="109"/>
      <c r="AV1149" s="109"/>
      <c r="AW1149" s="107">
        <f t="shared" ref="AW1149:BC1149" si="88">SUM(AW1143:AW1144,AW1148)</f>
        <v>9846</v>
      </c>
      <c r="AX1149" s="107">
        <f t="shared" si="88"/>
        <v>6436</v>
      </c>
      <c r="AY1149" s="107">
        <f t="shared" si="88"/>
        <v>15610</v>
      </c>
      <c r="AZ1149" s="107">
        <f t="shared" si="88"/>
        <v>17316</v>
      </c>
      <c r="BA1149" s="107">
        <f t="shared" si="88"/>
        <v>19984</v>
      </c>
      <c r="BB1149" s="107">
        <f t="shared" si="88"/>
        <v>37240</v>
      </c>
      <c r="BC1149" s="107">
        <f t="shared" si="88"/>
        <v>28612</v>
      </c>
    </row>
    <row r="1150" spans="1:55" x14ac:dyDescent="0.45">
      <c r="A1150" s="217"/>
      <c r="B1150" s="218"/>
      <c r="C1150" s="218"/>
      <c r="D1150" s="218"/>
      <c r="E1150" s="115"/>
      <c r="F1150" s="115"/>
      <c r="G1150" s="115"/>
      <c r="H1150" s="116"/>
      <c r="I1150" s="115"/>
      <c r="J1150" s="115"/>
      <c r="K1150" s="115"/>
      <c r="L1150" s="116"/>
      <c r="M1150" s="115"/>
      <c r="N1150" s="115"/>
      <c r="O1150" s="115"/>
      <c r="P1150" s="116"/>
      <c r="Q1150" s="115"/>
      <c r="R1150" s="115"/>
      <c r="S1150" s="115"/>
      <c r="T1150" s="116"/>
      <c r="U1150" s="115"/>
      <c r="V1150" s="115"/>
      <c r="W1150" s="115"/>
      <c r="X1150" s="116"/>
      <c r="Y1150" s="115"/>
      <c r="Z1150" s="115"/>
      <c r="AA1150" s="115"/>
      <c r="AB1150" s="116"/>
      <c r="AC1150" s="115"/>
      <c r="AD1150" s="115"/>
      <c r="AE1150" s="115"/>
      <c r="AF1150" s="116"/>
      <c r="AG1150" s="115"/>
      <c r="AH1150" s="115"/>
      <c r="AI1150" s="115"/>
      <c r="AJ1150" s="116"/>
      <c r="AK1150" s="115"/>
      <c r="AL1150" s="115"/>
      <c r="AM1150" s="115"/>
      <c r="AN1150" s="116"/>
      <c r="AO1150" s="115"/>
      <c r="AP1150" s="115"/>
      <c r="AQ1150" s="115"/>
      <c r="AR1150" s="116"/>
      <c r="AT1150" s="117"/>
      <c r="AU1150" s="117"/>
      <c r="AV1150" s="117"/>
      <c r="AW1150" s="117"/>
      <c r="AX1150" s="117"/>
      <c r="AY1150" s="117"/>
      <c r="AZ1150" s="117"/>
      <c r="BA1150" s="117"/>
      <c r="BB1150" s="117"/>
      <c r="BC1150" s="117"/>
    </row>
    <row r="1151" spans="1:55" x14ac:dyDescent="0.45">
      <c r="A1151" s="217" t="s">
        <v>393</v>
      </c>
      <c r="B1151" s="218"/>
      <c r="C1151" s="218"/>
      <c r="D1151" s="218"/>
      <c r="E1151" s="115"/>
      <c r="F1151" s="115"/>
      <c r="G1151" s="115"/>
      <c r="H1151" s="116"/>
      <c r="I1151" s="115"/>
      <c r="J1151" s="115"/>
      <c r="K1151" s="115"/>
      <c r="L1151" s="116"/>
      <c r="M1151" s="115"/>
      <c r="N1151" s="115"/>
      <c r="O1151" s="115"/>
      <c r="P1151" s="116"/>
      <c r="Q1151" s="115"/>
      <c r="R1151" s="115"/>
      <c r="S1151" s="115"/>
      <c r="T1151" s="116"/>
      <c r="U1151" s="115"/>
      <c r="V1151" s="115"/>
      <c r="W1151" s="115"/>
      <c r="X1151" s="116"/>
      <c r="Y1151" s="115"/>
      <c r="Z1151" s="115"/>
      <c r="AA1151" s="115"/>
      <c r="AB1151" s="116"/>
      <c r="AC1151" s="115"/>
      <c r="AD1151" s="115"/>
      <c r="AE1151" s="115"/>
      <c r="AF1151" s="116"/>
      <c r="AG1151" s="115"/>
      <c r="AH1151" s="115"/>
      <c r="AI1151" s="115"/>
      <c r="AJ1151" s="116"/>
      <c r="AK1151" s="115"/>
      <c r="AL1151" s="115"/>
      <c r="AM1151" s="115"/>
      <c r="AN1151" s="116"/>
      <c r="AO1151" s="115"/>
      <c r="AP1151" s="115"/>
      <c r="AQ1151" s="115"/>
      <c r="AR1151" s="116"/>
      <c r="AT1151" s="117"/>
      <c r="AU1151" s="117"/>
      <c r="AV1151" s="117"/>
      <c r="AW1151" s="117"/>
      <c r="AX1151" s="117"/>
      <c r="AY1151" s="117"/>
      <c r="AZ1151" s="117"/>
      <c r="BA1151" s="117"/>
      <c r="BB1151" s="117"/>
      <c r="BC1151" s="117"/>
    </row>
    <row r="1152" spans="1:55" x14ac:dyDescent="0.45">
      <c r="A1152" s="219" t="s">
        <v>785</v>
      </c>
      <c r="B1152" s="60" t="s">
        <v>223</v>
      </c>
      <c r="C1152" s="76" t="s">
        <v>185</v>
      </c>
      <c r="D1152" s="60">
        <v>1277852</v>
      </c>
      <c r="E1152" s="66"/>
      <c r="F1152" s="66"/>
      <c r="G1152" s="66"/>
      <c r="H1152" s="67"/>
      <c r="I1152" s="66"/>
      <c r="J1152" s="66"/>
      <c r="K1152" s="66"/>
      <c r="L1152" s="67"/>
      <c r="M1152" s="66"/>
      <c r="N1152" s="86">
        <v>522</v>
      </c>
      <c r="O1152" s="66"/>
      <c r="P1152" s="67"/>
      <c r="Q1152" s="66"/>
      <c r="R1152" s="66"/>
      <c r="S1152" s="66"/>
      <c r="T1152" s="67"/>
      <c r="U1152" s="66"/>
      <c r="V1152" s="66"/>
      <c r="W1152" s="66"/>
      <c r="X1152" s="67"/>
      <c r="Y1152" s="66"/>
      <c r="Z1152" s="66"/>
      <c r="AA1152" s="66"/>
      <c r="AB1152" s="67"/>
      <c r="AC1152" s="66"/>
      <c r="AD1152" s="66"/>
      <c r="AE1152" s="66"/>
      <c r="AF1152" s="67"/>
      <c r="AG1152" s="66"/>
      <c r="AH1152" s="66"/>
      <c r="AI1152" s="66"/>
      <c r="AJ1152" s="67"/>
      <c r="AK1152" s="66"/>
      <c r="AL1152" s="66"/>
      <c r="AM1152" s="66"/>
      <c r="AN1152" s="67"/>
      <c r="AO1152" s="66"/>
      <c r="AP1152" s="66"/>
      <c r="AQ1152" s="66"/>
      <c r="AR1152" s="67"/>
      <c r="AT1152" s="68"/>
      <c r="AU1152" s="68"/>
      <c r="AV1152" s="88">
        <v>522</v>
      </c>
      <c r="AW1152" s="68"/>
      <c r="AX1152" s="68"/>
      <c r="AY1152" s="68"/>
      <c r="AZ1152" s="68"/>
      <c r="BA1152" s="68"/>
      <c r="BB1152" s="68"/>
      <c r="BC1152" s="68"/>
    </row>
    <row r="1153" spans="1:55" x14ac:dyDescent="0.45">
      <c r="A1153" s="219" t="s">
        <v>778</v>
      </c>
      <c r="B1153" s="60" t="s">
        <v>223</v>
      </c>
      <c r="C1153" s="76" t="s">
        <v>185</v>
      </c>
      <c r="D1153" s="60">
        <v>2621757</v>
      </c>
      <c r="E1153" s="66"/>
      <c r="F1153" s="66"/>
      <c r="G1153" s="66"/>
      <c r="H1153" s="67"/>
      <c r="I1153" s="86">
        <v>1825</v>
      </c>
      <c r="J1153" s="86">
        <v>1745</v>
      </c>
      <c r="K1153" s="86">
        <v>1499</v>
      </c>
      <c r="L1153" s="79">
        <f>AU1153-SUM(I1153,J1153,K1153)</f>
        <v>1898</v>
      </c>
      <c r="M1153" s="86">
        <v>1796</v>
      </c>
      <c r="N1153" s="86">
        <v>1709</v>
      </c>
      <c r="O1153" s="86">
        <v>1998</v>
      </c>
      <c r="P1153" s="79">
        <f>AV1153-SUM(M1153,N1153,O1153)</f>
        <v>2432</v>
      </c>
      <c r="Q1153" s="66"/>
      <c r="R1153" s="66"/>
      <c r="S1153" s="66"/>
      <c r="T1153" s="67"/>
      <c r="U1153" s="66"/>
      <c r="V1153" s="66"/>
      <c r="W1153" s="66"/>
      <c r="X1153" s="67"/>
      <c r="Y1153" s="66"/>
      <c r="Z1153" s="66"/>
      <c r="AA1153" s="66"/>
      <c r="AB1153" s="67"/>
      <c r="AC1153" s="66"/>
      <c r="AD1153" s="66"/>
      <c r="AE1153" s="66"/>
      <c r="AF1153" s="67"/>
      <c r="AG1153" s="66"/>
      <c r="AH1153" s="66"/>
      <c r="AI1153" s="66"/>
      <c r="AJ1153" s="67"/>
      <c r="AK1153" s="66"/>
      <c r="AL1153" s="66"/>
      <c r="AM1153" s="66"/>
      <c r="AN1153" s="67"/>
      <c r="AO1153" s="66"/>
      <c r="AP1153" s="66"/>
      <c r="AQ1153" s="66"/>
      <c r="AR1153" s="67"/>
      <c r="AT1153" s="99"/>
      <c r="AU1153" s="88">
        <v>6967</v>
      </c>
      <c r="AV1153" s="88">
        <v>7935</v>
      </c>
      <c r="AW1153" s="99"/>
      <c r="AX1153" s="99"/>
      <c r="AY1153" s="99"/>
      <c r="AZ1153" s="99"/>
      <c r="BA1153" s="99"/>
      <c r="BB1153" s="68"/>
      <c r="BC1153" s="68"/>
    </row>
    <row r="1154" spans="1:55" x14ac:dyDescent="0.45">
      <c r="A1154" s="219" t="s">
        <v>763</v>
      </c>
      <c r="B1154" s="60" t="s">
        <v>223</v>
      </c>
      <c r="C1154" s="76" t="s">
        <v>185</v>
      </c>
      <c r="D1154" s="60">
        <v>2621758</v>
      </c>
      <c r="E1154" s="66"/>
      <c r="F1154" s="66"/>
      <c r="G1154" s="66"/>
      <c r="H1154" s="67"/>
      <c r="I1154" s="86">
        <v>0</v>
      </c>
      <c r="J1154" s="86">
        <v>3</v>
      </c>
      <c r="K1154" s="86">
        <v>3</v>
      </c>
      <c r="L1154" s="79">
        <f>AU1154-SUM(I1154,J1154,K1154)</f>
        <v>14</v>
      </c>
      <c r="M1154" s="86">
        <v>8</v>
      </c>
      <c r="N1154" s="86">
        <v>7</v>
      </c>
      <c r="O1154" s="86">
        <v>10</v>
      </c>
      <c r="P1154" s="79">
        <f>AV1154-SUM(M1154,N1154,O1154)</f>
        <v>14</v>
      </c>
      <c r="Q1154" s="98"/>
      <c r="R1154" s="98"/>
      <c r="S1154" s="98"/>
      <c r="T1154" s="67"/>
      <c r="U1154" s="98"/>
      <c r="V1154" s="98"/>
      <c r="W1154" s="98"/>
      <c r="X1154" s="67"/>
      <c r="Y1154" s="98"/>
      <c r="Z1154" s="98"/>
      <c r="AA1154" s="98"/>
      <c r="AB1154" s="67"/>
      <c r="AC1154" s="98"/>
      <c r="AD1154" s="98"/>
      <c r="AE1154" s="98"/>
      <c r="AF1154" s="67"/>
      <c r="AG1154" s="98"/>
      <c r="AH1154" s="98"/>
      <c r="AI1154" s="98"/>
      <c r="AJ1154" s="67"/>
      <c r="AK1154" s="98"/>
      <c r="AL1154" s="98"/>
      <c r="AM1154" s="98"/>
      <c r="AN1154" s="67"/>
      <c r="AO1154" s="98"/>
      <c r="AP1154" s="98"/>
      <c r="AQ1154" s="98"/>
      <c r="AR1154" s="67"/>
      <c r="AT1154" s="99"/>
      <c r="AU1154" s="88">
        <v>20</v>
      </c>
      <c r="AV1154" s="88">
        <v>39</v>
      </c>
      <c r="AW1154" s="99"/>
      <c r="AX1154" s="99"/>
      <c r="AY1154" s="99"/>
      <c r="AZ1154" s="99"/>
      <c r="BA1154" s="99"/>
      <c r="BB1154" s="99"/>
      <c r="BC1154" s="99"/>
    </row>
    <row r="1155" spans="1:55" x14ac:dyDescent="0.45">
      <c r="A1155" s="220" t="s">
        <v>751</v>
      </c>
      <c r="B1155" s="101" t="s">
        <v>223</v>
      </c>
      <c r="C1155" s="102" t="s">
        <v>185</v>
      </c>
      <c r="D1155" s="101">
        <v>2621759</v>
      </c>
      <c r="E1155" s="128"/>
      <c r="F1155" s="128"/>
      <c r="G1155" s="128"/>
      <c r="H1155" s="129"/>
      <c r="I1155" s="105">
        <f>SUM(I1153:I1154)</f>
        <v>1825</v>
      </c>
      <c r="J1155" s="105">
        <f>SUM(J1153:J1154)</f>
        <v>1748</v>
      </c>
      <c r="K1155" s="105">
        <f>SUM(K1153:K1154)</f>
        <v>1502</v>
      </c>
      <c r="L1155" s="120">
        <f>AU1155-SUM(I1155,J1155,K1155)</f>
        <v>1912</v>
      </c>
      <c r="M1155" s="105">
        <f>SUM(M1153:M1154)</f>
        <v>1804</v>
      </c>
      <c r="N1155" s="105">
        <f>SUM(N1153:N1154)</f>
        <v>1716</v>
      </c>
      <c r="O1155" s="105">
        <f>SUM(O1153:O1154)</f>
        <v>2008</v>
      </c>
      <c r="P1155" s="120">
        <f>AV1155-SUM(M1155,N1155,O1155)</f>
        <v>2446</v>
      </c>
      <c r="Q1155" s="121"/>
      <c r="R1155" s="121"/>
      <c r="S1155" s="121"/>
      <c r="T1155" s="129"/>
      <c r="U1155" s="121"/>
      <c r="V1155" s="121"/>
      <c r="W1155" s="121"/>
      <c r="X1155" s="129"/>
      <c r="Y1155" s="121"/>
      <c r="Z1155" s="121"/>
      <c r="AA1155" s="121"/>
      <c r="AB1155" s="129"/>
      <c r="AC1155" s="121"/>
      <c r="AD1155" s="121"/>
      <c r="AE1155" s="121"/>
      <c r="AF1155" s="129"/>
      <c r="AG1155" s="121"/>
      <c r="AH1155" s="121"/>
      <c r="AI1155" s="121"/>
      <c r="AJ1155" s="129"/>
      <c r="AK1155" s="121"/>
      <c r="AL1155" s="121"/>
      <c r="AM1155" s="121"/>
      <c r="AN1155" s="129"/>
      <c r="AO1155" s="121"/>
      <c r="AP1155" s="121"/>
      <c r="AQ1155" s="121"/>
      <c r="AR1155" s="129"/>
      <c r="AT1155" s="109"/>
      <c r="AU1155" s="107">
        <f>SUM(AU1153:AU1154)</f>
        <v>6987</v>
      </c>
      <c r="AV1155" s="107">
        <f>SUM(AV1153:AV1154)</f>
        <v>7974</v>
      </c>
      <c r="AW1155" s="109"/>
      <c r="AX1155" s="109"/>
      <c r="AY1155" s="109"/>
      <c r="AZ1155" s="109"/>
      <c r="BA1155" s="109"/>
      <c r="BB1155" s="109"/>
      <c r="BC1155" s="109"/>
    </row>
    <row r="1156" spans="1:55" x14ac:dyDescent="0.45">
      <c r="A1156" s="187"/>
      <c r="B1156" s="188"/>
      <c r="C1156" s="188"/>
      <c r="D1156" s="188"/>
      <c r="E1156" s="115"/>
      <c r="F1156" s="115"/>
      <c r="G1156" s="115"/>
      <c r="H1156" s="116"/>
      <c r="I1156" s="148"/>
      <c r="J1156" s="148"/>
      <c r="K1156" s="148"/>
      <c r="L1156" s="116"/>
      <c r="M1156" s="148"/>
      <c r="N1156" s="148"/>
      <c r="O1156" s="148"/>
      <c r="P1156" s="116"/>
      <c r="Q1156" s="148"/>
      <c r="R1156" s="148"/>
      <c r="S1156" s="148"/>
      <c r="T1156" s="116"/>
      <c r="U1156" s="148"/>
      <c r="V1156" s="148"/>
      <c r="W1156" s="148"/>
      <c r="X1156" s="116"/>
      <c r="Y1156" s="148"/>
      <c r="Z1156" s="148"/>
      <c r="AA1156" s="148"/>
      <c r="AB1156" s="116"/>
      <c r="AC1156" s="148"/>
      <c r="AD1156" s="148"/>
      <c r="AE1156" s="148"/>
      <c r="AF1156" s="116"/>
      <c r="AG1156" s="148"/>
      <c r="AH1156" s="148"/>
      <c r="AI1156" s="148"/>
      <c r="AJ1156" s="116"/>
      <c r="AK1156" s="148"/>
      <c r="AL1156" s="148"/>
      <c r="AM1156" s="148"/>
      <c r="AN1156" s="116"/>
      <c r="AO1156" s="148"/>
      <c r="AP1156" s="148"/>
      <c r="AQ1156" s="148"/>
      <c r="AR1156" s="116"/>
      <c r="AT1156" s="149"/>
      <c r="AU1156" s="149"/>
      <c r="AV1156" s="149"/>
      <c r="AW1156" s="149"/>
      <c r="AX1156" s="149"/>
      <c r="AY1156" s="149"/>
      <c r="AZ1156" s="149"/>
      <c r="BA1156" s="149"/>
      <c r="BB1156" s="149"/>
      <c r="BC1156" s="149"/>
    </row>
    <row r="1157" spans="1:55" x14ac:dyDescent="0.45">
      <c r="A1157" s="217" t="s">
        <v>395</v>
      </c>
      <c r="B1157" s="218"/>
      <c r="C1157" s="218"/>
      <c r="D1157" s="218"/>
      <c r="E1157" s="115"/>
      <c r="F1157" s="115"/>
      <c r="G1157" s="115"/>
      <c r="H1157" s="116"/>
      <c r="I1157" s="148"/>
      <c r="J1157" s="148"/>
      <c r="K1157" s="148"/>
      <c r="L1157" s="116"/>
      <c r="M1157" s="148"/>
      <c r="N1157" s="148"/>
      <c r="O1157" s="148"/>
      <c r="P1157" s="116"/>
      <c r="Q1157" s="148"/>
      <c r="R1157" s="148"/>
      <c r="S1157" s="148"/>
      <c r="T1157" s="116"/>
      <c r="U1157" s="148"/>
      <c r="V1157" s="148"/>
      <c r="W1157" s="148"/>
      <c r="X1157" s="116"/>
      <c r="Y1157" s="148"/>
      <c r="Z1157" s="148"/>
      <c r="AA1157" s="148"/>
      <c r="AB1157" s="116"/>
      <c r="AC1157" s="148"/>
      <c r="AD1157" s="148"/>
      <c r="AE1157" s="148"/>
      <c r="AF1157" s="116"/>
      <c r="AG1157" s="148"/>
      <c r="AH1157" s="148"/>
      <c r="AI1157" s="148"/>
      <c r="AJ1157" s="116"/>
      <c r="AK1157" s="148"/>
      <c r="AL1157" s="148"/>
      <c r="AM1157" s="148"/>
      <c r="AN1157" s="116"/>
      <c r="AO1157" s="148"/>
      <c r="AP1157" s="148"/>
      <c r="AQ1157" s="148"/>
      <c r="AR1157" s="116"/>
      <c r="AT1157" s="149"/>
      <c r="AU1157" s="149"/>
      <c r="AV1157" s="149"/>
      <c r="AW1157" s="149"/>
      <c r="AX1157" s="149"/>
      <c r="AY1157" s="149"/>
      <c r="AZ1157" s="149"/>
      <c r="BA1157" s="149"/>
      <c r="BB1157" s="149"/>
      <c r="BC1157" s="149"/>
    </row>
    <row r="1158" spans="1:55" x14ac:dyDescent="0.45">
      <c r="A1158" s="219" t="s">
        <v>780</v>
      </c>
      <c r="B1158" s="60" t="s">
        <v>223</v>
      </c>
      <c r="C1158" s="76" t="s">
        <v>185</v>
      </c>
      <c r="D1158" s="60">
        <v>2621760</v>
      </c>
      <c r="E1158" s="66"/>
      <c r="F1158" s="66"/>
      <c r="G1158" s="66"/>
      <c r="H1158" s="67"/>
      <c r="I1158" s="86">
        <v>-99</v>
      </c>
      <c r="J1158" s="86">
        <v>-34</v>
      </c>
      <c r="K1158" s="86">
        <v>-92</v>
      </c>
      <c r="L1158" s="79">
        <f>AU1158-SUM(I1158,J1158,K1158)</f>
        <v>483</v>
      </c>
      <c r="M1158" s="66"/>
      <c r="N1158" s="66"/>
      <c r="O1158" s="66"/>
      <c r="P1158" s="67"/>
      <c r="Q1158" s="66"/>
      <c r="R1158" s="66"/>
      <c r="S1158" s="66"/>
      <c r="T1158" s="67"/>
      <c r="U1158" s="66"/>
      <c r="V1158" s="66"/>
      <c r="W1158" s="66"/>
      <c r="X1158" s="67"/>
      <c r="Y1158" s="66"/>
      <c r="Z1158" s="66"/>
      <c r="AA1158" s="66"/>
      <c r="AB1158" s="67"/>
      <c r="AC1158" s="66"/>
      <c r="AD1158" s="66"/>
      <c r="AE1158" s="66"/>
      <c r="AF1158" s="67"/>
      <c r="AG1158" s="66"/>
      <c r="AH1158" s="66"/>
      <c r="AI1158" s="66"/>
      <c r="AJ1158" s="67"/>
      <c r="AK1158" s="66"/>
      <c r="AL1158" s="66"/>
      <c r="AM1158" s="66"/>
      <c r="AN1158" s="67"/>
      <c r="AO1158" s="66"/>
      <c r="AP1158" s="66"/>
      <c r="AQ1158" s="66"/>
      <c r="AR1158" s="67"/>
      <c r="AT1158" s="99"/>
      <c r="AU1158" s="88">
        <v>258</v>
      </c>
      <c r="AV1158" s="99"/>
      <c r="AW1158" s="99"/>
      <c r="AX1158" s="99"/>
      <c r="AY1158" s="99"/>
      <c r="AZ1158" s="99"/>
      <c r="BA1158" s="99"/>
      <c r="BB1158" s="68"/>
      <c r="BC1158" s="68"/>
    </row>
    <row r="1159" spans="1:55" x14ac:dyDescent="0.45">
      <c r="A1159" s="219" t="s">
        <v>763</v>
      </c>
      <c r="B1159" s="60" t="s">
        <v>223</v>
      </c>
      <c r="C1159" s="76" t="s">
        <v>185</v>
      </c>
      <c r="D1159" s="60">
        <v>2621761</v>
      </c>
      <c r="E1159" s="66"/>
      <c r="F1159" s="66"/>
      <c r="G1159" s="66"/>
      <c r="H1159" s="67"/>
      <c r="I1159" s="86">
        <v>0</v>
      </c>
      <c r="J1159" s="86">
        <v>0</v>
      </c>
      <c r="K1159" s="86">
        <v>-1</v>
      </c>
      <c r="L1159" s="79">
        <f>AU1159-SUM(I1159,J1159,K1159)</f>
        <v>2</v>
      </c>
      <c r="M1159" s="66"/>
      <c r="N1159" s="66"/>
      <c r="O1159" s="66"/>
      <c r="P1159" s="67"/>
      <c r="Q1159" s="66"/>
      <c r="R1159" s="66"/>
      <c r="S1159" s="66"/>
      <c r="T1159" s="67"/>
      <c r="U1159" s="66"/>
      <c r="V1159" s="66"/>
      <c r="W1159" s="66"/>
      <c r="X1159" s="67"/>
      <c r="Y1159" s="66"/>
      <c r="Z1159" s="66"/>
      <c r="AA1159" s="66"/>
      <c r="AB1159" s="67"/>
      <c r="AC1159" s="66"/>
      <c r="AD1159" s="66"/>
      <c r="AE1159" s="66"/>
      <c r="AF1159" s="67"/>
      <c r="AG1159" s="66"/>
      <c r="AH1159" s="66"/>
      <c r="AI1159" s="66"/>
      <c r="AJ1159" s="67"/>
      <c r="AK1159" s="66"/>
      <c r="AL1159" s="66"/>
      <c r="AM1159" s="66"/>
      <c r="AN1159" s="67"/>
      <c r="AO1159" s="66"/>
      <c r="AP1159" s="66"/>
      <c r="AQ1159" s="66"/>
      <c r="AR1159" s="67"/>
      <c r="AT1159" s="99"/>
      <c r="AU1159" s="88">
        <v>1</v>
      </c>
      <c r="AV1159" s="99"/>
      <c r="AW1159" s="99"/>
      <c r="AX1159" s="99"/>
      <c r="AY1159" s="99"/>
      <c r="AZ1159" s="99"/>
      <c r="BA1159" s="99"/>
      <c r="BB1159" s="68"/>
      <c r="BC1159" s="68"/>
    </row>
    <row r="1160" spans="1:55" x14ac:dyDescent="0.45">
      <c r="A1160" s="220" t="s">
        <v>752</v>
      </c>
      <c r="B1160" s="101" t="s">
        <v>223</v>
      </c>
      <c r="C1160" s="102" t="s">
        <v>185</v>
      </c>
      <c r="D1160" s="101">
        <v>2621762</v>
      </c>
      <c r="E1160" s="128"/>
      <c r="F1160" s="128"/>
      <c r="G1160" s="128"/>
      <c r="H1160" s="129"/>
      <c r="I1160" s="105">
        <f>SUM(I1158:I1159)</f>
        <v>-99</v>
      </c>
      <c r="J1160" s="105">
        <f>SUM(J1158:J1159)</f>
        <v>-34</v>
      </c>
      <c r="K1160" s="105">
        <f>SUM(K1158:K1159)</f>
        <v>-93</v>
      </c>
      <c r="L1160" s="120">
        <f>AU1160-SUM(I1160,J1160,K1160)</f>
        <v>485</v>
      </c>
      <c r="M1160" s="128"/>
      <c r="N1160" s="128"/>
      <c r="O1160" s="128"/>
      <c r="P1160" s="129"/>
      <c r="Q1160" s="128"/>
      <c r="R1160" s="128"/>
      <c r="S1160" s="128"/>
      <c r="T1160" s="129"/>
      <c r="U1160" s="128"/>
      <c r="V1160" s="128"/>
      <c r="W1160" s="128"/>
      <c r="X1160" s="129"/>
      <c r="Y1160" s="128"/>
      <c r="Z1160" s="128"/>
      <c r="AA1160" s="128"/>
      <c r="AB1160" s="129"/>
      <c r="AC1160" s="128"/>
      <c r="AD1160" s="128"/>
      <c r="AE1160" s="128"/>
      <c r="AF1160" s="129"/>
      <c r="AG1160" s="128"/>
      <c r="AH1160" s="128"/>
      <c r="AI1160" s="128"/>
      <c r="AJ1160" s="129"/>
      <c r="AK1160" s="128"/>
      <c r="AL1160" s="128"/>
      <c r="AM1160" s="128"/>
      <c r="AN1160" s="129"/>
      <c r="AO1160" s="128"/>
      <c r="AP1160" s="128"/>
      <c r="AQ1160" s="128"/>
      <c r="AR1160" s="129"/>
      <c r="AT1160" s="109"/>
      <c r="AU1160" s="107">
        <f>SUM(AU1158:AU1159)</f>
        <v>259</v>
      </c>
      <c r="AV1160" s="109"/>
      <c r="AW1160" s="109"/>
      <c r="AX1160" s="109"/>
      <c r="AY1160" s="109"/>
      <c r="AZ1160" s="109"/>
      <c r="BA1160" s="109"/>
      <c r="BB1160" s="134"/>
      <c r="BC1160" s="134"/>
    </row>
    <row r="1161" spans="1:55" x14ac:dyDescent="0.45">
      <c r="A1161" s="95"/>
      <c r="B1161" s="96"/>
      <c r="C1161" s="96"/>
      <c r="D1161" s="96"/>
      <c r="E1161" s="115"/>
      <c r="F1161" s="115"/>
      <c r="G1161" s="115"/>
      <c r="H1161" s="116"/>
      <c r="I1161" s="148"/>
      <c r="J1161" s="148"/>
      <c r="K1161" s="148"/>
      <c r="L1161" s="116"/>
      <c r="M1161" s="115"/>
      <c r="N1161" s="115"/>
      <c r="O1161" s="115"/>
      <c r="P1161" s="116"/>
      <c r="Q1161" s="115"/>
      <c r="R1161" s="115"/>
      <c r="S1161" s="115"/>
      <c r="T1161" s="116"/>
      <c r="U1161" s="115"/>
      <c r="V1161" s="115"/>
      <c r="W1161" s="115"/>
      <c r="X1161" s="116"/>
      <c r="Y1161" s="115"/>
      <c r="Z1161" s="115"/>
      <c r="AA1161" s="115"/>
      <c r="AB1161" s="116"/>
      <c r="AC1161" s="115"/>
      <c r="AD1161" s="115"/>
      <c r="AE1161" s="115"/>
      <c r="AF1161" s="116"/>
      <c r="AG1161" s="115"/>
      <c r="AH1161" s="115"/>
      <c r="AI1161" s="115"/>
      <c r="AJ1161" s="116"/>
      <c r="AK1161" s="115"/>
      <c r="AL1161" s="115"/>
      <c r="AM1161" s="115"/>
      <c r="AN1161" s="116"/>
      <c r="AO1161" s="115"/>
      <c r="AP1161" s="115"/>
      <c r="AQ1161" s="115"/>
      <c r="AR1161" s="116"/>
      <c r="AT1161" s="149"/>
      <c r="AU1161" s="149"/>
      <c r="AV1161" s="149"/>
      <c r="AW1161" s="149"/>
      <c r="AX1161" s="149"/>
      <c r="AY1161" s="149"/>
      <c r="AZ1161" s="149"/>
      <c r="BA1161" s="149"/>
      <c r="BB1161" s="117"/>
      <c r="BC1161" s="117"/>
    </row>
    <row r="1162" spans="1:55" x14ac:dyDescent="0.45">
      <c r="A1162" s="187" t="s">
        <v>754</v>
      </c>
      <c r="B1162" s="188"/>
      <c r="C1162" s="188"/>
      <c r="D1162" s="188"/>
      <c r="E1162" s="115"/>
      <c r="F1162" s="115"/>
      <c r="G1162" s="115"/>
      <c r="H1162" s="116"/>
      <c r="I1162" s="148"/>
      <c r="J1162" s="148"/>
      <c r="K1162" s="148"/>
      <c r="L1162" s="116"/>
      <c r="M1162" s="115"/>
      <c r="N1162" s="115"/>
      <c r="O1162" s="115"/>
      <c r="P1162" s="116"/>
      <c r="Q1162" s="115"/>
      <c r="R1162" s="115"/>
      <c r="S1162" s="115"/>
      <c r="T1162" s="116"/>
      <c r="U1162" s="115"/>
      <c r="V1162" s="115"/>
      <c r="W1162" s="115"/>
      <c r="X1162" s="116"/>
      <c r="Y1162" s="115"/>
      <c r="Z1162" s="115"/>
      <c r="AA1162" s="115"/>
      <c r="AB1162" s="116"/>
      <c r="AC1162" s="115"/>
      <c r="AD1162" s="115"/>
      <c r="AE1162" s="115"/>
      <c r="AF1162" s="116"/>
      <c r="AG1162" s="115"/>
      <c r="AH1162" s="115"/>
      <c r="AI1162" s="115"/>
      <c r="AJ1162" s="116"/>
      <c r="AK1162" s="115"/>
      <c r="AL1162" s="115"/>
      <c r="AM1162" s="115"/>
      <c r="AN1162" s="116"/>
      <c r="AO1162" s="115"/>
      <c r="AP1162" s="115"/>
      <c r="AQ1162" s="115"/>
      <c r="AR1162" s="116"/>
      <c r="AT1162" s="149"/>
      <c r="AU1162" s="149"/>
      <c r="AV1162" s="149"/>
      <c r="AW1162" s="149"/>
      <c r="AX1162" s="149"/>
      <c r="AY1162" s="149"/>
      <c r="AZ1162" s="149"/>
      <c r="BA1162" s="149"/>
      <c r="BB1162" s="117"/>
      <c r="BC1162" s="117"/>
    </row>
    <row r="1163" spans="1:55" x14ac:dyDescent="0.45">
      <c r="A1163" s="160" t="s">
        <v>771</v>
      </c>
      <c r="B1163" s="60" t="s">
        <v>400</v>
      </c>
      <c r="C1163" s="76" t="s">
        <v>185</v>
      </c>
      <c r="D1163" s="60">
        <v>1277859</v>
      </c>
      <c r="E1163" s="66"/>
      <c r="F1163" s="66"/>
      <c r="G1163" s="66"/>
      <c r="H1163" s="67"/>
      <c r="I1163" s="86">
        <v>336293</v>
      </c>
      <c r="J1163" s="86">
        <v>337599</v>
      </c>
      <c r="K1163" s="86">
        <v>338624</v>
      </c>
      <c r="L1163" s="67"/>
      <c r="M1163" s="86">
        <v>341026</v>
      </c>
      <c r="N1163" s="86">
        <v>342780</v>
      </c>
      <c r="O1163" s="86">
        <v>344698</v>
      </c>
      <c r="P1163" s="67"/>
      <c r="Q1163" s="86">
        <v>344220</v>
      </c>
      <c r="R1163" s="86">
        <v>343427</v>
      </c>
      <c r="S1163" s="86">
        <v>344103</v>
      </c>
      <c r="T1163" s="67"/>
      <c r="U1163" s="86">
        <v>347104</v>
      </c>
      <c r="V1163" s="86">
        <v>347538</v>
      </c>
      <c r="W1163" s="86">
        <v>348603</v>
      </c>
      <c r="X1163" s="67"/>
      <c r="Y1163" s="86">
        <v>349347</v>
      </c>
      <c r="Z1163" s="86">
        <v>349756</v>
      </c>
      <c r="AA1163" s="86">
        <v>350135</v>
      </c>
      <c r="AB1163" s="67"/>
      <c r="AC1163" s="86">
        <v>349245</v>
      </c>
      <c r="AD1163" s="86">
        <v>348409</v>
      </c>
      <c r="AE1163" s="86">
        <v>346391</v>
      </c>
      <c r="AF1163" s="67"/>
      <c r="AG1163" s="86">
        <v>339792</v>
      </c>
      <c r="AH1163" s="86">
        <v>336105</v>
      </c>
      <c r="AI1163" s="86">
        <v>332930</v>
      </c>
      <c r="AJ1163" s="67"/>
      <c r="AK1163" s="86">
        <v>326580</v>
      </c>
      <c r="AL1163" s="86">
        <v>322781</v>
      </c>
      <c r="AM1163" s="86">
        <v>319835</v>
      </c>
      <c r="AN1163" s="67"/>
      <c r="AO1163" s="86">
        <v>315158</v>
      </c>
      <c r="AP1163" s="86">
        <v>6231000</v>
      </c>
      <c r="AQ1163" s="86">
        <v>6150000</v>
      </c>
      <c r="AR1163" s="67"/>
      <c r="AT1163" s="99"/>
      <c r="AU1163" s="88">
        <v>338130</v>
      </c>
      <c r="AV1163" s="88">
        <v>343241</v>
      </c>
      <c r="AW1163" s="88">
        <v>344702</v>
      </c>
      <c r="AX1163" s="88">
        <v>348151</v>
      </c>
      <c r="AY1163" s="88">
        <v>349728</v>
      </c>
      <c r="AZ1163" s="88">
        <v>346667</v>
      </c>
      <c r="BA1163" s="88">
        <v>334819</v>
      </c>
      <c r="BB1163" s="88">
        <v>321910</v>
      </c>
      <c r="BC1163" s="88">
        <v>6182000</v>
      </c>
    </row>
    <row r="1164" spans="1:55" x14ac:dyDescent="0.45">
      <c r="A1164" s="160" t="s">
        <v>773</v>
      </c>
      <c r="B1164" s="60" t="s">
        <v>400</v>
      </c>
      <c r="C1164" s="76" t="s">
        <v>184</v>
      </c>
      <c r="D1164" s="60">
        <v>1277860</v>
      </c>
      <c r="E1164" s="66"/>
      <c r="F1164" s="66"/>
      <c r="G1164" s="66"/>
      <c r="H1164" s="67"/>
      <c r="I1164" s="86">
        <v>2419</v>
      </c>
      <c r="J1164" s="86">
        <v>2004</v>
      </c>
      <c r="K1164" s="86">
        <v>1962</v>
      </c>
      <c r="L1164" s="67"/>
      <c r="M1164" s="86">
        <v>1650</v>
      </c>
      <c r="N1164" s="86">
        <v>1502</v>
      </c>
      <c r="O1164" s="86">
        <v>1300</v>
      </c>
      <c r="P1164" s="67"/>
      <c r="Q1164" s="86">
        <v>1618</v>
      </c>
      <c r="R1164" s="86">
        <v>1531</v>
      </c>
      <c r="S1164" s="86">
        <v>1403</v>
      </c>
      <c r="T1164" s="67"/>
      <c r="U1164" s="66"/>
      <c r="V1164" s="66"/>
      <c r="W1164" s="66"/>
      <c r="X1164" s="67"/>
      <c r="Y1164" s="66"/>
      <c r="Z1164" s="66"/>
      <c r="AA1164" s="66"/>
      <c r="AB1164" s="67"/>
      <c r="AC1164" s="66"/>
      <c r="AD1164" s="66"/>
      <c r="AE1164" s="66"/>
      <c r="AF1164" s="67"/>
      <c r="AG1164" s="66"/>
      <c r="AH1164" s="66"/>
      <c r="AI1164" s="66"/>
      <c r="AJ1164" s="67"/>
      <c r="AK1164" s="66"/>
      <c r="AL1164" s="66"/>
      <c r="AM1164" s="66"/>
      <c r="AN1164" s="67"/>
      <c r="AO1164" s="66"/>
      <c r="AP1164" s="66"/>
      <c r="AQ1164" s="66"/>
      <c r="AR1164" s="67"/>
      <c r="AT1164" s="99"/>
      <c r="AU1164" s="88">
        <v>2038</v>
      </c>
      <c r="AV1164" s="88">
        <v>1428</v>
      </c>
      <c r="AW1164" s="99"/>
      <c r="AX1164" s="99"/>
      <c r="AY1164" s="99"/>
      <c r="AZ1164" s="99"/>
      <c r="BA1164" s="99"/>
      <c r="BB1164" s="68"/>
      <c r="BC1164" s="68"/>
    </row>
    <row r="1165" spans="1:55" x14ac:dyDescent="0.45">
      <c r="A1165" s="160" t="s">
        <v>782</v>
      </c>
      <c r="B1165" s="60" t="s">
        <v>400</v>
      </c>
      <c r="C1165" s="76" t="s">
        <v>185</v>
      </c>
      <c r="D1165" s="60">
        <v>1396442</v>
      </c>
      <c r="E1165" s="66"/>
      <c r="F1165" s="66"/>
      <c r="G1165" s="66"/>
      <c r="H1165" s="67"/>
      <c r="I1165" s="98"/>
      <c r="J1165" s="98"/>
      <c r="K1165" s="98"/>
      <c r="L1165" s="67"/>
      <c r="M1165" s="98"/>
      <c r="N1165" s="98"/>
      <c r="O1165" s="98"/>
      <c r="P1165" s="67"/>
      <c r="Q1165" s="98"/>
      <c r="R1165" s="98"/>
      <c r="S1165" s="98"/>
      <c r="T1165" s="67"/>
      <c r="U1165" s="98"/>
      <c r="V1165" s="98"/>
      <c r="W1165" s="98"/>
      <c r="X1165" s="67"/>
      <c r="Y1165" s="98"/>
      <c r="Z1165" s="98"/>
      <c r="AA1165" s="98"/>
      <c r="AB1165" s="67"/>
      <c r="AC1165" s="98"/>
      <c r="AD1165" s="98"/>
      <c r="AE1165" s="98"/>
      <c r="AF1165" s="67"/>
      <c r="AG1165" s="98"/>
      <c r="AH1165" s="98"/>
      <c r="AI1165" s="98"/>
      <c r="AJ1165" s="67"/>
      <c r="AK1165" s="86">
        <v>0</v>
      </c>
      <c r="AL1165" s="86">
        <v>0</v>
      </c>
      <c r="AM1165" s="86">
        <v>0</v>
      </c>
      <c r="AN1165" s="67"/>
      <c r="AO1165" s="98"/>
      <c r="AP1165" s="86">
        <v>0</v>
      </c>
      <c r="AQ1165" s="86">
        <v>0</v>
      </c>
      <c r="AR1165" s="67"/>
      <c r="AT1165" s="99"/>
      <c r="AU1165" s="99"/>
      <c r="AV1165" s="99"/>
      <c r="AW1165" s="99"/>
      <c r="AX1165" s="99"/>
      <c r="AY1165" s="99"/>
      <c r="AZ1165" s="99"/>
      <c r="BA1165" s="99"/>
      <c r="BB1165" s="88">
        <v>0</v>
      </c>
      <c r="BC1165" s="88">
        <v>0</v>
      </c>
    </row>
    <row r="1166" spans="1:55" x14ac:dyDescent="0.45">
      <c r="A1166" s="160" t="s">
        <v>774</v>
      </c>
      <c r="B1166" s="60" t="s">
        <v>400</v>
      </c>
      <c r="C1166" s="76" t="s">
        <v>185</v>
      </c>
      <c r="D1166" s="60">
        <v>1277861</v>
      </c>
      <c r="E1166" s="66"/>
      <c r="F1166" s="66"/>
      <c r="G1166" s="66"/>
      <c r="H1166" s="67"/>
      <c r="I1166" s="86">
        <v>3894</v>
      </c>
      <c r="J1166" s="86">
        <v>4130</v>
      </c>
      <c r="K1166" s="86">
        <v>4109</v>
      </c>
      <c r="L1166" s="67"/>
      <c r="M1166" s="86">
        <v>4194</v>
      </c>
      <c r="N1166" s="86">
        <v>3406</v>
      </c>
      <c r="O1166" s="86">
        <v>4407</v>
      </c>
      <c r="P1166" s="67"/>
      <c r="Q1166" s="86">
        <v>7660</v>
      </c>
      <c r="R1166" s="86">
        <v>6896</v>
      </c>
      <c r="S1166" s="86">
        <v>7553</v>
      </c>
      <c r="T1166" s="67"/>
      <c r="U1166" s="86">
        <v>9062</v>
      </c>
      <c r="V1166" s="86">
        <v>10286</v>
      </c>
      <c r="W1166" s="86">
        <v>9161</v>
      </c>
      <c r="X1166" s="67"/>
      <c r="Y1166" s="86">
        <v>9484</v>
      </c>
      <c r="Z1166" s="86">
        <v>7599</v>
      </c>
      <c r="AA1166" s="86">
        <v>7622</v>
      </c>
      <c r="AB1166" s="67"/>
      <c r="AC1166" s="86">
        <v>5500</v>
      </c>
      <c r="AD1166" s="86">
        <v>5532</v>
      </c>
      <c r="AE1166" s="86">
        <v>5077</v>
      </c>
      <c r="AF1166" s="67"/>
      <c r="AG1166" s="86">
        <v>5622</v>
      </c>
      <c r="AH1166" s="86">
        <v>5164</v>
      </c>
      <c r="AI1166" s="86">
        <v>6355</v>
      </c>
      <c r="AJ1166" s="67"/>
      <c r="AK1166" s="86">
        <v>8833</v>
      </c>
      <c r="AL1166" s="86">
        <v>10639</v>
      </c>
      <c r="AM1166" s="86">
        <v>10747</v>
      </c>
      <c r="AN1166" s="67"/>
      <c r="AO1166" s="86">
        <v>7375</v>
      </c>
      <c r="AP1166" s="86">
        <v>106000</v>
      </c>
      <c r="AQ1166" s="86">
        <v>79000</v>
      </c>
      <c r="AR1166" s="67"/>
      <c r="AT1166" s="99"/>
      <c r="AU1166" s="88">
        <v>4525</v>
      </c>
      <c r="AV1166" s="88">
        <v>4481</v>
      </c>
      <c r="AW1166" s="88">
        <v>8873</v>
      </c>
      <c r="AX1166" s="88">
        <v>9491</v>
      </c>
      <c r="AY1166" s="88">
        <v>7456</v>
      </c>
      <c r="AZ1166" s="88">
        <v>5547</v>
      </c>
      <c r="BA1166" s="88">
        <v>6125</v>
      </c>
      <c r="BB1166" s="88">
        <v>10009</v>
      </c>
      <c r="BC1166" s="88">
        <v>96000</v>
      </c>
    </row>
    <row r="1167" spans="1:55" x14ac:dyDescent="0.45">
      <c r="A1167" s="161" t="s">
        <v>756</v>
      </c>
      <c r="B1167" s="101" t="s">
        <v>400</v>
      </c>
      <c r="C1167" s="102" t="s">
        <v>185</v>
      </c>
      <c r="D1167" s="101">
        <v>1277862</v>
      </c>
      <c r="E1167" s="128"/>
      <c r="F1167" s="128"/>
      <c r="G1167" s="128"/>
      <c r="H1167" s="129"/>
      <c r="I1167" s="105">
        <f>SUM(I1163:I1166)</f>
        <v>342606</v>
      </c>
      <c r="J1167" s="105">
        <f>SUM(J1163:J1166)</f>
        <v>343733</v>
      </c>
      <c r="K1167" s="105">
        <f>SUM(K1163:K1166)</f>
        <v>344695</v>
      </c>
      <c r="L1167" s="129"/>
      <c r="M1167" s="105">
        <f>SUM(M1163:M1166)</f>
        <v>346870</v>
      </c>
      <c r="N1167" s="105">
        <f>SUM(N1163:N1166)</f>
        <v>347688</v>
      </c>
      <c r="O1167" s="105">
        <f>SUM(O1163:O1166)</f>
        <v>350405</v>
      </c>
      <c r="P1167" s="129"/>
      <c r="Q1167" s="105">
        <f>SUM(Q1163:Q1166)</f>
        <v>353498</v>
      </c>
      <c r="R1167" s="105">
        <f>SUM(R1163:R1166)</f>
        <v>351854</v>
      </c>
      <c r="S1167" s="105">
        <f>SUM(S1163:S1166)</f>
        <v>353059</v>
      </c>
      <c r="T1167" s="129"/>
      <c r="U1167" s="105">
        <f>SUM(U1163:U1166)</f>
        <v>356166</v>
      </c>
      <c r="V1167" s="105">
        <f>SUM(V1163:V1166)</f>
        <v>357824</v>
      </c>
      <c r="W1167" s="105">
        <f>SUM(W1163:W1166)</f>
        <v>357764</v>
      </c>
      <c r="X1167" s="129"/>
      <c r="Y1167" s="105">
        <f>SUM(Y1163:Y1166)</f>
        <v>358831</v>
      </c>
      <c r="Z1167" s="105">
        <f>SUM(Z1163:Z1166)</f>
        <v>357355</v>
      </c>
      <c r="AA1167" s="105">
        <f>SUM(AA1163:AA1166)</f>
        <v>357757</v>
      </c>
      <c r="AB1167" s="129"/>
      <c r="AC1167" s="105">
        <f>SUM(AC1163:AC1166)</f>
        <v>354745</v>
      </c>
      <c r="AD1167" s="105">
        <f>SUM(AD1163:AD1166)</f>
        <v>353941</v>
      </c>
      <c r="AE1167" s="105">
        <f>SUM(AE1163:AE1166)</f>
        <v>351468</v>
      </c>
      <c r="AF1167" s="129"/>
      <c r="AG1167" s="105">
        <f>SUM(AG1163:AG1166)</f>
        <v>345414</v>
      </c>
      <c r="AH1167" s="105">
        <f>SUM(AH1163:AH1166)</f>
        <v>341269</v>
      </c>
      <c r="AI1167" s="105">
        <f>SUM(AI1163:AI1166)</f>
        <v>339285</v>
      </c>
      <c r="AJ1167" s="129"/>
      <c r="AK1167" s="105">
        <f>SUM(AK1163:AK1166)</f>
        <v>335413</v>
      </c>
      <c r="AL1167" s="105">
        <f>SUM(AL1163:AL1166)</f>
        <v>333420</v>
      </c>
      <c r="AM1167" s="105">
        <f>SUM(AM1163:AM1166)</f>
        <v>330582</v>
      </c>
      <c r="AN1167" s="129"/>
      <c r="AO1167" s="105">
        <f>SUM(AO1163:AO1166)</f>
        <v>322533</v>
      </c>
      <c r="AP1167" s="105">
        <f>SUM(AP1163:AP1166)</f>
        <v>6337000</v>
      </c>
      <c r="AQ1167" s="105">
        <f>SUM(AQ1163:AQ1166)</f>
        <v>6229000</v>
      </c>
      <c r="AR1167" s="129"/>
      <c r="AT1167" s="109"/>
      <c r="AU1167" s="107">
        <f t="shared" ref="AU1167:BC1167" si="89">SUM(AU1163:AU1166)</f>
        <v>344693</v>
      </c>
      <c r="AV1167" s="107">
        <f t="shared" si="89"/>
        <v>349150</v>
      </c>
      <c r="AW1167" s="107">
        <f t="shared" si="89"/>
        <v>353575</v>
      </c>
      <c r="AX1167" s="107">
        <f t="shared" si="89"/>
        <v>357642</v>
      </c>
      <c r="AY1167" s="107">
        <f t="shared" si="89"/>
        <v>357184</v>
      </c>
      <c r="AZ1167" s="107">
        <f t="shared" si="89"/>
        <v>352214</v>
      </c>
      <c r="BA1167" s="107">
        <f t="shared" si="89"/>
        <v>340944</v>
      </c>
      <c r="BB1167" s="107">
        <f t="shared" si="89"/>
        <v>331919</v>
      </c>
      <c r="BC1167" s="107">
        <f t="shared" si="89"/>
        <v>6278000</v>
      </c>
    </row>
    <row r="1168" spans="1:55" x14ac:dyDescent="0.45">
      <c r="A1168" s="95"/>
      <c r="B1168" s="96"/>
      <c r="C1168" s="96"/>
      <c r="D1168" s="96"/>
      <c r="E1168" s="115"/>
      <c r="F1168" s="115"/>
      <c r="G1168" s="115"/>
      <c r="H1168" s="116"/>
      <c r="I1168" s="148"/>
      <c r="J1168" s="148"/>
      <c r="K1168" s="148"/>
      <c r="L1168" s="116"/>
      <c r="M1168" s="148"/>
      <c r="N1168" s="148"/>
      <c r="O1168" s="148"/>
      <c r="P1168" s="116"/>
      <c r="Q1168" s="148"/>
      <c r="R1168" s="148"/>
      <c r="S1168" s="148"/>
      <c r="T1168" s="116"/>
      <c r="U1168" s="148"/>
      <c r="V1168" s="148"/>
      <c r="W1168" s="148"/>
      <c r="X1168" s="116"/>
      <c r="Y1168" s="148"/>
      <c r="Z1168" s="148"/>
      <c r="AA1168" s="148"/>
      <c r="AB1168" s="116"/>
      <c r="AC1168" s="148"/>
      <c r="AD1168" s="148"/>
      <c r="AE1168" s="148"/>
      <c r="AF1168" s="116"/>
      <c r="AG1168" s="148"/>
      <c r="AH1168" s="148"/>
      <c r="AI1168" s="148"/>
      <c r="AJ1168" s="116"/>
      <c r="AK1168" s="148"/>
      <c r="AL1168" s="148"/>
      <c r="AM1168" s="148"/>
      <c r="AN1168" s="116"/>
      <c r="AO1168" s="148"/>
      <c r="AP1168" s="148"/>
      <c r="AQ1168" s="148"/>
      <c r="AR1168" s="116"/>
      <c r="AT1168" s="149"/>
      <c r="AU1168" s="149"/>
      <c r="AV1168" s="149"/>
      <c r="AW1168" s="149"/>
      <c r="AX1168" s="149"/>
      <c r="AY1168" s="149"/>
      <c r="AZ1168" s="149"/>
      <c r="BA1168" s="149"/>
      <c r="BB1168" s="149"/>
      <c r="BC1168" s="149"/>
    </row>
    <row r="1169" spans="1:55" x14ac:dyDescent="0.45">
      <c r="A1169" s="141" t="s">
        <v>775</v>
      </c>
      <c r="B1169" s="142"/>
      <c r="C1169" s="142"/>
      <c r="D1169" s="142"/>
      <c r="E1169" s="115"/>
      <c r="F1169" s="115"/>
      <c r="G1169" s="115"/>
      <c r="H1169" s="116"/>
      <c r="I1169" s="148"/>
      <c r="J1169" s="148"/>
      <c r="K1169" s="148"/>
      <c r="L1169" s="116"/>
      <c r="M1169" s="148"/>
      <c r="N1169" s="148"/>
      <c r="O1169" s="148"/>
      <c r="P1169" s="116"/>
      <c r="Q1169" s="148"/>
      <c r="R1169" s="148"/>
      <c r="S1169" s="148"/>
      <c r="T1169" s="116"/>
      <c r="U1169" s="148"/>
      <c r="V1169" s="148"/>
      <c r="W1169" s="148"/>
      <c r="X1169" s="116"/>
      <c r="Y1169" s="148"/>
      <c r="Z1169" s="148"/>
      <c r="AA1169" s="148"/>
      <c r="AB1169" s="116"/>
      <c r="AC1169" s="148"/>
      <c r="AD1169" s="148"/>
      <c r="AE1169" s="148"/>
      <c r="AF1169" s="116"/>
      <c r="AG1169" s="148"/>
      <c r="AH1169" s="148"/>
      <c r="AI1169" s="148"/>
      <c r="AJ1169" s="116"/>
      <c r="AK1169" s="148"/>
      <c r="AL1169" s="148"/>
      <c r="AM1169" s="148"/>
      <c r="AN1169" s="116"/>
      <c r="AO1169" s="148"/>
      <c r="AP1169" s="148"/>
      <c r="AQ1169" s="148"/>
      <c r="AR1169" s="116"/>
      <c r="AT1169" s="149"/>
      <c r="AU1169" s="149"/>
      <c r="AV1169" s="149"/>
      <c r="AW1169" s="149"/>
      <c r="AX1169" s="149"/>
      <c r="AY1169" s="149"/>
      <c r="AZ1169" s="149"/>
      <c r="BA1169" s="149"/>
      <c r="BB1169" s="149"/>
      <c r="BC1169" s="149"/>
    </row>
    <row r="1170" spans="1:55" x14ac:dyDescent="0.45">
      <c r="A1170" s="135" t="s">
        <v>393</v>
      </c>
      <c r="B1170" s="60" t="s">
        <v>394</v>
      </c>
      <c r="C1170" s="76" t="s">
        <v>185</v>
      </c>
      <c r="D1170" s="60">
        <v>1277863</v>
      </c>
      <c r="E1170" s="66"/>
      <c r="F1170" s="66"/>
      <c r="G1170" s="66"/>
      <c r="H1170" s="67"/>
      <c r="I1170" s="175">
        <v>5.33</v>
      </c>
      <c r="J1170" s="175">
        <v>5.09</v>
      </c>
      <c r="K1170" s="175">
        <v>4.3600000000000003</v>
      </c>
      <c r="L1170" s="176">
        <f>AU1170-SUM(I1170,J1170,K1170)</f>
        <v>5.4899999999999984</v>
      </c>
      <c r="M1170" s="175">
        <v>5.2</v>
      </c>
      <c r="N1170" s="175">
        <v>6.43</v>
      </c>
      <c r="O1170" s="175">
        <v>5.73</v>
      </c>
      <c r="P1170" s="176">
        <f>AV1170-SUM(M1170,N1170,O1170)</f>
        <v>6.98</v>
      </c>
      <c r="Q1170" s="66"/>
      <c r="R1170" s="66"/>
      <c r="S1170" s="66"/>
      <c r="T1170" s="67"/>
      <c r="U1170" s="66"/>
      <c r="V1170" s="66"/>
      <c r="W1170" s="66"/>
      <c r="X1170" s="67"/>
      <c r="Y1170" s="66"/>
      <c r="Z1170" s="66"/>
      <c r="AA1170" s="66"/>
      <c r="AB1170" s="67"/>
      <c r="AC1170" s="66"/>
      <c r="AD1170" s="66"/>
      <c r="AE1170" s="66"/>
      <c r="AF1170" s="67"/>
      <c r="AG1170" s="66"/>
      <c r="AH1170" s="66"/>
      <c r="AI1170" s="66"/>
      <c r="AJ1170" s="67"/>
      <c r="AK1170" s="66"/>
      <c r="AL1170" s="66"/>
      <c r="AM1170" s="66"/>
      <c r="AN1170" s="67"/>
      <c r="AO1170" s="66"/>
      <c r="AP1170" s="66"/>
      <c r="AQ1170" s="66"/>
      <c r="AR1170" s="67"/>
      <c r="AT1170" s="99"/>
      <c r="AU1170" s="177">
        <v>20.27</v>
      </c>
      <c r="AV1170" s="177">
        <v>24.34</v>
      </c>
      <c r="AW1170" s="99"/>
      <c r="AX1170" s="99"/>
      <c r="AY1170" s="99"/>
      <c r="AZ1170" s="99"/>
      <c r="BA1170" s="99"/>
      <c r="BB1170" s="68"/>
      <c r="BC1170" s="68"/>
    </row>
    <row r="1171" spans="1:55" x14ac:dyDescent="0.45">
      <c r="A1171" s="135" t="s">
        <v>395</v>
      </c>
      <c r="B1171" s="60" t="s">
        <v>394</v>
      </c>
      <c r="C1171" s="76" t="s">
        <v>185</v>
      </c>
      <c r="D1171" s="60">
        <v>1277864</v>
      </c>
      <c r="E1171" s="66"/>
      <c r="F1171" s="66"/>
      <c r="G1171" s="66"/>
      <c r="H1171" s="67"/>
      <c r="I1171" s="175">
        <v>-0.28999999999999998</v>
      </c>
      <c r="J1171" s="175">
        <v>-0.1</v>
      </c>
      <c r="K1171" s="175">
        <v>-0.27</v>
      </c>
      <c r="L1171" s="176">
        <f>AU1171-SUM(I1171,J1171,K1171)</f>
        <v>1.4100000000000001</v>
      </c>
      <c r="M1171" s="66"/>
      <c r="N1171" s="66"/>
      <c r="O1171" s="66"/>
      <c r="P1171" s="67"/>
      <c r="Q1171" s="66"/>
      <c r="R1171" s="66"/>
      <c r="S1171" s="66"/>
      <c r="T1171" s="67"/>
      <c r="U1171" s="66"/>
      <c r="V1171" s="66"/>
      <c r="W1171" s="66"/>
      <c r="X1171" s="67"/>
      <c r="Y1171" s="66"/>
      <c r="Z1171" s="66"/>
      <c r="AA1171" s="66"/>
      <c r="AB1171" s="67"/>
      <c r="AC1171" s="66"/>
      <c r="AD1171" s="66"/>
      <c r="AE1171" s="66"/>
      <c r="AF1171" s="67"/>
      <c r="AG1171" s="66"/>
      <c r="AH1171" s="66"/>
      <c r="AI1171" s="66"/>
      <c r="AJ1171" s="67"/>
      <c r="AK1171" s="66"/>
      <c r="AL1171" s="66"/>
      <c r="AM1171" s="66"/>
      <c r="AN1171" s="67"/>
      <c r="AO1171" s="66"/>
      <c r="AP1171" s="66"/>
      <c r="AQ1171" s="66"/>
      <c r="AR1171" s="67"/>
      <c r="AT1171" s="99"/>
      <c r="AU1171" s="177">
        <v>0.75</v>
      </c>
      <c r="AV1171" s="99"/>
      <c r="AW1171" s="99"/>
      <c r="AX1171" s="99"/>
      <c r="AY1171" s="99"/>
      <c r="AZ1171" s="99"/>
      <c r="BA1171" s="99"/>
      <c r="BB1171" s="68"/>
      <c r="BC1171" s="68"/>
    </row>
    <row r="1172" spans="1:55" x14ac:dyDescent="0.45">
      <c r="A1172" s="136" t="s">
        <v>775</v>
      </c>
      <c r="B1172" s="101" t="s">
        <v>394</v>
      </c>
      <c r="C1172" s="102" t="s">
        <v>185</v>
      </c>
      <c r="D1172" s="101">
        <v>1277865</v>
      </c>
      <c r="E1172" s="128"/>
      <c r="F1172" s="128"/>
      <c r="G1172" s="128"/>
      <c r="H1172" s="129"/>
      <c r="I1172" s="178">
        <f>SUM(I1170:I1171)</f>
        <v>5.04</v>
      </c>
      <c r="J1172" s="178">
        <f>SUM(J1170:J1171)</f>
        <v>4.99</v>
      </c>
      <c r="K1172" s="178">
        <f>SUM(K1170:K1171)</f>
        <v>4.09</v>
      </c>
      <c r="L1172" s="183">
        <f>AU1172-SUM(I1172,J1172,K1172)</f>
        <v>6.8999999999999986</v>
      </c>
      <c r="M1172" s="178">
        <f>SUM(M1170:M1171)</f>
        <v>5.2</v>
      </c>
      <c r="N1172" s="178">
        <f>SUM(N1170:N1171)</f>
        <v>6.43</v>
      </c>
      <c r="O1172" s="178">
        <f>SUM(O1170:O1171)</f>
        <v>5.73</v>
      </c>
      <c r="P1172" s="183">
        <f>AV1172-SUM(M1172,N1172,O1172)</f>
        <v>6.98</v>
      </c>
      <c r="Q1172" s="179">
        <v>6.02</v>
      </c>
      <c r="R1172" s="179">
        <v>7</v>
      </c>
      <c r="S1172" s="179">
        <v>7.25</v>
      </c>
      <c r="T1172" s="183">
        <f>AW1172-SUM(Q1172,R1172,S1172)</f>
        <v>7.5800000000000018</v>
      </c>
      <c r="U1172" s="179">
        <v>7.73</v>
      </c>
      <c r="V1172" s="179">
        <v>5.01</v>
      </c>
      <c r="W1172" s="179">
        <v>9.57</v>
      </c>
      <c r="X1172" s="183">
        <f>AX1172-SUM(U1172,V1172,W1172)</f>
        <v>-4.3100000000000023</v>
      </c>
      <c r="Y1172" s="179">
        <v>13.33</v>
      </c>
      <c r="Z1172" s="179">
        <v>4.54</v>
      </c>
      <c r="AA1172" s="179">
        <v>13.06</v>
      </c>
      <c r="AB1172" s="183">
        <f>AY1172-SUM(Y1172,Z1172,AA1172)</f>
        <v>12.770000000000003</v>
      </c>
      <c r="AC1172" s="179">
        <v>9.5</v>
      </c>
      <c r="AD1172" s="179">
        <v>14.21</v>
      </c>
      <c r="AE1172" s="179">
        <v>10.119999999999999</v>
      </c>
      <c r="AF1172" s="183">
        <f>AZ1172-SUM(AC1172,AD1172,AE1172)</f>
        <v>15.329999999999998</v>
      </c>
      <c r="AG1172" s="179">
        <v>9.8699999999999992</v>
      </c>
      <c r="AH1172" s="179">
        <v>10.130000000000001</v>
      </c>
      <c r="AI1172" s="179">
        <v>16.399999999999999</v>
      </c>
      <c r="AJ1172" s="183">
        <f>BA1172-SUM(AG1172,AH1172,AI1172)</f>
        <v>22.21</v>
      </c>
      <c r="AK1172" s="179">
        <v>26.29</v>
      </c>
      <c r="AL1172" s="179">
        <v>27.26</v>
      </c>
      <c r="AM1172" s="179">
        <v>27.99</v>
      </c>
      <c r="AN1172" s="183">
        <f>BB1172-SUM(AK1172,AL1172,AM1172)</f>
        <v>30.660000000000011</v>
      </c>
      <c r="AO1172" s="179">
        <v>24.62</v>
      </c>
      <c r="AP1172" s="179">
        <v>1.21</v>
      </c>
      <c r="AQ1172" s="179">
        <v>1.06</v>
      </c>
      <c r="AR1172" s="183">
        <f>BC1172-SUM(AO1172,AP1172,AQ1172)</f>
        <v>-22.330000000000002</v>
      </c>
      <c r="AT1172" s="109"/>
      <c r="AU1172" s="181">
        <f>SUM(AU1170:AU1171)</f>
        <v>21.02</v>
      </c>
      <c r="AV1172" s="181">
        <f>SUM(AV1170:AV1171)</f>
        <v>24.34</v>
      </c>
      <c r="AW1172" s="182">
        <v>27.85</v>
      </c>
      <c r="AX1172" s="182">
        <v>18</v>
      </c>
      <c r="AY1172" s="182">
        <v>43.7</v>
      </c>
      <c r="AZ1172" s="182">
        <v>49.16</v>
      </c>
      <c r="BA1172" s="182">
        <v>58.61</v>
      </c>
      <c r="BB1172" s="182">
        <v>112.2</v>
      </c>
      <c r="BC1172" s="182">
        <v>4.5599999999999996</v>
      </c>
    </row>
    <row r="1173" spans="1:55" x14ac:dyDescent="0.45">
      <c r="A1173" s="97"/>
      <c r="B1173" s="114"/>
      <c r="C1173" s="114"/>
      <c r="D1173" s="114"/>
      <c r="E1173" s="66"/>
      <c r="F1173" s="66"/>
      <c r="G1173" s="66"/>
      <c r="H1173" s="67"/>
      <c r="I1173" s="125"/>
      <c r="J1173" s="125"/>
      <c r="K1173" s="125"/>
      <c r="L1173" s="130"/>
      <c r="M1173" s="125"/>
      <c r="N1173" s="125"/>
      <c r="O1173" s="125"/>
      <c r="P1173" s="130"/>
      <c r="Q1173" s="66"/>
      <c r="R1173" s="66"/>
      <c r="S1173" s="66"/>
      <c r="T1173" s="67"/>
      <c r="U1173" s="66"/>
      <c r="V1173" s="66"/>
      <c r="W1173" s="66"/>
      <c r="X1173" s="67"/>
      <c r="Y1173" s="66"/>
      <c r="Z1173" s="66"/>
      <c r="AA1173" s="66"/>
      <c r="AB1173" s="67"/>
      <c r="AC1173" s="66"/>
      <c r="AD1173" s="66"/>
      <c r="AE1173" s="66"/>
      <c r="AF1173" s="67"/>
      <c r="AG1173" s="66"/>
      <c r="AH1173" s="66"/>
      <c r="AI1173" s="66"/>
      <c r="AJ1173" s="67"/>
      <c r="AK1173" s="66"/>
      <c r="AL1173" s="66"/>
      <c r="AM1173" s="66"/>
      <c r="AN1173" s="67"/>
      <c r="AO1173" s="66"/>
      <c r="AP1173" s="66"/>
      <c r="AQ1173" s="66"/>
      <c r="AR1173" s="67"/>
      <c r="AT1173" s="126"/>
      <c r="AU1173" s="126"/>
      <c r="AV1173" s="126"/>
      <c r="AW1173" s="126"/>
      <c r="AX1173" s="126"/>
      <c r="AY1173" s="126"/>
      <c r="AZ1173" s="126"/>
      <c r="BA1173" s="126"/>
      <c r="BB1173" s="68"/>
      <c r="BC1173" s="68"/>
    </row>
    <row r="1174" spans="1:55" x14ac:dyDescent="0.45">
      <c r="A1174" s="69" t="s">
        <v>786</v>
      </c>
      <c r="B1174" s="70"/>
      <c r="C1174" s="70"/>
      <c r="D1174" s="70"/>
      <c r="E1174" s="197"/>
      <c r="F1174" s="197"/>
      <c r="G1174" s="197"/>
      <c r="H1174" s="198"/>
      <c r="I1174" s="197"/>
      <c r="J1174" s="197"/>
      <c r="K1174" s="197"/>
      <c r="L1174" s="198"/>
      <c r="M1174" s="197"/>
      <c r="N1174" s="197"/>
      <c r="O1174" s="197"/>
      <c r="P1174" s="198"/>
      <c r="Q1174" s="197"/>
      <c r="R1174" s="197"/>
      <c r="S1174" s="197"/>
      <c r="T1174" s="198"/>
      <c r="U1174" s="197"/>
      <c r="V1174" s="197"/>
      <c r="W1174" s="197"/>
      <c r="X1174" s="198"/>
      <c r="Y1174" s="197"/>
      <c r="Z1174" s="197"/>
      <c r="AA1174" s="197"/>
      <c r="AB1174" s="198"/>
      <c r="AC1174" s="197"/>
      <c r="AD1174" s="197"/>
      <c r="AE1174" s="197"/>
      <c r="AF1174" s="198"/>
      <c r="AG1174" s="197"/>
      <c r="AH1174" s="197"/>
      <c r="AI1174" s="197"/>
      <c r="AJ1174" s="198"/>
      <c r="AK1174" s="197"/>
      <c r="AL1174" s="197"/>
      <c r="AM1174" s="197"/>
      <c r="AN1174" s="198"/>
      <c r="AO1174" s="197"/>
      <c r="AP1174" s="197"/>
      <c r="AQ1174" s="197"/>
      <c r="AR1174" s="198"/>
      <c r="AT1174" s="248">
        <f>AT1175/AT142</f>
        <v>0.24235833761714579</v>
      </c>
      <c r="AU1174" s="248">
        <f t="shared" ref="AU1174:AY1174" si="90">AU1175/AU142</f>
        <v>0.22854578704958006</v>
      </c>
      <c r="AV1174" s="248">
        <f t="shared" si="90"/>
        <v>0.21283573230449621</v>
      </c>
      <c r="AW1174" s="248">
        <f t="shared" si="90"/>
        <v>0.21154403335726793</v>
      </c>
      <c r="AX1174" s="248">
        <f t="shared" si="90"/>
        <v>0.22722935779816514</v>
      </c>
      <c r="AY1174" s="248">
        <f t="shared" si="90"/>
        <v>0.22976667411750545</v>
      </c>
      <c r="AZ1174" s="233"/>
      <c r="BA1174" s="233"/>
      <c r="BB1174" s="233"/>
      <c r="BC1174" s="233"/>
    </row>
    <row r="1175" spans="1:55" x14ac:dyDescent="0.45">
      <c r="A1175" s="97" t="s">
        <v>787</v>
      </c>
      <c r="B1175" s="60" t="s">
        <v>223</v>
      </c>
      <c r="C1175" s="76" t="s">
        <v>185</v>
      </c>
      <c r="D1175" s="60">
        <v>2621763</v>
      </c>
      <c r="E1175" s="66"/>
      <c r="F1175" s="66"/>
      <c r="G1175" s="66"/>
      <c r="H1175" s="67"/>
      <c r="I1175" s="66"/>
      <c r="J1175" s="66"/>
      <c r="K1175" s="66"/>
      <c r="L1175" s="67"/>
      <c r="M1175" s="86">
        <v>3345</v>
      </c>
      <c r="N1175" s="86">
        <v>3377</v>
      </c>
      <c r="O1175" s="86">
        <v>3566</v>
      </c>
      <c r="P1175" s="79">
        <f>AV1175-SUM(M1175,N1175,O1175)</f>
        <v>4055</v>
      </c>
      <c r="Q1175" s="86">
        <v>3788</v>
      </c>
      <c r="R1175" s="86">
        <v>3975</v>
      </c>
      <c r="S1175" s="86">
        <v>4182</v>
      </c>
      <c r="T1175" s="79">
        <f>AW1175-SUM(Q1175,R1175,S1175)</f>
        <v>4848</v>
      </c>
      <c r="U1175" s="86">
        <v>4629</v>
      </c>
      <c r="V1175" s="86">
        <v>5091</v>
      </c>
      <c r="W1175" s="86">
        <v>5502</v>
      </c>
      <c r="X1175" s="79">
        <f>AX1175-SUM(U1175,V1175,W1175)</f>
        <v>6450</v>
      </c>
      <c r="Y1175" s="86">
        <v>6288</v>
      </c>
      <c r="Z1175" s="86">
        <v>6420</v>
      </c>
      <c r="AA1175" s="86">
        <v>6582</v>
      </c>
      <c r="AB1175" s="79">
        <f>AY1175-SUM(Y1175,Z1175,AA1175)</f>
        <v>7436</v>
      </c>
      <c r="AC1175" s="86">
        <v>6860</v>
      </c>
      <c r="AD1175" s="86">
        <v>7238</v>
      </c>
      <c r="AE1175" s="86">
        <v>7490</v>
      </c>
      <c r="AF1175" s="79">
        <f>AZ1175-SUM(AC1175,AD1175,AE1175)</f>
        <v>8501</v>
      </c>
      <c r="AG1175" s="86">
        <v>7452</v>
      </c>
      <c r="AH1175" s="86">
        <v>6694</v>
      </c>
      <c r="AI1175" s="86">
        <v>8166</v>
      </c>
      <c r="AJ1175" s="79">
        <f>BA1175-SUM(AG1175,AH1175,AI1175)</f>
        <v>10466</v>
      </c>
      <c r="AK1175" s="86">
        <v>9712</v>
      </c>
      <c r="AL1175" s="86">
        <v>10929</v>
      </c>
      <c r="AM1175" s="86">
        <v>11498</v>
      </c>
      <c r="AN1175" s="79">
        <f>BB1175-SUM(AK1175,AL1175,AM1175)</f>
        <v>13427</v>
      </c>
      <c r="AO1175" s="86">
        <v>11990</v>
      </c>
      <c r="AP1175" s="86">
        <v>12214</v>
      </c>
      <c r="AQ1175" s="86">
        <v>11826</v>
      </c>
      <c r="AR1175" s="79">
        <f>BC1175-SUM(AO1175,AP1175,AQ1175)</f>
        <v>12925</v>
      </c>
      <c r="AT1175" s="88">
        <v>12258</v>
      </c>
      <c r="AU1175" s="88">
        <v>13497</v>
      </c>
      <c r="AV1175" s="88">
        <v>14343</v>
      </c>
      <c r="AW1175" s="88">
        <v>16793</v>
      </c>
      <c r="AX1175" s="88">
        <v>21672</v>
      </c>
      <c r="AY1175" s="88">
        <v>26726</v>
      </c>
      <c r="AZ1175" s="88">
        <v>30089</v>
      </c>
      <c r="BA1175" s="88">
        <v>32778</v>
      </c>
      <c r="BB1175" s="88">
        <v>45566</v>
      </c>
      <c r="BC1175" s="88">
        <v>48955</v>
      </c>
    </row>
    <row r="1176" spans="1:55" x14ac:dyDescent="0.45">
      <c r="A1176" s="97" t="s">
        <v>788</v>
      </c>
      <c r="B1176" s="60" t="s">
        <v>223</v>
      </c>
      <c r="C1176" s="76" t="s">
        <v>185</v>
      </c>
      <c r="D1176" s="60">
        <v>2621764</v>
      </c>
      <c r="E1176" s="66"/>
      <c r="F1176" s="66"/>
      <c r="G1176" s="66"/>
      <c r="H1176" s="67"/>
      <c r="I1176" s="66"/>
      <c r="J1176" s="66"/>
      <c r="K1176" s="66"/>
      <c r="L1176" s="67"/>
      <c r="M1176" s="86">
        <v>3011</v>
      </c>
      <c r="N1176" s="86">
        <v>3206</v>
      </c>
      <c r="O1176" s="86">
        <v>3471</v>
      </c>
      <c r="P1176" s="79">
        <f>AV1176-SUM(M1176,N1176,O1176)</f>
        <v>4133</v>
      </c>
      <c r="Q1176" s="86">
        <v>3860</v>
      </c>
      <c r="R1176" s="86">
        <v>4155</v>
      </c>
      <c r="S1176" s="86">
        <v>4517</v>
      </c>
      <c r="T1176" s="79">
        <f>AW1176-SUM(Q1176,R1176,S1176)</f>
        <v>5813</v>
      </c>
      <c r="U1176" s="86">
        <v>5166</v>
      </c>
      <c r="V1176" s="86">
        <v>5282</v>
      </c>
      <c r="W1176" s="86">
        <v>5646</v>
      </c>
      <c r="X1176" s="79">
        <f>AX1176-SUM(U1176,V1176,W1176)</f>
        <v>7817</v>
      </c>
      <c r="Y1176" s="86">
        <v>7179</v>
      </c>
      <c r="Z1176" s="86">
        <v>7463</v>
      </c>
      <c r="AA1176" s="86">
        <v>7699</v>
      </c>
      <c r="AB1176" s="79">
        <f>AY1176-SUM(Y1176,Z1176,AA1176)</f>
        <v>10482</v>
      </c>
      <c r="AC1176" s="86">
        <v>9152</v>
      </c>
      <c r="AD1176" s="86">
        <v>10058</v>
      </c>
      <c r="AE1176" s="86">
        <v>10078</v>
      </c>
      <c r="AF1176" s="79">
        <f>AZ1176-SUM(AC1176,AD1176,AE1176)</f>
        <v>12519</v>
      </c>
      <c r="AG1176" s="86">
        <v>11530</v>
      </c>
      <c r="AH1176" s="86">
        <v>11859</v>
      </c>
      <c r="AI1176" s="86">
        <v>12951</v>
      </c>
      <c r="AJ1176" s="79">
        <f>BA1176-SUM(AG1176,AH1176,AI1176)</f>
        <v>15614</v>
      </c>
      <c r="AK1176" s="86">
        <v>14391</v>
      </c>
      <c r="AL1176" s="86">
        <v>15298</v>
      </c>
      <c r="AM1176" s="86">
        <v>16123</v>
      </c>
      <c r="AN1176" s="79">
        <f>BB1176-SUM(AK1176,AL1176,AM1176)</f>
        <v>19561</v>
      </c>
      <c r="AO1176" s="86">
        <v>17609</v>
      </c>
      <c r="AP1176" s="86">
        <v>17890</v>
      </c>
      <c r="AQ1176" s="86">
        <v>19332</v>
      </c>
      <c r="AR1176" s="79">
        <f>BC1176-SUM(AO1176,AP1176,AQ1176)</f>
        <v>22417</v>
      </c>
      <c r="AT1176" s="88">
        <v>9735</v>
      </c>
      <c r="AU1176" s="88">
        <v>12194</v>
      </c>
      <c r="AV1176" s="88">
        <v>13821</v>
      </c>
      <c r="AW1176" s="88">
        <v>18345</v>
      </c>
      <c r="AX1176" s="88">
        <v>23911</v>
      </c>
      <c r="AY1176" s="88">
        <v>32823</v>
      </c>
      <c r="AZ1176" s="88">
        <v>41807</v>
      </c>
      <c r="BA1176" s="88">
        <v>51954</v>
      </c>
      <c r="BB1176" s="88">
        <v>65373</v>
      </c>
      <c r="BC1176" s="88">
        <v>77248</v>
      </c>
    </row>
    <row r="1177" spans="1:55" x14ac:dyDescent="0.45">
      <c r="A1177" s="123" t="s">
        <v>789</v>
      </c>
      <c r="B1177" s="101" t="s">
        <v>223</v>
      </c>
      <c r="C1177" s="102" t="s">
        <v>185</v>
      </c>
      <c r="D1177" s="101">
        <v>2621765</v>
      </c>
      <c r="E1177" s="103">
        <v>5136</v>
      </c>
      <c r="F1177" s="103">
        <v>5195</v>
      </c>
      <c r="G1177" s="103">
        <v>5409</v>
      </c>
      <c r="H1177" s="120">
        <f>AT1177-SUM(E1177,F1177,G1177)</f>
        <v>6253</v>
      </c>
      <c r="I1177" s="103">
        <v>5961</v>
      </c>
      <c r="J1177" s="103">
        <v>6114</v>
      </c>
      <c r="K1177" s="103">
        <v>6695</v>
      </c>
      <c r="L1177" s="120">
        <f>AU1177-SUM(I1177,J1177,K1177)</f>
        <v>6921</v>
      </c>
      <c r="M1177" s="105">
        <f>SUM(M1175:M1176)</f>
        <v>6356</v>
      </c>
      <c r="N1177" s="105">
        <f>SUM(N1175:N1176)</f>
        <v>6583</v>
      </c>
      <c r="O1177" s="105">
        <f>SUM(O1175:O1176)</f>
        <v>7037</v>
      </c>
      <c r="P1177" s="120">
        <f>AV1177-SUM(M1177,N1177,O1177)</f>
        <v>8188</v>
      </c>
      <c r="Q1177" s="105">
        <f>SUM(Q1175:Q1176)</f>
        <v>7648</v>
      </c>
      <c r="R1177" s="105">
        <f>SUM(R1175:R1176)</f>
        <v>8130</v>
      </c>
      <c r="S1177" s="105">
        <f>SUM(S1175:S1176)</f>
        <v>8699</v>
      </c>
      <c r="T1177" s="120">
        <f>AW1177-SUM(Q1177,R1177,S1177)</f>
        <v>10661</v>
      </c>
      <c r="U1177" s="105">
        <f>SUM(U1175:U1176)</f>
        <v>9795</v>
      </c>
      <c r="V1177" s="105">
        <f>SUM(V1175:V1176)</f>
        <v>10373</v>
      </c>
      <c r="W1177" s="105">
        <f>SUM(W1175:W1176)</f>
        <v>11148</v>
      </c>
      <c r="X1177" s="120">
        <f>AX1177-SUM(U1177,V1177,W1177)</f>
        <v>14267</v>
      </c>
      <c r="Y1177" s="105">
        <f>SUM(Y1175:Y1176)</f>
        <v>13467</v>
      </c>
      <c r="Z1177" s="105">
        <f>SUM(Z1175:Z1176)</f>
        <v>13883</v>
      </c>
      <c r="AA1177" s="105">
        <f>SUM(AA1175:AA1176)</f>
        <v>14281</v>
      </c>
      <c r="AB1177" s="120">
        <f>AY1177-SUM(Y1177,Z1177,AA1177)</f>
        <v>17918</v>
      </c>
      <c r="AC1177" s="105">
        <f>SUM(AC1175:AC1176)</f>
        <v>16012</v>
      </c>
      <c r="AD1177" s="105">
        <f>SUM(AD1175:AD1176)</f>
        <v>17296</v>
      </c>
      <c r="AE1177" s="105">
        <f>SUM(AE1175:AE1176)</f>
        <v>17568</v>
      </c>
      <c r="AF1177" s="120">
        <f>AZ1177-SUM(AC1177,AD1177,AE1177)</f>
        <v>21020</v>
      </c>
      <c r="AG1177" s="105">
        <f>SUM(AG1175:AG1176)</f>
        <v>18982</v>
      </c>
      <c r="AH1177" s="105">
        <f>SUM(AH1175:AH1176)</f>
        <v>18553</v>
      </c>
      <c r="AI1177" s="105">
        <f>SUM(AI1175:AI1176)</f>
        <v>21117</v>
      </c>
      <c r="AJ1177" s="120">
        <f>BA1177-SUM(AG1177,AH1177,AI1177)</f>
        <v>26080</v>
      </c>
      <c r="AK1177" s="105">
        <f>SUM(AK1175:AK1176)</f>
        <v>24103</v>
      </c>
      <c r="AL1177" s="105">
        <f>SUM(AL1175:AL1176)</f>
        <v>26227</v>
      </c>
      <c r="AM1177" s="105">
        <f>SUM(AM1175:AM1176)</f>
        <v>27621</v>
      </c>
      <c r="AN1177" s="120">
        <f>BB1177-SUM(AK1177,AL1177,AM1177)</f>
        <v>32988</v>
      </c>
      <c r="AO1177" s="105">
        <f>SUM(AO1175:AO1176)</f>
        <v>29599</v>
      </c>
      <c r="AP1177" s="105">
        <f>SUM(AP1175:AP1176)</f>
        <v>30104</v>
      </c>
      <c r="AQ1177" s="105">
        <f>SUM(AQ1175:AQ1176)</f>
        <v>31158</v>
      </c>
      <c r="AR1177" s="120">
        <f>BC1177-SUM(AO1177,AP1177,AQ1177)</f>
        <v>35342</v>
      </c>
      <c r="AT1177" s="107">
        <f t="shared" ref="AT1177:BC1177" si="91">SUM(AT1175:AT1176)</f>
        <v>21993</v>
      </c>
      <c r="AU1177" s="107">
        <f t="shared" si="91"/>
        <v>25691</v>
      </c>
      <c r="AV1177" s="107">
        <f t="shared" si="91"/>
        <v>28164</v>
      </c>
      <c r="AW1177" s="107">
        <f t="shared" si="91"/>
        <v>35138</v>
      </c>
      <c r="AX1177" s="107">
        <f t="shared" si="91"/>
        <v>45583</v>
      </c>
      <c r="AY1177" s="107">
        <f t="shared" si="91"/>
        <v>59549</v>
      </c>
      <c r="AZ1177" s="107">
        <f t="shared" si="91"/>
        <v>71896</v>
      </c>
      <c r="BA1177" s="107">
        <f t="shared" si="91"/>
        <v>84732</v>
      </c>
      <c r="BB1177" s="107">
        <f t="shared" si="91"/>
        <v>110939</v>
      </c>
      <c r="BC1177" s="107">
        <f t="shared" si="91"/>
        <v>126203</v>
      </c>
    </row>
    <row r="1178" spans="1:55" x14ac:dyDescent="0.45">
      <c r="A1178" s="89"/>
      <c r="B1178" s="60"/>
      <c r="C1178" s="60"/>
      <c r="D1178" s="60"/>
      <c r="E1178" s="98"/>
      <c r="F1178" s="98"/>
      <c r="G1178" s="98"/>
      <c r="H1178" s="79"/>
      <c r="I1178" s="98"/>
      <c r="J1178" s="98"/>
      <c r="K1178" s="98"/>
      <c r="L1178" s="79"/>
      <c r="M1178" s="98"/>
      <c r="N1178" s="66"/>
      <c r="O1178" s="66"/>
      <c r="P1178" s="67"/>
      <c r="Q1178" s="66"/>
      <c r="R1178" s="66"/>
      <c r="S1178" s="66"/>
      <c r="T1178" s="67"/>
      <c r="U1178" s="66"/>
      <c r="V1178" s="66"/>
      <c r="W1178" s="66"/>
      <c r="X1178" s="67"/>
      <c r="Y1178" s="66"/>
      <c r="Z1178" s="66"/>
      <c r="AA1178" s="66"/>
      <c r="AB1178" s="67"/>
      <c r="AC1178" s="66"/>
      <c r="AD1178" s="66"/>
      <c r="AE1178" s="66"/>
      <c r="AF1178" s="67"/>
      <c r="AG1178" s="66"/>
      <c r="AH1178" s="66"/>
      <c r="AI1178" s="66"/>
      <c r="AJ1178" s="67"/>
      <c r="AK1178" s="66"/>
      <c r="AL1178" s="66"/>
      <c r="AM1178" s="66"/>
      <c r="AN1178" s="67"/>
      <c r="AO1178" s="66"/>
      <c r="AP1178" s="66"/>
      <c r="AQ1178" s="66"/>
      <c r="AR1178" s="67"/>
      <c r="AT1178" s="99"/>
      <c r="AU1178" s="99"/>
      <c r="AV1178" s="68"/>
      <c r="AW1178" s="68"/>
      <c r="AX1178" s="68"/>
      <c r="AY1178" s="68"/>
      <c r="AZ1178" s="68"/>
      <c r="BA1178" s="68"/>
      <c r="BB1178" s="68"/>
      <c r="BC1178" s="68"/>
    </row>
    <row r="1179" spans="1:55" x14ac:dyDescent="0.45">
      <c r="A1179" s="95" t="s">
        <v>790</v>
      </c>
      <c r="B1179" s="96"/>
      <c r="C1179" s="96"/>
      <c r="D1179" s="96"/>
      <c r="E1179" s="115"/>
      <c r="F1179" s="115"/>
      <c r="G1179" s="115"/>
      <c r="H1179" s="116"/>
      <c r="I1179" s="115"/>
      <c r="J1179" s="115"/>
      <c r="K1179" s="115"/>
      <c r="L1179" s="116"/>
      <c r="M1179" s="115"/>
      <c r="N1179" s="115"/>
      <c r="O1179" s="115"/>
      <c r="P1179" s="116"/>
      <c r="Q1179" s="115"/>
      <c r="R1179" s="115"/>
      <c r="S1179" s="115"/>
      <c r="T1179" s="116"/>
      <c r="U1179" s="115"/>
      <c r="V1179" s="115"/>
      <c r="W1179" s="115"/>
      <c r="X1179" s="116"/>
      <c r="Y1179" s="115"/>
      <c r="Z1179" s="115"/>
      <c r="AA1179" s="115"/>
      <c r="AB1179" s="116"/>
      <c r="AC1179" s="115"/>
      <c r="AD1179" s="115"/>
      <c r="AE1179" s="66"/>
      <c r="AF1179" s="67"/>
      <c r="AG1179" s="115"/>
      <c r="AH1179" s="115"/>
      <c r="AI1179" s="115"/>
      <c r="AJ1179" s="116"/>
      <c r="AK1179" s="115"/>
      <c r="AL1179" s="115"/>
      <c r="AM1179" s="115"/>
      <c r="AN1179" s="116"/>
      <c r="AO1179" s="115"/>
      <c r="AP1179" s="115"/>
      <c r="AQ1179" s="115"/>
      <c r="AR1179" s="116"/>
      <c r="AT1179" s="117"/>
      <c r="AU1179" s="117"/>
      <c r="AV1179" s="117"/>
      <c r="AW1179" s="117"/>
      <c r="AX1179" s="117"/>
      <c r="AY1179" s="117"/>
      <c r="AZ1179" s="117"/>
      <c r="BA1179" s="117"/>
      <c r="BB1179" s="117"/>
      <c r="BC1179" s="117"/>
    </row>
    <row r="1180" spans="1:55" x14ac:dyDescent="0.45">
      <c r="A1180" s="141" t="s">
        <v>791</v>
      </c>
      <c r="B1180" s="142"/>
      <c r="C1180" s="142"/>
      <c r="D1180" s="142"/>
      <c r="E1180" s="115"/>
      <c r="F1180" s="115"/>
      <c r="G1180" s="115"/>
      <c r="H1180" s="116"/>
      <c r="I1180" s="115"/>
      <c r="J1180" s="115"/>
      <c r="K1180" s="115"/>
      <c r="L1180" s="116"/>
      <c r="M1180" s="115"/>
      <c r="N1180" s="115"/>
      <c r="O1180" s="115"/>
      <c r="P1180" s="116"/>
      <c r="Q1180" s="115"/>
      <c r="R1180" s="115"/>
      <c r="S1180" s="115"/>
      <c r="T1180" s="116"/>
      <c r="U1180" s="115"/>
      <c r="V1180" s="115"/>
      <c r="W1180" s="115"/>
      <c r="X1180" s="116"/>
      <c r="Y1180" s="115"/>
      <c r="Z1180" s="115"/>
      <c r="AA1180" s="115"/>
      <c r="AB1180" s="116"/>
      <c r="AC1180" s="115"/>
      <c r="AD1180" s="115"/>
      <c r="AE1180" s="66"/>
      <c r="AF1180" s="67"/>
      <c r="AG1180" s="115"/>
      <c r="AH1180" s="115"/>
      <c r="AI1180" s="115"/>
      <c r="AJ1180" s="116"/>
      <c r="AK1180" s="115"/>
      <c r="AL1180" s="115"/>
      <c r="AM1180" s="115"/>
      <c r="AN1180" s="116"/>
      <c r="AO1180" s="115"/>
      <c r="AP1180" s="115"/>
      <c r="AQ1180" s="115"/>
      <c r="AR1180" s="116"/>
      <c r="AT1180" s="117"/>
      <c r="AU1180" s="117"/>
      <c r="AV1180" s="117"/>
      <c r="AW1180" s="117"/>
      <c r="AX1180" s="117"/>
      <c r="AY1180" s="117"/>
      <c r="AZ1180" s="117"/>
      <c r="BA1180" s="117"/>
      <c r="BB1180" s="117"/>
      <c r="BC1180" s="117"/>
    </row>
    <row r="1181" spans="1:55" x14ac:dyDescent="0.45">
      <c r="A1181" s="135" t="s">
        <v>792</v>
      </c>
      <c r="B1181" s="60" t="s">
        <v>223</v>
      </c>
      <c r="C1181" s="76" t="s">
        <v>184</v>
      </c>
      <c r="D1181" s="60">
        <v>1277939</v>
      </c>
      <c r="E1181" s="131"/>
      <c r="F1181" s="86">
        <v>1000</v>
      </c>
      <c r="G1181" s="86">
        <v>1000</v>
      </c>
      <c r="H1181" s="77">
        <v>1000</v>
      </c>
      <c r="I1181" s="86">
        <v>1000</v>
      </c>
      <c r="J1181" s="66"/>
      <c r="K1181" s="66"/>
      <c r="L1181" s="67"/>
      <c r="M1181" s="66"/>
      <c r="N1181" s="66"/>
      <c r="O1181" s="66"/>
      <c r="P1181" s="67"/>
      <c r="Q1181" s="66"/>
      <c r="R1181" s="66"/>
      <c r="S1181" s="66"/>
      <c r="T1181" s="67"/>
      <c r="U1181" s="66"/>
      <c r="V1181" s="66"/>
      <c r="W1181" s="66"/>
      <c r="X1181" s="67"/>
      <c r="Y1181" s="66"/>
      <c r="Z1181" s="66"/>
      <c r="AA1181" s="66"/>
      <c r="AB1181" s="67"/>
      <c r="AC1181" s="66"/>
      <c r="AD1181" s="66"/>
      <c r="AE1181" s="66"/>
      <c r="AF1181" s="67"/>
      <c r="AG1181" s="66"/>
      <c r="AH1181" s="66"/>
      <c r="AI1181" s="66"/>
      <c r="AJ1181" s="67"/>
      <c r="AK1181" s="66"/>
      <c r="AL1181" s="66"/>
      <c r="AM1181" s="66"/>
      <c r="AN1181" s="67"/>
      <c r="AO1181" s="66"/>
      <c r="AP1181" s="66"/>
      <c r="AQ1181" s="66"/>
      <c r="AR1181" s="67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</row>
    <row r="1182" spans="1:55" x14ac:dyDescent="0.45">
      <c r="A1182" s="135" t="s">
        <v>793</v>
      </c>
      <c r="B1182" s="60" t="s">
        <v>223</v>
      </c>
      <c r="C1182" s="76" t="s">
        <v>184</v>
      </c>
      <c r="D1182" s="60">
        <v>1277940</v>
      </c>
      <c r="E1182" s="131"/>
      <c r="F1182" s="131"/>
      <c r="G1182" s="131"/>
      <c r="H1182" s="130"/>
      <c r="I1182" s="131"/>
      <c r="J1182" s="131"/>
      <c r="K1182" s="131"/>
      <c r="L1182" s="130"/>
      <c r="M1182" s="131"/>
      <c r="N1182" s="86">
        <v>999</v>
      </c>
      <c r="O1182" s="86">
        <v>999</v>
      </c>
      <c r="P1182" s="77">
        <v>1000</v>
      </c>
      <c r="Q1182" s="86">
        <v>1000</v>
      </c>
      <c r="R1182" s="66"/>
      <c r="S1182" s="66"/>
      <c r="T1182" s="67"/>
      <c r="U1182" s="66"/>
      <c r="V1182" s="66"/>
      <c r="W1182" s="66"/>
      <c r="X1182" s="67"/>
      <c r="Y1182" s="66"/>
      <c r="Z1182" s="66"/>
      <c r="AA1182" s="66"/>
      <c r="AB1182" s="67"/>
      <c r="AC1182" s="66"/>
      <c r="AD1182" s="66"/>
      <c r="AE1182" s="66"/>
      <c r="AF1182" s="67"/>
      <c r="AG1182" s="66"/>
      <c r="AH1182" s="66"/>
      <c r="AI1182" s="66"/>
      <c r="AJ1182" s="67"/>
      <c r="AK1182" s="66"/>
      <c r="AL1182" s="66"/>
      <c r="AM1182" s="66"/>
      <c r="AN1182" s="67"/>
      <c r="AO1182" s="66"/>
      <c r="AP1182" s="66"/>
      <c r="AQ1182" s="66"/>
      <c r="AR1182" s="67"/>
      <c r="AT1182" s="68"/>
      <c r="AU1182" s="68"/>
      <c r="AV1182" s="68"/>
      <c r="AW1182" s="68"/>
      <c r="AX1182" s="68"/>
      <c r="AY1182" s="68"/>
      <c r="AZ1182" s="68"/>
      <c r="BA1182" s="68"/>
      <c r="BB1182" s="68"/>
      <c r="BC1182" s="68"/>
    </row>
    <row r="1183" spans="1:55" x14ac:dyDescent="0.45">
      <c r="A1183" s="135" t="s">
        <v>794</v>
      </c>
      <c r="B1183" s="60" t="s">
        <v>223</v>
      </c>
      <c r="C1183" s="76" t="s">
        <v>184</v>
      </c>
      <c r="D1183" s="60">
        <v>1277941</v>
      </c>
      <c r="E1183" s="131"/>
      <c r="F1183" s="131"/>
      <c r="G1183" s="131"/>
      <c r="H1183" s="130"/>
      <c r="I1183" s="131"/>
      <c r="J1183" s="131"/>
      <c r="K1183" s="131"/>
      <c r="L1183" s="130"/>
      <c r="M1183" s="131"/>
      <c r="N1183" s="131"/>
      <c r="O1183" s="131"/>
      <c r="P1183" s="130"/>
      <c r="Q1183" s="131"/>
      <c r="R1183" s="131"/>
      <c r="S1183" s="131"/>
      <c r="T1183" s="130"/>
      <c r="U1183" s="131"/>
      <c r="V1183" s="131"/>
      <c r="W1183" s="131"/>
      <c r="X1183" s="130"/>
      <c r="Y1183" s="131"/>
      <c r="Z1183" s="131"/>
      <c r="AA1183" s="131"/>
      <c r="AB1183" s="130"/>
      <c r="AC1183" s="131"/>
      <c r="AD1183" s="131"/>
      <c r="AE1183" s="131"/>
      <c r="AF1183" s="130"/>
      <c r="AG1183" s="131"/>
      <c r="AH1183" s="86">
        <v>999</v>
      </c>
      <c r="AI1183" s="66"/>
      <c r="AJ1183" s="67"/>
      <c r="AK1183" s="131"/>
      <c r="AL1183" s="98"/>
      <c r="AM1183" s="98"/>
      <c r="AN1183" s="67"/>
      <c r="AO1183" s="131"/>
      <c r="AP1183" s="98"/>
      <c r="AQ1183" s="98"/>
      <c r="AR1183" s="67"/>
      <c r="AT1183" s="68"/>
      <c r="AU1183" s="68"/>
      <c r="AV1183" s="68"/>
      <c r="AW1183" s="68"/>
      <c r="AX1183" s="68"/>
      <c r="AY1183" s="68"/>
      <c r="AZ1183" s="68"/>
      <c r="BA1183" s="68"/>
      <c r="BB1183" s="68"/>
      <c r="BC1183" s="68"/>
    </row>
    <row r="1184" spans="1:55" x14ac:dyDescent="0.45">
      <c r="A1184" s="135" t="s">
        <v>795</v>
      </c>
      <c r="B1184" s="60" t="s">
        <v>223</v>
      </c>
      <c r="C1184" s="76" t="s">
        <v>184</v>
      </c>
      <c r="D1184" s="60">
        <v>1277942</v>
      </c>
      <c r="E1184" s="66"/>
      <c r="F1184" s="66"/>
      <c r="G1184" s="86">
        <v>9</v>
      </c>
      <c r="H1184" s="77">
        <v>9</v>
      </c>
      <c r="I1184" s="86">
        <v>9</v>
      </c>
      <c r="J1184" s="86">
        <v>9</v>
      </c>
      <c r="K1184" s="86">
        <v>9</v>
      </c>
      <c r="L1184" s="77">
        <v>10</v>
      </c>
      <c r="M1184" s="86">
        <v>9</v>
      </c>
      <c r="N1184" s="86">
        <v>9</v>
      </c>
      <c r="O1184" s="86">
        <v>238</v>
      </c>
      <c r="P1184" s="77">
        <v>225</v>
      </c>
      <c r="Q1184" s="86">
        <v>223</v>
      </c>
      <c r="R1184" s="86">
        <v>220</v>
      </c>
      <c r="S1184" s="66"/>
      <c r="T1184" s="67"/>
      <c r="U1184" s="66"/>
      <c r="V1184" s="66"/>
      <c r="W1184" s="66"/>
      <c r="X1184" s="67"/>
      <c r="Y1184" s="66"/>
      <c r="Z1184" s="66"/>
      <c r="AA1184" s="66"/>
      <c r="AB1184" s="67"/>
      <c r="AC1184" s="66"/>
      <c r="AD1184" s="66"/>
      <c r="AE1184" s="66"/>
      <c r="AF1184" s="67"/>
      <c r="AG1184" s="66"/>
      <c r="AH1184" s="66"/>
      <c r="AI1184" s="66"/>
      <c r="AJ1184" s="67"/>
      <c r="AK1184" s="66"/>
      <c r="AL1184" s="66"/>
      <c r="AM1184" s="66"/>
      <c r="AN1184" s="67"/>
      <c r="AO1184" s="66"/>
      <c r="AP1184" s="66"/>
      <c r="AQ1184" s="66"/>
      <c r="AR1184" s="67"/>
      <c r="AT1184" s="68"/>
      <c r="AU1184" s="68"/>
      <c r="AV1184" s="68"/>
      <c r="AW1184" s="68"/>
      <c r="AX1184" s="68"/>
      <c r="AY1184" s="68"/>
      <c r="AZ1184" s="68"/>
      <c r="BA1184" s="68"/>
      <c r="BB1184" s="68"/>
      <c r="BC1184" s="68"/>
    </row>
    <row r="1185" spans="1:55" x14ac:dyDescent="0.45">
      <c r="A1185" s="135" t="s">
        <v>796</v>
      </c>
      <c r="B1185" s="60" t="s">
        <v>223</v>
      </c>
      <c r="C1185" s="76" t="s">
        <v>184</v>
      </c>
      <c r="D1185" s="60">
        <v>1277943</v>
      </c>
      <c r="E1185" s="66"/>
      <c r="F1185" s="66"/>
      <c r="G1185" s="66"/>
      <c r="H1185" s="67"/>
      <c r="I1185" s="66"/>
      <c r="J1185" s="66"/>
      <c r="K1185" s="66"/>
      <c r="L1185" s="67"/>
      <c r="M1185" s="66"/>
      <c r="N1185" s="66"/>
      <c r="O1185" s="66"/>
      <c r="P1185" s="67"/>
      <c r="Q1185" s="66"/>
      <c r="R1185" s="66"/>
      <c r="S1185" s="66"/>
      <c r="T1185" s="67"/>
      <c r="U1185" s="66"/>
      <c r="V1185" s="66"/>
      <c r="W1185" s="66"/>
      <c r="X1185" s="67"/>
      <c r="Y1185" s="66"/>
      <c r="Z1185" s="66"/>
      <c r="AA1185" s="66"/>
      <c r="AB1185" s="67"/>
      <c r="AC1185" s="66"/>
      <c r="AD1185" s="66"/>
      <c r="AE1185" s="66"/>
      <c r="AF1185" s="67"/>
      <c r="AG1185" s="66"/>
      <c r="AH1185" s="86">
        <v>139</v>
      </c>
      <c r="AI1185" s="66"/>
      <c r="AJ1185" s="67"/>
      <c r="AK1185" s="66"/>
      <c r="AL1185" s="98"/>
      <c r="AM1185" s="98"/>
      <c r="AN1185" s="67"/>
      <c r="AO1185" s="66"/>
      <c r="AP1185" s="98"/>
      <c r="AQ1185" s="98"/>
      <c r="AR1185" s="67"/>
      <c r="AT1185" s="68"/>
      <c r="AU1185" s="68"/>
      <c r="AV1185" s="68"/>
      <c r="AW1185" s="68"/>
      <c r="AX1185" s="68"/>
      <c r="AY1185" s="68"/>
      <c r="AZ1185" s="68"/>
      <c r="BA1185" s="68"/>
      <c r="BB1185" s="68"/>
      <c r="BC1185" s="68"/>
    </row>
    <row r="1186" spans="1:55" x14ac:dyDescent="0.45">
      <c r="A1186" s="135" t="s">
        <v>797</v>
      </c>
      <c r="B1186" s="60" t="s">
        <v>223</v>
      </c>
      <c r="C1186" s="76" t="s">
        <v>184</v>
      </c>
      <c r="D1186" s="60">
        <v>1277944</v>
      </c>
      <c r="E1186" s="66"/>
      <c r="F1186" s="66"/>
      <c r="G1186" s="66"/>
      <c r="H1186" s="67"/>
      <c r="I1186" s="66"/>
      <c r="J1186" s="66"/>
      <c r="K1186" s="66"/>
      <c r="L1186" s="67"/>
      <c r="M1186" s="66"/>
      <c r="N1186" s="66"/>
      <c r="O1186" s="66"/>
      <c r="P1186" s="67"/>
      <c r="Q1186" s="66"/>
      <c r="R1186" s="66"/>
      <c r="S1186" s="66"/>
      <c r="T1186" s="67"/>
      <c r="U1186" s="66"/>
      <c r="V1186" s="66"/>
      <c r="W1186" s="66"/>
      <c r="X1186" s="67"/>
      <c r="Y1186" s="66"/>
      <c r="Z1186" s="66"/>
      <c r="AA1186" s="66"/>
      <c r="AB1186" s="67"/>
      <c r="AC1186" s="66"/>
      <c r="AD1186" s="66"/>
      <c r="AE1186" s="66"/>
      <c r="AF1186" s="67"/>
      <c r="AG1186" s="66"/>
      <c r="AH1186" s="86">
        <v>-2</v>
      </c>
      <c r="AI1186" s="66"/>
      <c r="AJ1186" s="67"/>
      <c r="AK1186" s="66"/>
      <c r="AL1186" s="98"/>
      <c r="AM1186" s="98"/>
      <c r="AN1186" s="67"/>
      <c r="AO1186" s="66"/>
      <c r="AP1186" s="98"/>
      <c r="AQ1186" s="98"/>
      <c r="AR1186" s="67"/>
      <c r="AT1186" s="68"/>
      <c r="AU1186" s="68"/>
      <c r="AV1186" s="68"/>
      <c r="AW1186" s="68"/>
      <c r="AX1186" s="68"/>
      <c r="AY1186" s="68"/>
      <c r="AZ1186" s="68"/>
      <c r="BA1186" s="68"/>
      <c r="BB1186" s="68"/>
      <c r="BC1186" s="68"/>
    </row>
    <row r="1187" spans="1:55" x14ac:dyDescent="0.45">
      <c r="A1187" s="136" t="s">
        <v>798</v>
      </c>
      <c r="B1187" s="101" t="s">
        <v>223</v>
      </c>
      <c r="C1187" s="102" t="s">
        <v>184</v>
      </c>
      <c r="D1187" s="101">
        <v>1277945</v>
      </c>
      <c r="E1187" s="128"/>
      <c r="F1187" s="105">
        <f t="shared" ref="F1187:R1187" si="92">SUM(F1181:F1186)</f>
        <v>1000</v>
      </c>
      <c r="G1187" s="105">
        <f t="shared" si="92"/>
        <v>1009</v>
      </c>
      <c r="H1187" s="106">
        <f t="shared" si="92"/>
        <v>1009</v>
      </c>
      <c r="I1187" s="105">
        <f t="shared" si="92"/>
        <v>1009</v>
      </c>
      <c r="J1187" s="105">
        <f t="shared" si="92"/>
        <v>9</v>
      </c>
      <c r="K1187" s="105">
        <f t="shared" si="92"/>
        <v>9</v>
      </c>
      <c r="L1187" s="106">
        <f t="shared" si="92"/>
        <v>10</v>
      </c>
      <c r="M1187" s="105">
        <f t="shared" si="92"/>
        <v>9</v>
      </c>
      <c r="N1187" s="105">
        <f t="shared" si="92"/>
        <v>1008</v>
      </c>
      <c r="O1187" s="105">
        <f t="shared" si="92"/>
        <v>1237</v>
      </c>
      <c r="P1187" s="106">
        <f t="shared" si="92"/>
        <v>1225</v>
      </c>
      <c r="Q1187" s="105">
        <f t="shared" si="92"/>
        <v>1223</v>
      </c>
      <c r="R1187" s="105">
        <f t="shared" si="92"/>
        <v>220</v>
      </c>
      <c r="S1187" s="128"/>
      <c r="T1187" s="129"/>
      <c r="U1187" s="128"/>
      <c r="V1187" s="128"/>
      <c r="W1187" s="128"/>
      <c r="X1187" s="129"/>
      <c r="Y1187" s="128"/>
      <c r="Z1187" s="128"/>
      <c r="AA1187" s="128"/>
      <c r="AB1187" s="129"/>
      <c r="AC1187" s="128"/>
      <c r="AD1187" s="128"/>
      <c r="AE1187" s="128"/>
      <c r="AF1187" s="129"/>
      <c r="AG1187" s="128"/>
      <c r="AH1187" s="105">
        <f>SUM(AH1181:AH1186)</f>
        <v>1136</v>
      </c>
      <c r="AI1187" s="128"/>
      <c r="AJ1187" s="129"/>
      <c r="AK1187" s="128"/>
      <c r="AL1187" s="121"/>
      <c r="AM1187" s="121"/>
      <c r="AN1187" s="129"/>
      <c r="AO1187" s="128"/>
      <c r="AP1187" s="121"/>
      <c r="AQ1187" s="121"/>
      <c r="AR1187" s="129"/>
      <c r="AT1187" s="134"/>
      <c r="AU1187" s="134"/>
      <c r="AV1187" s="134"/>
      <c r="AW1187" s="134"/>
      <c r="AX1187" s="134"/>
      <c r="AY1187" s="134"/>
      <c r="AZ1187" s="134"/>
      <c r="BA1187" s="134"/>
      <c r="BB1187" s="134"/>
      <c r="BC1187" s="134"/>
    </row>
    <row r="1188" spans="1:55" x14ac:dyDescent="0.45">
      <c r="A1188" s="97"/>
      <c r="B1188" s="114"/>
      <c r="C1188" s="114"/>
      <c r="D1188" s="114"/>
      <c r="E1188" s="66"/>
      <c r="F1188" s="131"/>
      <c r="G1188" s="131"/>
      <c r="H1188" s="130"/>
      <c r="I1188" s="131"/>
      <c r="J1188" s="131"/>
      <c r="K1188" s="131"/>
      <c r="L1188" s="130"/>
      <c r="M1188" s="131"/>
      <c r="N1188" s="131"/>
      <c r="O1188" s="131"/>
      <c r="P1188" s="130"/>
      <c r="Q1188" s="131"/>
      <c r="R1188" s="131"/>
      <c r="S1188" s="66"/>
      <c r="T1188" s="67"/>
      <c r="U1188" s="66"/>
      <c r="V1188" s="66"/>
      <c r="W1188" s="66"/>
      <c r="X1188" s="67"/>
      <c r="Y1188" s="66"/>
      <c r="Z1188" s="66"/>
      <c r="AA1188" s="66"/>
      <c r="AB1188" s="67"/>
      <c r="AC1188" s="66"/>
      <c r="AD1188" s="66"/>
      <c r="AE1188" s="66"/>
      <c r="AF1188" s="67"/>
      <c r="AG1188" s="66"/>
      <c r="AH1188" s="131"/>
      <c r="AI1188" s="66"/>
      <c r="AJ1188" s="67"/>
      <c r="AK1188" s="66"/>
      <c r="AL1188" s="131"/>
      <c r="AM1188" s="131"/>
      <c r="AN1188" s="67"/>
      <c r="AO1188" s="66"/>
      <c r="AP1188" s="131"/>
      <c r="AQ1188" s="131"/>
      <c r="AR1188" s="67"/>
      <c r="AT1188" s="68"/>
      <c r="AU1188" s="68"/>
      <c r="AV1188" s="68"/>
      <c r="AW1188" s="68"/>
      <c r="AX1188" s="68"/>
      <c r="AY1188" s="68"/>
      <c r="AZ1188" s="68"/>
      <c r="BA1188" s="68"/>
      <c r="BB1188" s="68"/>
      <c r="BC1188" s="68"/>
    </row>
    <row r="1189" spans="1:55" x14ac:dyDescent="0.45">
      <c r="A1189" s="141" t="s">
        <v>790</v>
      </c>
      <c r="B1189" s="142"/>
      <c r="C1189" s="142"/>
      <c r="D1189" s="142"/>
      <c r="E1189" s="66"/>
      <c r="F1189" s="131"/>
      <c r="G1189" s="131"/>
      <c r="H1189" s="130"/>
      <c r="I1189" s="131"/>
      <c r="J1189" s="131"/>
      <c r="K1189" s="131"/>
      <c r="L1189" s="130"/>
      <c r="M1189" s="131"/>
      <c r="N1189" s="131"/>
      <c r="O1189" s="131"/>
      <c r="P1189" s="130"/>
      <c r="Q1189" s="131"/>
      <c r="R1189" s="131"/>
      <c r="S1189" s="66"/>
      <c r="T1189" s="67"/>
      <c r="U1189" s="66"/>
      <c r="V1189" s="66"/>
      <c r="W1189" s="66"/>
      <c r="X1189" s="67"/>
      <c r="Y1189" s="66"/>
      <c r="Z1189" s="66"/>
      <c r="AA1189" s="66"/>
      <c r="AB1189" s="67"/>
      <c r="AC1189" s="66"/>
      <c r="AD1189" s="66"/>
      <c r="AE1189" s="66"/>
      <c r="AF1189" s="67"/>
      <c r="AG1189" s="66"/>
      <c r="AH1189" s="131"/>
      <c r="AI1189" s="66"/>
      <c r="AJ1189" s="67"/>
      <c r="AK1189" s="66"/>
      <c r="AL1189" s="131"/>
      <c r="AM1189" s="131"/>
      <c r="AN1189" s="67"/>
      <c r="AO1189" s="66"/>
      <c r="AP1189" s="131"/>
      <c r="AQ1189" s="131"/>
      <c r="AR1189" s="67"/>
      <c r="AT1189" s="68"/>
      <c r="AU1189" s="68"/>
      <c r="AV1189" s="68"/>
      <c r="AW1189" s="68"/>
      <c r="AX1189" s="68"/>
      <c r="AY1189" s="68"/>
      <c r="AZ1189" s="68"/>
      <c r="BA1189" s="68"/>
      <c r="BB1189" s="68"/>
      <c r="BC1189" s="68"/>
    </row>
    <row r="1190" spans="1:55" x14ac:dyDescent="0.45">
      <c r="A1190" s="135" t="s">
        <v>792</v>
      </c>
      <c r="B1190" s="60" t="s">
        <v>223</v>
      </c>
      <c r="C1190" s="76" t="s">
        <v>184</v>
      </c>
      <c r="D1190" s="60">
        <v>1277946</v>
      </c>
      <c r="E1190" s="86">
        <v>1000</v>
      </c>
      <c r="F1190" s="148"/>
      <c r="G1190" s="148"/>
      <c r="H1190" s="221"/>
      <c r="I1190" s="148"/>
      <c r="J1190" s="148"/>
      <c r="K1190" s="148"/>
      <c r="L1190" s="221"/>
      <c r="M1190" s="148"/>
      <c r="N1190" s="148"/>
      <c r="O1190" s="148"/>
      <c r="P1190" s="221"/>
      <c r="Q1190" s="148"/>
      <c r="R1190" s="148"/>
      <c r="S1190" s="115"/>
      <c r="T1190" s="116"/>
      <c r="U1190" s="115"/>
      <c r="V1190" s="115"/>
      <c r="W1190" s="115"/>
      <c r="X1190" s="116"/>
      <c r="Y1190" s="115"/>
      <c r="Z1190" s="115"/>
      <c r="AA1190" s="115"/>
      <c r="AB1190" s="116"/>
      <c r="AC1190" s="115"/>
      <c r="AD1190" s="115"/>
      <c r="AE1190" s="115"/>
      <c r="AF1190" s="116"/>
      <c r="AG1190" s="115"/>
      <c r="AH1190" s="148"/>
      <c r="AI1190" s="115"/>
      <c r="AJ1190" s="116"/>
      <c r="AK1190" s="115"/>
      <c r="AL1190" s="148"/>
      <c r="AM1190" s="148"/>
      <c r="AN1190" s="116"/>
      <c r="AO1190" s="115"/>
      <c r="AP1190" s="148"/>
      <c r="AQ1190" s="148"/>
      <c r="AR1190" s="116"/>
      <c r="AT1190" s="117"/>
      <c r="AU1190" s="117"/>
      <c r="AV1190" s="117"/>
      <c r="AW1190" s="117"/>
      <c r="AX1190" s="117"/>
      <c r="AY1190" s="117"/>
      <c r="AZ1190" s="117"/>
      <c r="BA1190" s="117"/>
      <c r="BB1190" s="117"/>
      <c r="BC1190" s="117"/>
    </row>
    <row r="1191" spans="1:55" x14ac:dyDescent="0.45">
      <c r="A1191" s="135" t="s">
        <v>793</v>
      </c>
      <c r="B1191" s="60" t="s">
        <v>223</v>
      </c>
      <c r="C1191" s="76" t="s">
        <v>184</v>
      </c>
      <c r="D1191" s="60">
        <v>1277947</v>
      </c>
      <c r="E1191" s="86">
        <v>1000</v>
      </c>
      <c r="F1191" s="86">
        <v>1000</v>
      </c>
      <c r="G1191" s="86">
        <v>1000</v>
      </c>
      <c r="H1191" s="77">
        <v>1000</v>
      </c>
      <c r="I1191" s="86">
        <v>1000</v>
      </c>
      <c r="J1191" s="86">
        <v>1000</v>
      </c>
      <c r="K1191" s="86">
        <v>1000</v>
      </c>
      <c r="L1191" s="77">
        <v>1000</v>
      </c>
      <c r="M1191" s="86">
        <v>1000</v>
      </c>
      <c r="N1191" s="66"/>
      <c r="O1191" s="66"/>
      <c r="P1191" s="67"/>
      <c r="Q1191" s="66"/>
      <c r="R1191" s="66"/>
      <c r="S1191" s="66"/>
      <c r="T1191" s="67"/>
      <c r="U1191" s="66"/>
      <c r="V1191" s="66"/>
      <c r="W1191" s="66"/>
      <c r="X1191" s="67"/>
      <c r="Y1191" s="66"/>
      <c r="Z1191" s="66"/>
      <c r="AA1191" s="66"/>
      <c r="AB1191" s="67"/>
      <c r="AC1191" s="66"/>
      <c r="AD1191" s="66"/>
      <c r="AE1191" s="66"/>
      <c r="AF1191" s="67"/>
      <c r="AG1191" s="66"/>
      <c r="AH1191" s="66"/>
      <c r="AI1191" s="66"/>
      <c r="AJ1191" s="67"/>
      <c r="AK1191" s="66"/>
      <c r="AL1191" s="66"/>
      <c r="AM1191" s="66"/>
      <c r="AN1191" s="67"/>
      <c r="AO1191" s="66"/>
      <c r="AP1191" s="66"/>
      <c r="AQ1191" s="66"/>
      <c r="AR1191" s="67"/>
      <c r="AT1191" s="68"/>
      <c r="AU1191" s="68"/>
      <c r="AV1191" s="68"/>
      <c r="AW1191" s="68"/>
      <c r="AX1191" s="68"/>
      <c r="AY1191" s="68"/>
      <c r="AZ1191" s="68"/>
      <c r="BA1191" s="68"/>
      <c r="BB1191" s="68"/>
      <c r="BC1191" s="68"/>
    </row>
    <row r="1192" spans="1:55" x14ac:dyDescent="0.45">
      <c r="A1192" s="135" t="s">
        <v>794</v>
      </c>
      <c r="B1192" s="60" t="s">
        <v>223</v>
      </c>
      <c r="C1192" s="76" t="s">
        <v>184</v>
      </c>
      <c r="D1192" s="60">
        <v>1277948</v>
      </c>
      <c r="E1192" s="86">
        <v>1000</v>
      </c>
      <c r="F1192" s="86">
        <v>1000</v>
      </c>
      <c r="G1192" s="86">
        <v>1000</v>
      </c>
      <c r="H1192" s="77">
        <v>1000</v>
      </c>
      <c r="I1192" s="86">
        <v>1000</v>
      </c>
      <c r="J1192" s="86">
        <v>1000</v>
      </c>
      <c r="K1192" s="86">
        <v>1000</v>
      </c>
      <c r="L1192" s="77">
        <v>1000</v>
      </c>
      <c r="M1192" s="86">
        <v>1000</v>
      </c>
      <c r="N1192" s="86">
        <v>1000</v>
      </c>
      <c r="O1192" s="86">
        <v>1000</v>
      </c>
      <c r="P1192" s="77">
        <v>1000</v>
      </c>
      <c r="Q1192" s="86">
        <v>1000</v>
      </c>
      <c r="R1192" s="86">
        <v>1000</v>
      </c>
      <c r="S1192" s="86">
        <v>1000</v>
      </c>
      <c r="T1192" s="77">
        <v>1000</v>
      </c>
      <c r="U1192" s="86">
        <v>1000</v>
      </c>
      <c r="V1192" s="86">
        <v>1000</v>
      </c>
      <c r="W1192" s="86">
        <v>1000</v>
      </c>
      <c r="X1192" s="77">
        <v>1000</v>
      </c>
      <c r="Y1192" s="86">
        <v>1000</v>
      </c>
      <c r="Z1192" s="86">
        <v>1000</v>
      </c>
      <c r="AA1192" s="86">
        <v>1000</v>
      </c>
      <c r="AB1192" s="77">
        <v>1000</v>
      </c>
      <c r="AC1192" s="86">
        <v>1000</v>
      </c>
      <c r="AD1192" s="86">
        <v>1000</v>
      </c>
      <c r="AE1192" s="86">
        <v>1000</v>
      </c>
      <c r="AF1192" s="77">
        <v>1000</v>
      </c>
      <c r="AG1192" s="86">
        <v>1000</v>
      </c>
      <c r="AH1192" s="131"/>
      <c r="AI1192" s="66"/>
      <c r="AJ1192" s="67"/>
      <c r="AK1192" s="98"/>
      <c r="AL1192" s="131"/>
      <c r="AM1192" s="131"/>
      <c r="AN1192" s="67"/>
      <c r="AO1192" s="98"/>
      <c r="AP1192" s="131"/>
      <c r="AQ1192" s="131"/>
      <c r="AR1192" s="67"/>
      <c r="AT1192" s="68"/>
      <c r="AU1192" s="68"/>
      <c r="AV1192" s="68"/>
      <c r="AW1192" s="68"/>
      <c r="AX1192" s="68"/>
      <c r="AY1192" s="68"/>
      <c r="AZ1192" s="68"/>
      <c r="BA1192" s="68"/>
      <c r="BB1192" s="68"/>
      <c r="BC1192" s="68"/>
    </row>
    <row r="1193" spans="1:55" x14ac:dyDescent="0.45">
      <c r="A1193" s="135" t="s">
        <v>799</v>
      </c>
      <c r="B1193" s="60" t="s">
        <v>223</v>
      </c>
      <c r="C1193" s="76" t="s">
        <v>184</v>
      </c>
      <c r="D1193" s="60">
        <v>1277949</v>
      </c>
      <c r="E1193" s="66"/>
      <c r="F1193" s="66"/>
      <c r="G1193" s="66"/>
      <c r="H1193" s="67"/>
      <c r="I1193" s="86">
        <v>1000</v>
      </c>
      <c r="J1193" s="86">
        <v>1000</v>
      </c>
      <c r="K1193" s="86">
        <v>1000</v>
      </c>
      <c r="L1193" s="77">
        <v>1000</v>
      </c>
      <c r="M1193" s="86">
        <v>1000</v>
      </c>
      <c r="N1193" s="86">
        <v>1000</v>
      </c>
      <c r="O1193" s="86">
        <v>1000</v>
      </c>
      <c r="P1193" s="77">
        <v>1000</v>
      </c>
      <c r="Q1193" s="86">
        <v>1000</v>
      </c>
      <c r="R1193" s="86">
        <v>1000</v>
      </c>
      <c r="S1193" s="86">
        <v>1000</v>
      </c>
      <c r="T1193" s="77">
        <v>1000</v>
      </c>
      <c r="U1193" s="86">
        <v>1000</v>
      </c>
      <c r="V1193" s="86">
        <v>1000</v>
      </c>
      <c r="W1193" s="86">
        <v>1000</v>
      </c>
      <c r="X1193" s="77">
        <v>1000</v>
      </c>
      <c r="Y1193" s="86">
        <v>1000</v>
      </c>
      <c r="Z1193" s="86">
        <v>1000</v>
      </c>
      <c r="AA1193" s="86">
        <v>1000</v>
      </c>
      <c r="AB1193" s="77">
        <v>1000</v>
      </c>
      <c r="AC1193" s="86">
        <v>1000</v>
      </c>
      <c r="AD1193" s="86">
        <v>1000</v>
      </c>
      <c r="AE1193" s="86">
        <v>1000</v>
      </c>
      <c r="AF1193" s="77">
        <v>1000</v>
      </c>
      <c r="AG1193" s="86">
        <v>1000</v>
      </c>
      <c r="AH1193" s="86">
        <v>1000</v>
      </c>
      <c r="AI1193" s="66"/>
      <c r="AJ1193" s="67"/>
      <c r="AK1193" s="98"/>
      <c r="AL1193" s="98"/>
      <c r="AM1193" s="98"/>
      <c r="AN1193" s="67"/>
      <c r="AO1193" s="98"/>
      <c r="AP1193" s="98"/>
      <c r="AQ1193" s="98"/>
      <c r="AR1193" s="67"/>
      <c r="AT1193" s="68"/>
      <c r="AU1193" s="68"/>
      <c r="AV1193" s="68"/>
      <c r="AW1193" s="68"/>
      <c r="AX1193" s="68"/>
      <c r="AY1193" s="68"/>
      <c r="AZ1193" s="68"/>
      <c r="BA1193" s="68"/>
      <c r="BB1193" s="68"/>
      <c r="BC1193" s="68"/>
    </row>
    <row r="1194" spans="1:55" x14ac:dyDescent="0.45">
      <c r="A1194" s="135" t="s">
        <v>800</v>
      </c>
      <c r="B1194" s="60" t="s">
        <v>223</v>
      </c>
      <c r="C1194" s="76" t="s">
        <v>184</v>
      </c>
      <c r="D1194" s="60">
        <v>1277950</v>
      </c>
      <c r="E1194" s="66"/>
      <c r="F1194" s="66"/>
      <c r="G1194" s="66"/>
      <c r="H1194" s="67"/>
      <c r="I1194" s="66"/>
      <c r="J1194" s="66"/>
      <c r="K1194" s="66"/>
      <c r="L1194" s="67"/>
      <c r="M1194" s="66"/>
      <c r="N1194" s="66"/>
      <c r="O1194" s="66"/>
      <c r="P1194" s="67"/>
      <c r="Q1194" s="66"/>
      <c r="R1194" s="66"/>
      <c r="S1194" s="86">
        <v>2000</v>
      </c>
      <c r="T1194" s="77">
        <v>2000</v>
      </c>
      <c r="U1194" s="86">
        <v>2000</v>
      </c>
      <c r="V1194" s="86">
        <v>2000</v>
      </c>
      <c r="W1194" s="86">
        <v>2000</v>
      </c>
      <c r="X1194" s="77">
        <v>2000</v>
      </c>
      <c r="Y1194" s="86">
        <v>2000</v>
      </c>
      <c r="Z1194" s="86">
        <v>2000</v>
      </c>
      <c r="AA1194" s="86">
        <v>2000</v>
      </c>
      <c r="AB1194" s="77">
        <v>2000</v>
      </c>
      <c r="AC1194" s="86">
        <v>2000</v>
      </c>
      <c r="AD1194" s="86">
        <v>2000</v>
      </c>
      <c r="AE1194" s="86">
        <v>2000</v>
      </c>
      <c r="AF1194" s="77">
        <v>2000</v>
      </c>
      <c r="AG1194" s="86">
        <v>2000</v>
      </c>
      <c r="AH1194" s="86">
        <v>2000</v>
      </c>
      <c r="AI1194" s="66"/>
      <c r="AJ1194" s="67"/>
      <c r="AK1194" s="98"/>
      <c r="AL1194" s="98"/>
      <c r="AM1194" s="98"/>
      <c r="AN1194" s="67"/>
      <c r="AO1194" s="98"/>
      <c r="AP1194" s="98"/>
      <c r="AQ1194" s="98"/>
      <c r="AR1194" s="67"/>
      <c r="AT1194" s="68"/>
      <c r="AU1194" s="68"/>
      <c r="AV1194" s="68"/>
      <c r="AW1194" s="68"/>
      <c r="AX1194" s="68"/>
      <c r="AY1194" s="68"/>
      <c r="AZ1194" s="68"/>
      <c r="BA1194" s="68"/>
      <c r="BB1194" s="68"/>
      <c r="BC1194" s="68"/>
    </row>
    <row r="1195" spans="1:55" x14ac:dyDescent="0.45">
      <c r="A1195" s="135" t="s">
        <v>801</v>
      </c>
      <c r="B1195" s="60" t="s">
        <v>223</v>
      </c>
      <c r="C1195" s="76" t="s">
        <v>185</v>
      </c>
      <c r="D1195" s="60">
        <v>1277951</v>
      </c>
      <c r="E1195" s="66"/>
      <c r="F1195" s="66"/>
      <c r="G1195" s="66"/>
      <c r="H1195" s="67"/>
      <c r="I1195" s="66"/>
      <c r="J1195" s="66"/>
      <c r="K1195" s="66"/>
      <c r="L1195" s="67"/>
      <c r="M1195" s="66"/>
      <c r="N1195" s="66"/>
      <c r="O1195" s="66"/>
      <c r="P1195" s="67"/>
      <c r="Q1195" s="66"/>
      <c r="R1195" s="66"/>
      <c r="S1195" s="66"/>
      <c r="T1195" s="67"/>
      <c r="U1195" s="66"/>
      <c r="V1195" s="66"/>
      <c r="W1195" s="66"/>
      <c r="X1195" s="67"/>
      <c r="Y1195" s="66"/>
      <c r="Z1195" s="66"/>
      <c r="AA1195" s="66"/>
      <c r="AB1195" s="67"/>
      <c r="AC1195" s="66"/>
      <c r="AD1195" s="66"/>
      <c r="AE1195" s="66"/>
      <c r="AF1195" s="67"/>
      <c r="AG1195" s="66"/>
      <c r="AH1195" s="66"/>
      <c r="AI1195" s="86">
        <v>4000</v>
      </c>
      <c r="AJ1195" s="77">
        <v>4000</v>
      </c>
      <c r="AK1195" s="66"/>
      <c r="AL1195" s="66"/>
      <c r="AM1195" s="66"/>
      <c r="AN1195" s="79"/>
      <c r="AO1195" s="66"/>
      <c r="AP1195" s="66"/>
      <c r="AQ1195" s="66"/>
      <c r="AR1195" s="79"/>
      <c r="AT1195" s="68"/>
      <c r="AU1195" s="68"/>
      <c r="AV1195" s="68"/>
      <c r="AW1195" s="68"/>
      <c r="AX1195" s="68"/>
      <c r="AY1195" s="68"/>
      <c r="AZ1195" s="68"/>
      <c r="BA1195" s="68"/>
      <c r="BB1195" s="68"/>
      <c r="BC1195" s="68"/>
    </row>
    <row r="1196" spans="1:55" x14ac:dyDescent="0.45">
      <c r="A1196" s="135" t="s">
        <v>802</v>
      </c>
      <c r="B1196" s="60" t="s">
        <v>223</v>
      </c>
      <c r="C1196" s="76" t="s">
        <v>185</v>
      </c>
      <c r="D1196" s="60">
        <v>1277952</v>
      </c>
      <c r="E1196" s="66"/>
      <c r="F1196" s="66"/>
      <c r="G1196" s="66"/>
      <c r="H1196" s="67"/>
      <c r="I1196" s="66"/>
      <c r="J1196" s="66"/>
      <c r="K1196" s="66"/>
      <c r="L1196" s="67"/>
      <c r="M1196" s="66"/>
      <c r="N1196" s="66"/>
      <c r="O1196" s="66"/>
      <c r="P1196" s="67"/>
      <c r="Q1196" s="66"/>
      <c r="R1196" s="66"/>
      <c r="S1196" s="66"/>
      <c r="T1196" s="67"/>
      <c r="U1196" s="66"/>
      <c r="V1196" s="66"/>
      <c r="W1196" s="66"/>
      <c r="X1196" s="67"/>
      <c r="Y1196" s="66"/>
      <c r="Z1196" s="66"/>
      <c r="AA1196" s="66"/>
      <c r="AB1196" s="67"/>
      <c r="AC1196" s="66"/>
      <c r="AD1196" s="66"/>
      <c r="AE1196" s="66"/>
      <c r="AF1196" s="67"/>
      <c r="AG1196" s="66"/>
      <c r="AH1196" s="66"/>
      <c r="AI1196" s="86">
        <v>10000</v>
      </c>
      <c r="AJ1196" s="77">
        <v>10000</v>
      </c>
      <c r="AK1196" s="66"/>
      <c r="AL1196" s="66"/>
      <c r="AM1196" s="66"/>
      <c r="AN1196" s="79"/>
      <c r="AO1196" s="66"/>
      <c r="AP1196" s="66"/>
      <c r="AQ1196" s="66"/>
      <c r="AR1196" s="79"/>
      <c r="AT1196" s="68"/>
      <c r="AU1196" s="68"/>
      <c r="AV1196" s="68"/>
      <c r="AW1196" s="68"/>
      <c r="AX1196" s="68"/>
      <c r="AY1196" s="68"/>
      <c r="AZ1196" s="68"/>
      <c r="BA1196" s="68"/>
      <c r="BB1196" s="68"/>
      <c r="BC1196" s="68"/>
    </row>
    <row r="1197" spans="1:55" x14ac:dyDescent="0.45">
      <c r="A1197" s="135" t="s">
        <v>803</v>
      </c>
      <c r="B1197" s="60" t="s">
        <v>223</v>
      </c>
      <c r="C1197" s="76" t="s">
        <v>185</v>
      </c>
      <c r="D1197" s="60">
        <v>1396443</v>
      </c>
      <c r="E1197" s="66"/>
      <c r="F1197" s="66"/>
      <c r="G1197" s="66"/>
      <c r="H1197" s="67"/>
      <c r="I1197" s="66"/>
      <c r="J1197" s="66"/>
      <c r="K1197" s="66"/>
      <c r="L1197" s="67"/>
      <c r="M1197" s="66"/>
      <c r="N1197" s="66"/>
      <c r="O1197" s="66"/>
      <c r="P1197" s="67"/>
      <c r="Q1197" s="66"/>
      <c r="R1197" s="66"/>
      <c r="S1197" s="66"/>
      <c r="T1197" s="67"/>
      <c r="U1197" s="66"/>
      <c r="V1197" s="66"/>
      <c r="W1197" s="66"/>
      <c r="X1197" s="67"/>
      <c r="Y1197" s="66"/>
      <c r="Z1197" s="66"/>
      <c r="AA1197" s="66"/>
      <c r="AB1197" s="67"/>
      <c r="AC1197" s="66"/>
      <c r="AD1197" s="66"/>
      <c r="AE1197" s="66"/>
      <c r="AF1197" s="67"/>
      <c r="AG1197" s="66"/>
      <c r="AH1197" s="66"/>
      <c r="AI1197" s="98"/>
      <c r="AJ1197" s="79"/>
      <c r="AK1197" s="86">
        <v>14000</v>
      </c>
      <c r="AL1197" s="86">
        <v>13000</v>
      </c>
      <c r="AM1197" s="86">
        <v>13000</v>
      </c>
      <c r="AN1197" s="77">
        <v>13000</v>
      </c>
      <c r="AO1197" s="86">
        <v>13000</v>
      </c>
      <c r="AP1197" s="86">
        <v>13000</v>
      </c>
      <c r="AQ1197" s="86">
        <v>13000</v>
      </c>
      <c r="AR1197" s="77">
        <v>13000</v>
      </c>
      <c r="AT1197" s="68"/>
      <c r="AU1197" s="68"/>
      <c r="AV1197" s="68"/>
      <c r="AW1197" s="68"/>
      <c r="AX1197" s="68"/>
      <c r="AY1197" s="68"/>
      <c r="AZ1197" s="68"/>
      <c r="BA1197" s="68"/>
      <c r="BB1197" s="68"/>
      <c r="BC1197" s="68"/>
    </row>
    <row r="1198" spans="1:55" x14ac:dyDescent="0.45">
      <c r="A1198" s="135" t="s">
        <v>804</v>
      </c>
      <c r="B1198" s="60" t="s">
        <v>223</v>
      </c>
      <c r="C1198" s="76" t="s">
        <v>185</v>
      </c>
      <c r="D1198" s="60">
        <v>1277953</v>
      </c>
      <c r="E1198" s="66"/>
      <c r="F1198" s="66"/>
      <c r="G1198" s="66"/>
      <c r="H1198" s="67"/>
      <c r="I1198" s="66"/>
      <c r="J1198" s="66"/>
      <c r="K1198" s="66"/>
      <c r="L1198" s="67"/>
      <c r="M1198" s="66"/>
      <c r="N1198" s="66"/>
      <c r="O1198" s="66"/>
      <c r="P1198" s="67"/>
      <c r="Q1198" s="66"/>
      <c r="R1198" s="66"/>
      <c r="S1198" s="66"/>
      <c r="T1198" s="67"/>
      <c r="U1198" s="66"/>
      <c r="V1198" s="66"/>
      <c r="W1198" s="66"/>
      <c r="X1198" s="67"/>
      <c r="Y1198" s="66"/>
      <c r="Z1198" s="66"/>
      <c r="AA1198" s="66"/>
      <c r="AB1198" s="67"/>
      <c r="AC1198" s="66"/>
      <c r="AD1198" s="66"/>
      <c r="AE1198" s="66"/>
      <c r="AF1198" s="67"/>
      <c r="AG1198" s="66"/>
      <c r="AH1198" s="66"/>
      <c r="AI1198" s="86">
        <v>1196</v>
      </c>
      <c r="AJ1198" s="77">
        <v>1201</v>
      </c>
      <c r="AK1198" s="86">
        <v>1142</v>
      </c>
      <c r="AL1198" s="86">
        <v>1608</v>
      </c>
      <c r="AM1198" s="86">
        <v>1696</v>
      </c>
      <c r="AN1198" s="77">
        <v>2086</v>
      </c>
      <c r="AO1198" s="86">
        <v>2125</v>
      </c>
      <c r="AP1198" s="86">
        <v>1966</v>
      </c>
      <c r="AQ1198" s="86">
        <v>2213</v>
      </c>
      <c r="AR1198" s="77">
        <v>2142</v>
      </c>
      <c r="AT1198" s="68"/>
      <c r="AU1198" s="68"/>
      <c r="AV1198" s="68"/>
      <c r="AW1198" s="68"/>
      <c r="AX1198" s="68"/>
      <c r="AY1198" s="68"/>
      <c r="AZ1198" s="68"/>
      <c r="BA1198" s="68"/>
      <c r="BB1198" s="68"/>
      <c r="BC1198" s="68"/>
    </row>
    <row r="1199" spans="1:55" x14ac:dyDescent="0.45">
      <c r="A1199" s="136" t="s">
        <v>805</v>
      </c>
      <c r="B1199" s="101" t="s">
        <v>223</v>
      </c>
      <c r="C1199" s="102" t="s">
        <v>185</v>
      </c>
      <c r="D1199" s="101">
        <v>3752377</v>
      </c>
      <c r="E1199" s="200"/>
      <c r="F1199" s="200"/>
      <c r="G1199" s="200"/>
      <c r="H1199" s="157"/>
      <c r="I1199" s="200"/>
      <c r="J1199" s="200"/>
      <c r="K1199" s="200"/>
      <c r="L1199" s="157"/>
      <c r="M1199" s="200"/>
      <c r="N1199" s="200"/>
      <c r="O1199" s="200"/>
      <c r="P1199" s="157"/>
      <c r="Q1199" s="200"/>
      <c r="R1199" s="200"/>
      <c r="S1199" s="200"/>
      <c r="T1199" s="157"/>
      <c r="U1199" s="200"/>
      <c r="V1199" s="200"/>
      <c r="W1199" s="200"/>
      <c r="X1199" s="157"/>
      <c r="Y1199" s="200"/>
      <c r="Z1199" s="200"/>
      <c r="AA1199" s="200"/>
      <c r="AB1199" s="157"/>
      <c r="AC1199" s="200"/>
      <c r="AD1199" s="200"/>
      <c r="AE1199" s="200"/>
      <c r="AF1199" s="157"/>
      <c r="AG1199" s="200"/>
      <c r="AH1199" s="200"/>
      <c r="AI1199" s="105">
        <f t="shared" ref="AI1199:AR1199" si="93">SUM(AI1190:AI1198)</f>
        <v>15196</v>
      </c>
      <c r="AJ1199" s="106">
        <f t="shared" si="93"/>
        <v>15201</v>
      </c>
      <c r="AK1199" s="105">
        <f t="shared" si="93"/>
        <v>15142</v>
      </c>
      <c r="AL1199" s="105">
        <f t="shared" si="93"/>
        <v>14608</v>
      </c>
      <c r="AM1199" s="105">
        <f t="shared" si="93"/>
        <v>14696</v>
      </c>
      <c r="AN1199" s="106">
        <f t="shared" si="93"/>
        <v>15086</v>
      </c>
      <c r="AO1199" s="105">
        <f t="shared" si="93"/>
        <v>15125</v>
      </c>
      <c r="AP1199" s="105">
        <f t="shared" si="93"/>
        <v>14966</v>
      </c>
      <c r="AQ1199" s="105">
        <f t="shared" si="93"/>
        <v>15213</v>
      </c>
      <c r="AR1199" s="106">
        <f t="shared" si="93"/>
        <v>15142</v>
      </c>
      <c r="AT1199" s="194"/>
      <c r="AU1199" s="194"/>
      <c r="AV1199" s="194"/>
      <c r="AW1199" s="194"/>
      <c r="AX1199" s="194"/>
      <c r="AY1199" s="194"/>
      <c r="AZ1199" s="194"/>
      <c r="BA1199" s="134"/>
      <c r="BB1199" s="134"/>
      <c r="BC1199" s="134"/>
    </row>
    <row r="1200" spans="1:55" x14ac:dyDescent="0.45">
      <c r="A1200" s="59"/>
      <c r="B1200" s="60"/>
      <c r="C1200" s="60"/>
      <c r="D1200" s="60"/>
      <c r="E1200" s="113"/>
      <c r="F1200" s="113"/>
      <c r="G1200" s="113"/>
      <c r="H1200" s="91"/>
      <c r="I1200" s="113"/>
      <c r="J1200" s="113"/>
      <c r="K1200" s="113"/>
      <c r="L1200" s="91"/>
      <c r="M1200" s="113"/>
      <c r="N1200" s="113"/>
      <c r="O1200" s="113"/>
      <c r="P1200" s="91"/>
      <c r="Q1200" s="113"/>
      <c r="R1200" s="113"/>
      <c r="S1200" s="113"/>
      <c r="T1200" s="91"/>
      <c r="U1200" s="113"/>
      <c r="V1200" s="113"/>
      <c r="W1200" s="113"/>
      <c r="X1200" s="91"/>
      <c r="Y1200" s="113"/>
      <c r="Z1200" s="113"/>
      <c r="AA1200" s="113"/>
      <c r="AB1200" s="91"/>
      <c r="AC1200" s="113"/>
      <c r="AD1200" s="113"/>
      <c r="AE1200" s="113"/>
      <c r="AF1200" s="91"/>
      <c r="AG1200" s="113"/>
      <c r="AH1200" s="113"/>
      <c r="AI1200" s="125"/>
      <c r="AJ1200" s="124"/>
      <c r="AK1200" s="125"/>
      <c r="AL1200" s="125"/>
      <c r="AM1200" s="125"/>
      <c r="AN1200" s="124"/>
      <c r="AO1200" s="125"/>
      <c r="AP1200" s="125"/>
      <c r="AQ1200" s="125"/>
      <c r="AR1200" s="124"/>
      <c r="AT1200" s="93"/>
      <c r="AU1200" s="93"/>
      <c r="AV1200" s="93"/>
      <c r="AW1200" s="93"/>
      <c r="AX1200" s="93"/>
      <c r="AY1200" s="93"/>
      <c r="AZ1200" s="93"/>
      <c r="BA1200" s="68"/>
      <c r="BB1200" s="68"/>
      <c r="BC1200" s="68"/>
    </row>
    <row r="1201" spans="1:55" x14ac:dyDescent="0.45">
      <c r="A1201" s="135" t="s">
        <v>806</v>
      </c>
      <c r="B1201" s="60" t="s">
        <v>223</v>
      </c>
      <c r="C1201" s="76" t="s">
        <v>185</v>
      </c>
      <c r="D1201" s="60">
        <v>3752378</v>
      </c>
      <c r="E1201" s="86">
        <v>-11</v>
      </c>
      <c r="F1201" s="86">
        <v>-11</v>
      </c>
      <c r="G1201" s="86">
        <v>-10</v>
      </c>
      <c r="H1201" s="77">
        <v>-10</v>
      </c>
      <c r="I1201" s="86">
        <v>-9</v>
      </c>
      <c r="J1201" s="86">
        <v>-9</v>
      </c>
      <c r="K1201" s="86">
        <v>-8</v>
      </c>
      <c r="L1201" s="77">
        <v>-8</v>
      </c>
      <c r="M1201" s="86">
        <v>-7</v>
      </c>
      <c r="N1201" s="86">
        <v>-6</v>
      </c>
      <c r="O1201" s="86">
        <v>-6</v>
      </c>
      <c r="P1201" s="77">
        <v>-5</v>
      </c>
      <c r="Q1201" s="86">
        <v>-13</v>
      </c>
      <c r="R1201" s="86">
        <v>-16</v>
      </c>
      <c r="S1201" s="86">
        <v>-62</v>
      </c>
      <c r="T1201" s="77">
        <v>-65</v>
      </c>
      <c r="U1201" s="86">
        <v>-63</v>
      </c>
      <c r="V1201" s="86">
        <v>-61</v>
      </c>
      <c r="W1201" s="86">
        <v>-59</v>
      </c>
      <c r="X1201" s="77">
        <v>-57</v>
      </c>
      <c r="Y1201" s="86">
        <v>-56</v>
      </c>
      <c r="Z1201" s="86">
        <v>-53</v>
      </c>
      <c r="AA1201" s="86">
        <v>-52</v>
      </c>
      <c r="AB1201" s="77">
        <v>-50</v>
      </c>
      <c r="AC1201" s="86">
        <v>-48</v>
      </c>
      <c r="AD1201" s="86">
        <v>-46</v>
      </c>
      <c r="AE1201" s="86">
        <v>-44</v>
      </c>
      <c r="AF1201" s="77">
        <v>-42</v>
      </c>
      <c r="AG1201" s="86">
        <v>-40</v>
      </c>
      <c r="AH1201" s="86">
        <v>-37</v>
      </c>
      <c r="AI1201" s="86">
        <v>-173</v>
      </c>
      <c r="AJ1201" s="77">
        <v>-169</v>
      </c>
      <c r="AK1201" s="86">
        <v>-165</v>
      </c>
      <c r="AL1201" s="86">
        <v>-163</v>
      </c>
      <c r="AM1201" s="86">
        <v>-159</v>
      </c>
      <c r="AN1201" s="77">
        <v>-156</v>
      </c>
      <c r="AO1201" s="86">
        <v>-153</v>
      </c>
      <c r="AP1201" s="86">
        <v>-150</v>
      </c>
      <c r="AQ1201" s="86">
        <v>-146</v>
      </c>
      <c r="AR1201" s="77">
        <v>-143</v>
      </c>
      <c r="AT1201" s="68"/>
      <c r="AU1201" s="68"/>
      <c r="AV1201" s="68"/>
      <c r="AW1201" s="68"/>
      <c r="AX1201" s="68"/>
      <c r="AY1201" s="68"/>
      <c r="AZ1201" s="68"/>
      <c r="BA1201" s="68"/>
      <c r="BB1201" s="68"/>
      <c r="BC1201" s="68"/>
    </row>
    <row r="1202" spans="1:55" x14ac:dyDescent="0.45">
      <c r="A1202" s="136" t="s">
        <v>807</v>
      </c>
      <c r="B1202" s="101" t="s">
        <v>223</v>
      </c>
      <c r="C1202" s="102" t="s">
        <v>184</v>
      </c>
      <c r="D1202" s="101">
        <v>3752379</v>
      </c>
      <c r="E1202" s="128"/>
      <c r="F1202" s="128"/>
      <c r="G1202" s="105">
        <f t="shared" ref="G1202:P1202" si="94">SUM(G1190:G1198,G1201)</f>
        <v>1990</v>
      </c>
      <c r="H1202" s="106">
        <f t="shared" si="94"/>
        <v>1990</v>
      </c>
      <c r="I1202" s="105">
        <f t="shared" si="94"/>
        <v>2991</v>
      </c>
      <c r="J1202" s="105">
        <f t="shared" si="94"/>
        <v>2991</v>
      </c>
      <c r="K1202" s="105">
        <f t="shared" si="94"/>
        <v>2992</v>
      </c>
      <c r="L1202" s="106">
        <f t="shared" si="94"/>
        <v>2992</v>
      </c>
      <c r="M1202" s="105">
        <f t="shared" si="94"/>
        <v>2993</v>
      </c>
      <c r="N1202" s="105">
        <f t="shared" si="94"/>
        <v>1994</v>
      </c>
      <c r="O1202" s="105">
        <f t="shared" si="94"/>
        <v>1994</v>
      </c>
      <c r="P1202" s="106">
        <f t="shared" si="94"/>
        <v>1995</v>
      </c>
      <c r="Q1202" s="128"/>
      <c r="R1202" s="128"/>
      <c r="S1202" s="128"/>
      <c r="T1202" s="129"/>
      <c r="U1202" s="128"/>
      <c r="V1202" s="105">
        <f t="shared" ref="V1202:AH1202" si="95">SUM(V1190:V1198,V1201)</f>
        <v>3939</v>
      </c>
      <c r="W1202" s="105">
        <f t="shared" si="95"/>
        <v>3941</v>
      </c>
      <c r="X1202" s="106">
        <f t="shared" si="95"/>
        <v>3943</v>
      </c>
      <c r="Y1202" s="105">
        <f t="shared" si="95"/>
        <v>3944</v>
      </c>
      <c r="Z1202" s="105">
        <f t="shared" si="95"/>
        <v>3947</v>
      </c>
      <c r="AA1202" s="105">
        <f t="shared" si="95"/>
        <v>3948</v>
      </c>
      <c r="AB1202" s="106">
        <f t="shared" si="95"/>
        <v>3950</v>
      </c>
      <c r="AC1202" s="105">
        <f t="shared" si="95"/>
        <v>3952</v>
      </c>
      <c r="AD1202" s="105">
        <f t="shared" si="95"/>
        <v>3954</v>
      </c>
      <c r="AE1202" s="105">
        <f t="shared" si="95"/>
        <v>3956</v>
      </c>
      <c r="AF1202" s="106">
        <f t="shared" si="95"/>
        <v>3958</v>
      </c>
      <c r="AG1202" s="105">
        <f t="shared" si="95"/>
        <v>3960</v>
      </c>
      <c r="AH1202" s="105">
        <f t="shared" si="95"/>
        <v>2963</v>
      </c>
      <c r="AI1202" s="105"/>
      <c r="AJ1202" s="106"/>
      <c r="AK1202" s="105"/>
      <c r="AL1202" s="105"/>
      <c r="AM1202" s="105"/>
      <c r="AN1202" s="106"/>
      <c r="AO1202" s="105"/>
      <c r="AP1202" s="105"/>
      <c r="AQ1202" s="105"/>
      <c r="AR1202" s="106"/>
      <c r="AT1202" s="134"/>
      <c r="AU1202" s="134"/>
      <c r="AV1202" s="134"/>
      <c r="AW1202" s="134"/>
      <c r="AX1202" s="134"/>
      <c r="AY1202" s="134"/>
      <c r="AZ1202" s="134"/>
      <c r="BA1202" s="134"/>
      <c r="BB1202" s="134"/>
      <c r="BC1202" s="134"/>
    </row>
    <row r="1203" spans="1:55" x14ac:dyDescent="0.45">
      <c r="A1203" s="97"/>
      <c r="B1203" s="114"/>
      <c r="C1203" s="114"/>
      <c r="D1203" s="114"/>
      <c r="E1203" s="66"/>
      <c r="F1203" s="66"/>
      <c r="G1203" s="125"/>
      <c r="H1203" s="124"/>
      <c r="I1203" s="125"/>
      <c r="J1203" s="125"/>
      <c r="K1203" s="125"/>
      <c r="L1203" s="124"/>
      <c r="M1203" s="125"/>
      <c r="N1203" s="125"/>
      <c r="O1203" s="125"/>
      <c r="P1203" s="124"/>
      <c r="Q1203" s="66"/>
      <c r="R1203" s="66"/>
      <c r="S1203" s="66"/>
      <c r="T1203" s="67"/>
      <c r="U1203" s="66"/>
      <c r="V1203" s="125"/>
      <c r="W1203" s="125"/>
      <c r="X1203" s="124"/>
      <c r="Y1203" s="125"/>
      <c r="Z1203" s="125"/>
      <c r="AA1203" s="125"/>
      <c r="AB1203" s="124"/>
      <c r="AC1203" s="125"/>
      <c r="AD1203" s="125"/>
      <c r="AE1203" s="125"/>
      <c r="AF1203" s="124"/>
      <c r="AG1203" s="125"/>
      <c r="AH1203" s="125"/>
      <c r="AI1203" s="148"/>
      <c r="AJ1203" s="221"/>
      <c r="AK1203" s="148"/>
      <c r="AL1203" s="148"/>
      <c r="AM1203" s="148"/>
      <c r="AN1203" s="221"/>
      <c r="AO1203" s="148"/>
      <c r="AP1203" s="148"/>
      <c r="AQ1203" s="148"/>
      <c r="AR1203" s="221"/>
      <c r="AT1203" s="68"/>
      <c r="AU1203" s="68"/>
      <c r="AV1203" s="68"/>
      <c r="AW1203" s="68"/>
      <c r="AX1203" s="68"/>
      <c r="AY1203" s="68"/>
      <c r="AZ1203" s="68"/>
      <c r="BA1203" s="117"/>
      <c r="BB1203" s="117"/>
      <c r="BC1203" s="117"/>
    </row>
    <row r="1204" spans="1:55" x14ac:dyDescent="0.45">
      <c r="A1204" s="135" t="s">
        <v>796</v>
      </c>
      <c r="B1204" s="60" t="s">
        <v>223</v>
      </c>
      <c r="C1204" s="76" t="s">
        <v>184</v>
      </c>
      <c r="D1204" s="60">
        <v>1277956</v>
      </c>
      <c r="E1204" s="66"/>
      <c r="F1204" s="66"/>
      <c r="G1204" s="86">
        <v>248</v>
      </c>
      <c r="H1204" s="77">
        <v>246</v>
      </c>
      <c r="I1204" s="86">
        <v>243</v>
      </c>
      <c r="J1204" s="86">
        <v>241</v>
      </c>
      <c r="K1204" s="86">
        <v>238</v>
      </c>
      <c r="L1204" s="77">
        <v>236</v>
      </c>
      <c r="M1204" s="86">
        <v>233</v>
      </c>
      <c r="N1204" s="86">
        <v>231</v>
      </c>
      <c r="O1204" s="66"/>
      <c r="P1204" s="67"/>
      <c r="Q1204" s="66"/>
      <c r="R1204" s="66"/>
      <c r="S1204" s="66"/>
      <c r="T1204" s="67"/>
      <c r="U1204" s="66"/>
      <c r="V1204" s="86">
        <v>16</v>
      </c>
      <c r="W1204" s="86">
        <v>23</v>
      </c>
      <c r="X1204" s="77">
        <v>26</v>
      </c>
      <c r="Y1204" s="86">
        <v>29</v>
      </c>
      <c r="Z1204" s="86">
        <v>34</v>
      </c>
      <c r="AA1204" s="86">
        <v>38</v>
      </c>
      <c r="AB1204" s="77">
        <v>62</v>
      </c>
      <c r="AC1204" s="86">
        <v>114</v>
      </c>
      <c r="AD1204" s="86">
        <v>120</v>
      </c>
      <c r="AE1204" s="86">
        <v>126</v>
      </c>
      <c r="AF1204" s="77">
        <v>685</v>
      </c>
      <c r="AG1204" s="86">
        <v>1154</v>
      </c>
      <c r="AH1204" s="86">
        <v>1171</v>
      </c>
      <c r="AI1204" s="66"/>
      <c r="AJ1204" s="67"/>
      <c r="AK1204" s="98"/>
      <c r="AL1204" s="98"/>
      <c r="AM1204" s="98"/>
      <c r="AN1204" s="67"/>
      <c r="AO1204" s="98"/>
      <c r="AP1204" s="98"/>
      <c r="AQ1204" s="98"/>
      <c r="AR1204" s="67"/>
      <c r="AT1204" s="68"/>
      <c r="AU1204" s="68"/>
      <c r="AV1204" s="68"/>
      <c r="AW1204" s="68"/>
      <c r="AX1204" s="68"/>
      <c r="AY1204" s="68"/>
      <c r="AZ1204" s="68"/>
      <c r="BA1204" s="68"/>
      <c r="BB1204" s="68"/>
      <c r="BC1204" s="68"/>
    </row>
    <row r="1205" spans="1:55" x14ac:dyDescent="0.45">
      <c r="A1205" s="135" t="s">
        <v>808</v>
      </c>
      <c r="B1205" s="60" t="s">
        <v>223</v>
      </c>
      <c r="C1205" s="76" t="s">
        <v>184</v>
      </c>
      <c r="D1205" s="60">
        <v>1277957</v>
      </c>
      <c r="E1205" s="66"/>
      <c r="F1205" s="66"/>
      <c r="G1205" s="66"/>
      <c r="H1205" s="67"/>
      <c r="I1205" s="66"/>
      <c r="J1205" s="66"/>
      <c r="K1205" s="66"/>
      <c r="L1205" s="67"/>
      <c r="M1205" s="66"/>
      <c r="N1205" s="66"/>
      <c r="O1205" s="66"/>
      <c r="P1205" s="67"/>
      <c r="Q1205" s="66"/>
      <c r="R1205" s="66"/>
      <c r="S1205" s="66"/>
      <c r="T1205" s="67"/>
      <c r="U1205" s="66"/>
      <c r="V1205" s="66"/>
      <c r="W1205" s="66"/>
      <c r="X1205" s="67"/>
      <c r="Y1205" s="66"/>
      <c r="Z1205" s="66"/>
      <c r="AA1205" s="66"/>
      <c r="AB1205" s="67"/>
      <c r="AC1205" s="66"/>
      <c r="AD1205" s="66"/>
      <c r="AE1205" s="66"/>
      <c r="AF1205" s="77">
        <v>-89</v>
      </c>
      <c r="AG1205" s="86">
        <v>-98</v>
      </c>
      <c r="AH1205" s="86">
        <v>-116</v>
      </c>
      <c r="AI1205" s="66"/>
      <c r="AJ1205" s="67"/>
      <c r="AK1205" s="98"/>
      <c r="AL1205" s="98"/>
      <c r="AM1205" s="98"/>
      <c r="AN1205" s="67"/>
      <c r="AO1205" s="98"/>
      <c r="AP1205" s="98"/>
      <c r="AQ1205" s="98"/>
      <c r="AR1205" s="67"/>
      <c r="AT1205" s="68"/>
      <c r="AU1205" s="68"/>
      <c r="AV1205" s="68"/>
      <c r="AW1205" s="68"/>
      <c r="AX1205" s="68"/>
      <c r="AY1205" s="68"/>
      <c r="AZ1205" s="68"/>
      <c r="BA1205" s="68"/>
      <c r="BB1205" s="68"/>
      <c r="BC1205" s="68"/>
    </row>
    <row r="1206" spans="1:55" x14ac:dyDescent="0.45">
      <c r="A1206" s="135" t="s">
        <v>809</v>
      </c>
      <c r="B1206" s="60" t="s">
        <v>223</v>
      </c>
      <c r="C1206" s="76" t="s">
        <v>184</v>
      </c>
      <c r="D1206" s="60">
        <v>1277959</v>
      </c>
      <c r="E1206" s="66"/>
      <c r="F1206" s="66"/>
      <c r="G1206" s="66"/>
      <c r="H1206" s="67"/>
      <c r="I1206" s="66"/>
      <c r="J1206" s="66"/>
      <c r="K1206" s="66"/>
      <c r="L1206" s="67"/>
      <c r="M1206" s="66"/>
      <c r="N1206" s="66"/>
      <c r="O1206" s="66"/>
      <c r="P1206" s="67"/>
      <c r="Q1206" s="66"/>
      <c r="R1206" s="66"/>
      <c r="S1206" s="66"/>
      <c r="T1206" s="67"/>
      <c r="U1206" s="66"/>
      <c r="V1206" s="66"/>
      <c r="W1206" s="66"/>
      <c r="X1206" s="67"/>
      <c r="Y1206" s="66"/>
      <c r="Z1206" s="66"/>
      <c r="AA1206" s="66"/>
      <c r="AB1206" s="67"/>
      <c r="AC1206" s="66"/>
      <c r="AD1206" s="66"/>
      <c r="AE1206" s="66"/>
      <c r="AF1206" s="67"/>
      <c r="AG1206" s="66"/>
      <c r="AH1206" s="66"/>
      <c r="AI1206" s="86">
        <v>-999</v>
      </c>
      <c r="AJ1206" s="77">
        <v>-999</v>
      </c>
      <c r="AK1206" s="86">
        <v>-1000</v>
      </c>
      <c r="AL1206" s="86">
        <v>0</v>
      </c>
      <c r="AM1206" s="86">
        <v>0</v>
      </c>
      <c r="AN1206" s="79"/>
      <c r="AO1206" s="98"/>
      <c r="AP1206" s="98"/>
      <c r="AQ1206" s="98"/>
      <c r="AR1206" s="79"/>
      <c r="AT1206" s="68"/>
      <c r="AU1206" s="68"/>
      <c r="AV1206" s="68"/>
      <c r="AW1206" s="68"/>
      <c r="AX1206" s="68"/>
      <c r="AY1206" s="68"/>
      <c r="AZ1206" s="68"/>
      <c r="BA1206" s="68"/>
      <c r="BB1206" s="68"/>
      <c r="BC1206" s="68"/>
    </row>
    <row r="1207" spans="1:55" x14ac:dyDescent="0.45">
      <c r="A1207" s="135" t="s">
        <v>810</v>
      </c>
      <c r="B1207" s="60" t="s">
        <v>223</v>
      </c>
      <c r="C1207" s="76" t="s">
        <v>185</v>
      </c>
      <c r="D1207" s="60">
        <v>1277960</v>
      </c>
      <c r="E1207" s="66"/>
      <c r="F1207" s="66"/>
      <c r="G1207" s="66"/>
      <c r="H1207" s="67"/>
      <c r="I1207" s="66"/>
      <c r="J1207" s="66"/>
      <c r="K1207" s="66"/>
      <c r="L1207" s="67"/>
      <c r="M1207" s="66"/>
      <c r="N1207" s="66"/>
      <c r="O1207" s="66"/>
      <c r="P1207" s="67"/>
      <c r="Q1207" s="66"/>
      <c r="R1207" s="66"/>
      <c r="S1207" s="66"/>
      <c r="T1207" s="67"/>
      <c r="U1207" s="66"/>
      <c r="V1207" s="66"/>
      <c r="W1207" s="66"/>
      <c r="X1207" s="67"/>
      <c r="Y1207" s="66"/>
      <c r="Z1207" s="66"/>
      <c r="AA1207" s="66"/>
      <c r="AB1207" s="67"/>
      <c r="AC1207" s="66"/>
      <c r="AD1207" s="66"/>
      <c r="AE1207" s="66"/>
      <c r="AF1207" s="67"/>
      <c r="AG1207" s="66"/>
      <c r="AH1207" s="66"/>
      <c r="AI1207" s="86">
        <v>-122</v>
      </c>
      <c r="AJ1207" s="77">
        <v>-101</v>
      </c>
      <c r="AK1207" s="86">
        <v>-90</v>
      </c>
      <c r="AL1207" s="86">
        <v>-117</v>
      </c>
      <c r="AM1207" s="86">
        <v>-249</v>
      </c>
      <c r="AN1207" s="77">
        <v>-113</v>
      </c>
      <c r="AO1207" s="86">
        <v>-181</v>
      </c>
      <c r="AP1207" s="86">
        <v>-82</v>
      </c>
      <c r="AQ1207" s="86">
        <v>-414</v>
      </c>
      <c r="AR1207" s="77">
        <v>-298</v>
      </c>
      <c r="AT1207" s="68"/>
      <c r="AU1207" s="68"/>
      <c r="AV1207" s="68"/>
      <c r="AW1207" s="68"/>
      <c r="AX1207" s="68"/>
      <c r="AY1207" s="68"/>
      <c r="AZ1207" s="68"/>
      <c r="BA1207" s="68"/>
      <c r="BB1207" s="68"/>
      <c r="BC1207" s="68"/>
    </row>
    <row r="1208" spans="1:55" x14ac:dyDescent="0.45">
      <c r="A1208" s="136" t="s">
        <v>716</v>
      </c>
      <c r="B1208" s="101" t="s">
        <v>223</v>
      </c>
      <c r="C1208" s="102" t="s">
        <v>185</v>
      </c>
      <c r="D1208" s="101">
        <v>1277961</v>
      </c>
      <c r="E1208" s="105">
        <f t="shared" ref="E1208:AR1208" si="96">SUM(E1190:E1198,E1204:E1207,E1201)</f>
        <v>2989</v>
      </c>
      <c r="F1208" s="105">
        <f t="shared" si="96"/>
        <v>1989</v>
      </c>
      <c r="G1208" s="105">
        <f t="shared" si="96"/>
        <v>2238</v>
      </c>
      <c r="H1208" s="106">
        <f t="shared" si="96"/>
        <v>2236</v>
      </c>
      <c r="I1208" s="105">
        <f t="shared" si="96"/>
        <v>3234</v>
      </c>
      <c r="J1208" s="105">
        <f t="shared" si="96"/>
        <v>3232</v>
      </c>
      <c r="K1208" s="105">
        <f t="shared" si="96"/>
        <v>3230</v>
      </c>
      <c r="L1208" s="106">
        <f t="shared" si="96"/>
        <v>3228</v>
      </c>
      <c r="M1208" s="105">
        <f t="shared" si="96"/>
        <v>3226</v>
      </c>
      <c r="N1208" s="105">
        <f t="shared" si="96"/>
        <v>2225</v>
      </c>
      <c r="O1208" s="105">
        <f t="shared" si="96"/>
        <v>1994</v>
      </c>
      <c r="P1208" s="106">
        <f t="shared" si="96"/>
        <v>1995</v>
      </c>
      <c r="Q1208" s="105">
        <f t="shared" si="96"/>
        <v>1987</v>
      </c>
      <c r="R1208" s="105">
        <f t="shared" si="96"/>
        <v>1984</v>
      </c>
      <c r="S1208" s="105">
        <f t="shared" si="96"/>
        <v>3938</v>
      </c>
      <c r="T1208" s="106">
        <f t="shared" si="96"/>
        <v>3935</v>
      </c>
      <c r="U1208" s="105">
        <f t="shared" si="96"/>
        <v>3937</v>
      </c>
      <c r="V1208" s="105">
        <f t="shared" si="96"/>
        <v>3955</v>
      </c>
      <c r="W1208" s="105">
        <f t="shared" si="96"/>
        <v>3964</v>
      </c>
      <c r="X1208" s="234">
        <f t="shared" si="96"/>
        <v>3969</v>
      </c>
      <c r="Y1208" s="105">
        <f t="shared" si="96"/>
        <v>3973</v>
      </c>
      <c r="Z1208" s="105">
        <f t="shared" si="96"/>
        <v>3981</v>
      </c>
      <c r="AA1208" s="105">
        <f t="shared" si="96"/>
        <v>3986</v>
      </c>
      <c r="AB1208" s="106">
        <f t="shared" si="96"/>
        <v>4012</v>
      </c>
      <c r="AC1208" s="105">
        <f t="shared" si="96"/>
        <v>4066</v>
      </c>
      <c r="AD1208" s="105">
        <f t="shared" si="96"/>
        <v>4074</v>
      </c>
      <c r="AE1208" s="105">
        <f t="shared" si="96"/>
        <v>4082</v>
      </c>
      <c r="AF1208" s="106">
        <f t="shared" si="96"/>
        <v>4554</v>
      </c>
      <c r="AG1208" s="105">
        <f t="shared" si="96"/>
        <v>5016</v>
      </c>
      <c r="AH1208" s="105">
        <f t="shared" si="96"/>
        <v>4018</v>
      </c>
      <c r="AI1208" s="105">
        <f t="shared" si="96"/>
        <v>13902</v>
      </c>
      <c r="AJ1208" s="106">
        <f t="shared" si="96"/>
        <v>13932</v>
      </c>
      <c r="AK1208" s="105">
        <f t="shared" si="96"/>
        <v>13887</v>
      </c>
      <c r="AL1208" s="105">
        <f t="shared" si="96"/>
        <v>14328</v>
      </c>
      <c r="AM1208" s="105">
        <f t="shared" si="96"/>
        <v>14288</v>
      </c>
      <c r="AN1208" s="106">
        <f t="shared" si="96"/>
        <v>14817</v>
      </c>
      <c r="AO1208" s="105">
        <f t="shared" si="96"/>
        <v>14791</v>
      </c>
      <c r="AP1208" s="105">
        <f t="shared" si="96"/>
        <v>14734</v>
      </c>
      <c r="AQ1208" s="105">
        <f t="shared" si="96"/>
        <v>14653</v>
      </c>
      <c r="AR1208" s="106">
        <f t="shared" si="96"/>
        <v>14701</v>
      </c>
      <c r="AT1208" s="134"/>
      <c r="AU1208" s="134"/>
      <c r="AV1208" s="134"/>
      <c r="AW1208" s="134"/>
      <c r="AX1208" s="134"/>
      <c r="AY1208" s="134"/>
      <c r="AZ1208" s="134"/>
      <c r="BA1208" s="134"/>
      <c r="BB1208" s="134"/>
      <c r="BC1208" s="134"/>
    </row>
    <row r="1209" spans="1:55" x14ac:dyDescent="0.45">
      <c r="A1209" s="59"/>
      <c r="B1209" s="60"/>
      <c r="C1209" s="60"/>
      <c r="D1209" s="60"/>
      <c r="E1209" s="66"/>
      <c r="F1209" s="66"/>
      <c r="G1209" s="66"/>
      <c r="H1209" s="67"/>
      <c r="I1209" s="66"/>
      <c r="J1209" s="66"/>
      <c r="K1209" s="66"/>
      <c r="L1209" s="67"/>
      <c r="M1209" s="66"/>
      <c r="N1209" s="66"/>
      <c r="O1209" s="66"/>
      <c r="P1209" s="67"/>
      <c r="Q1209" s="66"/>
      <c r="R1209" s="66"/>
      <c r="S1209" s="66"/>
      <c r="T1209" s="67"/>
      <c r="U1209" s="66"/>
      <c r="V1209" s="66"/>
      <c r="W1209" s="66"/>
      <c r="X1209" s="67"/>
      <c r="Y1209" s="66"/>
      <c r="Z1209" s="66"/>
      <c r="AA1209" s="66"/>
      <c r="AB1209" s="67"/>
      <c r="AC1209" s="66"/>
      <c r="AD1209" s="66"/>
      <c r="AE1209" s="66"/>
      <c r="AF1209" s="67"/>
      <c r="AG1209" s="66"/>
      <c r="AH1209" s="66"/>
      <c r="AI1209" s="66"/>
      <c r="AJ1209" s="67"/>
      <c r="AK1209" s="66"/>
      <c r="AL1209" s="66"/>
      <c r="AM1209" s="66"/>
      <c r="AN1209" s="67"/>
      <c r="AO1209" s="66"/>
      <c r="AP1209" s="66"/>
      <c r="AQ1209" s="66"/>
      <c r="AR1209" s="67"/>
      <c r="AT1209" s="68"/>
      <c r="AU1209" s="68"/>
      <c r="AV1209" s="68"/>
      <c r="AW1209" s="68"/>
      <c r="AX1209" s="68"/>
      <c r="AY1209" s="68"/>
      <c r="AZ1209" s="68"/>
      <c r="BA1209" s="68"/>
      <c r="BB1209" s="68"/>
      <c r="BC1209" s="68"/>
    </row>
    <row r="1210" spans="1:55" x14ac:dyDescent="0.45">
      <c r="A1210" s="95" t="s">
        <v>811</v>
      </c>
      <c r="B1210" s="96"/>
      <c r="C1210" s="96"/>
      <c r="D1210" s="96"/>
      <c r="E1210" s="113"/>
      <c r="F1210" s="113"/>
      <c r="G1210" s="113"/>
      <c r="H1210" s="91"/>
      <c r="I1210" s="113"/>
      <c r="J1210" s="113"/>
      <c r="K1210" s="113"/>
      <c r="L1210" s="91"/>
      <c r="M1210" s="113"/>
      <c r="N1210" s="113"/>
      <c r="O1210" s="113"/>
      <c r="P1210" s="91"/>
      <c r="Q1210" s="113"/>
      <c r="R1210" s="113"/>
      <c r="S1210" s="113"/>
      <c r="T1210" s="91"/>
      <c r="U1210" s="113"/>
      <c r="V1210" s="113"/>
      <c r="W1210" s="113"/>
      <c r="X1210" s="91"/>
      <c r="Y1210" s="113"/>
      <c r="Z1210" s="113"/>
      <c r="AA1210" s="113"/>
      <c r="AB1210" s="91"/>
      <c r="AC1210" s="113"/>
      <c r="AD1210" s="113"/>
      <c r="AE1210" s="113"/>
      <c r="AF1210" s="91"/>
      <c r="AG1210" s="113"/>
      <c r="AH1210" s="113"/>
      <c r="AI1210" s="113"/>
      <c r="AJ1210" s="91"/>
      <c r="AK1210" s="113"/>
      <c r="AL1210" s="113"/>
      <c r="AM1210" s="113"/>
      <c r="AN1210" s="91"/>
      <c r="AO1210" s="113"/>
      <c r="AP1210" s="113"/>
      <c r="AQ1210" s="113"/>
      <c r="AR1210" s="91"/>
      <c r="AT1210" s="93"/>
      <c r="AU1210" s="93"/>
      <c r="AV1210" s="93"/>
      <c r="AW1210" s="93"/>
      <c r="AX1210" s="93"/>
      <c r="AY1210" s="93"/>
      <c r="AZ1210" s="93"/>
      <c r="BA1210" s="93"/>
      <c r="BB1210" s="93"/>
      <c r="BC1210" s="93"/>
    </row>
    <row r="1211" spans="1:55" x14ac:dyDescent="0.45">
      <c r="A1211" s="97" t="s">
        <v>812</v>
      </c>
      <c r="B1211" s="60" t="s">
        <v>223</v>
      </c>
      <c r="C1211" s="76" t="s">
        <v>185</v>
      </c>
      <c r="D1211" s="60">
        <v>3501238</v>
      </c>
      <c r="E1211" s="113"/>
      <c r="F1211" s="113"/>
      <c r="G1211" s="113"/>
      <c r="H1211" s="91"/>
      <c r="I1211" s="113"/>
      <c r="J1211" s="113"/>
      <c r="K1211" s="113"/>
      <c r="L1211" s="91"/>
      <c r="M1211" s="113"/>
      <c r="N1211" s="113"/>
      <c r="O1211" s="113"/>
      <c r="P1211" s="91"/>
      <c r="Q1211" s="113"/>
      <c r="R1211" s="113"/>
      <c r="S1211" s="113"/>
      <c r="T1211" s="91"/>
      <c r="U1211" s="113"/>
      <c r="V1211" s="113"/>
      <c r="W1211" s="113"/>
      <c r="X1211" s="91"/>
      <c r="Y1211" s="113"/>
      <c r="Z1211" s="113"/>
      <c r="AA1211" s="113"/>
      <c r="AB1211" s="91"/>
      <c r="AC1211" s="113"/>
      <c r="AD1211" s="113"/>
      <c r="AE1211" s="113"/>
      <c r="AF1211" s="91"/>
      <c r="AG1211" s="113"/>
      <c r="AH1211" s="113"/>
      <c r="AI1211" s="113"/>
      <c r="AJ1211" s="77">
        <v>1104</v>
      </c>
      <c r="AK1211" s="113"/>
      <c r="AL1211" s="113"/>
      <c r="AM1211" s="113"/>
      <c r="AN1211" s="77">
        <v>187</v>
      </c>
      <c r="AO1211" s="113"/>
      <c r="AP1211" s="113"/>
      <c r="AQ1211" s="113"/>
      <c r="AR1211" s="77">
        <v>221</v>
      </c>
      <c r="AT1211" s="93"/>
      <c r="AU1211" s="93"/>
      <c r="AV1211" s="93"/>
      <c r="AW1211" s="93"/>
      <c r="AX1211" s="93"/>
      <c r="AY1211" s="93"/>
      <c r="AZ1211" s="93"/>
      <c r="BA1211" s="93"/>
      <c r="BB1211" s="93"/>
      <c r="BC1211" s="93"/>
    </row>
    <row r="1212" spans="1:55" x14ac:dyDescent="0.45">
      <c r="A1212" s="97" t="s">
        <v>813</v>
      </c>
      <c r="B1212" s="60" t="s">
        <v>223</v>
      </c>
      <c r="C1212" s="76" t="s">
        <v>185</v>
      </c>
      <c r="D1212" s="60">
        <v>3501239</v>
      </c>
      <c r="E1212" s="113"/>
      <c r="F1212" s="113"/>
      <c r="G1212" s="113"/>
      <c r="H1212" s="91"/>
      <c r="I1212" s="113"/>
      <c r="J1212" s="113"/>
      <c r="K1212" s="113"/>
      <c r="L1212" s="91"/>
      <c r="M1212" s="113"/>
      <c r="N1212" s="113"/>
      <c r="O1212" s="113"/>
      <c r="P1212" s="91"/>
      <c r="Q1212" s="113"/>
      <c r="R1212" s="113"/>
      <c r="S1212" s="113"/>
      <c r="T1212" s="91"/>
      <c r="U1212" s="113"/>
      <c r="V1212" s="113"/>
      <c r="W1212" s="113"/>
      <c r="X1212" s="91"/>
      <c r="Y1212" s="113"/>
      <c r="Z1212" s="113"/>
      <c r="AA1212" s="113"/>
      <c r="AB1212" s="91"/>
      <c r="AC1212" s="113"/>
      <c r="AD1212" s="113"/>
      <c r="AE1212" s="113"/>
      <c r="AF1212" s="91"/>
      <c r="AG1212" s="113"/>
      <c r="AH1212" s="113"/>
      <c r="AI1212" s="113"/>
      <c r="AJ1212" s="77">
        <v>86</v>
      </c>
      <c r="AK1212" s="113"/>
      <c r="AL1212" s="113"/>
      <c r="AM1212" s="113"/>
      <c r="AN1212" s="77">
        <v>146</v>
      </c>
      <c r="AO1212" s="113"/>
      <c r="AP1212" s="113"/>
      <c r="AQ1212" s="113"/>
      <c r="AR1212" s="77">
        <v>1156</v>
      </c>
      <c r="AT1212" s="93"/>
      <c r="AU1212" s="93"/>
      <c r="AV1212" s="93"/>
      <c r="AW1212" s="93"/>
      <c r="AX1212" s="93"/>
      <c r="AY1212" s="93"/>
      <c r="AZ1212" s="93"/>
      <c r="BA1212" s="93"/>
      <c r="BB1212" s="93"/>
      <c r="BC1212" s="93"/>
    </row>
    <row r="1213" spans="1:55" x14ac:dyDescent="0.45">
      <c r="A1213" s="97" t="s">
        <v>814</v>
      </c>
      <c r="B1213" s="60" t="s">
        <v>223</v>
      </c>
      <c r="C1213" s="76" t="s">
        <v>185</v>
      </c>
      <c r="D1213" s="60">
        <v>3501240</v>
      </c>
      <c r="E1213" s="113"/>
      <c r="F1213" s="113"/>
      <c r="G1213" s="113"/>
      <c r="H1213" s="91"/>
      <c r="I1213" s="113"/>
      <c r="J1213" s="113"/>
      <c r="K1213" s="113"/>
      <c r="L1213" s="91"/>
      <c r="M1213" s="113"/>
      <c r="N1213" s="113"/>
      <c r="O1213" s="113"/>
      <c r="P1213" s="91"/>
      <c r="Q1213" s="113"/>
      <c r="R1213" s="113"/>
      <c r="S1213" s="113"/>
      <c r="T1213" s="91"/>
      <c r="U1213" s="113"/>
      <c r="V1213" s="113"/>
      <c r="W1213" s="113"/>
      <c r="X1213" s="91"/>
      <c r="Y1213" s="113"/>
      <c r="Z1213" s="113"/>
      <c r="AA1213" s="113"/>
      <c r="AB1213" s="91"/>
      <c r="AC1213" s="113"/>
      <c r="AD1213" s="113"/>
      <c r="AE1213" s="113"/>
      <c r="AF1213" s="91"/>
      <c r="AG1213" s="113"/>
      <c r="AH1213" s="113"/>
      <c r="AI1213" s="113"/>
      <c r="AJ1213" s="77">
        <v>86</v>
      </c>
      <c r="AK1213" s="113"/>
      <c r="AL1213" s="113"/>
      <c r="AM1213" s="113"/>
      <c r="AN1213" s="77">
        <v>1159</v>
      </c>
      <c r="AO1213" s="113"/>
      <c r="AP1213" s="113"/>
      <c r="AQ1213" s="113"/>
      <c r="AR1213" s="77">
        <v>1159</v>
      </c>
      <c r="AT1213" s="93"/>
      <c r="AU1213" s="93"/>
      <c r="AV1213" s="93"/>
      <c r="AW1213" s="93"/>
      <c r="AX1213" s="93"/>
      <c r="AY1213" s="93"/>
      <c r="AZ1213" s="93"/>
      <c r="BA1213" s="93"/>
      <c r="BB1213" s="93"/>
      <c r="BC1213" s="93"/>
    </row>
    <row r="1214" spans="1:55" x14ac:dyDescent="0.45">
      <c r="A1214" s="97" t="s">
        <v>815</v>
      </c>
      <c r="B1214" s="60" t="s">
        <v>223</v>
      </c>
      <c r="C1214" s="76" t="s">
        <v>185</v>
      </c>
      <c r="D1214" s="60">
        <v>3501241</v>
      </c>
      <c r="E1214" s="113"/>
      <c r="F1214" s="113"/>
      <c r="G1214" s="113"/>
      <c r="H1214" s="91"/>
      <c r="I1214" s="113"/>
      <c r="J1214" s="113"/>
      <c r="K1214" s="113"/>
      <c r="L1214" s="91"/>
      <c r="M1214" s="113"/>
      <c r="N1214" s="113"/>
      <c r="O1214" s="113"/>
      <c r="P1214" s="91"/>
      <c r="Q1214" s="113"/>
      <c r="R1214" s="113"/>
      <c r="S1214" s="113"/>
      <c r="T1214" s="91"/>
      <c r="U1214" s="113"/>
      <c r="V1214" s="113"/>
      <c r="W1214" s="113"/>
      <c r="X1214" s="91"/>
      <c r="Y1214" s="113"/>
      <c r="Z1214" s="113"/>
      <c r="AA1214" s="113"/>
      <c r="AB1214" s="91"/>
      <c r="AC1214" s="113"/>
      <c r="AD1214" s="113"/>
      <c r="AE1214" s="113"/>
      <c r="AF1214" s="91"/>
      <c r="AG1214" s="113"/>
      <c r="AH1214" s="113"/>
      <c r="AI1214" s="113"/>
      <c r="AJ1214" s="77">
        <v>1087</v>
      </c>
      <c r="AK1214" s="113"/>
      <c r="AL1214" s="113"/>
      <c r="AM1214" s="113"/>
      <c r="AN1214" s="77">
        <v>1162</v>
      </c>
      <c r="AO1214" s="113"/>
      <c r="AP1214" s="113"/>
      <c r="AQ1214" s="113"/>
      <c r="AR1214" s="77">
        <v>2163</v>
      </c>
      <c r="AT1214" s="93"/>
      <c r="AU1214" s="93"/>
      <c r="AV1214" s="93"/>
      <c r="AW1214" s="93"/>
      <c r="AX1214" s="93"/>
      <c r="AY1214" s="93"/>
      <c r="AZ1214" s="93"/>
      <c r="BA1214" s="93"/>
      <c r="BB1214" s="93"/>
      <c r="BC1214" s="93"/>
    </row>
    <row r="1215" spans="1:55" x14ac:dyDescent="0.45">
      <c r="A1215" s="97" t="s">
        <v>816</v>
      </c>
      <c r="B1215" s="60" t="s">
        <v>223</v>
      </c>
      <c r="C1215" s="76" t="s">
        <v>185</v>
      </c>
      <c r="D1215" s="60">
        <v>3501242</v>
      </c>
      <c r="E1215" s="113"/>
      <c r="F1215" s="113"/>
      <c r="G1215" s="113"/>
      <c r="H1215" s="91"/>
      <c r="I1215" s="113"/>
      <c r="J1215" s="113"/>
      <c r="K1215" s="113"/>
      <c r="L1215" s="91"/>
      <c r="M1215" s="113"/>
      <c r="N1215" s="113"/>
      <c r="O1215" s="113"/>
      <c r="P1215" s="91"/>
      <c r="Q1215" s="113"/>
      <c r="R1215" s="113"/>
      <c r="S1215" s="113"/>
      <c r="T1215" s="91"/>
      <c r="U1215" s="113"/>
      <c r="V1215" s="113"/>
      <c r="W1215" s="113"/>
      <c r="X1215" s="91"/>
      <c r="Y1215" s="113"/>
      <c r="Z1215" s="113"/>
      <c r="AA1215" s="113"/>
      <c r="AB1215" s="91"/>
      <c r="AC1215" s="113"/>
      <c r="AD1215" s="113"/>
      <c r="AE1215" s="113"/>
      <c r="AF1215" s="91"/>
      <c r="AG1215" s="113"/>
      <c r="AH1215" s="113"/>
      <c r="AI1215" s="113"/>
      <c r="AJ1215" s="77">
        <v>1088</v>
      </c>
      <c r="AK1215" s="113"/>
      <c r="AL1215" s="113"/>
      <c r="AM1215" s="113"/>
      <c r="AN1215" s="77">
        <v>2165</v>
      </c>
      <c r="AO1215" s="113"/>
      <c r="AP1215" s="113"/>
      <c r="AQ1215" s="113"/>
      <c r="AR1215" s="77">
        <v>1166</v>
      </c>
      <c r="AT1215" s="93"/>
      <c r="AU1215" s="93"/>
      <c r="AV1215" s="93"/>
      <c r="AW1215" s="93"/>
      <c r="AX1215" s="93"/>
      <c r="AY1215" s="93"/>
      <c r="AZ1215" s="93"/>
      <c r="BA1215" s="93"/>
      <c r="BB1215" s="93"/>
      <c r="BC1215" s="93"/>
    </row>
    <row r="1216" spans="1:55" x14ac:dyDescent="0.45">
      <c r="A1216" s="97" t="s">
        <v>817</v>
      </c>
      <c r="B1216" s="60" t="s">
        <v>223</v>
      </c>
      <c r="C1216" s="76" t="s">
        <v>185</v>
      </c>
      <c r="D1216" s="60">
        <v>3501243</v>
      </c>
      <c r="E1216" s="113"/>
      <c r="F1216" s="113"/>
      <c r="G1216" s="113"/>
      <c r="H1216" s="91"/>
      <c r="I1216" s="113"/>
      <c r="J1216" s="113"/>
      <c r="K1216" s="113"/>
      <c r="L1216" s="91"/>
      <c r="M1216" s="113"/>
      <c r="N1216" s="113"/>
      <c r="O1216" s="113"/>
      <c r="P1216" s="91"/>
      <c r="Q1216" s="113"/>
      <c r="R1216" s="113"/>
      <c r="S1216" s="113"/>
      <c r="T1216" s="91"/>
      <c r="U1216" s="113"/>
      <c r="V1216" s="113"/>
      <c r="W1216" s="113"/>
      <c r="X1216" s="91"/>
      <c r="Y1216" s="113"/>
      <c r="Z1216" s="113"/>
      <c r="AA1216" s="113"/>
      <c r="AB1216" s="91"/>
      <c r="AC1216" s="113"/>
      <c r="AD1216" s="113"/>
      <c r="AE1216" s="113"/>
      <c r="AF1216" s="91"/>
      <c r="AG1216" s="113"/>
      <c r="AH1216" s="113"/>
      <c r="AI1216" s="113"/>
      <c r="AJ1216" s="77">
        <v>11868</v>
      </c>
      <c r="AK1216" s="113"/>
      <c r="AL1216" s="113"/>
      <c r="AM1216" s="113"/>
      <c r="AN1216" s="77">
        <v>10621</v>
      </c>
      <c r="AO1216" s="113"/>
      <c r="AP1216" s="113"/>
      <c r="AQ1216" s="113"/>
      <c r="AR1216" s="77">
        <v>9447</v>
      </c>
      <c r="AT1216" s="93"/>
      <c r="AU1216" s="93"/>
      <c r="AV1216" s="93"/>
      <c r="AW1216" s="93"/>
      <c r="AX1216" s="93"/>
      <c r="AY1216" s="93"/>
      <c r="AZ1216" s="93"/>
      <c r="BA1216" s="93"/>
      <c r="BB1216" s="93"/>
      <c r="BC1216" s="93"/>
    </row>
    <row r="1217" spans="1:55" x14ac:dyDescent="0.45">
      <c r="A1217" s="123" t="s">
        <v>716</v>
      </c>
      <c r="B1217" s="101" t="s">
        <v>223</v>
      </c>
      <c r="C1217" s="102" t="s">
        <v>185</v>
      </c>
      <c r="D1217" s="101">
        <v>3501244</v>
      </c>
      <c r="E1217" s="200"/>
      <c r="F1217" s="200"/>
      <c r="G1217" s="200"/>
      <c r="H1217" s="157"/>
      <c r="I1217" s="200"/>
      <c r="J1217" s="200"/>
      <c r="K1217" s="200"/>
      <c r="L1217" s="157"/>
      <c r="M1217" s="200"/>
      <c r="N1217" s="200"/>
      <c r="O1217" s="200"/>
      <c r="P1217" s="157"/>
      <c r="Q1217" s="200"/>
      <c r="R1217" s="200"/>
      <c r="S1217" s="200"/>
      <c r="T1217" s="157"/>
      <c r="U1217" s="200"/>
      <c r="V1217" s="200"/>
      <c r="W1217" s="200"/>
      <c r="X1217" s="157"/>
      <c r="Y1217" s="200"/>
      <c r="Z1217" s="200"/>
      <c r="AA1217" s="200"/>
      <c r="AB1217" s="157"/>
      <c r="AC1217" s="200"/>
      <c r="AD1217" s="200"/>
      <c r="AE1217" s="200"/>
      <c r="AF1217" s="157"/>
      <c r="AG1217" s="200"/>
      <c r="AH1217" s="200"/>
      <c r="AI1217" s="200"/>
      <c r="AJ1217" s="199">
        <f>SUM(AJ1211:AJ1216)</f>
        <v>15319</v>
      </c>
      <c r="AK1217" s="200"/>
      <c r="AL1217" s="200"/>
      <c r="AM1217" s="200"/>
      <c r="AN1217" s="199">
        <f>SUM(AN1211:AN1216)</f>
        <v>15440</v>
      </c>
      <c r="AO1217" s="200"/>
      <c r="AP1217" s="200"/>
      <c r="AQ1217" s="200"/>
      <c r="AR1217" s="199">
        <f>SUM(AR1211:AR1216)</f>
        <v>15312</v>
      </c>
      <c r="AT1217" s="194"/>
      <c r="AU1217" s="194"/>
      <c r="AV1217" s="194"/>
      <c r="AW1217" s="194"/>
      <c r="AX1217" s="194"/>
      <c r="AY1217" s="194"/>
      <c r="AZ1217" s="194"/>
      <c r="BA1217" s="194"/>
      <c r="BB1217" s="194"/>
      <c r="BC1217" s="194"/>
    </row>
    <row r="1218" spans="1:55" x14ac:dyDescent="0.45">
      <c r="A1218" s="59"/>
      <c r="B1218" s="60"/>
      <c r="C1218" s="60"/>
      <c r="D1218" s="60"/>
      <c r="E1218" s="113"/>
      <c r="F1218" s="113"/>
      <c r="G1218" s="113"/>
      <c r="H1218" s="91"/>
      <c r="I1218" s="113"/>
      <c r="J1218" s="113"/>
      <c r="K1218" s="113"/>
      <c r="L1218" s="91"/>
      <c r="M1218" s="113"/>
      <c r="N1218" s="113"/>
      <c r="O1218" s="113"/>
      <c r="P1218" s="91"/>
      <c r="Q1218" s="113"/>
      <c r="R1218" s="113"/>
      <c r="S1218" s="113"/>
      <c r="T1218" s="91"/>
      <c r="U1218" s="113"/>
      <c r="V1218" s="113"/>
      <c r="W1218" s="113"/>
      <c r="X1218" s="91"/>
      <c r="Y1218" s="113"/>
      <c r="Z1218" s="113"/>
      <c r="AA1218" s="113"/>
      <c r="AB1218" s="91"/>
      <c r="AC1218" s="113"/>
      <c r="AD1218" s="113"/>
      <c r="AE1218" s="113"/>
      <c r="AF1218" s="91"/>
      <c r="AG1218" s="113"/>
      <c r="AH1218" s="113"/>
      <c r="AI1218" s="113"/>
      <c r="AJ1218" s="91"/>
      <c r="AK1218" s="113"/>
      <c r="AL1218" s="113"/>
      <c r="AM1218" s="113"/>
      <c r="AN1218" s="91"/>
      <c r="AO1218" s="113"/>
      <c r="AP1218" s="113"/>
      <c r="AQ1218" s="113"/>
      <c r="AR1218" s="91"/>
      <c r="AT1218" s="93"/>
      <c r="AU1218" s="93"/>
      <c r="AV1218" s="93"/>
      <c r="AW1218" s="93"/>
      <c r="AX1218" s="93"/>
      <c r="AY1218" s="93"/>
      <c r="AZ1218" s="93"/>
      <c r="BA1218" s="93"/>
      <c r="BB1218" s="93"/>
      <c r="BC1218" s="93"/>
    </row>
    <row r="1219" spans="1:55" x14ac:dyDescent="0.45">
      <c r="A1219" s="95" t="s">
        <v>818</v>
      </c>
      <c r="B1219" s="96"/>
      <c r="C1219" s="96"/>
      <c r="D1219" s="96"/>
      <c r="E1219" s="138"/>
      <c r="F1219" s="138"/>
      <c r="G1219" s="138"/>
      <c r="H1219" s="139"/>
      <c r="I1219" s="138"/>
      <c r="J1219" s="138"/>
      <c r="K1219" s="138"/>
      <c r="L1219" s="139"/>
      <c r="M1219" s="138"/>
      <c r="N1219" s="138"/>
      <c r="O1219" s="138"/>
      <c r="P1219" s="139"/>
      <c r="Q1219" s="138"/>
      <c r="R1219" s="138"/>
      <c r="S1219" s="138"/>
      <c r="T1219" s="139"/>
      <c r="U1219" s="138"/>
      <c r="V1219" s="138"/>
      <c r="W1219" s="138"/>
      <c r="X1219" s="139"/>
      <c r="Y1219" s="138"/>
      <c r="Z1219" s="138"/>
      <c r="AA1219" s="138"/>
      <c r="AB1219" s="139"/>
      <c r="AC1219" s="138"/>
      <c r="AD1219" s="138"/>
      <c r="AE1219" s="138"/>
      <c r="AF1219" s="139"/>
      <c r="AG1219" s="138"/>
      <c r="AH1219" s="138"/>
      <c r="AI1219" s="138"/>
      <c r="AJ1219" s="139"/>
      <c r="AK1219" s="138"/>
      <c r="AL1219" s="138"/>
      <c r="AM1219" s="138"/>
      <c r="AN1219" s="139"/>
      <c r="AO1219" s="138"/>
      <c r="AP1219" s="138"/>
      <c r="AQ1219" s="138"/>
      <c r="AR1219" s="139"/>
      <c r="AT1219" s="140"/>
      <c r="AU1219" s="140"/>
      <c r="AV1219" s="140"/>
      <c r="AW1219" s="140"/>
      <c r="AX1219" s="140"/>
      <c r="AY1219" s="140"/>
      <c r="AZ1219" s="140"/>
      <c r="BA1219" s="140"/>
      <c r="BB1219" s="140"/>
      <c r="BC1219" s="140"/>
    </row>
    <row r="1220" spans="1:55" x14ac:dyDescent="0.45">
      <c r="A1220" s="97" t="s">
        <v>812</v>
      </c>
      <c r="B1220" s="60" t="s">
        <v>223</v>
      </c>
      <c r="C1220" s="76" t="s">
        <v>185</v>
      </c>
      <c r="D1220" s="60">
        <v>3752380</v>
      </c>
      <c r="E1220" s="113"/>
      <c r="F1220" s="113"/>
      <c r="G1220" s="113"/>
      <c r="H1220" s="91"/>
      <c r="I1220" s="113"/>
      <c r="J1220" s="113"/>
      <c r="K1220" s="113"/>
      <c r="L1220" s="91"/>
      <c r="M1220" s="113"/>
      <c r="N1220" s="113"/>
      <c r="O1220" s="113"/>
      <c r="P1220" s="91"/>
      <c r="Q1220" s="113"/>
      <c r="R1220" s="113"/>
      <c r="S1220" s="113"/>
      <c r="T1220" s="91"/>
      <c r="U1220" s="113"/>
      <c r="V1220" s="113"/>
      <c r="W1220" s="113"/>
      <c r="X1220" s="91"/>
      <c r="Y1220" s="113"/>
      <c r="Z1220" s="113"/>
      <c r="AA1220" s="113"/>
      <c r="AB1220" s="91"/>
      <c r="AC1220" s="113"/>
      <c r="AD1220" s="113"/>
      <c r="AE1220" s="113"/>
      <c r="AF1220" s="91"/>
      <c r="AG1220" s="113"/>
      <c r="AH1220" s="113"/>
      <c r="AI1220" s="113"/>
      <c r="AJ1220" s="91"/>
      <c r="AK1220" s="113"/>
      <c r="AL1220" s="113"/>
      <c r="AM1220" s="113"/>
      <c r="AN1220" s="77">
        <v>2539</v>
      </c>
      <c r="AO1220" s="113"/>
      <c r="AP1220" s="113"/>
      <c r="AQ1220" s="113"/>
      <c r="AR1220" s="77">
        <v>2955</v>
      </c>
      <c r="AT1220" s="93"/>
      <c r="AU1220" s="93"/>
      <c r="AV1220" s="93"/>
      <c r="AW1220" s="93"/>
      <c r="AX1220" s="93"/>
      <c r="AY1220" s="93"/>
      <c r="AZ1220" s="93"/>
      <c r="BA1220" s="93"/>
      <c r="BB1220" s="93"/>
      <c r="BC1220" s="93"/>
    </row>
    <row r="1221" spans="1:55" x14ac:dyDescent="0.45">
      <c r="A1221" s="97" t="s">
        <v>814</v>
      </c>
      <c r="B1221" s="60" t="s">
        <v>223</v>
      </c>
      <c r="C1221" s="76" t="s">
        <v>185</v>
      </c>
      <c r="D1221" s="60">
        <v>3752381</v>
      </c>
      <c r="E1221" s="113"/>
      <c r="F1221" s="113"/>
      <c r="G1221" s="113"/>
      <c r="H1221" s="91"/>
      <c r="I1221" s="113"/>
      <c r="J1221" s="113"/>
      <c r="K1221" s="113"/>
      <c r="L1221" s="91"/>
      <c r="M1221" s="113"/>
      <c r="N1221" s="113"/>
      <c r="O1221" s="113"/>
      <c r="P1221" s="91"/>
      <c r="Q1221" s="113"/>
      <c r="R1221" s="113"/>
      <c r="S1221" s="113"/>
      <c r="T1221" s="91"/>
      <c r="U1221" s="113"/>
      <c r="V1221" s="113"/>
      <c r="W1221" s="113"/>
      <c r="X1221" s="91"/>
      <c r="Y1221" s="113"/>
      <c r="Z1221" s="113"/>
      <c r="AA1221" s="113"/>
      <c r="AB1221" s="91"/>
      <c r="AC1221" s="113"/>
      <c r="AD1221" s="113"/>
      <c r="AE1221" s="113"/>
      <c r="AF1221" s="91"/>
      <c r="AG1221" s="113"/>
      <c r="AH1221" s="113"/>
      <c r="AI1221" s="113"/>
      <c r="AJ1221" s="91"/>
      <c r="AK1221" s="113"/>
      <c r="AL1221" s="113"/>
      <c r="AM1221" s="113"/>
      <c r="AN1221" s="77">
        <v>2527</v>
      </c>
      <c r="AO1221" s="113"/>
      <c r="AP1221" s="113"/>
      <c r="AQ1221" s="113"/>
      <c r="AR1221" s="77">
        <v>2771</v>
      </c>
      <c r="AT1221" s="93"/>
      <c r="AU1221" s="93"/>
      <c r="AV1221" s="93"/>
      <c r="AW1221" s="93"/>
      <c r="AX1221" s="93"/>
      <c r="AY1221" s="93"/>
      <c r="AZ1221" s="93"/>
      <c r="BA1221" s="93"/>
      <c r="BB1221" s="93"/>
      <c r="BC1221" s="93"/>
    </row>
    <row r="1222" spans="1:55" x14ac:dyDescent="0.45">
      <c r="A1222" s="97" t="s">
        <v>815</v>
      </c>
      <c r="B1222" s="60" t="s">
        <v>223</v>
      </c>
      <c r="C1222" s="76" t="s">
        <v>185</v>
      </c>
      <c r="D1222" s="60">
        <v>3752382</v>
      </c>
      <c r="E1222" s="113"/>
      <c r="F1222" s="113"/>
      <c r="G1222" s="113"/>
      <c r="H1222" s="91"/>
      <c r="I1222" s="113"/>
      <c r="J1222" s="113"/>
      <c r="K1222" s="113"/>
      <c r="L1222" s="91"/>
      <c r="M1222" s="113"/>
      <c r="N1222" s="113"/>
      <c r="O1222" s="113"/>
      <c r="P1222" s="91"/>
      <c r="Q1222" s="113"/>
      <c r="R1222" s="113"/>
      <c r="S1222" s="113"/>
      <c r="T1222" s="91"/>
      <c r="U1222" s="113"/>
      <c r="V1222" s="113"/>
      <c r="W1222" s="113"/>
      <c r="X1222" s="91"/>
      <c r="Y1222" s="113"/>
      <c r="Z1222" s="113"/>
      <c r="AA1222" s="113"/>
      <c r="AB1222" s="91"/>
      <c r="AC1222" s="113"/>
      <c r="AD1222" s="113"/>
      <c r="AE1222" s="113"/>
      <c r="AF1222" s="91"/>
      <c r="AG1222" s="113"/>
      <c r="AH1222" s="113"/>
      <c r="AI1222" s="113"/>
      <c r="AJ1222" s="91"/>
      <c r="AK1222" s="113"/>
      <c r="AL1222" s="113"/>
      <c r="AM1222" s="113"/>
      <c r="AN1222" s="77">
        <v>2226</v>
      </c>
      <c r="AO1222" s="113"/>
      <c r="AP1222" s="113"/>
      <c r="AQ1222" s="113"/>
      <c r="AR1222" s="77">
        <v>2377</v>
      </c>
      <c r="AT1222" s="93"/>
      <c r="AU1222" s="93"/>
      <c r="AV1222" s="93"/>
      <c r="AW1222" s="93"/>
      <c r="AX1222" s="93"/>
      <c r="AY1222" s="93"/>
      <c r="AZ1222" s="93"/>
      <c r="BA1222" s="93"/>
      <c r="BB1222" s="93"/>
      <c r="BC1222" s="93"/>
    </row>
    <row r="1223" spans="1:55" x14ac:dyDescent="0.45">
      <c r="A1223" s="97" t="s">
        <v>816</v>
      </c>
      <c r="B1223" s="60" t="s">
        <v>223</v>
      </c>
      <c r="C1223" s="76" t="s">
        <v>185</v>
      </c>
      <c r="D1223" s="60">
        <v>3752383</v>
      </c>
      <c r="E1223" s="113"/>
      <c r="F1223" s="113"/>
      <c r="G1223" s="113"/>
      <c r="H1223" s="91"/>
      <c r="I1223" s="113"/>
      <c r="J1223" s="113"/>
      <c r="K1223" s="113"/>
      <c r="L1223" s="91"/>
      <c r="M1223" s="113"/>
      <c r="N1223" s="113"/>
      <c r="O1223" s="113"/>
      <c r="P1223" s="91"/>
      <c r="Q1223" s="113"/>
      <c r="R1223" s="113"/>
      <c r="S1223" s="113"/>
      <c r="T1223" s="91"/>
      <c r="U1223" s="113"/>
      <c r="V1223" s="113"/>
      <c r="W1223" s="113"/>
      <c r="X1223" s="91"/>
      <c r="Y1223" s="113"/>
      <c r="Z1223" s="113"/>
      <c r="AA1223" s="113"/>
      <c r="AB1223" s="91"/>
      <c r="AC1223" s="113"/>
      <c r="AD1223" s="113"/>
      <c r="AE1223" s="113"/>
      <c r="AF1223" s="91"/>
      <c r="AG1223" s="113"/>
      <c r="AH1223" s="113"/>
      <c r="AI1223" s="113"/>
      <c r="AJ1223" s="91"/>
      <c r="AK1223" s="113"/>
      <c r="AL1223" s="113"/>
      <c r="AM1223" s="113"/>
      <c r="AN1223" s="77">
        <v>1815</v>
      </c>
      <c r="AO1223" s="113"/>
      <c r="AP1223" s="113"/>
      <c r="AQ1223" s="113"/>
      <c r="AR1223" s="77">
        <v>1953</v>
      </c>
      <c r="AT1223" s="93"/>
      <c r="AU1223" s="93"/>
      <c r="AV1223" s="93"/>
      <c r="AW1223" s="93"/>
      <c r="AX1223" s="93"/>
      <c r="AY1223" s="93"/>
      <c r="AZ1223" s="93"/>
      <c r="BA1223" s="93"/>
      <c r="BB1223" s="93"/>
      <c r="BC1223" s="93"/>
    </row>
    <row r="1224" spans="1:55" x14ac:dyDescent="0.45">
      <c r="A1224" s="97" t="s">
        <v>819</v>
      </c>
      <c r="B1224" s="60" t="s">
        <v>223</v>
      </c>
      <c r="C1224" s="76" t="s">
        <v>185</v>
      </c>
      <c r="D1224" s="60">
        <v>3752384</v>
      </c>
      <c r="E1224" s="113"/>
      <c r="F1224" s="113"/>
      <c r="G1224" s="113"/>
      <c r="H1224" s="91"/>
      <c r="I1224" s="113"/>
      <c r="J1224" s="113"/>
      <c r="K1224" s="113"/>
      <c r="L1224" s="91"/>
      <c r="M1224" s="113"/>
      <c r="N1224" s="113"/>
      <c r="O1224" s="113"/>
      <c r="P1224" s="91"/>
      <c r="Q1224" s="113"/>
      <c r="R1224" s="113"/>
      <c r="S1224" s="113"/>
      <c r="T1224" s="91"/>
      <c r="U1224" s="113"/>
      <c r="V1224" s="113"/>
      <c r="W1224" s="113"/>
      <c r="X1224" s="91"/>
      <c r="Y1224" s="113"/>
      <c r="Z1224" s="113"/>
      <c r="AA1224" s="113"/>
      <c r="AB1224" s="91"/>
      <c r="AC1224" s="113"/>
      <c r="AD1224" s="113"/>
      <c r="AE1224" s="113"/>
      <c r="AF1224" s="91"/>
      <c r="AG1224" s="113"/>
      <c r="AH1224" s="113"/>
      <c r="AI1224" s="113"/>
      <c r="AJ1224" s="91"/>
      <c r="AK1224" s="113"/>
      <c r="AL1224" s="113"/>
      <c r="AM1224" s="113"/>
      <c r="AN1224" s="77">
        <v>1401</v>
      </c>
      <c r="AO1224" s="113"/>
      <c r="AP1224" s="113"/>
      <c r="AQ1224" s="113"/>
      <c r="AR1224" s="77">
        <v>1502</v>
      </c>
      <c r="AT1224" s="93"/>
      <c r="AU1224" s="93"/>
      <c r="AV1224" s="93"/>
      <c r="AW1224" s="93"/>
      <c r="AX1224" s="93"/>
      <c r="AY1224" s="93"/>
      <c r="AZ1224" s="93"/>
      <c r="BA1224" s="93"/>
      <c r="BB1224" s="93"/>
      <c r="BC1224" s="93"/>
    </row>
    <row r="1225" spans="1:55" x14ac:dyDescent="0.45">
      <c r="A1225" s="59" t="s">
        <v>817</v>
      </c>
      <c r="B1225" s="60" t="s">
        <v>223</v>
      </c>
      <c r="C1225" s="76" t="s">
        <v>185</v>
      </c>
      <c r="D1225" s="60">
        <v>3752385</v>
      </c>
      <c r="E1225" s="113"/>
      <c r="F1225" s="113"/>
      <c r="G1225" s="113"/>
      <c r="H1225" s="91"/>
      <c r="I1225" s="113"/>
      <c r="J1225" s="113"/>
      <c r="K1225" s="113"/>
      <c r="L1225" s="91"/>
      <c r="M1225" s="113"/>
      <c r="N1225" s="113"/>
      <c r="O1225" s="113"/>
      <c r="P1225" s="91"/>
      <c r="Q1225" s="113"/>
      <c r="R1225" s="113"/>
      <c r="S1225" s="113"/>
      <c r="T1225" s="91"/>
      <c r="U1225" s="113"/>
      <c r="V1225" s="113"/>
      <c r="W1225" s="113"/>
      <c r="X1225" s="91"/>
      <c r="Y1225" s="113"/>
      <c r="Z1225" s="113"/>
      <c r="AA1225" s="113"/>
      <c r="AB1225" s="91"/>
      <c r="AC1225" s="113"/>
      <c r="AD1225" s="113"/>
      <c r="AE1225" s="113"/>
      <c r="AF1225" s="91"/>
      <c r="AG1225" s="113"/>
      <c r="AH1225" s="113"/>
      <c r="AI1225" s="113"/>
      <c r="AJ1225" s="91"/>
      <c r="AK1225" s="113"/>
      <c r="AL1225" s="113"/>
      <c r="AM1225" s="113"/>
      <c r="AN1225" s="77">
        <v>4948</v>
      </c>
      <c r="AO1225" s="113"/>
      <c r="AP1225" s="113"/>
      <c r="AQ1225" s="113"/>
      <c r="AR1225" s="77">
        <v>5882</v>
      </c>
      <c r="AT1225" s="93"/>
      <c r="AU1225" s="93"/>
      <c r="AV1225" s="93"/>
      <c r="AW1225" s="93"/>
      <c r="AX1225" s="93"/>
      <c r="AY1225" s="93"/>
      <c r="AZ1225" s="93"/>
      <c r="BA1225" s="93"/>
      <c r="BB1225" s="93"/>
      <c r="BC1225" s="93"/>
    </row>
    <row r="1226" spans="1:55" x14ac:dyDescent="0.45">
      <c r="A1226" s="123" t="s">
        <v>820</v>
      </c>
      <c r="B1226" s="101" t="s">
        <v>223</v>
      </c>
      <c r="C1226" s="102" t="s">
        <v>185</v>
      </c>
      <c r="D1226" s="101">
        <v>3752386</v>
      </c>
      <c r="E1226" s="200"/>
      <c r="F1226" s="200"/>
      <c r="G1226" s="200"/>
      <c r="H1226" s="157"/>
      <c r="I1226" s="200"/>
      <c r="J1226" s="200"/>
      <c r="K1226" s="200"/>
      <c r="L1226" s="157"/>
      <c r="M1226" s="200"/>
      <c r="N1226" s="200"/>
      <c r="O1226" s="200"/>
      <c r="P1226" s="157"/>
      <c r="Q1226" s="200"/>
      <c r="R1226" s="200"/>
      <c r="S1226" s="200"/>
      <c r="T1226" s="157"/>
      <c r="U1226" s="200"/>
      <c r="V1226" s="200"/>
      <c r="W1226" s="200"/>
      <c r="X1226" s="157"/>
      <c r="Y1226" s="200"/>
      <c r="Z1226" s="200"/>
      <c r="AA1226" s="200"/>
      <c r="AB1226" s="157"/>
      <c r="AC1226" s="200"/>
      <c r="AD1226" s="200"/>
      <c r="AE1226" s="200"/>
      <c r="AF1226" s="157"/>
      <c r="AG1226" s="200"/>
      <c r="AH1226" s="200"/>
      <c r="AI1226" s="200"/>
      <c r="AJ1226" s="157"/>
      <c r="AK1226" s="200"/>
      <c r="AL1226" s="200"/>
      <c r="AM1226" s="200"/>
      <c r="AN1226" s="199">
        <f>SUM(AN1220:AN1225)</f>
        <v>15456</v>
      </c>
      <c r="AO1226" s="200"/>
      <c r="AP1226" s="200"/>
      <c r="AQ1226" s="200"/>
      <c r="AR1226" s="199">
        <f>SUM(AR1220:AR1225)</f>
        <v>17440</v>
      </c>
      <c r="AT1226" s="194"/>
      <c r="AU1226" s="194"/>
      <c r="AV1226" s="194"/>
      <c r="AW1226" s="194"/>
      <c r="AX1226" s="194"/>
      <c r="AY1226" s="194"/>
      <c r="AZ1226" s="194"/>
      <c r="BA1226" s="194"/>
      <c r="BB1226" s="194"/>
      <c r="BC1226" s="194"/>
    </row>
    <row r="1227" spans="1:55" x14ac:dyDescent="0.45">
      <c r="A1227" s="59"/>
      <c r="B1227" s="60"/>
      <c r="C1227" s="60"/>
      <c r="D1227" s="60"/>
      <c r="E1227" s="113"/>
      <c r="F1227" s="113"/>
      <c r="G1227" s="113"/>
      <c r="H1227" s="91"/>
      <c r="I1227" s="113"/>
      <c r="J1227" s="113"/>
      <c r="K1227" s="113"/>
      <c r="L1227" s="91"/>
      <c r="M1227" s="113"/>
      <c r="N1227" s="113"/>
      <c r="O1227" s="113"/>
      <c r="P1227" s="91"/>
      <c r="Q1227" s="113"/>
      <c r="R1227" s="113"/>
      <c r="S1227" s="113"/>
      <c r="T1227" s="91"/>
      <c r="U1227" s="113"/>
      <c r="V1227" s="113"/>
      <c r="W1227" s="113"/>
      <c r="X1227" s="91"/>
      <c r="Y1227" s="113"/>
      <c r="Z1227" s="113"/>
      <c r="AA1227" s="113"/>
      <c r="AB1227" s="91"/>
      <c r="AC1227" s="113"/>
      <c r="AD1227" s="113"/>
      <c r="AE1227" s="113"/>
      <c r="AF1227" s="91"/>
      <c r="AG1227" s="113"/>
      <c r="AH1227" s="113"/>
      <c r="AI1227" s="113"/>
      <c r="AJ1227" s="91"/>
      <c r="AK1227" s="113"/>
      <c r="AL1227" s="113"/>
      <c r="AM1227" s="113"/>
      <c r="AN1227" s="211"/>
      <c r="AO1227" s="113"/>
      <c r="AP1227" s="113"/>
      <c r="AQ1227" s="113"/>
      <c r="AR1227" s="211"/>
      <c r="AT1227" s="93"/>
      <c r="AU1227" s="93"/>
      <c r="AV1227" s="93"/>
      <c r="AW1227" s="93"/>
      <c r="AX1227" s="93"/>
      <c r="AY1227" s="93"/>
      <c r="AZ1227" s="93"/>
      <c r="BA1227" s="93"/>
      <c r="BB1227" s="93"/>
      <c r="BC1227" s="93"/>
    </row>
    <row r="1228" spans="1:55" x14ac:dyDescent="0.45">
      <c r="A1228" s="97" t="s">
        <v>821</v>
      </c>
      <c r="B1228" s="60" t="s">
        <v>223</v>
      </c>
      <c r="C1228" s="76" t="s">
        <v>185</v>
      </c>
      <c r="D1228" s="60">
        <v>3752387</v>
      </c>
      <c r="E1228" s="113"/>
      <c r="F1228" s="113"/>
      <c r="G1228" s="113"/>
      <c r="H1228" s="91"/>
      <c r="I1228" s="113"/>
      <c r="J1228" s="113"/>
      <c r="K1228" s="113"/>
      <c r="L1228" s="91"/>
      <c r="M1228" s="113"/>
      <c r="N1228" s="113"/>
      <c r="O1228" s="113"/>
      <c r="P1228" s="91"/>
      <c r="Q1228" s="113"/>
      <c r="R1228" s="113"/>
      <c r="S1228" s="113"/>
      <c r="T1228" s="91"/>
      <c r="U1228" s="113"/>
      <c r="V1228" s="113"/>
      <c r="W1228" s="113"/>
      <c r="X1228" s="91"/>
      <c r="Y1228" s="113"/>
      <c r="Z1228" s="113"/>
      <c r="AA1228" s="113"/>
      <c r="AB1228" s="91"/>
      <c r="AC1228" s="113"/>
      <c r="AD1228" s="113"/>
      <c r="AE1228" s="113"/>
      <c r="AF1228" s="91"/>
      <c r="AG1228" s="113"/>
      <c r="AH1228" s="113"/>
      <c r="AI1228" s="113"/>
      <c r="AJ1228" s="91"/>
      <c r="AK1228" s="113"/>
      <c r="AL1228" s="113"/>
      <c r="AM1228" s="113"/>
      <c r="AN1228" s="77">
        <v>-1878</v>
      </c>
      <c r="AO1228" s="113"/>
      <c r="AP1228" s="113"/>
      <c r="AQ1228" s="113"/>
      <c r="AR1228" s="77">
        <v>-2462</v>
      </c>
      <c r="AT1228" s="93"/>
      <c r="AU1228" s="93"/>
      <c r="AV1228" s="93"/>
      <c r="AW1228" s="93"/>
      <c r="AX1228" s="93"/>
      <c r="AY1228" s="93"/>
      <c r="AZ1228" s="93"/>
      <c r="BA1228" s="93"/>
      <c r="BB1228" s="93"/>
      <c r="BC1228" s="93"/>
    </row>
    <row r="1229" spans="1:55" x14ac:dyDescent="0.45">
      <c r="A1229" s="123" t="s">
        <v>822</v>
      </c>
      <c r="B1229" s="101" t="s">
        <v>223</v>
      </c>
      <c r="C1229" s="102" t="s">
        <v>185</v>
      </c>
      <c r="D1229" s="101">
        <v>3752388</v>
      </c>
      <c r="E1229" s="200"/>
      <c r="F1229" s="200"/>
      <c r="G1229" s="200"/>
      <c r="H1229" s="157"/>
      <c r="I1229" s="200"/>
      <c r="J1229" s="200"/>
      <c r="K1229" s="200"/>
      <c r="L1229" s="157"/>
      <c r="M1229" s="200"/>
      <c r="N1229" s="200"/>
      <c r="O1229" s="200"/>
      <c r="P1229" s="157"/>
      <c r="Q1229" s="200"/>
      <c r="R1229" s="200"/>
      <c r="S1229" s="200"/>
      <c r="T1229" s="157"/>
      <c r="U1229" s="200"/>
      <c r="V1229" s="200"/>
      <c r="W1229" s="200"/>
      <c r="X1229" s="157"/>
      <c r="Y1229" s="200"/>
      <c r="Z1229" s="200"/>
      <c r="AA1229" s="200"/>
      <c r="AB1229" s="157"/>
      <c r="AC1229" s="200"/>
      <c r="AD1229" s="200"/>
      <c r="AE1229" s="200"/>
      <c r="AF1229" s="157"/>
      <c r="AG1229" s="200"/>
      <c r="AH1229" s="200"/>
      <c r="AI1229" s="200"/>
      <c r="AJ1229" s="157"/>
      <c r="AK1229" s="200"/>
      <c r="AL1229" s="200"/>
      <c r="AM1229" s="200"/>
      <c r="AN1229" s="199">
        <f>SUM(AN1228,AN1226)</f>
        <v>13578</v>
      </c>
      <c r="AO1229" s="200"/>
      <c r="AP1229" s="200"/>
      <c r="AQ1229" s="200"/>
      <c r="AR1229" s="199">
        <f>SUM(AR1228,AR1226)</f>
        <v>14978</v>
      </c>
      <c r="AT1229" s="194"/>
      <c r="AU1229" s="194"/>
      <c r="AV1229" s="194"/>
      <c r="AW1229" s="194"/>
      <c r="AX1229" s="194"/>
      <c r="AY1229" s="194"/>
      <c r="AZ1229" s="194"/>
      <c r="BA1229" s="194"/>
      <c r="BB1229" s="194"/>
      <c r="BC1229" s="194"/>
    </row>
    <row r="1230" spans="1:55" x14ac:dyDescent="0.45">
      <c r="A1230" s="59"/>
      <c r="B1230" s="60"/>
      <c r="C1230" s="60"/>
      <c r="D1230" s="60"/>
      <c r="E1230" s="113"/>
      <c r="F1230" s="113"/>
      <c r="G1230" s="113"/>
      <c r="H1230" s="91"/>
      <c r="I1230" s="113"/>
      <c r="J1230" s="113"/>
      <c r="K1230" s="113"/>
      <c r="L1230" s="91"/>
      <c r="M1230" s="113"/>
      <c r="N1230" s="113"/>
      <c r="O1230" s="113"/>
      <c r="P1230" s="91"/>
      <c r="Q1230" s="113"/>
      <c r="R1230" s="113"/>
      <c r="S1230" s="113"/>
      <c r="T1230" s="91"/>
      <c r="U1230" s="113"/>
      <c r="V1230" s="113"/>
      <c r="W1230" s="113"/>
      <c r="X1230" s="91"/>
      <c r="Y1230" s="113"/>
      <c r="Z1230" s="113"/>
      <c r="AA1230" s="113"/>
      <c r="AB1230" s="91"/>
      <c r="AC1230" s="113"/>
      <c r="AD1230" s="113"/>
      <c r="AE1230" s="113"/>
      <c r="AF1230" s="91"/>
      <c r="AG1230" s="113"/>
      <c r="AH1230" s="113"/>
      <c r="AI1230" s="113"/>
      <c r="AJ1230" s="91"/>
      <c r="AK1230" s="113"/>
      <c r="AL1230" s="113"/>
      <c r="AM1230" s="113"/>
      <c r="AN1230" s="91"/>
      <c r="AO1230" s="113"/>
      <c r="AP1230" s="113"/>
      <c r="AQ1230" s="113"/>
      <c r="AR1230" s="91"/>
      <c r="AT1230" s="93"/>
      <c r="AU1230" s="93"/>
      <c r="AV1230" s="93"/>
      <c r="AW1230" s="93"/>
      <c r="AX1230" s="93"/>
      <c r="AY1230" s="93"/>
      <c r="AZ1230" s="93"/>
      <c r="BA1230" s="93"/>
      <c r="BB1230" s="93"/>
      <c r="BC1230" s="93"/>
    </row>
    <row r="1231" spans="1:55" x14ac:dyDescent="0.45">
      <c r="A1231" s="95" t="s">
        <v>823</v>
      </c>
      <c r="B1231" s="96"/>
      <c r="C1231" s="96"/>
      <c r="D1231" s="96"/>
      <c r="E1231" s="66"/>
      <c r="F1231" s="66"/>
      <c r="G1231" s="66"/>
      <c r="H1231" s="67"/>
      <c r="I1231" s="66"/>
      <c r="J1231" s="66"/>
      <c r="K1231" s="66"/>
      <c r="L1231" s="67"/>
      <c r="M1231" s="66"/>
      <c r="N1231" s="66"/>
      <c r="O1231" s="66"/>
      <c r="P1231" s="67"/>
      <c r="Q1231" s="66"/>
      <c r="R1231" s="66"/>
      <c r="S1231" s="66"/>
      <c r="T1231" s="67"/>
      <c r="U1231" s="66"/>
      <c r="V1231" s="66"/>
      <c r="W1231" s="66"/>
      <c r="X1231" s="67"/>
      <c r="Y1231" s="66"/>
      <c r="Z1231" s="66"/>
      <c r="AA1231" s="66"/>
      <c r="AB1231" s="67"/>
      <c r="AC1231" s="66"/>
      <c r="AD1231" s="66"/>
      <c r="AE1231" s="66"/>
      <c r="AF1231" s="67"/>
      <c r="AG1231" s="66"/>
      <c r="AH1231" s="66"/>
      <c r="AI1231" s="66"/>
      <c r="AJ1231" s="67"/>
      <c r="AK1231" s="66"/>
      <c r="AL1231" s="66"/>
      <c r="AM1231" s="66"/>
      <c r="AN1231" s="67"/>
      <c r="AO1231" s="66"/>
      <c r="AP1231" s="66"/>
      <c r="AQ1231" s="66"/>
      <c r="AR1231" s="67"/>
      <c r="AT1231" s="68"/>
      <c r="AU1231" s="68"/>
      <c r="AV1231" s="68"/>
      <c r="AW1231" s="68"/>
      <c r="AX1231" s="68"/>
      <c r="AY1231" s="68"/>
      <c r="AZ1231" s="68"/>
      <c r="BA1231" s="68"/>
      <c r="BB1231" s="68"/>
      <c r="BC1231" s="68"/>
    </row>
    <row r="1232" spans="1:55" x14ac:dyDescent="0.45">
      <c r="A1232" s="97" t="s">
        <v>824</v>
      </c>
      <c r="B1232" s="60" t="s">
        <v>223</v>
      </c>
      <c r="C1232" s="76" t="s">
        <v>185</v>
      </c>
      <c r="D1232" s="60">
        <v>2621789</v>
      </c>
      <c r="E1232" s="98"/>
      <c r="F1232" s="98"/>
      <c r="G1232" s="98"/>
      <c r="H1232" s="79"/>
      <c r="I1232" s="98"/>
      <c r="J1232" s="98"/>
      <c r="K1232" s="98"/>
      <c r="L1232" s="79"/>
      <c r="M1232" s="98"/>
      <c r="N1232" s="98"/>
      <c r="O1232" s="98"/>
      <c r="P1232" s="79"/>
      <c r="Q1232" s="98"/>
      <c r="R1232" s="98"/>
      <c r="S1232" s="98"/>
      <c r="T1232" s="79"/>
      <c r="U1232" s="98"/>
      <c r="V1232" s="98"/>
      <c r="W1232" s="98"/>
      <c r="X1232" s="79"/>
      <c r="Y1232" s="98"/>
      <c r="Z1232" s="98"/>
      <c r="AA1232" s="98"/>
      <c r="AB1232" s="79"/>
      <c r="AC1232" s="86">
        <v>398</v>
      </c>
      <c r="AD1232" s="86">
        <v>427</v>
      </c>
      <c r="AE1232" s="86">
        <v>477</v>
      </c>
      <c r="AF1232" s="94">
        <f>AZ1232-SUM(AC1232,AD1232,AE1232)</f>
        <v>518</v>
      </c>
      <c r="AG1232" s="86">
        <v>523</v>
      </c>
      <c r="AH1232" s="86">
        <v>544</v>
      </c>
      <c r="AI1232" s="86">
        <v>582</v>
      </c>
      <c r="AJ1232" s="94">
        <f>BA1232-SUM(AG1232,AH1232,AI1232)</f>
        <v>618</v>
      </c>
      <c r="AK1232" s="98"/>
      <c r="AL1232" s="98"/>
      <c r="AM1232" s="98"/>
      <c r="AN1232" s="67"/>
      <c r="AO1232" s="98"/>
      <c r="AP1232" s="98"/>
      <c r="AQ1232" s="98"/>
      <c r="AR1232" s="67"/>
      <c r="AT1232" s="99"/>
      <c r="AU1232" s="99"/>
      <c r="AV1232" s="99"/>
      <c r="AW1232" s="99"/>
      <c r="AX1232" s="99"/>
      <c r="AY1232" s="99"/>
      <c r="AZ1232" s="88">
        <v>1820</v>
      </c>
      <c r="BA1232" s="88">
        <v>2267</v>
      </c>
      <c r="BB1232" s="88">
        <v>2699</v>
      </c>
      <c r="BC1232" s="88">
        <v>2900</v>
      </c>
    </row>
    <row r="1233" spans="1:55" x14ac:dyDescent="0.45">
      <c r="A1233" s="97" t="s">
        <v>825</v>
      </c>
      <c r="B1233" s="60" t="s">
        <v>223</v>
      </c>
      <c r="C1233" s="76" t="s">
        <v>185</v>
      </c>
      <c r="D1233" s="60">
        <v>2621790</v>
      </c>
      <c r="E1233" s="98"/>
      <c r="F1233" s="98"/>
      <c r="G1233" s="98"/>
      <c r="H1233" s="79"/>
      <c r="I1233" s="98"/>
      <c r="J1233" s="98"/>
      <c r="K1233" s="98"/>
      <c r="L1233" s="79"/>
      <c r="M1233" s="98"/>
      <c r="N1233" s="98"/>
      <c r="O1233" s="98"/>
      <c r="P1233" s="79"/>
      <c r="Q1233" s="98"/>
      <c r="R1233" s="98"/>
      <c r="S1233" s="98"/>
      <c r="T1233" s="79"/>
      <c r="U1233" s="98"/>
      <c r="V1233" s="98"/>
      <c r="W1233" s="98"/>
      <c r="X1233" s="79"/>
      <c r="Y1233" s="98"/>
      <c r="Z1233" s="98"/>
      <c r="AA1233" s="98"/>
      <c r="AB1233" s="79"/>
      <c r="AC1233" s="86">
        <v>128</v>
      </c>
      <c r="AD1233" s="86">
        <v>130</v>
      </c>
      <c r="AE1233" s="86">
        <v>134</v>
      </c>
      <c r="AF1233" s="94">
        <f>AZ1233-SUM(AC1233,AD1233,AE1233)</f>
        <v>149</v>
      </c>
      <c r="AG1233" s="86">
        <v>140</v>
      </c>
      <c r="AH1233" s="86">
        <v>155</v>
      </c>
      <c r="AI1233" s="86">
        <v>159</v>
      </c>
      <c r="AJ1233" s="94">
        <f>BA1233-SUM(AG1233,AH1233,AI1233)</f>
        <v>165</v>
      </c>
      <c r="AK1233" s="98"/>
      <c r="AL1233" s="98"/>
      <c r="AM1233" s="98"/>
      <c r="AN1233" s="67"/>
      <c r="AO1233" s="98"/>
      <c r="AP1233" s="98"/>
      <c r="AQ1233" s="98"/>
      <c r="AR1233" s="67"/>
      <c r="AT1233" s="99"/>
      <c r="AU1233" s="99"/>
      <c r="AV1233" s="99"/>
      <c r="AW1233" s="99"/>
      <c r="AX1233" s="99"/>
      <c r="AY1233" s="99"/>
      <c r="AZ1233" s="88">
        <v>541</v>
      </c>
      <c r="BA1233" s="88">
        <v>619</v>
      </c>
      <c r="BB1233" s="88">
        <v>726</v>
      </c>
      <c r="BC1233" s="88">
        <v>838</v>
      </c>
    </row>
    <row r="1234" spans="1:55" x14ac:dyDescent="0.45">
      <c r="A1234" s="100" t="s">
        <v>826</v>
      </c>
      <c r="B1234" s="101" t="s">
        <v>223</v>
      </c>
      <c r="C1234" s="102" t="s">
        <v>185</v>
      </c>
      <c r="D1234" s="101">
        <v>2621791</v>
      </c>
      <c r="E1234" s="121"/>
      <c r="F1234" s="121"/>
      <c r="G1234" s="121"/>
      <c r="H1234" s="120"/>
      <c r="I1234" s="121"/>
      <c r="J1234" s="121"/>
      <c r="K1234" s="121"/>
      <c r="L1234" s="120"/>
      <c r="M1234" s="121"/>
      <c r="N1234" s="121"/>
      <c r="O1234" s="121"/>
      <c r="P1234" s="120"/>
      <c r="Q1234" s="121"/>
      <c r="R1234" s="121"/>
      <c r="S1234" s="121"/>
      <c r="T1234" s="120"/>
      <c r="U1234" s="121"/>
      <c r="V1234" s="121"/>
      <c r="W1234" s="121"/>
      <c r="X1234" s="120"/>
      <c r="Y1234" s="121"/>
      <c r="Z1234" s="121"/>
      <c r="AA1234" s="121"/>
      <c r="AB1234" s="120"/>
      <c r="AC1234" s="162">
        <f>+SUM(AC1232:AC1233)</f>
        <v>526</v>
      </c>
      <c r="AD1234" s="162">
        <f>+SUM(AD1232:AD1233)</f>
        <v>557</v>
      </c>
      <c r="AE1234" s="162">
        <f>+SUM(AE1232:AE1233)</f>
        <v>611</v>
      </c>
      <c r="AF1234" s="213">
        <f>AZ1234-SUM(AC1234,AD1234,AE1234)</f>
        <v>667</v>
      </c>
      <c r="AG1234" s="162">
        <f>+SUM(AG1232:AG1233)</f>
        <v>663</v>
      </c>
      <c r="AH1234" s="162">
        <f>+SUM(AH1232:AH1233)</f>
        <v>699</v>
      </c>
      <c r="AI1234" s="162">
        <f>+SUM(AI1232:AI1233)</f>
        <v>741</v>
      </c>
      <c r="AJ1234" s="213">
        <f>BA1234-SUM(AG1234,AH1234,AI1234)</f>
        <v>783</v>
      </c>
      <c r="AK1234" s="121"/>
      <c r="AL1234" s="121"/>
      <c r="AM1234" s="121"/>
      <c r="AN1234" s="120"/>
      <c r="AO1234" s="121"/>
      <c r="AP1234" s="121"/>
      <c r="AQ1234" s="121"/>
      <c r="AR1234" s="120"/>
      <c r="AT1234" s="134"/>
      <c r="AU1234" s="134"/>
      <c r="AV1234" s="134"/>
      <c r="AW1234" s="134"/>
      <c r="AX1234" s="134"/>
      <c r="AY1234" s="134"/>
      <c r="AZ1234" s="212">
        <f>+SUM(AZ1232:AZ1233)</f>
        <v>2361</v>
      </c>
      <c r="BA1234" s="212">
        <f>+SUM(BA1232:BA1233)</f>
        <v>2886</v>
      </c>
      <c r="BB1234" s="212">
        <f>+SUM(BB1232:BB1233)</f>
        <v>3425</v>
      </c>
      <c r="BC1234" s="212">
        <f>+SUM(BC1232:BC1233)</f>
        <v>3738</v>
      </c>
    </row>
    <row r="1235" spans="1:55" x14ac:dyDescent="0.45">
      <c r="A1235" s="59"/>
      <c r="B1235" s="60"/>
      <c r="C1235" s="60"/>
      <c r="D1235" s="60"/>
      <c r="E1235" s="66"/>
      <c r="F1235" s="66"/>
      <c r="G1235" s="66"/>
      <c r="H1235" s="67"/>
      <c r="I1235" s="66"/>
      <c r="J1235" s="66"/>
      <c r="K1235" s="66"/>
      <c r="L1235" s="67"/>
      <c r="M1235" s="66"/>
      <c r="N1235" s="66"/>
      <c r="O1235" s="66"/>
      <c r="P1235" s="67"/>
      <c r="Q1235" s="66"/>
      <c r="R1235" s="66"/>
      <c r="S1235" s="66"/>
      <c r="T1235" s="67"/>
      <c r="U1235" s="66"/>
      <c r="V1235" s="66"/>
      <c r="W1235" s="66"/>
      <c r="X1235" s="67"/>
      <c r="Y1235" s="66"/>
      <c r="Z1235" s="66"/>
      <c r="AA1235" s="66"/>
      <c r="AB1235" s="67"/>
      <c r="AC1235" s="66"/>
      <c r="AD1235" s="66"/>
      <c r="AE1235" s="66"/>
      <c r="AF1235" s="67"/>
      <c r="AG1235" s="66"/>
      <c r="AH1235" s="66"/>
      <c r="AI1235" s="66"/>
      <c r="AJ1235" s="67"/>
      <c r="AK1235" s="66"/>
      <c r="AL1235" s="66"/>
      <c r="AM1235" s="66"/>
      <c r="AN1235" s="67"/>
      <c r="AO1235" s="66"/>
      <c r="AP1235" s="66"/>
      <c r="AQ1235" s="66"/>
      <c r="AR1235" s="67"/>
      <c r="AT1235" s="68"/>
      <c r="AU1235" s="68"/>
      <c r="AV1235" s="68"/>
      <c r="AW1235" s="68"/>
      <c r="AX1235" s="68"/>
      <c r="AY1235" s="68"/>
      <c r="AZ1235" s="68"/>
      <c r="BA1235" s="68"/>
      <c r="BB1235" s="68"/>
      <c r="BC1235" s="68"/>
    </row>
    <row r="1236" spans="1:55" x14ac:dyDescent="0.45">
      <c r="A1236" s="95" t="s">
        <v>827</v>
      </c>
      <c r="B1236" s="96"/>
      <c r="C1236" s="96"/>
      <c r="D1236" s="96"/>
      <c r="E1236" s="66"/>
      <c r="F1236" s="66"/>
      <c r="G1236" s="66"/>
      <c r="H1236" s="67"/>
      <c r="I1236" s="66"/>
      <c r="J1236" s="66"/>
      <c r="K1236" s="66"/>
      <c r="L1236" s="67"/>
      <c r="M1236" s="66"/>
      <c r="N1236" s="66"/>
      <c r="O1236" s="66"/>
      <c r="P1236" s="67"/>
      <c r="Q1236" s="66"/>
      <c r="R1236" s="66"/>
      <c r="S1236" s="66"/>
      <c r="T1236" s="67"/>
      <c r="U1236" s="66"/>
      <c r="V1236" s="66"/>
      <c r="W1236" s="66"/>
      <c r="X1236" s="67"/>
      <c r="Y1236" s="66"/>
      <c r="Z1236" s="66"/>
      <c r="AA1236" s="66"/>
      <c r="AB1236" s="67"/>
      <c r="AC1236" s="66"/>
      <c r="AD1236" s="66"/>
      <c r="AE1236" s="66"/>
      <c r="AF1236" s="67"/>
      <c r="AG1236" s="66"/>
      <c r="AH1236" s="66"/>
      <c r="AI1236" s="66"/>
      <c r="AJ1236" s="67"/>
      <c r="AK1236" s="66"/>
      <c r="AL1236" s="66"/>
      <c r="AM1236" s="66"/>
      <c r="AN1236" s="67"/>
      <c r="AO1236" s="66"/>
      <c r="AP1236" s="66"/>
      <c r="AQ1236" s="66"/>
      <c r="AR1236" s="67"/>
      <c r="AT1236" s="68"/>
      <c r="AU1236" s="68"/>
      <c r="AV1236" s="68"/>
      <c r="AW1236" s="68"/>
      <c r="AX1236" s="68"/>
      <c r="AY1236" s="68"/>
      <c r="AZ1236" s="68"/>
      <c r="BA1236" s="68"/>
      <c r="BB1236" s="68"/>
      <c r="BC1236" s="68"/>
    </row>
    <row r="1237" spans="1:55" x14ac:dyDescent="0.45">
      <c r="A1237" s="141" t="s">
        <v>828</v>
      </c>
      <c r="B1237" s="142"/>
      <c r="C1237" s="142"/>
      <c r="D1237" s="142"/>
      <c r="E1237" s="66"/>
      <c r="F1237" s="66"/>
      <c r="G1237" s="66"/>
      <c r="H1237" s="67"/>
      <c r="I1237" s="66"/>
      <c r="J1237" s="66"/>
      <c r="K1237" s="66"/>
      <c r="L1237" s="67"/>
      <c r="M1237" s="66"/>
      <c r="N1237" s="66"/>
      <c r="O1237" s="66"/>
      <c r="P1237" s="67"/>
      <c r="Q1237" s="66"/>
      <c r="R1237" s="66"/>
      <c r="S1237" s="66"/>
      <c r="T1237" s="67"/>
      <c r="U1237" s="66"/>
      <c r="V1237" s="66"/>
      <c r="W1237" s="66"/>
      <c r="X1237" s="67"/>
      <c r="Y1237" s="66"/>
      <c r="Z1237" s="66"/>
      <c r="AA1237" s="66"/>
      <c r="AB1237" s="67"/>
      <c r="AC1237" s="66"/>
      <c r="AD1237" s="66"/>
      <c r="AE1237" s="66"/>
      <c r="AF1237" s="67"/>
      <c r="AG1237" s="66"/>
      <c r="AH1237" s="66"/>
      <c r="AI1237" s="66"/>
      <c r="AJ1237" s="67"/>
      <c r="AK1237" s="66"/>
      <c r="AL1237" s="66"/>
      <c r="AM1237" s="66"/>
      <c r="AN1237" s="67"/>
      <c r="AO1237" s="66"/>
      <c r="AP1237" s="66"/>
      <c r="AQ1237" s="66"/>
      <c r="AR1237" s="67"/>
      <c r="AT1237" s="68"/>
      <c r="AU1237" s="68"/>
      <c r="AV1237" s="68"/>
      <c r="AW1237" s="68"/>
      <c r="AX1237" s="68"/>
      <c r="AY1237" s="68"/>
      <c r="AZ1237" s="68"/>
      <c r="BA1237" s="68"/>
      <c r="BB1237" s="68"/>
      <c r="BC1237" s="68"/>
    </row>
    <row r="1238" spans="1:55" x14ac:dyDescent="0.45">
      <c r="A1238" s="135" t="s">
        <v>829</v>
      </c>
      <c r="B1238" s="60" t="s">
        <v>223</v>
      </c>
      <c r="C1238" s="76" t="s">
        <v>185</v>
      </c>
      <c r="D1238" s="60">
        <v>2621792</v>
      </c>
      <c r="E1238" s="86">
        <v>7449</v>
      </c>
      <c r="F1238" s="86">
        <v>7216</v>
      </c>
      <c r="G1238" s="86">
        <v>7211</v>
      </c>
      <c r="H1238" s="77">
        <v>7282</v>
      </c>
      <c r="I1238" s="86">
        <v>6825</v>
      </c>
      <c r="J1238" s="86">
        <v>6976</v>
      </c>
      <c r="K1238" s="86">
        <v>6515</v>
      </c>
      <c r="L1238" s="77">
        <v>6547</v>
      </c>
      <c r="M1238" s="86">
        <v>6510</v>
      </c>
      <c r="N1238" s="86">
        <v>6571</v>
      </c>
      <c r="O1238" s="86">
        <v>6595</v>
      </c>
      <c r="P1238" s="77">
        <v>6592</v>
      </c>
      <c r="Q1238" s="86">
        <v>6599</v>
      </c>
      <c r="R1238" s="86">
        <v>6597</v>
      </c>
      <c r="S1238" s="86">
        <v>6641</v>
      </c>
      <c r="T1238" s="77">
        <v>5542</v>
      </c>
      <c r="U1238" s="86">
        <v>5481</v>
      </c>
      <c r="V1238" s="86">
        <v>5330</v>
      </c>
      <c r="W1238" s="86">
        <v>5312</v>
      </c>
      <c r="X1238" s="77">
        <v>5260</v>
      </c>
      <c r="Y1238" s="86">
        <v>5315</v>
      </c>
      <c r="Z1238" s="86">
        <v>5331</v>
      </c>
      <c r="AA1238" s="86">
        <v>5190</v>
      </c>
      <c r="AB1238" s="77">
        <v>5125</v>
      </c>
      <c r="AC1238" s="86">
        <v>5093</v>
      </c>
      <c r="AD1238" s="86">
        <v>4832</v>
      </c>
      <c r="AE1238" s="86">
        <v>4826</v>
      </c>
      <c r="AF1238" s="77">
        <v>4972</v>
      </c>
      <c r="AG1238" s="86">
        <v>4691</v>
      </c>
      <c r="AH1238" s="86">
        <v>4724</v>
      </c>
      <c r="AI1238" s="86">
        <v>4612</v>
      </c>
      <c r="AJ1238" s="77">
        <v>4639</v>
      </c>
      <c r="AK1238" s="86">
        <v>4811</v>
      </c>
      <c r="AL1238" s="86">
        <v>4824</v>
      </c>
      <c r="AM1238" s="86">
        <v>4818</v>
      </c>
      <c r="AN1238" s="77">
        <v>4786</v>
      </c>
      <c r="AO1238" s="86">
        <v>4613</v>
      </c>
      <c r="AP1238" s="86">
        <v>962</v>
      </c>
      <c r="AQ1238" s="86">
        <v>1364</v>
      </c>
      <c r="AR1238" s="77">
        <v>1164</v>
      </c>
      <c r="AT1238" s="99"/>
      <c r="AU1238" s="99"/>
      <c r="AV1238" s="99"/>
      <c r="AW1238" s="99"/>
      <c r="AX1238" s="99"/>
      <c r="AY1238" s="99"/>
      <c r="AZ1238" s="99"/>
      <c r="BA1238" s="99"/>
      <c r="BB1238" s="99"/>
      <c r="BC1238" s="99"/>
    </row>
    <row r="1239" spans="1:55" x14ac:dyDescent="0.45">
      <c r="A1239" s="135" t="s">
        <v>830</v>
      </c>
      <c r="B1239" s="60" t="s">
        <v>223</v>
      </c>
      <c r="C1239" s="76" t="s">
        <v>185</v>
      </c>
      <c r="D1239" s="60">
        <v>2621793</v>
      </c>
      <c r="E1239" s="86">
        <v>2063</v>
      </c>
      <c r="F1239" s="86">
        <v>1766</v>
      </c>
      <c r="G1239" s="86">
        <v>1766</v>
      </c>
      <c r="H1239" s="77">
        <v>1770</v>
      </c>
      <c r="I1239" s="86">
        <v>1390</v>
      </c>
      <c r="J1239" s="86">
        <v>1400</v>
      </c>
      <c r="K1239" s="86">
        <v>1405</v>
      </c>
      <c r="L1239" s="77">
        <v>1410</v>
      </c>
      <c r="M1239" s="86">
        <v>1396</v>
      </c>
      <c r="N1239" s="86">
        <v>1370</v>
      </c>
      <c r="O1239" s="86">
        <v>1374</v>
      </c>
      <c r="P1239" s="77">
        <v>1343</v>
      </c>
      <c r="Q1239" s="86">
        <v>1346</v>
      </c>
      <c r="R1239" s="86">
        <v>1344</v>
      </c>
      <c r="S1239" s="86">
        <v>1359</v>
      </c>
      <c r="T1239" s="77">
        <v>352</v>
      </c>
      <c r="U1239" s="86">
        <v>358</v>
      </c>
      <c r="V1239" s="86">
        <v>369</v>
      </c>
      <c r="W1239" s="86">
        <v>358</v>
      </c>
      <c r="X1239" s="77">
        <v>359</v>
      </c>
      <c r="Y1239" s="86">
        <v>376</v>
      </c>
      <c r="Z1239" s="86">
        <v>355</v>
      </c>
      <c r="AA1239" s="86">
        <v>357</v>
      </c>
      <c r="AB1239" s="77">
        <v>349</v>
      </c>
      <c r="AC1239" s="86">
        <v>92</v>
      </c>
      <c r="AD1239" s="86">
        <v>94</v>
      </c>
      <c r="AE1239" s="86">
        <v>90</v>
      </c>
      <c r="AF1239" s="77">
        <v>254</v>
      </c>
      <c r="AG1239" s="86">
        <v>245</v>
      </c>
      <c r="AH1239" s="86">
        <v>245</v>
      </c>
      <c r="AI1239" s="86">
        <v>235</v>
      </c>
      <c r="AJ1239" s="77">
        <v>266</v>
      </c>
      <c r="AK1239" s="86">
        <v>468</v>
      </c>
      <c r="AL1239" s="86">
        <v>464</v>
      </c>
      <c r="AM1239" s="86">
        <v>483</v>
      </c>
      <c r="AN1239" s="77">
        <v>506</v>
      </c>
      <c r="AO1239" s="86">
        <v>506</v>
      </c>
      <c r="AP1239" s="86">
        <v>521</v>
      </c>
      <c r="AQ1239" s="86">
        <v>891</v>
      </c>
      <c r="AR1239" s="77">
        <v>862</v>
      </c>
      <c r="AT1239" s="99"/>
      <c r="AU1239" s="99"/>
      <c r="AV1239" s="99"/>
      <c r="AW1239" s="99"/>
      <c r="AX1239" s="99"/>
      <c r="AY1239" s="99"/>
      <c r="AZ1239" s="99"/>
      <c r="BA1239" s="99"/>
      <c r="BB1239" s="99"/>
      <c r="BC1239" s="99"/>
    </row>
    <row r="1240" spans="1:55" x14ac:dyDescent="0.45">
      <c r="A1240" s="135" t="s">
        <v>831</v>
      </c>
      <c r="B1240" s="60" t="s">
        <v>223</v>
      </c>
      <c r="C1240" s="76" t="s">
        <v>185</v>
      </c>
      <c r="D1240" s="60">
        <v>2621794</v>
      </c>
      <c r="E1240" s="86">
        <v>555</v>
      </c>
      <c r="F1240" s="86">
        <v>532</v>
      </c>
      <c r="G1240" s="86">
        <v>551</v>
      </c>
      <c r="H1240" s="77">
        <v>534</v>
      </c>
      <c r="I1240" s="86">
        <v>640</v>
      </c>
      <c r="J1240" s="86">
        <v>650</v>
      </c>
      <c r="K1240" s="86">
        <v>648</v>
      </c>
      <c r="L1240" s="77">
        <v>696</v>
      </c>
      <c r="M1240" s="86">
        <v>729</v>
      </c>
      <c r="N1240" s="86">
        <v>737</v>
      </c>
      <c r="O1240" s="86">
        <v>738</v>
      </c>
      <c r="P1240" s="77">
        <v>795</v>
      </c>
      <c r="Q1240" s="86">
        <v>799</v>
      </c>
      <c r="R1240" s="86">
        <v>805</v>
      </c>
      <c r="S1240" s="86">
        <v>855</v>
      </c>
      <c r="T1240" s="77">
        <v>463</v>
      </c>
      <c r="U1240" s="86">
        <v>461</v>
      </c>
      <c r="V1240" s="86">
        <v>457</v>
      </c>
      <c r="W1240" s="86">
        <v>548</v>
      </c>
      <c r="X1240" s="77">
        <v>544</v>
      </c>
      <c r="Y1240" s="86">
        <v>643</v>
      </c>
      <c r="Z1240" s="86">
        <v>701</v>
      </c>
      <c r="AA1240" s="86">
        <v>761</v>
      </c>
      <c r="AB1240" s="77">
        <v>703</v>
      </c>
      <c r="AC1240" s="86">
        <v>703</v>
      </c>
      <c r="AD1240" s="86">
        <v>683</v>
      </c>
      <c r="AE1240" s="86">
        <v>683</v>
      </c>
      <c r="AF1240" s="77">
        <v>703</v>
      </c>
      <c r="AG1240" s="86">
        <v>713</v>
      </c>
      <c r="AH1240" s="86">
        <v>700</v>
      </c>
      <c r="AI1240" s="86">
        <v>700</v>
      </c>
      <c r="AJ1240" s="77">
        <v>699</v>
      </c>
      <c r="AK1240" s="86">
        <v>864</v>
      </c>
      <c r="AL1240" s="86">
        <v>861</v>
      </c>
      <c r="AM1240" s="86">
        <v>946</v>
      </c>
      <c r="AN1240" s="77">
        <v>534</v>
      </c>
      <c r="AO1240" s="86">
        <v>418</v>
      </c>
      <c r="AP1240" s="86">
        <v>408</v>
      </c>
      <c r="AQ1240" s="86">
        <v>528</v>
      </c>
      <c r="AR1240" s="77">
        <v>527</v>
      </c>
      <c r="AT1240" s="99"/>
      <c r="AU1240" s="99"/>
      <c r="AV1240" s="99"/>
      <c r="AW1240" s="99"/>
      <c r="AX1240" s="99"/>
      <c r="AY1240" s="99"/>
      <c r="AZ1240" s="99"/>
      <c r="BA1240" s="99"/>
      <c r="BB1240" s="99"/>
      <c r="BC1240" s="99"/>
    </row>
    <row r="1241" spans="1:55" x14ac:dyDescent="0.45">
      <c r="A1241" s="136" t="s">
        <v>832</v>
      </c>
      <c r="B1241" s="101" t="s">
        <v>223</v>
      </c>
      <c r="C1241" s="102" t="s">
        <v>185</v>
      </c>
      <c r="D1241" s="101">
        <v>2621795</v>
      </c>
      <c r="E1241" s="121"/>
      <c r="F1241" s="121"/>
      <c r="G1241" s="121"/>
      <c r="H1241" s="120"/>
      <c r="I1241" s="121"/>
      <c r="J1241" s="121"/>
      <c r="K1241" s="121"/>
      <c r="L1241" s="120"/>
      <c r="M1241" s="121"/>
      <c r="N1241" s="121"/>
      <c r="O1241" s="121"/>
      <c r="P1241" s="120"/>
      <c r="Q1241" s="121"/>
      <c r="R1241" s="121"/>
      <c r="S1241" s="121"/>
      <c r="T1241" s="120"/>
      <c r="U1241" s="121"/>
      <c r="V1241" s="121"/>
      <c r="W1241" s="121"/>
      <c r="X1241" s="120"/>
      <c r="Y1241" s="121"/>
      <c r="Z1241" s="121"/>
      <c r="AA1241" s="121"/>
      <c r="AB1241" s="120"/>
      <c r="AC1241" s="121"/>
      <c r="AD1241" s="121"/>
      <c r="AE1241" s="121"/>
      <c r="AF1241" s="120"/>
      <c r="AG1241" s="121"/>
      <c r="AH1241" s="121"/>
      <c r="AI1241" s="121"/>
      <c r="AJ1241" s="120"/>
      <c r="AK1241" s="121"/>
      <c r="AL1241" s="121"/>
      <c r="AM1241" s="121"/>
      <c r="AN1241" s="106">
        <f>+SUM(AN1238:AN1240)</f>
        <v>5826</v>
      </c>
      <c r="AO1241" s="105">
        <f>+SUM(AO1238:AO1240)</f>
        <v>5537</v>
      </c>
      <c r="AP1241" s="105">
        <f>+SUM(AP1238:AP1240)</f>
        <v>1891</v>
      </c>
      <c r="AQ1241" s="105">
        <f>+SUM(AQ1238:AQ1240)</f>
        <v>2783</v>
      </c>
      <c r="AR1241" s="106">
        <f>+SUM(AR1238:AR1240)</f>
        <v>2553</v>
      </c>
      <c r="AT1241" s="109"/>
      <c r="AU1241" s="109"/>
      <c r="AV1241" s="109"/>
      <c r="AW1241" s="109"/>
      <c r="AX1241" s="109"/>
      <c r="AY1241" s="109"/>
      <c r="AZ1241" s="109"/>
      <c r="BA1241" s="109"/>
      <c r="BB1241" s="109"/>
      <c r="BC1241" s="109"/>
    </row>
    <row r="1242" spans="1:55" x14ac:dyDescent="0.45">
      <c r="A1242" s="97"/>
      <c r="B1242" s="114"/>
      <c r="C1242" s="114"/>
      <c r="D1242" s="114"/>
      <c r="E1242" s="66"/>
      <c r="F1242" s="66"/>
      <c r="G1242" s="66"/>
      <c r="H1242" s="67"/>
      <c r="I1242" s="66"/>
      <c r="J1242" s="66"/>
      <c r="K1242" s="66"/>
      <c r="L1242" s="67"/>
      <c r="M1242" s="66"/>
      <c r="N1242" s="66"/>
      <c r="O1242" s="66"/>
      <c r="P1242" s="67"/>
      <c r="Q1242" s="66"/>
      <c r="R1242" s="66"/>
      <c r="S1242" s="66"/>
      <c r="T1242" s="67"/>
      <c r="U1242" s="66"/>
      <c r="V1242" s="66"/>
      <c r="W1242" s="66"/>
      <c r="X1242" s="67"/>
      <c r="Y1242" s="66"/>
      <c r="Z1242" s="66"/>
      <c r="AA1242" s="66"/>
      <c r="AB1242" s="67"/>
      <c r="AC1242" s="66"/>
      <c r="AD1242" s="66"/>
      <c r="AE1242" s="66"/>
      <c r="AF1242" s="67"/>
      <c r="AG1242" s="66"/>
      <c r="AH1242" s="66"/>
      <c r="AI1242" s="66"/>
      <c r="AJ1242" s="67"/>
      <c r="AK1242" s="66"/>
      <c r="AL1242" s="66"/>
      <c r="AM1242" s="66"/>
      <c r="AN1242" s="67"/>
      <c r="AO1242" s="66"/>
      <c r="AP1242" s="66"/>
      <c r="AQ1242" s="66"/>
      <c r="AR1242" s="67"/>
      <c r="AT1242" s="68"/>
      <c r="AU1242" s="68"/>
      <c r="AV1242" s="68"/>
      <c r="AW1242" s="68"/>
      <c r="AX1242" s="68"/>
      <c r="AY1242" s="68"/>
      <c r="AZ1242" s="68"/>
      <c r="BA1242" s="68"/>
      <c r="BB1242" s="68"/>
      <c r="BC1242" s="68"/>
    </row>
    <row r="1243" spans="1:55" x14ac:dyDescent="0.45">
      <c r="A1243" s="135" t="s">
        <v>833</v>
      </c>
      <c r="B1243" s="60" t="s">
        <v>223</v>
      </c>
      <c r="C1243" s="76" t="s">
        <v>185</v>
      </c>
      <c r="D1243" s="60">
        <v>2621796</v>
      </c>
      <c r="E1243" s="98"/>
      <c r="F1243" s="98"/>
      <c r="G1243" s="98"/>
      <c r="H1243" s="79"/>
      <c r="I1243" s="98"/>
      <c r="J1243" s="98"/>
      <c r="K1243" s="98"/>
      <c r="L1243" s="79"/>
      <c r="M1243" s="98"/>
      <c r="N1243" s="98"/>
      <c r="O1243" s="98"/>
      <c r="P1243" s="79"/>
      <c r="Q1243" s="98"/>
      <c r="R1243" s="98"/>
      <c r="S1243" s="98"/>
      <c r="T1243" s="79"/>
      <c r="U1243" s="98"/>
      <c r="V1243" s="98"/>
      <c r="W1243" s="98"/>
      <c r="X1243" s="79"/>
      <c r="Y1243" s="98"/>
      <c r="Z1243" s="98"/>
      <c r="AA1243" s="98"/>
      <c r="AB1243" s="79"/>
      <c r="AC1243" s="98"/>
      <c r="AD1243" s="98"/>
      <c r="AE1243" s="98"/>
      <c r="AF1243" s="79"/>
      <c r="AG1243" s="98"/>
      <c r="AH1243" s="98"/>
      <c r="AI1243" s="98"/>
      <c r="AJ1243" s="79"/>
      <c r="AK1243" s="98"/>
      <c r="AL1243" s="98"/>
      <c r="AM1243" s="98"/>
      <c r="AN1243" s="77">
        <v>138</v>
      </c>
      <c r="AO1243" s="86">
        <v>131</v>
      </c>
      <c r="AP1243" s="86">
        <v>238</v>
      </c>
      <c r="AQ1243" s="86">
        <v>234</v>
      </c>
      <c r="AR1243" s="77">
        <v>240</v>
      </c>
      <c r="AT1243" s="99"/>
      <c r="AU1243" s="99"/>
      <c r="AV1243" s="99"/>
      <c r="AW1243" s="99"/>
      <c r="AX1243" s="99"/>
      <c r="AY1243" s="99"/>
      <c r="AZ1243" s="99"/>
      <c r="BA1243" s="99"/>
      <c r="BB1243" s="99"/>
      <c r="BC1243" s="99"/>
    </row>
    <row r="1244" spans="1:55" x14ac:dyDescent="0.45">
      <c r="A1244" s="136" t="s">
        <v>834</v>
      </c>
      <c r="B1244" s="101" t="s">
        <v>223</v>
      </c>
      <c r="C1244" s="102" t="s">
        <v>185</v>
      </c>
      <c r="D1244" s="101">
        <v>2621797</v>
      </c>
      <c r="E1244" s="105">
        <f t="shared" ref="E1244:AR1244" si="97">SUM(E1238:E1240,E1243)</f>
        <v>10067</v>
      </c>
      <c r="F1244" s="105">
        <f t="shared" si="97"/>
        <v>9514</v>
      </c>
      <c r="G1244" s="105">
        <f t="shared" si="97"/>
        <v>9528</v>
      </c>
      <c r="H1244" s="106">
        <f t="shared" si="97"/>
        <v>9586</v>
      </c>
      <c r="I1244" s="105">
        <f t="shared" si="97"/>
        <v>8855</v>
      </c>
      <c r="J1244" s="105">
        <f t="shared" si="97"/>
        <v>9026</v>
      </c>
      <c r="K1244" s="105">
        <f t="shared" si="97"/>
        <v>8568</v>
      </c>
      <c r="L1244" s="106">
        <f t="shared" si="97"/>
        <v>8653</v>
      </c>
      <c r="M1244" s="105">
        <f t="shared" si="97"/>
        <v>8635</v>
      </c>
      <c r="N1244" s="105">
        <f t="shared" si="97"/>
        <v>8678</v>
      </c>
      <c r="O1244" s="105">
        <f t="shared" si="97"/>
        <v>8707</v>
      </c>
      <c r="P1244" s="106">
        <f t="shared" si="97"/>
        <v>8730</v>
      </c>
      <c r="Q1244" s="105">
        <f t="shared" si="97"/>
        <v>8744</v>
      </c>
      <c r="R1244" s="105">
        <f t="shared" si="97"/>
        <v>8746</v>
      </c>
      <c r="S1244" s="105">
        <f t="shared" si="97"/>
        <v>8855</v>
      </c>
      <c r="T1244" s="106">
        <f t="shared" si="97"/>
        <v>6357</v>
      </c>
      <c r="U1244" s="105">
        <f t="shared" si="97"/>
        <v>6300</v>
      </c>
      <c r="V1244" s="105">
        <f t="shared" si="97"/>
        <v>6156</v>
      </c>
      <c r="W1244" s="105">
        <f t="shared" si="97"/>
        <v>6218</v>
      </c>
      <c r="X1244" s="106">
        <f t="shared" si="97"/>
        <v>6163</v>
      </c>
      <c r="Y1244" s="105">
        <f t="shared" si="97"/>
        <v>6334</v>
      </c>
      <c r="Z1244" s="105">
        <f t="shared" si="97"/>
        <v>6387</v>
      </c>
      <c r="AA1244" s="105">
        <f t="shared" si="97"/>
        <v>6308</v>
      </c>
      <c r="AB1244" s="106">
        <f t="shared" si="97"/>
        <v>6177</v>
      </c>
      <c r="AC1244" s="105">
        <f t="shared" si="97"/>
        <v>5888</v>
      </c>
      <c r="AD1244" s="105">
        <f t="shared" si="97"/>
        <v>5609</v>
      </c>
      <c r="AE1244" s="105">
        <f t="shared" si="97"/>
        <v>5599</v>
      </c>
      <c r="AF1244" s="106">
        <f t="shared" si="97"/>
        <v>5929</v>
      </c>
      <c r="AG1244" s="105">
        <f t="shared" si="97"/>
        <v>5649</v>
      </c>
      <c r="AH1244" s="105">
        <f t="shared" si="97"/>
        <v>5669</v>
      </c>
      <c r="AI1244" s="105">
        <f t="shared" si="97"/>
        <v>5547</v>
      </c>
      <c r="AJ1244" s="106">
        <f t="shared" si="97"/>
        <v>5604</v>
      </c>
      <c r="AK1244" s="105">
        <f t="shared" si="97"/>
        <v>6143</v>
      </c>
      <c r="AL1244" s="105">
        <f t="shared" si="97"/>
        <v>6149</v>
      </c>
      <c r="AM1244" s="105">
        <f t="shared" si="97"/>
        <v>6247</v>
      </c>
      <c r="AN1244" s="106">
        <f t="shared" si="97"/>
        <v>5964</v>
      </c>
      <c r="AO1244" s="105">
        <f t="shared" si="97"/>
        <v>5668</v>
      </c>
      <c r="AP1244" s="105">
        <f t="shared" si="97"/>
        <v>2129</v>
      </c>
      <c r="AQ1244" s="105">
        <f t="shared" si="97"/>
        <v>3017</v>
      </c>
      <c r="AR1244" s="106">
        <f t="shared" si="97"/>
        <v>2793</v>
      </c>
      <c r="AT1244" s="109"/>
      <c r="AU1244" s="109"/>
      <c r="AV1244" s="109"/>
      <c r="AW1244" s="109"/>
      <c r="AX1244" s="109"/>
      <c r="AY1244" s="109"/>
      <c r="AZ1244" s="109"/>
      <c r="BA1244" s="109"/>
      <c r="BB1244" s="109"/>
      <c r="BC1244" s="109"/>
    </row>
    <row r="1245" spans="1:55" x14ac:dyDescent="0.45">
      <c r="A1245" s="59"/>
      <c r="B1245" s="60"/>
      <c r="C1245" s="60"/>
      <c r="D1245" s="60"/>
      <c r="E1245" s="66"/>
      <c r="F1245" s="66"/>
      <c r="G1245" s="66"/>
      <c r="H1245" s="67"/>
      <c r="I1245" s="66"/>
      <c r="J1245" s="66"/>
      <c r="K1245" s="66"/>
      <c r="L1245" s="67"/>
      <c r="M1245" s="66"/>
      <c r="N1245" s="66"/>
      <c r="O1245" s="66"/>
      <c r="P1245" s="67"/>
      <c r="Q1245" s="66"/>
      <c r="R1245" s="66"/>
      <c r="S1245" s="66"/>
      <c r="T1245" s="67"/>
      <c r="U1245" s="66"/>
      <c r="V1245" s="66"/>
      <c r="W1245" s="66"/>
      <c r="X1245" s="67"/>
      <c r="Y1245" s="66"/>
      <c r="Z1245" s="66"/>
      <c r="AA1245" s="66"/>
      <c r="AB1245" s="67"/>
      <c r="AC1245" s="66"/>
      <c r="AD1245" s="66"/>
      <c r="AE1245" s="66"/>
      <c r="AF1245" s="67"/>
      <c r="AG1245" s="66"/>
      <c r="AH1245" s="66"/>
      <c r="AI1245" s="66"/>
      <c r="AJ1245" s="67"/>
      <c r="AK1245" s="66"/>
      <c r="AL1245" s="66"/>
      <c r="AM1245" s="66"/>
      <c r="AN1245" s="67"/>
      <c r="AO1245" s="66"/>
      <c r="AP1245" s="66"/>
      <c r="AQ1245" s="66"/>
      <c r="AR1245" s="67"/>
      <c r="AT1245" s="68"/>
      <c r="AU1245" s="68"/>
      <c r="AV1245" s="68"/>
      <c r="AW1245" s="68"/>
      <c r="AX1245" s="68"/>
      <c r="AY1245" s="68"/>
      <c r="AZ1245" s="68"/>
      <c r="BA1245" s="68"/>
      <c r="BB1245" s="68"/>
      <c r="BC1245" s="68"/>
    </row>
    <row r="1246" spans="1:55" x14ac:dyDescent="0.45">
      <c r="A1246" s="141" t="s">
        <v>835</v>
      </c>
      <c r="B1246" s="142"/>
      <c r="C1246" s="142"/>
      <c r="D1246" s="142"/>
      <c r="E1246" s="66"/>
      <c r="F1246" s="66"/>
      <c r="G1246" s="66"/>
      <c r="H1246" s="67"/>
      <c r="I1246" s="66"/>
      <c r="J1246" s="66"/>
      <c r="K1246" s="66"/>
      <c r="L1246" s="67"/>
      <c r="M1246" s="66"/>
      <c r="N1246" s="66"/>
      <c r="O1246" s="66"/>
      <c r="P1246" s="67"/>
      <c r="Q1246" s="66"/>
      <c r="R1246" s="66"/>
      <c r="S1246" s="66"/>
      <c r="T1246" s="67"/>
      <c r="U1246" s="66"/>
      <c r="V1246" s="66"/>
      <c r="W1246" s="66"/>
      <c r="X1246" s="67"/>
      <c r="Y1246" s="66"/>
      <c r="Z1246" s="66"/>
      <c r="AA1246" s="66"/>
      <c r="AB1246" s="67"/>
      <c r="AC1246" s="66"/>
      <c r="AD1246" s="66"/>
      <c r="AE1246" s="66"/>
      <c r="AF1246" s="67"/>
      <c r="AG1246" s="66"/>
      <c r="AH1246" s="66"/>
      <c r="AI1246" s="66"/>
      <c r="AJ1246" s="67"/>
      <c r="AK1246" s="66"/>
      <c r="AL1246" s="66"/>
      <c r="AM1246" s="66"/>
      <c r="AN1246" s="67"/>
      <c r="AO1246" s="66"/>
      <c r="AP1246" s="66"/>
      <c r="AQ1246" s="66"/>
      <c r="AR1246" s="67"/>
      <c r="AT1246" s="68"/>
      <c r="AU1246" s="68"/>
      <c r="AV1246" s="68"/>
      <c r="AW1246" s="68"/>
      <c r="AX1246" s="68"/>
      <c r="AY1246" s="68"/>
      <c r="AZ1246" s="68"/>
      <c r="BA1246" s="68"/>
      <c r="BB1246" s="68"/>
      <c r="BC1246" s="68"/>
    </row>
    <row r="1247" spans="1:55" x14ac:dyDescent="0.45">
      <c r="A1247" s="135" t="s">
        <v>829</v>
      </c>
      <c r="B1247" s="60" t="s">
        <v>223</v>
      </c>
      <c r="C1247" s="76" t="s">
        <v>185</v>
      </c>
      <c r="D1247" s="60">
        <v>2621798</v>
      </c>
      <c r="E1247" s="86">
        <v>1527</v>
      </c>
      <c r="F1247" s="86">
        <v>1690</v>
      </c>
      <c r="G1247" s="86">
        <v>1894</v>
      </c>
      <c r="H1247" s="77">
        <v>2102</v>
      </c>
      <c r="I1247" s="86">
        <v>2158</v>
      </c>
      <c r="J1247" s="86">
        <v>2346</v>
      </c>
      <c r="K1247" s="86">
        <v>2337</v>
      </c>
      <c r="L1247" s="77">
        <v>2513</v>
      </c>
      <c r="M1247" s="86">
        <v>2697</v>
      </c>
      <c r="N1247" s="86">
        <v>2852</v>
      </c>
      <c r="O1247" s="86">
        <v>3037</v>
      </c>
      <c r="P1247" s="77">
        <v>3213</v>
      </c>
      <c r="Q1247" s="86">
        <v>3390</v>
      </c>
      <c r="R1247" s="86">
        <v>3568</v>
      </c>
      <c r="S1247" s="86">
        <v>3741</v>
      </c>
      <c r="T1247" s="77">
        <v>2710</v>
      </c>
      <c r="U1247" s="86">
        <v>2792</v>
      </c>
      <c r="V1247" s="86">
        <v>2818</v>
      </c>
      <c r="W1247" s="86">
        <v>2931</v>
      </c>
      <c r="X1247" s="77">
        <v>3040</v>
      </c>
      <c r="Y1247" s="86">
        <v>3066</v>
      </c>
      <c r="Z1247" s="86">
        <v>3252</v>
      </c>
      <c r="AA1247" s="86">
        <v>3314</v>
      </c>
      <c r="AB1247" s="77">
        <v>3394</v>
      </c>
      <c r="AC1247" s="86">
        <v>3491</v>
      </c>
      <c r="AD1247" s="86">
        <v>3342</v>
      </c>
      <c r="AE1247" s="86">
        <v>3455</v>
      </c>
      <c r="AF1247" s="77">
        <v>3570</v>
      </c>
      <c r="AG1247" s="86">
        <v>3401</v>
      </c>
      <c r="AH1247" s="86">
        <v>3523</v>
      </c>
      <c r="AI1247" s="86">
        <v>3552</v>
      </c>
      <c r="AJ1247" s="77">
        <v>3649</v>
      </c>
      <c r="AK1247" s="86">
        <v>3774</v>
      </c>
      <c r="AL1247" s="86">
        <v>3927</v>
      </c>
      <c r="AM1247" s="86">
        <v>4045</v>
      </c>
      <c r="AN1247" s="77">
        <v>4112</v>
      </c>
      <c r="AO1247" s="86">
        <v>4080</v>
      </c>
      <c r="AP1247" s="86">
        <v>462</v>
      </c>
      <c r="AQ1247" s="86">
        <v>491</v>
      </c>
      <c r="AR1247" s="77">
        <v>354</v>
      </c>
      <c r="AT1247" s="99"/>
      <c r="AU1247" s="99"/>
      <c r="AV1247" s="99"/>
      <c r="AW1247" s="99"/>
      <c r="AX1247" s="99"/>
      <c r="AY1247" s="99"/>
      <c r="AZ1247" s="99"/>
      <c r="BA1247" s="99"/>
      <c r="BB1247" s="99"/>
      <c r="BC1247" s="99"/>
    </row>
    <row r="1248" spans="1:55" x14ac:dyDescent="0.45">
      <c r="A1248" s="135" t="s">
        <v>830</v>
      </c>
      <c r="B1248" s="60" t="s">
        <v>223</v>
      </c>
      <c r="C1248" s="76" t="s">
        <v>185</v>
      </c>
      <c r="D1248" s="60">
        <v>2621799</v>
      </c>
      <c r="E1248" s="86">
        <v>908</v>
      </c>
      <c r="F1248" s="86">
        <v>947</v>
      </c>
      <c r="G1248" s="86">
        <v>1007</v>
      </c>
      <c r="H1248" s="77">
        <v>1067</v>
      </c>
      <c r="I1248" s="86">
        <v>1033</v>
      </c>
      <c r="J1248" s="86">
        <v>1085</v>
      </c>
      <c r="K1248" s="86">
        <v>1127</v>
      </c>
      <c r="L1248" s="77">
        <v>1168</v>
      </c>
      <c r="M1248" s="86">
        <v>1199</v>
      </c>
      <c r="N1248" s="86">
        <v>1193</v>
      </c>
      <c r="O1248" s="86">
        <v>1209</v>
      </c>
      <c r="P1248" s="77">
        <v>1201</v>
      </c>
      <c r="Q1248" s="86">
        <v>1215</v>
      </c>
      <c r="R1248" s="86">
        <v>1225</v>
      </c>
      <c r="S1248" s="86">
        <v>1239</v>
      </c>
      <c r="T1248" s="77">
        <v>197</v>
      </c>
      <c r="U1248" s="86">
        <v>218</v>
      </c>
      <c r="V1248" s="86">
        <v>241</v>
      </c>
      <c r="W1248" s="86">
        <v>246</v>
      </c>
      <c r="X1248" s="77">
        <v>263</v>
      </c>
      <c r="Y1248" s="86">
        <v>284</v>
      </c>
      <c r="Z1248" s="86">
        <v>282</v>
      </c>
      <c r="AA1248" s="86">
        <v>301</v>
      </c>
      <c r="AB1248" s="77">
        <v>308</v>
      </c>
      <c r="AC1248" s="86">
        <v>65</v>
      </c>
      <c r="AD1248" s="86">
        <v>70</v>
      </c>
      <c r="AE1248" s="86">
        <v>73</v>
      </c>
      <c r="AF1248" s="77">
        <v>30</v>
      </c>
      <c r="AG1248" s="86">
        <v>28</v>
      </c>
      <c r="AH1248" s="86">
        <v>38</v>
      </c>
      <c r="AI1248" s="86">
        <v>39</v>
      </c>
      <c r="AJ1248" s="77">
        <v>49</v>
      </c>
      <c r="AK1248" s="86">
        <v>72</v>
      </c>
      <c r="AL1248" s="86">
        <v>93</v>
      </c>
      <c r="AM1248" s="86">
        <v>118</v>
      </c>
      <c r="AN1248" s="77">
        <v>140</v>
      </c>
      <c r="AO1248" s="86">
        <v>166</v>
      </c>
      <c r="AP1248" s="86">
        <v>193</v>
      </c>
      <c r="AQ1248" s="86">
        <v>224</v>
      </c>
      <c r="AR1248" s="77">
        <v>235</v>
      </c>
      <c r="AT1248" s="99"/>
      <c r="AU1248" s="99"/>
      <c r="AV1248" s="99"/>
      <c r="AW1248" s="99"/>
      <c r="AX1248" s="99"/>
      <c r="AY1248" s="99"/>
      <c r="AZ1248" s="99"/>
      <c r="BA1248" s="99"/>
      <c r="BB1248" s="99"/>
      <c r="BC1248" s="99"/>
    </row>
    <row r="1249" spans="1:55" x14ac:dyDescent="0.45">
      <c r="A1249" s="135" t="s">
        <v>831</v>
      </c>
      <c r="B1249" s="60" t="s">
        <v>223</v>
      </c>
      <c r="C1249" s="76" t="s">
        <v>185</v>
      </c>
      <c r="D1249" s="60">
        <v>2621800</v>
      </c>
      <c r="E1249" s="86">
        <v>308</v>
      </c>
      <c r="F1249" s="86">
        <v>319</v>
      </c>
      <c r="G1249" s="86">
        <v>337</v>
      </c>
      <c r="H1249" s="77">
        <v>351</v>
      </c>
      <c r="I1249" s="86">
        <v>347</v>
      </c>
      <c r="J1249" s="86">
        <v>361</v>
      </c>
      <c r="K1249" s="86">
        <v>360</v>
      </c>
      <c r="L1249" s="77">
        <v>365</v>
      </c>
      <c r="M1249" s="86">
        <v>359</v>
      </c>
      <c r="N1249" s="86">
        <v>420</v>
      </c>
      <c r="O1249" s="86">
        <v>438</v>
      </c>
      <c r="P1249" s="77">
        <v>469</v>
      </c>
      <c r="Q1249" s="86">
        <v>482</v>
      </c>
      <c r="R1249" s="86">
        <v>501</v>
      </c>
      <c r="S1249" s="86">
        <v>508</v>
      </c>
      <c r="T1249" s="77">
        <v>143</v>
      </c>
      <c r="U1249" s="86">
        <v>153</v>
      </c>
      <c r="V1249" s="86">
        <v>164</v>
      </c>
      <c r="W1249" s="86">
        <v>158</v>
      </c>
      <c r="X1249" s="77">
        <v>168</v>
      </c>
      <c r="Y1249" s="86">
        <v>175</v>
      </c>
      <c r="Z1249" s="86">
        <v>191</v>
      </c>
      <c r="AA1249" s="86">
        <v>245</v>
      </c>
      <c r="AB1249" s="77">
        <v>255</v>
      </c>
      <c r="AC1249" s="86">
        <v>269</v>
      </c>
      <c r="AD1249" s="86">
        <v>295</v>
      </c>
      <c r="AE1249" s="86">
        <v>324</v>
      </c>
      <c r="AF1249" s="77">
        <v>350</v>
      </c>
      <c r="AG1249" s="86">
        <v>380</v>
      </c>
      <c r="AH1249" s="86">
        <v>411</v>
      </c>
      <c r="AI1249" s="86">
        <v>436</v>
      </c>
      <c r="AJ1249" s="77">
        <v>461</v>
      </c>
      <c r="AK1249" s="86">
        <v>474</v>
      </c>
      <c r="AL1249" s="86">
        <v>503</v>
      </c>
      <c r="AM1249" s="86">
        <v>535</v>
      </c>
      <c r="AN1249" s="77">
        <v>295</v>
      </c>
      <c r="AO1249" s="86">
        <v>109</v>
      </c>
      <c r="AP1249" s="86">
        <v>97</v>
      </c>
      <c r="AQ1249" s="86">
        <v>110</v>
      </c>
      <c r="AR1249" s="77">
        <v>120</v>
      </c>
      <c r="AT1249" s="99"/>
      <c r="AU1249" s="99"/>
      <c r="AV1249" s="99"/>
      <c r="AW1249" s="99"/>
      <c r="AX1249" s="99"/>
      <c r="AY1249" s="99"/>
      <c r="AZ1249" s="99"/>
      <c r="BA1249" s="99"/>
      <c r="BB1249" s="99"/>
      <c r="BC1249" s="99"/>
    </row>
    <row r="1250" spans="1:55" x14ac:dyDescent="0.45">
      <c r="A1250" s="136" t="s">
        <v>832</v>
      </c>
      <c r="B1250" s="101" t="s">
        <v>223</v>
      </c>
      <c r="C1250" s="102" t="s">
        <v>185</v>
      </c>
      <c r="D1250" s="101">
        <v>2621801</v>
      </c>
      <c r="E1250" s="121"/>
      <c r="F1250" s="121"/>
      <c r="G1250" s="121"/>
      <c r="H1250" s="120"/>
      <c r="I1250" s="121"/>
      <c r="J1250" s="121"/>
      <c r="K1250" s="121"/>
      <c r="L1250" s="120"/>
      <c r="M1250" s="121"/>
      <c r="N1250" s="121"/>
      <c r="O1250" s="121"/>
      <c r="P1250" s="120"/>
      <c r="Q1250" s="121"/>
      <c r="R1250" s="121"/>
      <c r="S1250" s="121"/>
      <c r="T1250" s="120"/>
      <c r="U1250" s="121"/>
      <c r="V1250" s="121"/>
      <c r="W1250" s="121"/>
      <c r="X1250" s="120"/>
      <c r="Y1250" s="121"/>
      <c r="Z1250" s="121"/>
      <c r="AA1250" s="121"/>
      <c r="AB1250" s="120"/>
      <c r="AC1250" s="121"/>
      <c r="AD1250" s="121"/>
      <c r="AE1250" s="121"/>
      <c r="AF1250" s="120"/>
      <c r="AG1250" s="121"/>
      <c r="AH1250" s="121"/>
      <c r="AI1250" s="121"/>
      <c r="AJ1250" s="120"/>
      <c r="AK1250" s="121"/>
      <c r="AL1250" s="121"/>
      <c r="AM1250" s="121"/>
      <c r="AN1250" s="106">
        <f>+SUM(AN1247:AN1249)</f>
        <v>4547</v>
      </c>
      <c r="AO1250" s="105">
        <f>+SUM(AO1247:AO1249)</f>
        <v>4355</v>
      </c>
      <c r="AP1250" s="105">
        <f>+SUM(AP1247:AP1249)</f>
        <v>752</v>
      </c>
      <c r="AQ1250" s="105">
        <f>+SUM(AQ1247:AQ1249)</f>
        <v>825</v>
      </c>
      <c r="AR1250" s="106">
        <f>+SUM(AR1247:AR1249)</f>
        <v>709</v>
      </c>
      <c r="AT1250" s="109"/>
      <c r="AU1250" s="109"/>
      <c r="AV1250" s="109"/>
      <c r="AW1250" s="109"/>
      <c r="AX1250" s="109"/>
      <c r="AY1250" s="109"/>
      <c r="AZ1250" s="109"/>
      <c r="BA1250" s="109"/>
      <c r="BB1250" s="109"/>
      <c r="BC1250" s="109"/>
    </row>
    <row r="1251" spans="1:55" x14ac:dyDescent="0.45">
      <c r="A1251" s="97"/>
      <c r="B1251" s="114"/>
      <c r="C1251" s="114"/>
      <c r="D1251" s="114"/>
      <c r="E1251" s="66"/>
      <c r="F1251" s="66"/>
      <c r="G1251" s="66"/>
      <c r="H1251" s="67"/>
      <c r="I1251" s="66"/>
      <c r="J1251" s="66"/>
      <c r="K1251" s="66"/>
      <c r="L1251" s="67"/>
      <c r="M1251" s="66"/>
      <c r="N1251" s="66"/>
      <c r="O1251" s="66"/>
      <c r="P1251" s="67"/>
      <c r="Q1251" s="66"/>
      <c r="R1251" s="66"/>
      <c r="S1251" s="66"/>
      <c r="T1251" s="67"/>
      <c r="U1251" s="66"/>
      <c r="V1251" s="66"/>
      <c r="W1251" s="66"/>
      <c r="X1251" s="67"/>
      <c r="Y1251" s="66"/>
      <c r="Z1251" s="66"/>
      <c r="AA1251" s="66"/>
      <c r="AB1251" s="67"/>
      <c r="AC1251" s="66"/>
      <c r="AD1251" s="66"/>
      <c r="AE1251" s="66"/>
      <c r="AF1251" s="67"/>
      <c r="AG1251" s="66"/>
      <c r="AH1251" s="66"/>
      <c r="AI1251" s="66"/>
      <c r="AJ1251" s="67"/>
      <c r="AK1251" s="66"/>
      <c r="AL1251" s="66"/>
      <c r="AM1251" s="66"/>
      <c r="AN1251" s="67"/>
      <c r="AO1251" s="66"/>
      <c r="AP1251" s="66"/>
      <c r="AQ1251" s="66"/>
      <c r="AR1251" s="67"/>
      <c r="AT1251" s="68"/>
      <c r="AU1251" s="68"/>
      <c r="AV1251" s="68"/>
      <c r="AW1251" s="68"/>
      <c r="AX1251" s="68"/>
      <c r="AY1251" s="68"/>
      <c r="AZ1251" s="68"/>
      <c r="BA1251" s="68"/>
      <c r="BB1251" s="68"/>
      <c r="BC1251" s="68"/>
    </row>
    <row r="1252" spans="1:55" x14ac:dyDescent="0.45">
      <c r="A1252" s="135" t="s">
        <v>833</v>
      </c>
      <c r="B1252" s="60" t="s">
        <v>223</v>
      </c>
      <c r="C1252" s="76" t="s">
        <v>185</v>
      </c>
      <c r="D1252" s="60">
        <v>2621802</v>
      </c>
      <c r="E1252" s="98"/>
      <c r="F1252" s="98"/>
      <c r="G1252" s="98"/>
      <c r="H1252" s="79"/>
      <c r="I1252" s="98"/>
      <c r="J1252" s="98"/>
      <c r="K1252" s="98"/>
      <c r="L1252" s="79"/>
      <c r="M1252" s="98"/>
      <c r="N1252" s="98"/>
      <c r="O1252" s="98"/>
      <c r="P1252" s="79"/>
      <c r="Q1252" s="98"/>
      <c r="R1252" s="98"/>
      <c r="S1252" s="98"/>
      <c r="T1252" s="79"/>
      <c r="U1252" s="98"/>
      <c r="V1252" s="98"/>
      <c r="W1252" s="98"/>
      <c r="X1252" s="79"/>
      <c r="Y1252" s="98"/>
      <c r="Z1252" s="98"/>
      <c r="AA1252" s="98"/>
      <c r="AB1252" s="79"/>
      <c r="AC1252" s="98"/>
      <c r="AD1252" s="98"/>
      <c r="AE1252" s="98"/>
      <c r="AF1252" s="79"/>
      <c r="AG1252" s="98"/>
      <c r="AH1252" s="98"/>
      <c r="AI1252" s="98"/>
      <c r="AJ1252" s="79"/>
      <c r="AK1252" s="98"/>
      <c r="AL1252" s="98"/>
      <c r="AM1252" s="98"/>
      <c r="AN1252" s="77">
        <v>0</v>
      </c>
      <c r="AO1252" s="86">
        <v>0</v>
      </c>
      <c r="AP1252" s="86">
        <v>0</v>
      </c>
      <c r="AQ1252" s="86">
        <v>0</v>
      </c>
      <c r="AR1252" s="77">
        <v>0</v>
      </c>
      <c r="AT1252" s="99"/>
      <c r="AU1252" s="99"/>
      <c r="AV1252" s="99"/>
      <c r="AW1252" s="99"/>
      <c r="AX1252" s="99"/>
      <c r="AY1252" s="99"/>
      <c r="AZ1252" s="99"/>
      <c r="BA1252" s="99"/>
      <c r="BB1252" s="99"/>
      <c r="BC1252" s="99"/>
    </row>
    <row r="1253" spans="1:55" x14ac:dyDescent="0.45">
      <c r="A1253" s="136" t="s">
        <v>834</v>
      </c>
      <c r="B1253" s="101" t="s">
        <v>223</v>
      </c>
      <c r="C1253" s="102" t="s">
        <v>185</v>
      </c>
      <c r="D1253" s="101">
        <v>2621803</v>
      </c>
      <c r="E1253" s="105">
        <f t="shared" ref="E1253:AR1253" si="98">SUM(E1247:E1249,E1252)</f>
        <v>2743</v>
      </c>
      <c r="F1253" s="105">
        <f t="shared" si="98"/>
        <v>2956</v>
      </c>
      <c r="G1253" s="105">
        <f t="shared" si="98"/>
        <v>3238</v>
      </c>
      <c r="H1253" s="106">
        <f t="shared" si="98"/>
        <v>3520</v>
      </c>
      <c r="I1253" s="105">
        <f t="shared" si="98"/>
        <v>3538</v>
      </c>
      <c r="J1253" s="105">
        <f t="shared" si="98"/>
        <v>3792</v>
      </c>
      <c r="K1253" s="105">
        <f t="shared" si="98"/>
        <v>3824</v>
      </c>
      <c r="L1253" s="106">
        <f t="shared" si="98"/>
        <v>4046</v>
      </c>
      <c r="M1253" s="105">
        <f t="shared" si="98"/>
        <v>4255</v>
      </c>
      <c r="N1253" s="105">
        <f t="shared" si="98"/>
        <v>4465</v>
      </c>
      <c r="O1253" s="105">
        <f t="shared" si="98"/>
        <v>4684</v>
      </c>
      <c r="P1253" s="106">
        <f t="shared" si="98"/>
        <v>4883</v>
      </c>
      <c r="Q1253" s="105">
        <f t="shared" si="98"/>
        <v>5087</v>
      </c>
      <c r="R1253" s="105">
        <f t="shared" si="98"/>
        <v>5294</v>
      </c>
      <c r="S1253" s="105">
        <f t="shared" si="98"/>
        <v>5488</v>
      </c>
      <c r="T1253" s="106">
        <f t="shared" si="98"/>
        <v>3050</v>
      </c>
      <c r="U1253" s="105">
        <f t="shared" si="98"/>
        <v>3163</v>
      </c>
      <c r="V1253" s="105">
        <f t="shared" si="98"/>
        <v>3223</v>
      </c>
      <c r="W1253" s="105">
        <f t="shared" si="98"/>
        <v>3335</v>
      </c>
      <c r="X1253" s="106">
        <f t="shared" si="98"/>
        <v>3471</v>
      </c>
      <c r="Y1253" s="105">
        <f t="shared" si="98"/>
        <v>3525</v>
      </c>
      <c r="Z1253" s="105">
        <f t="shared" si="98"/>
        <v>3725</v>
      </c>
      <c r="AA1253" s="105">
        <f t="shared" si="98"/>
        <v>3860</v>
      </c>
      <c r="AB1253" s="106">
        <f t="shared" si="98"/>
        <v>3957</v>
      </c>
      <c r="AC1253" s="105">
        <f t="shared" si="98"/>
        <v>3825</v>
      </c>
      <c r="AD1253" s="105">
        <f t="shared" si="98"/>
        <v>3707</v>
      </c>
      <c r="AE1253" s="105">
        <f t="shared" si="98"/>
        <v>3852</v>
      </c>
      <c r="AF1253" s="106">
        <f t="shared" si="98"/>
        <v>3950</v>
      </c>
      <c r="AG1253" s="105">
        <f t="shared" si="98"/>
        <v>3809</v>
      </c>
      <c r="AH1253" s="105">
        <f t="shared" si="98"/>
        <v>3972</v>
      </c>
      <c r="AI1253" s="105">
        <f t="shared" si="98"/>
        <v>4027</v>
      </c>
      <c r="AJ1253" s="106">
        <f t="shared" si="98"/>
        <v>4159</v>
      </c>
      <c r="AK1253" s="105">
        <f t="shared" si="98"/>
        <v>4320</v>
      </c>
      <c r="AL1253" s="105">
        <f t="shared" si="98"/>
        <v>4523</v>
      </c>
      <c r="AM1253" s="105">
        <f t="shared" si="98"/>
        <v>4698</v>
      </c>
      <c r="AN1253" s="106">
        <f t="shared" si="98"/>
        <v>4547</v>
      </c>
      <c r="AO1253" s="105">
        <f t="shared" si="98"/>
        <v>4355</v>
      </c>
      <c r="AP1253" s="105">
        <f t="shared" si="98"/>
        <v>752</v>
      </c>
      <c r="AQ1253" s="105">
        <f t="shared" si="98"/>
        <v>825</v>
      </c>
      <c r="AR1253" s="106">
        <f t="shared" si="98"/>
        <v>709</v>
      </c>
      <c r="AT1253" s="109"/>
      <c r="AU1253" s="109"/>
      <c r="AV1253" s="109"/>
      <c r="AW1253" s="109"/>
      <c r="AX1253" s="109"/>
      <c r="AY1253" s="109"/>
      <c r="AZ1253" s="109"/>
      <c r="BA1253" s="109"/>
      <c r="BB1253" s="109"/>
      <c r="BC1253" s="109"/>
    </row>
    <row r="1254" spans="1:55" x14ac:dyDescent="0.45">
      <c r="A1254" s="59"/>
      <c r="B1254" s="60"/>
      <c r="C1254" s="60"/>
      <c r="D1254" s="60"/>
      <c r="E1254" s="66"/>
      <c r="F1254" s="66"/>
      <c r="G1254" s="66"/>
      <c r="H1254" s="67"/>
      <c r="I1254" s="66"/>
      <c r="J1254" s="66"/>
      <c r="K1254" s="66"/>
      <c r="L1254" s="67"/>
      <c r="M1254" s="66"/>
      <c r="N1254" s="66"/>
      <c r="O1254" s="66"/>
      <c r="P1254" s="67"/>
      <c r="Q1254" s="66"/>
      <c r="R1254" s="66"/>
      <c r="S1254" s="66"/>
      <c r="T1254" s="67"/>
      <c r="U1254" s="66"/>
      <c r="V1254" s="66"/>
      <c r="W1254" s="66"/>
      <c r="X1254" s="67"/>
      <c r="Y1254" s="66"/>
      <c r="Z1254" s="66"/>
      <c r="AA1254" s="66"/>
      <c r="AB1254" s="67"/>
      <c r="AC1254" s="66"/>
      <c r="AD1254" s="66"/>
      <c r="AE1254" s="66"/>
      <c r="AF1254" s="67"/>
      <c r="AG1254" s="66"/>
      <c r="AH1254" s="66"/>
      <c r="AI1254" s="66"/>
      <c r="AJ1254" s="67"/>
      <c r="AK1254" s="66"/>
      <c r="AL1254" s="66"/>
      <c r="AM1254" s="66"/>
      <c r="AN1254" s="67"/>
      <c r="AO1254" s="66"/>
      <c r="AP1254" s="66"/>
      <c r="AQ1254" s="66"/>
      <c r="AR1254" s="67"/>
      <c r="AT1254" s="68"/>
      <c r="AU1254" s="68"/>
      <c r="AV1254" s="68"/>
      <c r="AW1254" s="68"/>
      <c r="AX1254" s="68"/>
      <c r="AY1254" s="68"/>
      <c r="AZ1254" s="68"/>
      <c r="BA1254" s="68"/>
      <c r="BB1254" s="68"/>
      <c r="BC1254" s="68"/>
    </row>
    <row r="1255" spans="1:55" x14ac:dyDescent="0.45">
      <c r="A1255" s="141" t="s">
        <v>836</v>
      </c>
      <c r="B1255" s="142"/>
      <c r="C1255" s="142"/>
      <c r="D1255" s="142"/>
      <c r="E1255" s="66"/>
      <c r="F1255" s="66"/>
      <c r="G1255" s="66"/>
      <c r="H1255" s="67"/>
      <c r="I1255" s="66"/>
      <c r="J1255" s="66"/>
      <c r="K1255" s="66"/>
      <c r="L1255" s="67"/>
      <c r="M1255" s="66"/>
      <c r="N1255" s="66"/>
      <c r="O1255" s="66"/>
      <c r="P1255" s="67"/>
      <c r="Q1255" s="66"/>
      <c r="R1255" s="66"/>
      <c r="S1255" s="66"/>
      <c r="T1255" s="67"/>
      <c r="U1255" s="66"/>
      <c r="V1255" s="66"/>
      <c r="W1255" s="66"/>
      <c r="X1255" s="67"/>
      <c r="Y1255" s="66"/>
      <c r="Z1255" s="66"/>
      <c r="AA1255" s="66"/>
      <c r="AB1255" s="67"/>
      <c r="AC1255" s="66"/>
      <c r="AD1255" s="66"/>
      <c r="AE1255" s="66"/>
      <c r="AF1255" s="67"/>
      <c r="AG1255" s="66"/>
      <c r="AH1255" s="66"/>
      <c r="AI1255" s="66"/>
      <c r="AJ1255" s="67"/>
      <c r="AK1255" s="66"/>
      <c r="AL1255" s="66"/>
      <c r="AM1255" s="66"/>
      <c r="AN1255" s="67"/>
      <c r="AO1255" s="66"/>
      <c r="AP1255" s="66"/>
      <c r="AQ1255" s="66"/>
      <c r="AR1255" s="67"/>
      <c r="AT1255" s="68"/>
      <c r="AU1255" s="68"/>
      <c r="AV1255" s="68"/>
      <c r="AW1255" s="68"/>
      <c r="AX1255" s="68"/>
      <c r="AY1255" s="68"/>
      <c r="AZ1255" s="68"/>
      <c r="BA1255" s="68"/>
      <c r="BB1255" s="68"/>
      <c r="BC1255" s="68"/>
    </row>
    <row r="1256" spans="1:55" x14ac:dyDescent="0.45">
      <c r="A1256" s="135" t="s">
        <v>829</v>
      </c>
      <c r="B1256" s="60" t="s">
        <v>223</v>
      </c>
      <c r="C1256" s="76" t="s">
        <v>185</v>
      </c>
      <c r="D1256" s="60">
        <v>2621804</v>
      </c>
      <c r="E1256" s="86">
        <v>5922</v>
      </c>
      <c r="F1256" s="86">
        <v>5526</v>
      </c>
      <c r="G1256" s="86">
        <v>5317</v>
      </c>
      <c r="H1256" s="77">
        <v>5180</v>
      </c>
      <c r="I1256" s="86">
        <v>4667</v>
      </c>
      <c r="J1256" s="86">
        <v>4630</v>
      </c>
      <c r="K1256" s="86">
        <v>4178</v>
      </c>
      <c r="L1256" s="77">
        <v>4034</v>
      </c>
      <c r="M1256" s="86">
        <v>3813</v>
      </c>
      <c r="N1256" s="86">
        <v>3719</v>
      </c>
      <c r="O1256" s="86">
        <v>3558</v>
      </c>
      <c r="P1256" s="77">
        <v>3379</v>
      </c>
      <c r="Q1256" s="86">
        <v>3209</v>
      </c>
      <c r="R1256" s="86">
        <v>3029</v>
      </c>
      <c r="S1256" s="86">
        <v>2900</v>
      </c>
      <c r="T1256" s="77">
        <v>2832</v>
      </c>
      <c r="U1256" s="86">
        <v>2689</v>
      </c>
      <c r="V1256" s="86">
        <v>2512</v>
      </c>
      <c r="W1256" s="86">
        <v>2381</v>
      </c>
      <c r="X1256" s="77">
        <v>2220</v>
      </c>
      <c r="Y1256" s="86">
        <v>2249</v>
      </c>
      <c r="Z1256" s="86">
        <v>2079</v>
      </c>
      <c r="AA1256" s="86">
        <v>1876</v>
      </c>
      <c r="AB1256" s="77">
        <v>1731</v>
      </c>
      <c r="AC1256" s="86">
        <v>1602</v>
      </c>
      <c r="AD1256" s="86">
        <v>1490</v>
      </c>
      <c r="AE1256" s="86">
        <v>1371</v>
      </c>
      <c r="AF1256" s="77">
        <v>1402</v>
      </c>
      <c r="AG1256" s="86">
        <v>1290</v>
      </c>
      <c r="AH1256" s="86">
        <v>1201</v>
      </c>
      <c r="AI1256" s="86">
        <v>1060</v>
      </c>
      <c r="AJ1256" s="77">
        <v>990</v>
      </c>
      <c r="AK1256" s="86">
        <v>1037</v>
      </c>
      <c r="AL1256" s="86">
        <v>897</v>
      </c>
      <c r="AM1256" s="86">
        <v>773</v>
      </c>
      <c r="AN1256" s="77">
        <v>674</v>
      </c>
      <c r="AO1256" s="86">
        <v>533</v>
      </c>
      <c r="AP1256" s="86">
        <v>500</v>
      </c>
      <c r="AQ1256" s="86">
        <v>873</v>
      </c>
      <c r="AR1256" s="77">
        <v>810</v>
      </c>
      <c r="AT1256" s="99"/>
      <c r="AU1256" s="99"/>
      <c r="AV1256" s="99"/>
      <c r="AW1256" s="99"/>
      <c r="AX1256" s="99"/>
      <c r="AY1256" s="99"/>
      <c r="AZ1256" s="99"/>
      <c r="BA1256" s="99"/>
      <c r="BB1256" s="99"/>
      <c r="BC1256" s="99"/>
    </row>
    <row r="1257" spans="1:55" x14ac:dyDescent="0.45">
      <c r="A1257" s="135" t="s">
        <v>830</v>
      </c>
      <c r="B1257" s="60" t="s">
        <v>223</v>
      </c>
      <c r="C1257" s="76" t="s">
        <v>185</v>
      </c>
      <c r="D1257" s="60">
        <v>2621805</v>
      </c>
      <c r="E1257" s="86">
        <v>1155</v>
      </c>
      <c r="F1257" s="86">
        <v>819</v>
      </c>
      <c r="G1257" s="86">
        <v>759</v>
      </c>
      <c r="H1257" s="77">
        <v>703</v>
      </c>
      <c r="I1257" s="86">
        <v>357</v>
      </c>
      <c r="J1257" s="86">
        <v>315</v>
      </c>
      <c r="K1257" s="86">
        <v>278</v>
      </c>
      <c r="L1257" s="77">
        <v>242</v>
      </c>
      <c r="M1257" s="86">
        <v>197</v>
      </c>
      <c r="N1257" s="86">
        <v>177</v>
      </c>
      <c r="O1257" s="86">
        <v>165</v>
      </c>
      <c r="P1257" s="77">
        <v>142</v>
      </c>
      <c r="Q1257" s="86">
        <v>131</v>
      </c>
      <c r="R1257" s="86">
        <v>119</v>
      </c>
      <c r="S1257" s="86">
        <v>120</v>
      </c>
      <c r="T1257" s="77">
        <v>155</v>
      </c>
      <c r="U1257" s="86">
        <v>140</v>
      </c>
      <c r="V1257" s="86">
        <v>128</v>
      </c>
      <c r="W1257" s="86">
        <v>112</v>
      </c>
      <c r="X1257" s="77">
        <v>96</v>
      </c>
      <c r="Y1257" s="86">
        <v>92</v>
      </c>
      <c r="Z1257" s="86">
        <v>73</v>
      </c>
      <c r="AA1257" s="86">
        <v>56</v>
      </c>
      <c r="AB1257" s="77">
        <v>41</v>
      </c>
      <c r="AC1257" s="86">
        <v>27</v>
      </c>
      <c r="AD1257" s="86">
        <v>24</v>
      </c>
      <c r="AE1257" s="86">
        <v>17</v>
      </c>
      <c r="AF1257" s="77">
        <v>224</v>
      </c>
      <c r="AG1257" s="86">
        <v>217</v>
      </c>
      <c r="AH1257" s="86">
        <v>207</v>
      </c>
      <c r="AI1257" s="86">
        <v>196</v>
      </c>
      <c r="AJ1257" s="77">
        <v>217</v>
      </c>
      <c r="AK1257" s="86">
        <v>396</v>
      </c>
      <c r="AL1257" s="86">
        <v>371</v>
      </c>
      <c r="AM1257" s="86">
        <v>365</v>
      </c>
      <c r="AN1257" s="77">
        <v>366</v>
      </c>
      <c r="AO1257" s="86">
        <v>340</v>
      </c>
      <c r="AP1257" s="86">
        <v>328</v>
      </c>
      <c r="AQ1257" s="86">
        <v>667</v>
      </c>
      <c r="AR1257" s="77">
        <v>627</v>
      </c>
      <c r="AT1257" s="99"/>
      <c r="AU1257" s="99"/>
      <c r="AV1257" s="99"/>
      <c r="AW1257" s="99"/>
      <c r="AX1257" s="99"/>
      <c r="AY1257" s="99"/>
      <c r="AZ1257" s="99"/>
      <c r="BA1257" s="99"/>
      <c r="BB1257" s="99"/>
      <c r="BC1257" s="99"/>
    </row>
    <row r="1258" spans="1:55" x14ac:dyDescent="0.45">
      <c r="A1258" s="135" t="s">
        <v>831</v>
      </c>
      <c r="B1258" s="60" t="s">
        <v>223</v>
      </c>
      <c r="C1258" s="76" t="s">
        <v>185</v>
      </c>
      <c r="D1258" s="60">
        <v>2621806</v>
      </c>
      <c r="E1258" s="86">
        <v>247</v>
      </c>
      <c r="F1258" s="86">
        <v>213</v>
      </c>
      <c r="G1258" s="86">
        <v>214</v>
      </c>
      <c r="H1258" s="77">
        <v>183</v>
      </c>
      <c r="I1258" s="86">
        <v>293</v>
      </c>
      <c r="J1258" s="86">
        <v>289</v>
      </c>
      <c r="K1258" s="86">
        <v>288</v>
      </c>
      <c r="L1258" s="77">
        <v>331</v>
      </c>
      <c r="M1258" s="86">
        <v>370</v>
      </c>
      <c r="N1258" s="86">
        <v>317</v>
      </c>
      <c r="O1258" s="86">
        <v>300</v>
      </c>
      <c r="P1258" s="77">
        <v>326</v>
      </c>
      <c r="Q1258" s="86">
        <v>317</v>
      </c>
      <c r="R1258" s="86">
        <v>304</v>
      </c>
      <c r="S1258" s="86">
        <v>347</v>
      </c>
      <c r="T1258" s="77">
        <v>320</v>
      </c>
      <c r="U1258" s="86">
        <v>308</v>
      </c>
      <c r="V1258" s="86">
        <v>293</v>
      </c>
      <c r="W1258" s="86">
        <v>390</v>
      </c>
      <c r="X1258" s="77">
        <v>376</v>
      </c>
      <c r="Y1258" s="86">
        <v>468</v>
      </c>
      <c r="Z1258" s="86">
        <v>510</v>
      </c>
      <c r="AA1258" s="86">
        <v>516</v>
      </c>
      <c r="AB1258" s="77">
        <v>448</v>
      </c>
      <c r="AC1258" s="86">
        <v>434</v>
      </c>
      <c r="AD1258" s="86">
        <v>388</v>
      </c>
      <c r="AE1258" s="86">
        <v>359</v>
      </c>
      <c r="AF1258" s="77">
        <v>353</v>
      </c>
      <c r="AG1258" s="86">
        <v>333</v>
      </c>
      <c r="AH1258" s="86">
        <v>289</v>
      </c>
      <c r="AI1258" s="86">
        <v>264</v>
      </c>
      <c r="AJ1258" s="77">
        <v>238</v>
      </c>
      <c r="AK1258" s="86">
        <v>390</v>
      </c>
      <c r="AL1258" s="86">
        <v>358</v>
      </c>
      <c r="AM1258" s="86">
        <v>411</v>
      </c>
      <c r="AN1258" s="77">
        <v>239</v>
      </c>
      <c r="AO1258" s="86">
        <v>309</v>
      </c>
      <c r="AP1258" s="86">
        <v>311</v>
      </c>
      <c r="AQ1258" s="86">
        <v>418</v>
      </c>
      <c r="AR1258" s="77">
        <v>407</v>
      </c>
      <c r="AT1258" s="99"/>
      <c r="AU1258" s="99"/>
      <c r="AV1258" s="99"/>
      <c r="AW1258" s="99"/>
      <c r="AX1258" s="99"/>
      <c r="AY1258" s="99"/>
      <c r="AZ1258" s="99"/>
      <c r="BA1258" s="99"/>
      <c r="BB1258" s="99"/>
      <c r="BC1258" s="99"/>
    </row>
    <row r="1259" spans="1:55" x14ac:dyDescent="0.45">
      <c r="A1259" s="136" t="s">
        <v>832</v>
      </c>
      <c r="B1259" s="101" t="s">
        <v>223</v>
      </c>
      <c r="C1259" s="102" t="s">
        <v>185</v>
      </c>
      <c r="D1259" s="101">
        <v>2621807</v>
      </c>
      <c r="E1259" s="121"/>
      <c r="F1259" s="121"/>
      <c r="G1259" s="121"/>
      <c r="H1259" s="120"/>
      <c r="I1259" s="121"/>
      <c r="J1259" s="121"/>
      <c r="K1259" s="121"/>
      <c r="L1259" s="120"/>
      <c r="M1259" s="121"/>
      <c r="N1259" s="121"/>
      <c r="O1259" s="121"/>
      <c r="P1259" s="120"/>
      <c r="Q1259" s="121"/>
      <c r="R1259" s="121"/>
      <c r="S1259" s="121"/>
      <c r="T1259" s="120"/>
      <c r="U1259" s="121"/>
      <c r="V1259" s="121"/>
      <c r="W1259" s="121"/>
      <c r="X1259" s="120"/>
      <c r="Y1259" s="121"/>
      <c r="Z1259" s="121"/>
      <c r="AA1259" s="121"/>
      <c r="AB1259" s="120"/>
      <c r="AC1259" s="121"/>
      <c r="AD1259" s="121"/>
      <c r="AE1259" s="121"/>
      <c r="AF1259" s="120"/>
      <c r="AG1259" s="121"/>
      <c r="AH1259" s="121"/>
      <c r="AI1259" s="121"/>
      <c r="AJ1259" s="120"/>
      <c r="AK1259" s="121"/>
      <c r="AL1259" s="121"/>
      <c r="AM1259" s="121"/>
      <c r="AN1259" s="106">
        <f>+SUM(AN1256:AN1258)</f>
        <v>1279</v>
      </c>
      <c r="AO1259" s="105">
        <f>+SUM(AO1256:AO1258)</f>
        <v>1182</v>
      </c>
      <c r="AP1259" s="105">
        <f>+SUM(AP1256:AP1258)</f>
        <v>1139</v>
      </c>
      <c r="AQ1259" s="105">
        <f>+SUM(AQ1256:AQ1258)</f>
        <v>1958</v>
      </c>
      <c r="AR1259" s="106">
        <f>+SUM(AR1256:AR1258)</f>
        <v>1844</v>
      </c>
      <c r="AT1259" s="109"/>
      <c r="AU1259" s="109"/>
      <c r="AV1259" s="109"/>
      <c r="AW1259" s="109"/>
      <c r="AX1259" s="109"/>
      <c r="AY1259" s="109"/>
      <c r="AZ1259" s="109"/>
      <c r="BA1259" s="109"/>
      <c r="BB1259" s="109"/>
      <c r="BC1259" s="109"/>
    </row>
    <row r="1260" spans="1:55" x14ac:dyDescent="0.45">
      <c r="A1260" s="97"/>
      <c r="B1260" s="114"/>
      <c r="C1260" s="114"/>
      <c r="D1260" s="114"/>
      <c r="E1260" s="66"/>
      <c r="F1260" s="66"/>
      <c r="G1260" s="66"/>
      <c r="H1260" s="67"/>
      <c r="I1260" s="66"/>
      <c r="J1260" s="66"/>
      <c r="K1260" s="66"/>
      <c r="L1260" s="67"/>
      <c r="M1260" s="66"/>
      <c r="N1260" s="66"/>
      <c r="O1260" s="66"/>
      <c r="P1260" s="67"/>
      <c r="Q1260" s="66"/>
      <c r="R1260" s="66"/>
      <c r="S1260" s="66"/>
      <c r="T1260" s="67"/>
      <c r="U1260" s="66"/>
      <c r="V1260" s="66"/>
      <c r="W1260" s="66"/>
      <c r="X1260" s="67"/>
      <c r="Y1260" s="66"/>
      <c r="Z1260" s="66"/>
      <c r="AA1260" s="66"/>
      <c r="AB1260" s="67"/>
      <c r="AC1260" s="66"/>
      <c r="AD1260" s="66"/>
      <c r="AE1260" s="66"/>
      <c r="AF1260" s="67"/>
      <c r="AG1260" s="66"/>
      <c r="AH1260" s="66"/>
      <c r="AI1260" s="66"/>
      <c r="AJ1260" s="67"/>
      <c r="AK1260" s="66"/>
      <c r="AL1260" s="66"/>
      <c r="AM1260" s="66"/>
      <c r="AN1260" s="67"/>
      <c r="AO1260" s="66"/>
      <c r="AP1260" s="66"/>
      <c r="AQ1260" s="66"/>
      <c r="AR1260" s="67"/>
      <c r="AT1260" s="68"/>
      <c r="AU1260" s="68"/>
      <c r="AV1260" s="68"/>
      <c r="AW1260" s="68"/>
      <c r="AX1260" s="68"/>
      <c r="AY1260" s="68"/>
      <c r="AZ1260" s="68"/>
      <c r="BA1260" s="68"/>
      <c r="BB1260" s="68"/>
      <c r="BC1260" s="68"/>
    </row>
    <row r="1261" spans="1:55" x14ac:dyDescent="0.45">
      <c r="A1261" s="135" t="s">
        <v>833</v>
      </c>
      <c r="B1261" s="60" t="s">
        <v>223</v>
      </c>
      <c r="C1261" s="76" t="s">
        <v>185</v>
      </c>
      <c r="D1261" s="60">
        <v>2621808</v>
      </c>
      <c r="E1261" s="98"/>
      <c r="F1261" s="98"/>
      <c r="G1261" s="98"/>
      <c r="H1261" s="79"/>
      <c r="I1261" s="98"/>
      <c r="J1261" s="98"/>
      <c r="K1261" s="98"/>
      <c r="L1261" s="79"/>
      <c r="M1261" s="98"/>
      <c r="N1261" s="98"/>
      <c r="O1261" s="98"/>
      <c r="P1261" s="79"/>
      <c r="Q1261" s="98"/>
      <c r="R1261" s="98"/>
      <c r="S1261" s="98"/>
      <c r="T1261" s="79"/>
      <c r="U1261" s="98"/>
      <c r="V1261" s="98"/>
      <c r="W1261" s="98"/>
      <c r="X1261" s="79"/>
      <c r="Y1261" s="98"/>
      <c r="Z1261" s="98"/>
      <c r="AA1261" s="98"/>
      <c r="AB1261" s="79"/>
      <c r="AC1261" s="98"/>
      <c r="AD1261" s="98"/>
      <c r="AE1261" s="98"/>
      <c r="AF1261" s="79"/>
      <c r="AG1261" s="98"/>
      <c r="AH1261" s="98"/>
      <c r="AI1261" s="98"/>
      <c r="AJ1261" s="79"/>
      <c r="AK1261" s="98"/>
      <c r="AL1261" s="98"/>
      <c r="AM1261" s="98"/>
      <c r="AN1261" s="77">
        <v>138</v>
      </c>
      <c r="AO1261" s="86">
        <v>131</v>
      </c>
      <c r="AP1261" s="86">
        <v>238</v>
      </c>
      <c r="AQ1261" s="86">
        <v>234</v>
      </c>
      <c r="AR1261" s="77">
        <v>240</v>
      </c>
      <c r="AT1261" s="99"/>
      <c r="AU1261" s="99"/>
      <c r="AV1261" s="99"/>
      <c r="AW1261" s="99"/>
      <c r="AX1261" s="99"/>
      <c r="AY1261" s="99"/>
      <c r="AZ1261" s="99"/>
      <c r="BA1261" s="99"/>
      <c r="BB1261" s="99"/>
      <c r="BC1261" s="99"/>
    </row>
    <row r="1262" spans="1:55" x14ac:dyDescent="0.45">
      <c r="A1262" s="136" t="s">
        <v>834</v>
      </c>
      <c r="B1262" s="101" t="s">
        <v>223</v>
      </c>
      <c r="C1262" s="102" t="s">
        <v>185</v>
      </c>
      <c r="D1262" s="101">
        <v>2621809</v>
      </c>
      <c r="E1262" s="105">
        <f t="shared" ref="E1262:AR1262" si="99">SUM(E1256:E1258,E1261)</f>
        <v>7324</v>
      </c>
      <c r="F1262" s="105">
        <f t="shared" si="99"/>
        <v>6558</v>
      </c>
      <c r="G1262" s="105">
        <f t="shared" si="99"/>
        <v>6290</v>
      </c>
      <c r="H1262" s="106">
        <f t="shared" si="99"/>
        <v>6066</v>
      </c>
      <c r="I1262" s="105">
        <f t="shared" si="99"/>
        <v>5317</v>
      </c>
      <c r="J1262" s="105">
        <f t="shared" si="99"/>
        <v>5234</v>
      </c>
      <c r="K1262" s="105">
        <f t="shared" si="99"/>
        <v>4744</v>
      </c>
      <c r="L1262" s="106">
        <f t="shared" si="99"/>
        <v>4607</v>
      </c>
      <c r="M1262" s="105">
        <f t="shared" si="99"/>
        <v>4380</v>
      </c>
      <c r="N1262" s="105">
        <f t="shared" si="99"/>
        <v>4213</v>
      </c>
      <c r="O1262" s="105">
        <f t="shared" si="99"/>
        <v>4023</v>
      </c>
      <c r="P1262" s="106">
        <f t="shared" si="99"/>
        <v>3847</v>
      </c>
      <c r="Q1262" s="105">
        <f t="shared" si="99"/>
        <v>3657</v>
      </c>
      <c r="R1262" s="105">
        <f t="shared" si="99"/>
        <v>3452</v>
      </c>
      <c r="S1262" s="105">
        <f t="shared" si="99"/>
        <v>3367</v>
      </c>
      <c r="T1262" s="106">
        <f t="shared" si="99"/>
        <v>3307</v>
      </c>
      <c r="U1262" s="105">
        <f t="shared" si="99"/>
        <v>3137</v>
      </c>
      <c r="V1262" s="105">
        <f t="shared" si="99"/>
        <v>2933</v>
      </c>
      <c r="W1262" s="105">
        <f t="shared" si="99"/>
        <v>2883</v>
      </c>
      <c r="X1262" s="106">
        <f t="shared" si="99"/>
        <v>2692</v>
      </c>
      <c r="Y1262" s="105">
        <f t="shared" si="99"/>
        <v>2809</v>
      </c>
      <c r="Z1262" s="105">
        <f t="shared" si="99"/>
        <v>2662</v>
      </c>
      <c r="AA1262" s="105">
        <f t="shared" si="99"/>
        <v>2448</v>
      </c>
      <c r="AB1262" s="106">
        <f t="shared" si="99"/>
        <v>2220</v>
      </c>
      <c r="AC1262" s="105">
        <f t="shared" si="99"/>
        <v>2063</v>
      </c>
      <c r="AD1262" s="105">
        <f t="shared" si="99"/>
        <v>1902</v>
      </c>
      <c r="AE1262" s="105">
        <f t="shared" si="99"/>
        <v>1747</v>
      </c>
      <c r="AF1262" s="106">
        <f t="shared" si="99"/>
        <v>1979</v>
      </c>
      <c r="AG1262" s="105">
        <f t="shared" si="99"/>
        <v>1840</v>
      </c>
      <c r="AH1262" s="105">
        <f t="shared" si="99"/>
        <v>1697</v>
      </c>
      <c r="AI1262" s="105">
        <f t="shared" si="99"/>
        <v>1520</v>
      </c>
      <c r="AJ1262" s="106">
        <f t="shared" si="99"/>
        <v>1445</v>
      </c>
      <c r="AK1262" s="105">
        <f t="shared" si="99"/>
        <v>1823</v>
      </c>
      <c r="AL1262" s="105">
        <f t="shared" si="99"/>
        <v>1626</v>
      </c>
      <c r="AM1262" s="105">
        <f t="shared" si="99"/>
        <v>1549</v>
      </c>
      <c r="AN1262" s="106">
        <f t="shared" si="99"/>
        <v>1417</v>
      </c>
      <c r="AO1262" s="105">
        <f t="shared" si="99"/>
        <v>1313</v>
      </c>
      <c r="AP1262" s="105">
        <f t="shared" si="99"/>
        <v>1377</v>
      </c>
      <c r="AQ1262" s="105">
        <f t="shared" si="99"/>
        <v>2192</v>
      </c>
      <c r="AR1262" s="106">
        <f t="shared" si="99"/>
        <v>2084</v>
      </c>
      <c r="AT1262" s="109"/>
      <c r="AU1262" s="109"/>
      <c r="AV1262" s="109"/>
      <c r="AW1262" s="109"/>
      <c r="AX1262" s="109"/>
      <c r="AY1262" s="109"/>
      <c r="AZ1262" s="109"/>
      <c r="BA1262" s="109"/>
      <c r="BB1262" s="109"/>
      <c r="BC1262" s="109"/>
    </row>
    <row r="1263" spans="1:55" x14ac:dyDescent="0.45">
      <c r="A1263" s="59"/>
      <c r="B1263" s="60"/>
      <c r="C1263" s="60"/>
      <c r="D1263" s="60"/>
      <c r="E1263" s="113"/>
      <c r="F1263" s="113"/>
      <c r="G1263" s="113"/>
      <c r="H1263" s="91"/>
      <c r="I1263" s="113"/>
      <c r="J1263" s="113"/>
      <c r="K1263" s="113"/>
      <c r="L1263" s="91"/>
      <c r="M1263" s="113"/>
      <c r="N1263" s="113"/>
      <c r="O1263" s="113"/>
      <c r="P1263" s="91"/>
      <c r="Q1263" s="113"/>
      <c r="R1263" s="113"/>
      <c r="S1263" s="113"/>
      <c r="T1263" s="91"/>
      <c r="U1263" s="113"/>
      <c r="V1263" s="113"/>
      <c r="W1263" s="113"/>
      <c r="X1263" s="91"/>
      <c r="Y1263" s="113"/>
      <c r="Z1263" s="113"/>
      <c r="AA1263" s="113"/>
      <c r="AB1263" s="91"/>
      <c r="AC1263" s="113"/>
      <c r="AD1263" s="113"/>
      <c r="AE1263" s="113"/>
      <c r="AF1263" s="91"/>
      <c r="AG1263" s="113"/>
      <c r="AH1263" s="113"/>
      <c r="AI1263" s="113"/>
      <c r="AJ1263" s="91"/>
      <c r="AK1263" s="113"/>
      <c r="AL1263" s="113"/>
      <c r="AM1263" s="113"/>
      <c r="AN1263" s="91"/>
      <c r="AO1263" s="113"/>
      <c r="AP1263" s="113"/>
      <c r="AQ1263" s="113"/>
      <c r="AR1263" s="91"/>
      <c r="AT1263" s="93"/>
      <c r="AU1263" s="93"/>
      <c r="AV1263" s="93"/>
      <c r="AW1263" s="93"/>
      <c r="AX1263" s="93"/>
      <c r="AY1263" s="93"/>
      <c r="AZ1263" s="93"/>
      <c r="BA1263" s="93"/>
      <c r="BB1263" s="93"/>
      <c r="BC1263" s="93"/>
    </row>
    <row r="1264" spans="1:55" x14ac:dyDescent="0.45">
      <c r="A1264" s="95" t="s">
        <v>837</v>
      </c>
      <c r="B1264" s="96"/>
      <c r="C1264" s="96"/>
      <c r="D1264" s="96"/>
      <c r="E1264" s="113"/>
      <c r="F1264" s="113"/>
      <c r="G1264" s="113"/>
      <c r="H1264" s="91"/>
      <c r="I1264" s="113"/>
      <c r="J1264" s="113"/>
      <c r="K1264" s="113"/>
      <c r="L1264" s="91"/>
      <c r="M1264" s="113"/>
      <c r="N1264" s="113"/>
      <c r="O1264" s="113"/>
      <c r="P1264" s="91"/>
      <c r="Q1264" s="113"/>
      <c r="R1264" s="113"/>
      <c r="S1264" s="113"/>
      <c r="T1264" s="91"/>
      <c r="U1264" s="113"/>
      <c r="V1264" s="113"/>
      <c r="W1264" s="113"/>
      <c r="X1264" s="91"/>
      <c r="Y1264" s="113"/>
      <c r="Z1264" s="113"/>
      <c r="AA1264" s="113"/>
      <c r="AB1264" s="91"/>
      <c r="AC1264" s="113"/>
      <c r="AD1264" s="113"/>
      <c r="AE1264" s="113"/>
      <c r="AF1264" s="91"/>
      <c r="AG1264" s="113"/>
      <c r="AH1264" s="113"/>
      <c r="AI1264" s="113"/>
      <c r="AJ1264" s="91"/>
      <c r="AK1264" s="113"/>
      <c r="AL1264" s="113"/>
      <c r="AM1264" s="113"/>
      <c r="AN1264" s="91"/>
      <c r="AO1264" s="113"/>
      <c r="AP1264" s="113"/>
      <c r="AQ1264" s="113"/>
      <c r="AR1264" s="91"/>
      <c r="AT1264" s="93"/>
      <c r="AU1264" s="93"/>
      <c r="AV1264" s="93"/>
      <c r="AW1264" s="93"/>
      <c r="AX1264" s="93"/>
      <c r="AY1264" s="93"/>
      <c r="AZ1264" s="93"/>
      <c r="BA1264" s="93"/>
      <c r="BB1264" s="93"/>
      <c r="BC1264" s="93"/>
    </row>
    <row r="1265" spans="1:55" x14ac:dyDescent="0.45">
      <c r="A1265" s="97" t="s">
        <v>838</v>
      </c>
      <c r="B1265" s="60" t="s">
        <v>223</v>
      </c>
      <c r="C1265" s="76" t="s">
        <v>184</v>
      </c>
      <c r="D1265" s="60">
        <v>3501616</v>
      </c>
      <c r="E1265" s="113"/>
      <c r="F1265" s="113"/>
      <c r="G1265" s="113"/>
      <c r="H1265" s="91"/>
      <c r="I1265" s="113"/>
      <c r="J1265" s="113"/>
      <c r="K1265" s="113"/>
      <c r="L1265" s="91"/>
      <c r="M1265" s="113"/>
      <c r="N1265" s="113"/>
      <c r="O1265" s="113"/>
      <c r="P1265" s="91"/>
      <c r="Q1265" s="113"/>
      <c r="R1265" s="113"/>
      <c r="S1265" s="113"/>
      <c r="T1265" s="91"/>
      <c r="U1265" s="113"/>
      <c r="V1265" s="113"/>
      <c r="W1265" s="113"/>
      <c r="X1265" s="91"/>
      <c r="Y1265" s="113"/>
      <c r="Z1265" s="113"/>
      <c r="AA1265" s="113"/>
      <c r="AB1265" s="91"/>
      <c r="AC1265" s="113"/>
      <c r="AD1265" s="113"/>
      <c r="AE1265" s="113"/>
      <c r="AF1265" s="91"/>
      <c r="AG1265" s="113"/>
      <c r="AH1265" s="113"/>
      <c r="AI1265" s="113"/>
      <c r="AJ1265" s="91"/>
      <c r="AK1265" s="113"/>
      <c r="AL1265" s="113"/>
      <c r="AM1265" s="113"/>
      <c r="AN1265" s="79"/>
      <c r="AO1265" s="86">
        <v>363</v>
      </c>
      <c r="AP1265" s="86">
        <v>193</v>
      </c>
      <c r="AQ1265" s="86">
        <v>134</v>
      </c>
      <c r="AR1265" s="79"/>
      <c r="AT1265" s="93"/>
      <c r="AU1265" s="93"/>
      <c r="AV1265" s="93"/>
      <c r="AW1265" s="93"/>
      <c r="AX1265" s="93"/>
      <c r="AY1265" s="93"/>
      <c r="AZ1265" s="93"/>
      <c r="BA1265" s="93"/>
      <c r="BB1265" s="99"/>
      <c r="BC1265" s="99"/>
    </row>
    <row r="1266" spans="1:55" x14ac:dyDescent="0.45">
      <c r="A1266" s="97" t="s">
        <v>812</v>
      </c>
      <c r="B1266" s="60" t="s">
        <v>223</v>
      </c>
      <c r="C1266" s="76" t="s">
        <v>185</v>
      </c>
      <c r="D1266" s="60">
        <v>3501617</v>
      </c>
      <c r="E1266" s="113"/>
      <c r="F1266" s="113"/>
      <c r="G1266" s="113"/>
      <c r="H1266" s="91"/>
      <c r="I1266" s="113"/>
      <c r="J1266" s="113"/>
      <c r="K1266" s="113"/>
      <c r="L1266" s="91"/>
      <c r="M1266" s="113"/>
      <c r="N1266" s="113"/>
      <c r="O1266" s="113"/>
      <c r="P1266" s="91"/>
      <c r="Q1266" s="113"/>
      <c r="R1266" s="113"/>
      <c r="S1266" s="113"/>
      <c r="T1266" s="91"/>
      <c r="U1266" s="113"/>
      <c r="V1266" s="113"/>
      <c r="W1266" s="113"/>
      <c r="X1266" s="91"/>
      <c r="Y1266" s="113"/>
      <c r="Z1266" s="113"/>
      <c r="AA1266" s="113"/>
      <c r="AB1266" s="91"/>
      <c r="AC1266" s="113"/>
      <c r="AD1266" s="113"/>
      <c r="AE1266" s="113"/>
      <c r="AF1266" s="91"/>
      <c r="AG1266" s="113"/>
      <c r="AH1266" s="113"/>
      <c r="AI1266" s="113"/>
      <c r="AJ1266" s="91"/>
      <c r="AK1266" s="113"/>
      <c r="AL1266" s="113"/>
      <c r="AM1266" s="113"/>
      <c r="AN1266" s="77">
        <v>537</v>
      </c>
      <c r="AO1266" s="86">
        <v>274</v>
      </c>
      <c r="AP1266" s="86">
        <v>294</v>
      </c>
      <c r="AQ1266" s="86">
        <v>458</v>
      </c>
      <c r="AR1266" s="77">
        <v>463</v>
      </c>
      <c r="AT1266" s="93"/>
      <c r="AU1266" s="93"/>
      <c r="AV1266" s="93"/>
      <c r="AW1266" s="93"/>
      <c r="AX1266" s="93"/>
      <c r="AY1266" s="93"/>
      <c r="AZ1266" s="93"/>
      <c r="BA1266" s="93"/>
      <c r="BB1266" s="99"/>
      <c r="BC1266" s="99"/>
    </row>
    <row r="1267" spans="1:55" x14ac:dyDescent="0.45">
      <c r="A1267" s="97" t="s">
        <v>813</v>
      </c>
      <c r="B1267" s="60" t="s">
        <v>223</v>
      </c>
      <c r="C1267" s="76" t="s">
        <v>185</v>
      </c>
      <c r="D1267" s="60">
        <v>3501618</v>
      </c>
      <c r="E1267" s="113"/>
      <c r="F1267" s="113"/>
      <c r="G1267" s="113"/>
      <c r="H1267" s="91"/>
      <c r="I1267" s="113"/>
      <c r="J1267" s="113"/>
      <c r="K1267" s="113"/>
      <c r="L1267" s="91"/>
      <c r="M1267" s="113"/>
      <c r="N1267" s="113"/>
      <c r="O1267" s="113"/>
      <c r="P1267" s="91"/>
      <c r="Q1267" s="113"/>
      <c r="R1267" s="113"/>
      <c r="S1267" s="113"/>
      <c r="T1267" s="91"/>
      <c r="U1267" s="113"/>
      <c r="V1267" s="113"/>
      <c r="W1267" s="113"/>
      <c r="X1267" s="91"/>
      <c r="Y1267" s="113"/>
      <c r="Z1267" s="113"/>
      <c r="AA1267" s="113"/>
      <c r="AB1267" s="91"/>
      <c r="AC1267" s="113"/>
      <c r="AD1267" s="113"/>
      <c r="AE1267" s="113"/>
      <c r="AF1267" s="91"/>
      <c r="AG1267" s="113"/>
      <c r="AH1267" s="113"/>
      <c r="AI1267" s="113"/>
      <c r="AJ1267" s="91"/>
      <c r="AK1267" s="113"/>
      <c r="AL1267" s="113"/>
      <c r="AM1267" s="113"/>
      <c r="AN1267" s="77">
        <v>255</v>
      </c>
      <c r="AO1267" s="86">
        <v>244</v>
      </c>
      <c r="AP1267" s="86">
        <v>275</v>
      </c>
      <c r="AQ1267" s="86">
        <v>439</v>
      </c>
      <c r="AR1267" s="77">
        <v>444</v>
      </c>
      <c r="AT1267" s="93"/>
      <c r="AU1267" s="93"/>
      <c r="AV1267" s="93"/>
      <c r="AW1267" s="93"/>
      <c r="AX1267" s="93"/>
      <c r="AY1267" s="93"/>
      <c r="AZ1267" s="93"/>
      <c r="BA1267" s="93"/>
      <c r="BB1267" s="99"/>
      <c r="BC1267" s="99"/>
    </row>
    <row r="1268" spans="1:55" x14ac:dyDescent="0.45">
      <c r="A1268" s="97" t="s">
        <v>814</v>
      </c>
      <c r="B1268" s="60" t="s">
        <v>223</v>
      </c>
      <c r="C1268" s="76" t="s">
        <v>185</v>
      </c>
      <c r="D1268" s="60">
        <v>3501619</v>
      </c>
      <c r="E1268" s="113"/>
      <c r="F1268" s="113"/>
      <c r="G1268" s="113"/>
      <c r="H1268" s="91"/>
      <c r="I1268" s="113"/>
      <c r="J1268" s="113"/>
      <c r="K1268" s="113"/>
      <c r="L1268" s="91"/>
      <c r="M1268" s="113"/>
      <c r="N1268" s="113"/>
      <c r="O1268" s="113"/>
      <c r="P1268" s="91"/>
      <c r="Q1268" s="113"/>
      <c r="R1268" s="113"/>
      <c r="S1268" s="113"/>
      <c r="T1268" s="91"/>
      <c r="U1268" s="113"/>
      <c r="V1268" s="113"/>
      <c r="W1268" s="113"/>
      <c r="X1268" s="91"/>
      <c r="Y1268" s="113"/>
      <c r="Z1268" s="113"/>
      <c r="AA1268" s="113"/>
      <c r="AB1268" s="91"/>
      <c r="AC1268" s="113"/>
      <c r="AD1268" s="113"/>
      <c r="AE1268" s="113"/>
      <c r="AF1268" s="91"/>
      <c r="AG1268" s="113"/>
      <c r="AH1268" s="113"/>
      <c r="AI1268" s="113"/>
      <c r="AJ1268" s="91"/>
      <c r="AK1268" s="113"/>
      <c r="AL1268" s="113"/>
      <c r="AM1268" s="113"/>
      <c r="AN1268" s="77">
        <v>226</v>
      </c>
      <c r="AO1268" s="86">
        <v>116</v>
      </c>
      <c r="AP1268" s="86">
        <v>145</v>
      </c>
      <c r="AQ1268" s="86">
        <v>309</v>
      </c>
      <c r="AR1268" s="77">
        <v>314</v>
      </c>
      <c r="AT1268" s="93"/>
      <c r="AU1268" s="93"/>
      <c r="AV1268" s="93"/>
      <c r="AW1268" s="93"/>
      <c r="AX1268" s="93"/>
      <c r="AY1268" s="93"/>
      <c r="AZ1268" s="93"/>
      <c r="BA1268" s="93"/>
      <c r="BB1268" s="99"/>
      <c r="BC1268" s="99"/>
    </row>
    <row r="1269" spans="1:55" x14ac:dyDescent="0.45">
      <c r="A1269" s="97" t="s">
        <v>815</v>
      </c>
      <c r="B1269" s="60" t="s">
        <v>223</v>
      </c>
      <c r="C1269" s="76" t="s">
        <v>185</v>
      </c>
      <c r="D1269" s="60">
        <v>3501620</v>
      </c>
      <c r="E1269" s="113"/>
      <c r="F1269" s="113"/>
      <c r="G1269" s="113"/>
      <c r="H1269" s="91"/>
      <c r="I1269" s="113"/>
      <c r="J1269" s="113"/>
      <c r="K1269" s="113"/>
      <c r="L1269" s="91"/>
      <c r="M1269" s="113"/>
      <c r="N1269" s="113"/>
      <c r="O1269" s="113"/>
      <c r="P1269" s="91"/>
      <c r="Q1269" s="113"/>
      <c r="R1269" s="113"/>
      <c r="S1269" s="113"/>
      <c r="T1269" s="91"/>
      <c r="U1269" s="113"/>
      <c r="V1269" s="113"/>
      <c r="W1269" s="113"/>
      <c r="X1269" s="91"/>
      <c r="Y1269" s="113"/>
      <c r="Z1269" s="113"/>
      <c r="AA1269" s="113"/>
      <c r="AB1269" s="91"/>
      <c r="AC1269" s="113"/>
      <c r="AD1269" s="113"/>
      <c r="AE1269" s="113"/>
      <c r="AF1269" s="91"/>
      <c r="AG1269" s="113"/>
      <c r="AH1269" s="113"/>
      <c r="AI1269" s="113"/>
      <c r="AJ1269" s="91"/>
      <c r="AK1269" s="113"/>
      <c r="AL1269" s="113"/>
      <c r="AM1269" s="113"/>
      <c r="AN1269" s="77">
        <v>98</v>
      </c>
      <c r="AO1269" s="86">
        <v>71</v>
      </c>
      <c r="AP1269" s="86">
        <v>99</v>
      </c>
      <c r="AQ1269" s="86">
        <v>232</v>
      </c>
      <c r="AR1269" s="77">
        <v>235</v>
      </c>
      <c r="AT1269" s="93"/>
      <c r="AU1269" s="93"/>
      <c r="AV1269" s="93"/>
      <c r="AW1269" s="93"/>
      <c r="AX1269" s="93"/>
      <c r="AY1269" s="93"/>
      <c r="AZ1269" s="93"/>
      <c r="BA1269" s="93"/>
      <c r="BB1269" s="99"/>
      <c r="BC1269" s="99"/>
    </row>
    <row r="1270" spans="1:55" x14ac:dyDescent="0.45">
      <c r="A1270" s="97" t="s">
        <v>816</v>
      </c>
      <c r="B1270" s="60" t="s">
        <v>223</v>
      </c>
      <c r="C1270" s="76" t="s">
        <v>185</v>
      </c>
      <c r="D1270" s="60">
        <v>3501621</v>
      </c>
      <c r="E1270" s="113"/>
      <c r="F1270" s="113"/>
      <c r="G1270" s="113"/>
      <c r="H1270" s="91"/>
      <c r="I1270" s="113"/>
      <c r="J1270" s="113"/>
      <c r="K1270" s="113"/>
      <c r="L1270" s="91"/>
      <c r="M1270" s="113"/>
      <c r="N1270" s="113"/>
      <c r="O1270" s="113"/>
      <c r="P1270" s="91"/>
      <c r="Q1270" s="113"/>
      <c r="R1270" s="113"/>
      <c r="S1270" s="113"/>
      <c r="T1270" s="91"/>
      <c r="U1270" s="113"/>
      <c r="V1270" s="113"/>
      <c r="W1270" s="113"/>
      <c r="X1270" s="91"/>
      <c r="Y1270" s="113"/>
      <c r="Z1270" s="113"/>
      <c r="AA1270" s="113"/>
      <c r="AB1270" s="91"/>
      <c r="AC1270" s="113"/>
      <c r="AD1270" s="113"/>
      <c r="AE1270" s="113"/>
      <c r="AF1270" s="91"/>
      <c r="AG1270" s="113"/>
      <c r="AH1270" s="113"/>
      <c r="AI1270" s="113"/>
      <c r="AJ1270" s="91"/>
      <c r="AK1270" s="113"/>
      <c r="AL1270" s="113"/>
      <c r="AM1270" s="113"/>
      <c r="AN1270" s="77">
        <v>61</v>
      </c>
      <c r="AO1270" s="98"/>
      <c r="AP1270" s="98"/>
      <c r="AQ1270" s="98"/>
      <c r="AR1270" s="77">
        <v>152</v>
      </c>
      <c r="AT1270" s="93"/>
      <c r="AU1270" s="93"/>
      <c r="AV1270" s="93"/>
      <c r="AW1270" s="93"/>
      <c r="AX1270" s="93"/>
      <c r="AY1270" s="93"/>
      <c r="AZ1270" s="93"/>
      <c r="BA1270" s="93"/>
      <c r="BB1270" s="99"/>
      <c r="BC1270" s="99"/>
    </row>
    <row r="1271" spans="1:55" x14ac:dyDescent="0.45">
      <c r="A1271" s="97" t="s">
        <v>817</v>
      </c>
      <c r="B1271" s="60" t="s">
        <v>223</v>
      </c>
      <c r="C1271" s="76" t="s">
        <v>185</v>
      </c>
      <c r="D1271" s="60">
        <v>3501622</v>
      </c>
      <c r="E1271" s="113"/>
      <c r="F1271" s="113"/>
      <c r="G1271" s="113"/>
      <c r="H1271" s="91"/>
      <c r="I1271" s="113"/>
      <c r="J1271" s="113"/>
      <c r="K1271" s="113"/>
      <c r="L1271" s="91"/>
      <c r="M1271" s="113"/>
      <c r="N1271" s="113"/>
      <c r="O1271" s="113"/>
      <c r="P1271" s="91"/>
      <c r="Q1271" s="113"/>
      <c r="R1271" s="113"/>
      <c r="S1271" s="113"/>
      <c r="T1271" s="91"/>
      <c r="U1271" s="113"/>
      <c r="V1271" s="113"/>
      <c r="W1271" s="113"/>
      <c r="X1271" s="91"/>
      <c r="Y1271" s="113"/>
      <c r="Z1271" s="113"/>
      <c r="AA1271" s="113"/>
      <c r="AB1271" s="91"/>
      <c r="AC1271" s="113"/>
      <c r="AD1271" s="113"/>
      <c r="AE1271" s="113"/>
      <c r="AF1271" s="91"/>
      <c r="AG1271" s="113"/>
      <c r="AH1271" s="113"/>
      <c r="AI1271" s="113"/>
      <c r="AJ1271" s="91"/>
      <c r="AK1271" s="113"/>
      <c r="AL1271" s="113"/>
      <c r="AM1271" s="113"/>
      <c r="AN1271" s="77">
        <v>102</v>
      </c>
      <c r="AO1271" s="86">
        <v>114</v>
      </c>
      <c r="AP1271" s="86">
        <v>133</v>
      </c>
      <c r="AQ1271" s="86">
        <v>386</v>
      </c>
      <c r="AR1271" s="77">
        <v>236</v>
      </c>
      <c r="AT1271" s="93"/>
      <c r="AU1271" s="93"/>
      <c r="AV1271" s="93"/>
      <c r="AW1271" s="93"/>
      <c r="AX1271" s="93"/>
      <c r="AY1271" s="93"/>
      <c r="AZ1271" s="93"/>
      <c r="BA1271" s="93"/>
      <c r="BB1271" s="99"/>
      <c r="BC1271" s="99"/>
    </row>
    <row r="1272" spans="1:55" x14ac:dyDescent="0.45">
      <c r="A1272" s="123" t="s">
        <v>716</v>
      </c>
      <c r="B1272" s="101" t="s">
        <v>223</v>
      </c>
      <c r="C1272" s="102" t="s">
        <v>185</v>
      </c>
      <c r="D1272" s="101">
        <v>3501623</v>
      </c>
      <c r="E1272" s="200"/>
      <c r="F1272" s="200"/>
      <c r="G1272" s="200"/>
      <c r="H1272" s="157"/>
      <c r="I1272" s="200"/>
      <c r="J1272" s="200"/>
      <c r="K1272" s="200"/>
      <c r="L1272" s="157"/>
      <c r="M1272" s="200"/>
      <c r="N1272" s="200"/>
      <c r="O1272" s="200"/>
      <c r="P1272" s="157"/>
      <c r="Q1272" s="200"/>
      <c r="R1272" s="200"/>
      <c r="S1272" s="200"/>
      <c r="T1272" s="157"/>
      <c r="U1272" s="200"/>
      <c r="V1272" s="200"/>
      <c r="W1272" s="200"/>
      <c r="X1272" s="157"/>
      <c r="Y1272" s="200"/>
      <c r="Z1272" s="200"/>
      <c r="AA1272" s="200"/>
      <c r="AB1272" s="157"/>
      <c r="AC1272" s="200"/>
      <c r="AD1272" s="200"/>
      <c r="AE1272" s="200"/>
      <c r="AF1272" s="157"/>
      <c r="AG1272" s="200"/>
      <c r="AH1272" s="200"/>
      <c r="AI1272" s="200"/>
      <c r="AJ1272" s="157"/>
      <c r="AK1272" s="200"/>
      <c r="AL1272" s="200"/>
      <c r="AM1272" s="200"/>
      <c r="AN1272" s="106">
        <f>SUM(AN1265:AN1271)</f>
        <v>1279</v>
      </c>
      <c r="AO1272" s="105">
        <f>SUM(AO1265:AO1271)</f>
        <v>1182</v>
      </c>
      <c r="AP1272" s="105">
        <f>SUM(AP1265:AP1271)</f>
        <v>1139</v>
      </c>
      <c r="AQ1272" s="105">
        <f>SUM(AQ1265:AQ1271)</f>
        <v>1958</v>
      </c>
      <c r="AR1272" s="106">
        <f>SUM(AR1265:AR1271)</f>
        <v>1844</v>
      </c>
      <c r="AT1272" s="194"/>
      <c r="AU1272" s="194"/>
      <c r="AV1272" s="194"/>
      <c r="AW1272" s="194"/>
      <c r="AX1272" s="194"/>
      <c r="AY1272" s="194"/>
      <c r="AZ1272" s="194"/>
      <c r="BA1272" s="194"/>
      <c r="BB1272" s="109"/>
      <c r="BC1272" s="109"/>
    </row>
    <row r="1273" spans="1:55" x14ac:dyDescent="0.45">
      <c r="A1273" s="59"/>
      <c r="B1273" s="60"/>
      <c r="C1273" s="60"/>
      <c r="D1273" s="60"/>
      <c r="E1273" s="113"/>
      <c r="F1273" s="113"/>
      <c r="G1273" s="113"/>
      <c r="H1273" s="91"/>
      <c r="I1273" s="113"/>
      <c r="J1273" s="113"/>
      <c r="K1273" s="113"/>
      <c r="L1273" s="91"/>
      <c r="M1273" s="113"/>
      <c r="N1273" s="113"/>
      <c r="O1273" s="113"/>
      <c r="P1273" s="91"/>
      <c r="Q1273" s="113"/>
      <c r="R1273" s="113"/>
      <c r="S1273" s="113"/>
      <c r="T1273" s="91"/>
      <c r="U1273" s="113"/>
      <c r="V1273" s="113"/>
      <c r="W1273" s="113"/>
      <c r="X1273" s="91"/>
      <c r="Y1273" s="113"/>
      <c r="Z1273" s="113"/>
      <c r="AA1273" s="113"/>
      <c r="AB1273" s="91"/>
      <c r="AC1273" s="113"/>
      <c r="AD1273" s="113"/>
      <c r="AE1273" s="113"/>
      <c r="AF1273" s="91"/>
      <c r="AG1273" s="113"/>
      <c r="AH1273" s="113"/>
      <c r="AI1273" s="113"/>
      <c r="AJ1273" s="91"/>
      <c r="AK1273" s="113"/>
      <c r="AL1273" s="113"/>
      <c r="AM1273" s="113"/>
      <c r="AN1273" s="91"/>
      <c r="AO1273" s="113"/>
      <c r="AP1273" s="113"/>
      <c r="AQ1273" s="113"/>
      <c r="AR1273" s="91"/>
      <c r="AT1273" s="93"/>
      <c r="AU1273" s="93"/>
      <c r="AV1273" s="93"/>
      <c r="AW1273" s="93"/>
      <c r="AX1273" s="93"/>
      <c r="AY1273" s="93"/>
      <c r="AZ1273" s="93"/>
      <c r="BA1273" s="93"/>
      <c r="BB1273" s="93"/>
      <c r="BC1273" s="93"/>
    </row>
    <row r="1274" spans="1:55" x14ac:dyDescent="0.45">
      <c r="A1274" s="95" t="s">
        <v>839</v>
      </c>
      <c r="B1274" s="96"/>
      <c r="C1274" s="96"/>
      <c r="D1274" s="96"/>
      <c r="E1274" s="113"/>
      <c r="F1274" s="113"/>
      <c r="G1274" s="113"/>
      <c r="H1274" s="91"/>
      <c r="I1274" s="113"/>
      <c r="J1274" s="113"/>
      <c r="K1274" s="113"/>
      <c r="L1274" s="91"/>
      <c r="M1274" s="113"/>
      <c r="N1274" s="113"/>
      <c r="O1274" s="113"/>
      <c r="P1274" s="91"/>
      <c r="Q1274" s="113"/>
      <c r="R1274" s="113"/>
      <c r="S1274" s="113"/>
      <c r="T1274" s="91"/>
      <c r="U1274" s="113"/>
      <c r="V1274" s="113"/>
      <c r="W1274" s="113"/>
      <c r="X1274" s="91"/>
      <c r="Y1274" s="113"/>
      <c r="Z1274" s="113"/>
      <c r="AA1274" s="113"/>
      <c r="AB1274" s="91"/>
      <c r="AC1274" s="113"/>
      <c r="AD1274" s="113"/>
      <c r="AE1274" s="113"/>
      <c r="AF1274" s="91"/>
      <c r="AG1274" s="113"/>
      <c r="AH1274" s="113"/>
      <c r="AI1274" s="113"/>
      <c r="AJ1274" s="91"/>
      <c r="AK1274" s="113"/>
      <c r="AL1274" s="113"/>
      <c r="AM1274" s="113"/>
      <c r="AN1274" s="91"/>
      <c r="AO1274" s="113"/>
      <c r="AP1274" s="113"/>
      <c r="AQ1274" s="113"/>
      <c r="AR1274" s="91"/>
      <c r="AT1274" s="93"/>
      <c r="AU1274" s="93"/>
      <c r="AV1274" s="93"/>
      <c r="AW1274" s="93"/>
      <c r="AX1274" s="93"/>
      <c r="AY1274" s="93"/>
      <c r="AZ1274" s="93"/>
      <c r="BA1274" s="93"/>
      <c r="BB1274" s="93"/>
      <c r="BC1274" s="93"/>
    </row>
    <row r="1275" spans="1:55" x14ac:dyDescent="0.45">
      <c r="A1275" s="97" t="s">
        <v>840</v>
      </c>
      <c r="B1275" s="60" t="s">
        <v>223</v>
      </c>
      <c r="C1275" s="76" t="s">
        <v>185</v>
      </c>
      <c r="D1275" s="60">
        <v>3501233</v>
      </c>
      <c r="E1275" s="113"/>
      <c r="F1275" s="113"/>
      <c r="G1275" s="113"/>
      <c r="H1275" s="91"/>
      <c r="I1275" s="113"/>
      <c r="J1275" s="113"/>
      <c r="K1275" s="113"/>
      <c r="L1275" s="91"/>
      <c r="M1275" s="113"/>
      <c r="N1275" s="113"/>
      <c r="O1275" s="113"/>
      <c r="P1275" s="91"/>
      <c r="Q1275" s="113"/>
      <c r="R1275" s="113"/>
      <c r="S1275" s="113"/>
      <c r="T1275" s="91"/>
      <c r="U1275" s="113"/>
      <c r="V1275" s="113"/>
      <c r="W1275" s="113"/>
      <c r="X1275" s="91"/>
      <c r="Y1275" s="113"/>
      <c r="Z1275" s="113"/>
      <c r="AA1275" s="113"/>
      <c r="AB1275" s="91"/>
      <c r="AC1275" s="113"/>
      <c r="AD1275" s="113"/>
      <c r="AE1275" s="113"/>
      <c r="AF1275" s="91"/>
      <c r="AG1275" s="113"/>
      <c r="AH1275" s="113"/>
      <c r="AI1275" s="113"/>
      <c r="AJ1275" s="91"/>
      <c r="AK1275" s="113"/>
      <c r="AL1275" s="113"/>
      <c r="AM1275" s="113"/>
      <c r="AN1275" s="77">
        <v>16192</v>
      </c>
      <c r="AO1275" s="86">
        <v>15516</v>
      </c>
      <c r="AP1275" s="86">
        <v>12374</v>
      </c>
      <c r="AQ1275" s="86">
        <v>7998</v>
      </c>
      <c r="AR1275" s="77">
        <v>8170</v>
      </c>
      <c r="AT1275" s="93"/>
      <c r="AU1275" s="93"/>
      <c r="AV1275" s="93"/>
      <c r="AW1275" s="93"/>
      <c r="AX1275" s="93"/>
      <c r="AY1275" s="93"/>
      <c r="AZ1275" s="93"/>
      <c r="BA1275" s="93"/>
      <c r="BB1275" s="93"/>
      <c r="BC1275" s="93"/>
    </row>
    <row r="1276" spans="1:55" x14ac:dyDescent="0.45">
      <c r="A1276" s="97" t="s">
        <v>841</v>
      </c>
      <c r="B1276" s="60" t="s">
        <v>223</v>
      </c>
      <c r="C1276" s="76" t="s">
        <v>185</v>
      </c>
      <c r="D1276" s="60">
        <v>3501234</v>
      </c>
      <c r="E1276" s="113"/>
      <c r="F1276" s="113"/>
      <c r="G1276" s="113"/>
      <c r="H1276" s="91"/>
      <c r="I1276" s="113"/>
      <c r="J1276" s="113"/>
      <c r="K1276" s="113"/>
      <c r="L1276" s="91"/>
      <c r="M1276" s="113"/>
      <c r="N1276" s="113"/>
      <c r="O1276" s="113"/>
      <c r="P1276" s="91"/>
      <c r="Q1276" s="113"/>
      <c r="R1276" s="113"/>
      <c r="S1276" s="113"/>
      <c r="T1276" s="91"/>
      <c r="U1276" s="113"/>
      <c r="V1276" s="113"/>
      <c r="W1276" s="113"/>
      <c r="X1276" s="91"/>
      <c r="Y1276" s="113"/>
      <c r="Z1276" s="113"/>
      <c r="AA1276" s="113"/>
      <c r="AB1276" s="91"/>
      <c r="AC1276" s="113"/>
      <c r="AD1276" s="113"/>
      <c r="AE1276" s="113"/>
      <c r="AF1276" s="91"/>
      <c r="AG1276" s="113"/>
      <c r="AH1276" s="113"/>
      <c r="AI1276" s="113"/>
      <c r="AJ1276" s="91"/>
      <c r="AK1276" s="113"/>
      <c r="AL1276" s="113"/>
      <c r="AM1276" s="113"/>
      <c r="AN1276" s="77">
        <v>78625</v>
      </c>
      <c r="AO1276" s="86">
        <v>75938</v>
      </c>
      <c r="AP1276" s="86">
        <v>73397</v>
      </c>
      <c r="AQ1276" s="86">
        <v>58061</v>
      </c>
      <c r="AR1276" s="77">
        <v>51698</v>
      </c>
      <c r="AT1276" s="93"/>
      <c r="AU1276" s="93"/>
      <c r="AV1276" s="93"/>
      <c r="AW1276" s="93"/>
      <c r="AX1276" s="93"/>
      <c r="AY1276" s="93"/>
      <c r="AZ1276" s="93"/>
      <c r="BA1276" s="93"/>
      <c r="BB1276" s="93"/>
      <c r="BC1276" s="93"/>
    </row>
    <row r="1277" spans="1:55" x14ac:dyDescent="0.45">
      <c r="A1277" s="97" t="s">
        <v>842</v>
      </c>
      <c r="B1277" s="60" t="s">
        <v>223</v>
      </c>
      <c r="C1277" s="76" t="s">
        <v>185</v>
      </c>
      <c r="D1277" s="60">
        <v>3501235</v>
      </c>
      <c r="E1277" s="113"/>
      <c r="F1277" s="113"/>
      <c r="G1277" s="113"/>
      <c r="H1277" s="91"/>
      <c r="I1277" s="113"/>
      <c r="J1277" s="113"/>
      <c r="K1277" s="113"/>
      <c r="L1277" s="91"/>
      <c r="M1277" s="113"/>
      <c r="N1277" s="113"/>
      <c r="O1277" s="113"/>
      <c r="P1277" s="91"/>
      <c r="Q1277" s="113"/>
      <c r="R1277" s="113"/>
      <c r="S1277" s="113"/>
      <c r="T1277" s="91"/>
      <c r="U1277" s="113"/>
      <c r="V1277" s="113"/>
      <c r="W1277" s="113"/>
      <c r="X1277" s="91"/>
      <c r="Y1277" s="113"/>
      <c r="Z1277" s="113"/>
      <c r="AA1277" s="113"/>
      <c r="AB1277" s="91"/>
      <c r="AC1277" s="113"/>
      <c r="AD1277" s="113"/>
      <c r="AE1277" s="113"/>
      <c r="AF1277" s="91"/>
      <c r="AG1277" s="113"/>
      <c r="AH1277" s="113"/>
      <c r="AI1277" s="113"/>
      <c r="AJ1277" s="91"/>
      <c r="AK1277" s="113"/>
      <c r="AL1277" s="113"/>
      <c r="AM1277" s="113"/>
      <c r="AN1277" s="77">
        <v>4675</v>
      </c>
      <c r="AO1277" s="86">
        <v>4755</v>
      </c>
      <c r="AP1277" s="86">
        <v>4795</v>
      </c>
      <c r="AQ1277" s="86">
        <v>11848</v>
      </c>
      <c r="AR1277" s="77">
        <v>16083</v>
      </c>
      <c r="AT1277" s="93"/>
      <c r="AU1277" s="93"/>
      <c r="AV1277" s="93"/>
      <c r="AW1277" s="93"/>
      <c r="AX1277" s="93"/>
      <c r="AY1277" s="93"/>
      <c r="AZ1277" s="93"/>
      <c r="BA1277" s="93"/>
      <c r="BB1277" s="93"/>
      <c r="BC1277" s="93"/>
    </row>
    <row r="1278" spans="1:55" x14ac:dyDescent="0.45">
      <c r="A1278" s="97" t="s">
        <v>843</v>
      </c>
      <c r="B1278" s="60" t="s">
        <v>223</v>
      </c>
      <c r="C1278" s="76" t="s">
        <v>185</v>
      </c>
      <c r="D1278" s="60">
        <v>3501236</v>
      </c>
      <c r="E1278" s="113"/>
      <c r="F1278" s="113"/>
      <c r="G1278" s="113"/>
      <c r="H1278" s="91"/>
      <c r="I1278" s="113"/>
      <c r="J1278" s="113"/>
      <c r="K1278" s="113"/>
      <c r="L1278" s="91"/>
      <c r="M1278" s="113"/>
      <c r="N1278" s="113"/>
      <c r="O1278" s="113"/>
      <c r="P1278" s="91"/>
      <c r="Q1278" s="113"/>
      <c r="R1278" s="113"/>
      <c r="S1278" s="113"/>
      <c r="T1278" s="91"/>
      <c r="U1278" s="113"/>
      <c r="V1278" s="113"/>
      <c r="W1278" s="113"/>
      <c r="X1278" s="91"/>
      <c r="Y1278" s="113"/>
      <c r="Z1278" s="113"/>
      <c r="AA1278" s="113"/>
      <c r="AB1278" s="91"/>
      <c r="AC1278" s="113"/>
      <c r="AD1278" s="113"/>
      <c r="AE1278" s="113"/>
      <c r="AF1278" s="91"/>
      <c r="AG1278" s="113"/>
      <c r="AH1278" s="113"/>
      <c r="AI1278" s="113"/>
      <c r="AJ1278" s="91"/>
      <c r="AK1278" s="113"/>
      <c r="AL1278" s="113"/>
      <c r="AM1278" s="113"/>
      <c r="AN1278" s="77">
        <v>12864</v>
      </c>
      <c r="AO1278" s="86">
        <v>12245</v>
      </c>
      <c r="AP1278" s="86">
        <v>12210</v>
      </c>
      <c r="AQ1278" s="86">
        <v>11353</v>
      </c>
      <c r="AR1278" s="77">
        <v>11580</v>
      </c>
      <c r="AT1278" s="93"/>
      <c r="AU1278" s="93"/>
      <c r="AV1278" s="93"/>
      <c r="AW1278" s="93"/>
      <c r="AX1278" s="93"/>
      <c r="AY1278" s="93"/>
      <c r="AZ1278" s="93"/>
      <c r="BA1278" s="93"/>
      <c r="BB1278" s="93"/>
      <c r="BC1278" s="93"/>
    </row>
    <row r="1279" spans="1:55" x14ac:dyDescent="0.45">
      <c r="A1279" s="100" t="s">
        <v>716</v>
      </c>
      <c r="B1279" s="101" t="s">
        <v>223</v>
      </c>
      <c r="C1279" s="102" t="s">
        <v>185</v>
      </c>
      <c r="D1279" s="101">
        <v>3501237</v>
      </c>
      <c r="E1279" s="200"/>
      <c r="F1279" s="200"/>
      <c r="G1279" s="200"/>
      <c r="H1279" s="157"/>
      <c r="I1279" s="200"/>
      <c r="J1279" s="200"/>
      <c r="K1279" s="200"/>
      <c r="L1279" s="157"/>
      <c r="M1279" s="200"/>
      <c r="N1279" s="200"/>
      <c r="O1279" s="200"/>
      <c r="P1279" s="157"/>
      <c r="Q1279" s="200"/>
      <c r="R1279" s="200"/>
      <c r="S1279" s="200"/>
      <c r="T1279" s="157"/>
      <c r="U1279" s="200"/>
      <c r="V1279" s="200"/>
      <c r="W1279" s="200"/>
      <c r="X1279" s="157"/>
      <c r="Y1279" s="200"/>
      <c r="Z1279" s="200"/>
      <c r="AA1279" s="200"/>
      <c r="AB1279" s="157"/>
      <c r="AC1279" s="200"/>
      <c r="AD1279" s="200"/>
      <c r="AE1279" s="200"/>
      <c r="AF1279" s="157"/>
      <c r="AG1279" s="200"/>
      <c r="AH1279" s="200"/>
      <c r="AI1279" s="200"/>
      <c r="AJ1279" s="157"/>
      <c r="AK1279" s="200"/>
      <c r="AL1279" s="200"/>
      <c r="AM1279" s="200"/>
      <c r="AN1279" s="199">
        <f>SUM(AN1275:AN1278)</f>
        <v>112356</v>
      </c>
      <c r="AO1279" s="162">
        <f>SUM(AO1275:AO1278)</f>
        <v>108454</v>
      </c>
      <c r="AP1279" s="162">
        <f>SUM(AP1275:AP1278)</f>
        <v>102776</v>
      </c>
      <c r="AQ1279" s="162">
        <f>SUM(AQ1275:AQ1278)</f>
        <v>89260</v>
      </c>
      <c r="AR1279" s="199">
        <f>SUM(AR1275:AR1278)</f>
        <v>87531</v>
      </c>
      <c r="AT1279" s="194"/>
      <c r="AU1279" s="194"/>
      <c r="AV1279" s="194"/>
      <c r="AW1279" s="194"/>
      <c r="AX1279" s="194"/>
      <c r="AY1279" s="194"/>
      <c r="AZ1279" s="194"/>
      <c r="BA1279" s="194"/>
      <c r="BB1279" s="194"/>
      <c r="BC1279" s="194"/>
    </row>
    <row r="1280" spans="1:55" x14ac:dyDescent="0.45">
      <c r="A1280" s="59"/>
      <c r="B1280" s="60"/>
      <c r="C1280" s="60"/>
      <c r="D1280" s="60"/>
      <c r="E1280" s="113"/>
      <c r="F1280" s="113"/>
      <c r="G1280" s="113"/>
      <c r="H1280" s="91"/>
      <c r="I1280" s="113"/>
      <c r="J1280" s="113"/>
      <c r="K1280" s="113"/>
      <c r="L1280" s="91"/>
      <c r="M1280" s="113"/>
      <c r="N1280" s="113"/>
      <c r="O1280" s="113"/>
      <c r="P1280" s="91"/>
      <c r="Q1280" s="113"/>
      <c r="R1280" s="113"/>
      <c r="S1280" s="113"/>
      <c r="T1280" s="91"/>
      <c r="U1280" s="113"/>
      <c r="V1280" s="113"/>
      <c r="W1280" s="113"/>
      <c r="X1280" s="91"/>
      <c r="Y1280" s="113"/>
      <c r="Z1280" s="113"/>
      <c r="AA1280" s="113"/>
      <c r="AB1280" s="91"/>
      <c r="AC1280" s="113"/>
      <c r="AD1280" s="113"/>
      <c r="AE1280" s="113"/>
      <c r="AF1280" s="91"/>
      <c r="AG1280" s="113"/>
      <c r="AH1280" s="113"/>
      <c r="AI1280" s="113"/>
      <c r="AJ1280" s="91"/>
      <c r="AK1280" s="113"/>
      <c r="AL1280" s="113"/>
      <c r="AM1280" s="113"/>
      <c r="AN1280" s="91"/>
      <c r="AO1280" s="113"/>
      <c r="AP1280" s="113"/>
      <c r="AQ1280" s="113"/>
      <c r="AR1280" s="91"/>
      <c r="AT1280" s="93"/>
      <c r="AU1280" s="93"/>
      <c r="AV1280" s="93"/>
      <c r="AW1280" s="93"/>
      <c r="AX1280" s="93"/>
      <c r="AY1280" s="93"/>
      <c r="AZ1280" s="93"/>
      <c r="BA1280" s="93"/>
      <c r="BB1280" s="93"/>
      <c r="BC1280" s="93"/>
    </row>
    <row r="1281" spans="1:55" x14ac:dyDescent="0.45">
      <c r="A1281" s="95" t="s">
        <v>844</v>
      </c>
      <c r="B1281" s="96"/>
      <c r="C1281" s="96"/>
      <c r="D1281" s="96"/>
      <c r="E1281" s="64"/>
      <c r="F1281" s="64"/>
      <c r="G1281" s="64"/>
      <c r="H1281" s="65"/>
      <c r="I1281" s="64"/>
      <c r="J1281" s="64"/>
      <c r="K1281" s="64"/>
      <c r="L1281" s="65"/>
      <c r="M1281" s="64"/>
      <c r="N1281" s="64"/>
      <c r="O1281" s="64"/>
      <c r="P1281" s="65"/>
      <c r="Q1281" s="64"/>
      <c r="R1281" s="64"/>
      <c r="S1281" s="64"/>
      <c r="T1281" s="65"/>
      <c r="U1281" s="64"/>
      <c r="V1281" s="64"/>
      <c r="W1281" s="64"/>
      <c r="X1281" s="65"/>
      <c r="Y1281" s="64"/>
      <c r="Z1281" s="64"/>
      <c r="AA1281" s="64"/>
      <c r="AB1281" s="65"/>
      <c r="AC1281" s="64"/>
      <c r="AD1281" s="64"/>
      <c r="AE1281" s="64"/>
      <c r="AF1281" s="65"/>
      <c r="AG1281" s="64"/>
      <c r="AH1281" s="64"/>
      <c r="AI1281" s="64"/>
      <c r="AJ1281" s="65"/>
      <c r="AK1281" s="64"/>
      <c r="AL1281" s="64"/>
      <c r="AM1281" s="64"/>
      <c r="AN1281" s="65"/>
      <c r="AO1281" s="64"/>
      <c r="AP1281" s="64"/>
      <c r="AQ1281" s="64"/>
      <c r="AR1281" s="65"/>
      <c r="AT1281" s="87"/>
      <c r="AU1281" s="87"/>
      <c r="AV1281" s="87"/>
      <c r="AW1281" s="87"/>
      <c r="AX1281" s="87"/>
      <c r="AY1281" s="87"/>
      <c r="AZ1281" s="87"/>
      <c r="BA1281" s="87"/>
      <c r="BB1281" s="87"/>
      <c r="BC1281" s="87"/>
    </row>
    <row r="1282" spans="1:55" x14ac:dyDescent="0.45">
      <c r="A1282" s="97" t="s">
        <v>845</v>
      </c>
      <c r="B1282" s="60" t="s">
        <v>223</v>
      </c>
      <c r="C1282" s="76" t="s">
        <v>185</v>
      </c>
      <c r="D1282" s="60">
        <v>3501245</v>
      </c>
      <c r="E1282" s="86">
        <v>183</v>
      </c>
      <c r="F1282" s="86">
        <v>186</v>
      </c>
      <c r="G1282" s="86">
        <v>201</v>
      </c>
      <c r="H1282" s="94">
        <f>AT1282-SUM(E1282,F1282,G1282)</f>
        <v>215</v>
      </c>
      <c r="I1282" s="86">
        <v>168</v>
      </c>
      <c r="J1282" s="86">
        <v>169</v>
      </c>
      <c r="K1282" s="86">
        <v>187</v>
      </c>
      <c r="L1282" s="77">
        <v>222</v>
      </c>
      <c r="M1282" s="86">
        <v>226</v>
      </c>
      <c r="N1282" s="86">
        <v>240</v>
      </c>
      <c r="O1282" s="86">
        <v>259</v>
      </c>
      <c r="P1282" s="77">
        <v>274</v>
      </c>
      <c r="Q1282" s="86">
        <v>270</v>
      </c>
      <c r="R1282" s="86">
        <v>307</v>
      </c>
      <c r="S1282" s="86">
        <v>318</v>
      </c>
      <c r="T1282" s="77">
        <v>325</v>
      </c>
      <c r="U1282" s="86">
        <v>312</v>
      </c>
      <c r="V1282" s="86">
        <v>294</v>
      </c>
      <c r="W1282" s="86">
        <v>306</v>
      </c>
      <c r="X1282" s="77">
        <v>400</v>
      </c>
      <c r="Y1282" s="86">
        <v>399</v>
      </c>
      <c r="Z1282" s="86">
        <v>456</v>
      </c>
      <c r="AA1282" s="86">
        <v>481</v>
      </c>
      <c r="AB1282" s="77">
        <v>542</v>
      </c>
      <c r="AC1282" s="86">
        <v>522</v>
      </c>
      <c r="AD1282" s="86">
        <v>653</v>
      </c>
      <c r="AE1282" s="86">
        <v>631</v>
      </c>
      <c r="AF1282" s="77">
        <v>621</v>
      </c>
      <c r="AG1282" s="86">
        <v>586</v>
      </c>
      <c r="AH1282" s="86">
        <v>433</v>
      </c>
      <c r="AI1282" s="86">
        <v>460</v>
      </c>
      <c r="AJ1282" s="77">
        <v>386</v>
      </c>
      <c r="AK1282" s="86">
        <v>345</v>
      </c>
      <c r="AL1282" s="86">
        <v>389</v>
      </c>
      <c r="AM1282" s="86">
        <v>387</v>
      </c>
      <c r="AN1282" s="77">
        <v>378</v>
      </c>
      <c r="AO1282" s="86">
        <v>414</v>
      </c>
      <c r="AP1282" s="86">
        <v>486</v>
      </c>
      <c r="AQ1282" s="86">
        <v>615</v>
      </c>
      <c r="AR1282" s="77">
        <v>659</v>
      </c>
      <c r="AT1282" s="88">
        <v>785</v>
      </c>
      <c r="AU1282" s="88">
        <v>746</v>
      </c>
      <c r="AV1282" s="88">
        <v>999</v>
      </c>
      <c r="AW1282" s="88">
        <v>1220</v>
      </c>
      <c r="AX1282" s="88">
        <v>1312</v>
      </c>
      <c r="AY1282" s="88">
        <v>1878</v>
      </c>
      <c r="AZ1282" s="88">
        <v>2427</v>
      </c>
      <c r="BA1282" s="88">
        <v>1865</v>
      </c>
      <c r="BB1282" s="88">
        <v>1499</v>
      </c>
      <c r="BC1282" s="88">
        <v>2174</v>
      </c>
    </row>
    <row r="1283" spans="1:55" x14ac:dyDescent="0.45">
      <c r="A1283" s="97" t="s">
        <v>125</v>
      </c>
      <c r="B1283" s="60" t="s">
        <v>223</v>
      </c>
      <c r="C1283" s="76" t="s">
        <v>185</v>
      </c>
      <c r="D1283" s="60">
        <v>3501246</v>
      </c>
      <c r="E1283" s="86">
        <v>-21</v>
      </c>
      <c r="F1283" s="86">
        <v>-19</v>
      </c>
      <c r="G1283" s="86">
        <v>-22</v>
      </c>
      <c r="H1283" s="94">
        <f>AT1283-SUM(E1283,F1283,G1283)</f>
        <v>-21</v>
      </c>
      <c r="I1283" s="86">
        <v>-24</v>
      </c>
      <c r="J1283" s="86">
        <v>-27</v>
      </c>
      <c r="K1283" s="86">
        <v>-25</v>
      </c>
      <c r="L1283" s="77">
        <v>-25</v>
      </c>
      <c r="M1283" s="86">
        <v>-26</v>
      </c>
      <c r="N1283" s="86">
        <v>-26</v>
      </c>
      <c r="O1283" s="86">
        <v>-26</v>
      </c>
      <c r="P1283" s="77">
        <v>-26</v>
      </c>
      <c r="Q1283" s="86">
        <v>-30</v>
      </c>
      <c r="R1283" s="86">
        <v>-32</v>
      </c>
      <c r="S1283" s="86">
        <v>-29</v>
      </c>
      <c r="T1283" s="77">
        <v>-33</v>
      </c>
      <c r="U1283" s="86">
        <v>-25</v>
      </c>
      <c r="V1283" s="86">
        <v>-21</v>
      </c>
      <c r="W1283" s="86">
        <v>-27</v>
      </c>
      <c r="X1283" s="77">
        <v>-36</v>
      </c>
      <c r="Y1283" s="86">
        <v>-30</v>
      </c>
      <c r="Z1283" s="86">
        <v>-27</v>
      </c>
      <c r="AA1283" s="86">
        <v>-28</v>
      </c>
      <c r="AB1283" s="77">
        <v>-29</v>
      </c>
      <c r="AC1283" s="86">
        <v>-35</v>
      </c>
      <c r="AD1283" s="86">
        <v>-25</v>
      </c>
      <c r="AE1283" s="86">
        <v>-23</v>
      </c>
      <c r="AF1283" s="77">
        <v>-17</v>
      </c>
      <c r="AG1283" s="86">
        <v>-21</v>
      </c>
      <c r="AH1283" s="86">
        <v>-13</v>
      </c>
      <c r="AI1283" s="86">
        <v>-48</v>
      </c>
      <c r="AJ1283" s="77">
        <v>-53</v>
      </c>
      <c r="AK1283" s="86">
        <v>-76</v>
      </c>
      <c r="AL1283" s="86">
        <v>-76</v>
      </c>
      <c r="AM1283" s="86">
        <v>-77</v>
      </c>
      <c r="AN1283" s="77">
        <v>-117</v>
      </c>
      <c r="AO1283" s="86">
        <v>-83</v>
      </c>
      <c r="AP1283" s="86">
        <v>-83</v>
      </c>
      <c r="AQ1283" s="86">
        <v>-101</v>
      </c>
      <c r="AR1283" s="77">
        <v>-90</v>
      </c>
      <c r="AT1283" s="88">
        <v>-83</v>
      </c>
      <c r="AU1283" s="88">
        <v>-101</v>
      </c>
      <c r="AV1283" s="88">
        <v>-104</v>
      </c>
      <c r="AW1283" s="88">
        <v>-124</v>
      </c>
      <c r="AX1283" s="88">
        <v>-109</v>
      </c>
      <c r="AY1283" s="88">
        <v>-114</v>
      </c>
      <c r="AZ1283" s="88">
        <v>-100</v>
      </c>
      <c r="BA1283" s="88">
        <v>-135</v>
      </c>
      <c r="BB1283" s="88">
        <v>-346</v>
      </c>
      <c r="BC1283" s="88">
        <v>-357</v>
      </c>
    </row>
    <row r="1284" spans="1:55" x14ac:dyDescent="0.45">
      <c r="A1284" s="97" t="s">
        <v>846</v>
      </c>
      <c r="B1284" s="60" t="s">
        <v>223</v>
      </c>
      <c r="C1284" s="76" t="s">
        <v>185</v>
      </c>
      <c r="D1284" s="60">
        <v>3501247</v>
      </c>
      <c r="E1284" s="86">
        <v>60</v>
      </c>
      <c r="F1284" s="86">
        <v>144</v>
      </c>
      <c r="G1284" s="86">
        <v>-26</v>
      </c>
      <c r="H1284" s="94">
        <f>AT1284-SUM(E1284,F1284,G1284)</f>
        <v>23</v>
      </c>
      <c r="I1284" s="86">
        <v>74</v>
      </c>
      <c r="J1284" s="86">
        <v>48</v>
      </c>
      <c r="K1284" s="86">
        <v>18</v>
      </c>
      <c r="L1284" s="77">
        <v>13</v>
      </c>
      <c r="M1284" s="86">
        <v>32</v>
      </c>
      <c r="N1284" s="86">
        <v>53</v>
      </c>
      <c r="O1284" s="86">
        <v>-6</v>
      </c>
      <c r="P1284" s="77">
        <v>-287</v>
      </c>
      <c r="Q1284" s="86">
        <v>-167</v>
      </c>
      <c r="R1284" s="86">
        <v>-9</v>
      </c>
      <c r="S1284" s="86">
        <v>50</v>
      </c>
      <c r="T1284" s="77">
        <v>-84</v>
      </c>
      <c r="U1284" s="86">
        <v>-22</v>
      </c>
      <c r="V1284" s="86">
        <v>-15</v>
      </c>
      <c r="W1284" s="86">
        <v>-44</v>
      </c>
      <c r="X1284" s="77">
        <v>1</v>
      </c>
      <c r="Y1284" s="64"/>
      <c r="Z1284" s="64"/>
      <c r="AA1284" s="64"/>
      <c r="AB1284" s="65"/>
      <c r="AC1284" s="64"/>
      <c r="AD1284" s="64"/>
      <c r="AE1284" s="64"/>
      <c r="AF1284" s="65"/>
      <c r="AG1284" s="64"/>
      <c r="AH1284" s="64"/>
      <c r="AI1284" s="64"/>
      <c r="AJ1284" s="65"/>
      <c r="AK1284" s="64"/>
      <c r="AL1284" s="64"/>
      <c r="AM1284" s="64"/>
      <c r="AN1284" s="65"/>
      <c r="AO1284" s="64"/>
      <c r="AP1284" s="64"/>
      <c r="AQ1284" s="64"/>
      <c r="AR1284" s="65"/>
      <c r="AT1284" s="88">
        <v>201</v>
      </c>
      <c r="AU1284" s="88">
        <v>153</v>
      </c>
      <c r="AV1284" s="88">
        <v>-208</v>
      </c>
      <c r="AW1284" s="88">
        <v>-210</v>
      </c>
      <c r="AX1284" s="88">
        <v>-80</v>
      </c>
      <c r="AY1284" s="93"/>
      <c r="AZ1284" s="93"/>
      <c r="BA1284" s="93"/>
      <c r="BB1284" s="93"/>
      <c r="BC1284" s="93"/>
    </row>
    <row r="1285" spans="1:55" x14ac:dyDescent="0.45">
      <c r="A1285" s="97" t="s">
        <v>847</v>
      </c>
      <c r="B1285" s="60" t="s">
        <v>223</v>
      </c>
      <c r="C1285" s="76" t="s">
        <v>185</v>
      </c>
      <c r="D1285" s="60">
        <v>3501248</v>
      </c>
      <c r="E1285" s="86">
        <v>-70</v>
      </c>
      <c r="F1285" s="86">
        <v>-48</v>
      </c>
      <c r="G1285" s="86">
        <v>-153</v>
      </c>
      <c r="H1285" s="94">
        <f>AT1285-SUM(E1285,F1285,G1285)</f>
        <v>-108</v>
      </c>
      <c r="I1285" s="86">
        <v>-109</v>
      </c>
      <c r="J1285" s="86">
        <v>-93</v>
      </c>
      <c r="K1285" s="86">
        <v>-67</v>
      </c>
      <c r="L1285" s="77">
        <v>-133</v>
      </c>
      <c r="M1285" s="86">
        <v>-62</v>
      </c>
      <c r="N1285" s="86">
        <v>-99</v>
      </c>
      <c r="O1285" s="86">
        <v>-100</v>
      </c>
      <c r="P1285" s="77">
        <v>-161</v>
      </c>
      <c r="Q1285" s="86">
        <v>-186</v>
      </c>
      <c r="R1285" s="86">
        <v>-128</v>
      </c>
      <c r="S1285" s="86">
        <v>-123</v>
      </c>
      <c r="T1285" s="77">
        <v>-38</v>
      </c>
      <c r="U1285" s="86">
        <v>-2</v>
      </c>
      <c r="V1285" s="86">
        <v>-46</v>
      </c>
      <c r="W1285" s="86">
        <v>-53</v>
      </c>
      <c r="X1285" s="77">
        <v>-20</v>
      </c>
      <c r="Y1285" s="86">
        <v>-24</v>
      </c>
      <c r="Z1285" s="86">
        <v>-33</v>
      </c>
      <c r="AA1285" s="86">
        <v>-55</v>
      </c>
      <c r="AB1285" s="77">
        <v>32</v>
      </c>
      <c r="AC1285" s="86">
        <v>74</v>
      </c>
      <c r="AD1285" s="86">
        <v>-52</v>
      </c>
      <c r="AE1285" s="86">
        <v>41</v>
      </c>
      <c r="AF1285" s="77">
        <v>40</v>
      </c>
      <c r="AG1285" s="86">
        <v>-81</v>
      </c>
      <c r="AH1285" s="86">
        <v>-92</v>
      </c>
      <c r="AI1285" s="86">
        <v>-84</v>
      </c>
      <c r="AJ1285" s="77">
        <v>-87</v>
      </c>
      <c r="AK1285" s="86">
        <v>113</v>
      </c>
      <c r="AL1285" s="86">
        <v>-51</v>
      </c>
      <c r="AM1285" s="86">
        <v>-139</v>
      </c>
      <c r="AN1285" s="77">
        <v>-163</v>
      </c>
      <c r="AO1285" s="86">
        <v>-73</v>
      </c>
      <c r="AP1285" s="86">
        <v>-260</v>
      </c>
      <c r="AQ1285" s="86">
        <v>-136</v>
      </c>
      <c r="AR1285" s="77">
        <v>-185</v>
      </c>
      <c r="AT1285" s="88">
        <v>-379</v>
      </c>
      <c r="AU1285" s="88">
        <v>-402</v>
      </c>
      <c r="AV1285" s="88">
        <v>-422</v>
      </c>
      <c r="AW1285" s="88">
        <v>-475</v>
      </c>
      <c r="AX1285" s="88">
        <v>-121</v>
      </c>
      <c r="AY1285" s="88">
        <v>-80</v>
      </c>
      <c r="AZ1285" s="88">
        <v>103</v>
      </c>
      <c r="BA1285" s="88">
        <v>-344</v>
      </c>
      <c r="BB1285" s="88">
        <v>-240</v>
      </c>
      <c r="BC1285" s="88">
        <v>-654</v>
      </c>
    </row>
    <row r="1286" spans="1:55" x14ac:dyDescent="0.45">
      <c r="A1286" s="97" t="s">
        <v>848</v>
      </c>
      <c r="B1286" s="60" t="s">
        <v>223</v>
      </c>
      <c r="C1286" s="76" t="s">
        <v>185</v>
      </c>
      <c r="D1286" s="60">
        <v>3501249</v>
      </c>
      <c r="E1286" s="64"/>
      <c r="F1286" s="64"/>
      <c r="G1286" s="64"/>
      <c r="H1286" s="65"/>
      <c r="I1286" s="86">
        <v>117</v>
      </c>
      <c r="J1286" s="86">
        <v>21</v>
      </c>
      <c r="K1286" s="86">
        <v>1</v>
      </c>
      <c r="L1286" s="77">
        <v>0</v>
      </c>
      <c r="M1286" s="86">
        <v>-48</v>
      </c>
      <c r="N1286" s="86">
        <v>-70</v>
      </c>
      <c r="O1286" s="86">
        <v>7</v>
      </c>
      <c r="P1286" s="77">
        <v>-15</v>
      </c>
      <c r="Q1286" s="86">
        <v>-113</v>
      </c>
      <c r="R1286" s="86">
        <v>-5</v>
      </c>
      <c r="S1286" s="86">
        <v>40</v>
      </c>
      <c r="T1286" s="77">
        <v>13</v>
      </c>
      <c r="U1286" s="86">
        <v>-46</v>
      </c>
      <c r="V1286" s="86">
        <v>-1</v>
      </c>
      <c r="W1286" s="86">
        <v>-32</v>
      </c>
      <c r="X1286" s="77">
        <v>-35</v>
      </c>
      <c r="Y1286" s="64"/>
      <c r="Z1286" s="64"/>
      <c r="AA1286" s="64"/>
      <c r="AB1286" s="65"/>
      <c r="AC1286" s="64"/>
      <c r="AD1286" s="64"/>
      <c r="AE1286" s="64"/>
      <c r="AF1286" s="65"/>
      <c r="AG1286" s="64"/>
      <c r="AH1286" s="64"/>
      <c r="AI1286" s="64"/>
      <c r="AJ1286" s="65"/>
      <c r="AK1286" s="64"/>
      <c r="AL1286" s="64"/>
      <c r="AM1286" s="64"/>
      <c r="AN1286" s="65"/>
      <c r="AO1286" s="64"/>
      <c r="AP1286" s="64"/>
      <c r="AQ1286" s="64"/>
      <c r="AR1286" s="65"/>
      <c r="AT1286" s="87"/>
      <c r="AU1286" s="88">
        <v>159</v>
      </c>
      <c r="AV1286" s="88">
        <v>-126</v>
      </c>
      <c r="AW1286" s="88">
        <v>-65</v>
      </c>
      <c r="AX1286" s="88">
        <v>-114</v>
      </c>
      <c r="AY1286" s="93"/>
      <c r="AZ1286" s="93"/>
      <c r="BA1286" s="93"/>
      <c r="BB1286" s="93"/>
      <c r="BC1286" s="93"/>
    </row>
    <row r="1287" spans="1:55" x14ac:dyDescent="0.45">
      <c r="A1287" s="97" t="s">
        <v>849</v>
      </c>
      <c r="B1287" s="60" t="s">
        <v>223</v>
      </c>
      <c r="C1287" s="76" t="s">
        <v>185</v>
      </c>
      <c r="D1287" s="60">
        <v>3501250</v>
      </c>
      <c r="E1287" s="86">
        <v>0</v>
      </c>
      <c r="F1287" s="86">
        <v>-31</v>
      </c>
      <c r="G1287" s="86">
        <v>0</v>
      </c>
      <c r="H1287" s="94">
        <f>AT1287-SUM(E1287,F1287,G1287)</f>
        <v>-26</v>
      </c>
      <c r="I1287" s="210"/>
      <c r="J1287" s="210"/>
      <c r="K1287" s="210"/>
      <c r="L1287" s="65"/>
      <c r="M1287" s="64"/>
      <c r="N1287" s="64"/>
      <c r="O1287" s="64"/>
      <c r="P1287" s="65"/>
      <c r="Q1287" s="64"/>
      <c r="R1287" s="64"/>
      <c r="S1287" s="64"/>
      <c r="T1287" s="65"/>
      <c r="U1287" s="64"/>
      <c r="V1287" s="64"/>
      <c r="W1287" s="64"/>
      <c r="X1287" s="65"/>
      <c r="Y1287" s="64"/>
      <c r="Z1287" s="64"/>
      <c r="AA1287" s="64"/>
      <c r="AB1287" s="65"/>
      <c r="AC1287" s="64"/>
      <c r="AD1287" s="64"/>
      <c r="AE1287" s="64"/>
      <c r="AF1287" s="65"/>
      <c r="AG1287" s="64"/>
      <c r="AH1287" s="64"/>
      <c r="AI1287" s="64"/>
      <c r="AJ1287" s="65"/>
      <c r="AK1287" s="64"/>
      <c r="AL1287" s="64"/>
      <c r="AM1287" s="64"/>
      <c r="AN1287" s="65"/>
      <c r="AO1287" s="64"/>
      <c r="AP1287" s="64"/>
      <c r="AQ1287" s="64"/>
      <c r="AR1287" s="65"/>
      <c r="AT1287" s="88">
        <v>-57</v>
      </c>
      <c r="AU1287" s="88">
        <v>0</v>
      </c>
      <c r="AV1287" s="93"/>
      <c r="AW1287" s="93"/>
      <c r="AX1287" s="93"/>
      <c r="AY1287" s="93"/>
      <c r="AZ1287" s="93"/>
      <c r="BA1287" s="93"/>
      <c r="BB1287" s="93"/>
      <c r="BC1287" s="93"/>
    </row>
    <row r="1288" spans="1:55" x14ac:dyDescent="0.45">
      <c r="A1288" s="97" t="s">
        <v>850</v>
      </c>
      <c r="B1288" s="60" t="s">
        <v>223</v>
      </c>
      <c r="C1288" s="76" t="s">
        <v>185</v>
      </c>
      <c r="D1288" s="60">
        <v>3501251</v>
      </c>
      <c r="E1288" s="113"/>
      <c r="F1288" s="113"/>
      <c r="G1288" s="113"/>
      <c r="H1288" s="91"/>
      <c r="I1288" s="113"/>
      <c r="J1288" s="113"/>
      <c r="K1288" s="113"/>
      <c r="L1288" s="65"/>
      <c r="M1288" s="64"/>
      <c r="N1288" s="64"/>
      <c r="O1288" s="64"/>
      <c r="P1288" s="65"/>
      <c r="Q1288" s="64"/>
      <c r="R1288" s="64"/>
      <c r="S1288" s="64"/>
      <c r="T1288" s="65"/>
      <c r="U1288" s="64"/>
      <c r="V1288" s="64"/>
      <c r="W1288" s="64"/>
      <c r="X1288" s="65"/>
      <c r="Y1288" s="86">
        <v>-39</v>
      </c>
      <c r="Z1288" s="86">
        <v>6</v>
      </c>
      <c r="AA1288" s="86">
        <v>-29</v>
      </c>
      <c r="AB1288" s="77">
        <v>1252</v>
      </c>
      <c r="AC1288" s="86">
        <v>-2</v>
      </c>
      <c r="AD1288" s="86">
        <v>98</v>
      </c>
      <c r="AE1288" s="86">
        <v>49</v>
      </c>
      <c r="AF1288" s="77">
        <v>4</v>
      </c>
      <c r="AG1288" s="86">
        <v>12</v>
      </c>
      <c r="AH1288" s="86">
        <v>387</v>
      </c>
      <c r="AI1288" s="86">
        <v>116</v>
      </c>
      <c r="AJ1288" s="77">
        <v>210</v>
      </c>
      <c r="AK1288" s="86">
        <v>-86</v>
      </c>
      <c r="AL1288" s="86">
        <v>111</v>
      </c>
      <c r="AM1288" s="86">
        <v>37</v>
      </c>
      <c r="AN1288" s="77">
        <v>-172</v>
      </c>
      <c r="AO1288" s="86">
        <v>-367</v>
      </c>
      <c r="AP1288" s="86">
        <v>-790</v>
      </c>
      <c r="AQ1288" s="86">
        <v>-731</v>
      </c>
      <c r="AR1288" s="77">
        <v>-176</v>
      </c>
      <c r="AT1288" s="93"/>
      <c r="AU1288" s="93"/>
      <c r="AV1288" s="93"/>
      <c r="AW1288" s="87"/>
      <c r="AX1288" s="87"/>
      <c r="AY1288" s="88">
        <v>1190</v>
      </c>
      <c r="AZ1288" s="88">
        <v>149</v>
      </c>
      <c r="BA1288" s="88">
        <v>725</v>
      </c>
      <c r="BB1288" s="88">
        <v>-110</v>
      </c>
      <c r="BC1288" s="88">
        <v>-2064</v>
      </c>
    </row>
    <row r="1289" spans="1:55" x14ac:dyDescent="0.45">
      <c r="A1289" s="97" t="s">
        <v>851</v>
      </c>
      <c r="B1289" s="60" t="s">
        <v>223</v>
      </c>
      <c r="C1289" s="76" t="s">
        <v>185</v>
      </c>
      <c r="D1289" s="60">
        <v>3501252</v>
      </c>
      <c r="E1289" s="64"/>
      <c r="F1289" s="64"/>
      <c r="G1289" s="64"/>
      <c r="H1289" s="65"/>
      <c r="I1289" s="86">
        <v>103</v>
      </c>
      <c r="J1289" s="86">
        <v>23</v>
      </c>
      <c r="K1289" s="86">
        <v>0</v>
      </c>
      <c r="L1289" s="77">
        <v>0</v>
      </c>
      <c r="M1289" s="64"/>
      <c r="N1289" s="64"/>
      <c r="O1289" s="64"/>
      <c r="P1289" s="65"/>
      <c r="Q1289" s="64"/>
      <c r="R1289" s="64"/>
      <c r="S1289" s="64"/>
      <c r="T1289" s="65"/>
      <c r="U1289" s="64"/>
      <c r="V1289" s="64"/>
      <c r="W1289" s="64"/>
      <c r="X1289" s="65"/>
      <c r="Y1289" s="86">
        <v>3031</v>
      </c>
      <c r="Z1289" s="86">
        <v>1062</v>
      </c>
      <c r="AA1289" s="86">
        <v>1382</v>
      </c>
      <c r="AB1289" s="77">
        <v>-15</v>
      </c>
      <c r="AC1289" s="86">
        <v>1083</v>
      </c>
      <c r="AD1289" s="86">
        <v>2699</v>
      </c>
      <c r="AE1289" s="86">
        <v>-1528</v>
      </c>
      <c r="AF1289" s="77">
        <v>395</v>
      </c>
      <c r="AG1289" s="86">
        <v>-814</v>
      </c>
      <c r="AH1289" s="86">
        <v>1455</v>
      </c>
      <c r="AI1289" s="86">
        <v>1899</v>
      </c>
      <c r="AJ1289" s="77">
        <v>3052</v>
      </c>
      <c r="AK1289" s="86">
        <v>4837</v>
      </c>
      <c r="AL1289" s="86">
        <v>2772</v>
      </c>
      <c r="AM1289" s="86">
        <v>2121</v>
      </c>
      <c r="AN1289" s="77">
        <v>2650</v>
      </c>
      <c r="AO1289" s="86">
        <v>-1070</v>
      </c>
      <c r="AP1289" s="86">
        <v>-251</v>
      </c>
      <c r="AQ1289" s="86">
        <v>-647</v>
      </c>
      <c r="AR1289" s="77">
        <v>-1487</v>
      </c>
      <c r="AT1289" s="87"/>
      <c r="AU1289" s="88">
        <v>126</v>
      </c>
      <c r="AV1289" s="87"/>
      <c r="AW1289" s="87"/>
      <c r="AX1289" s="87"/>
      <c r="AY1289" s="88">
        <v>5460</v>
      </c>
      <c r="AZ1289" s="88">
        <v>2649</v>
      </c>
      <c r="BA1289" s="88">
        <v>5592</v>
      </c>
      <c r="BB1289" s="88">
        <v>12380</v>
      </c>
      <c r="BC1289" s="88">
        <v>-3455</v>
      </c>
    </row>
    <row r="1290" spans="1:55" x14ac:dyDescent="0.45">
      <c r="A1290" s="97" t="s">
        <v>852</v>
      </c>
      <c r="B1290" s="60" t="s">
        <v>223</v>
      </c>
      <c r="C1290" s="76" t="s">
        <v>185</v>
      </c>
      <c r="D1290" s="60">
        <v>3501253</v>
      </c>
      <c r="E1290" s="64"/>
      <c r="F1290" s="64"/>
      <c r="G1290" s="64"/>
      <c r="H1290" s="65"/>
      <c r="I1290" s="64"/>
      <c r="J1290" s="64"/>
      <c r="K1290" s="64"/>
      <c r="L1290" s="65"/>
      <c r="M1290" s="64"/>
      <c r="N1290" s="64"/>
      <c r="O1290" s="64"/>
      <c r="P1290" s="65"/>
      <c r="Q1290" s="64"/>
      <c r="R1290" s="64"/>
      <c r="S1290" s="64"/>
      <c r="T1290" s="65"/>
      <c r="U1290" s="64"/>
      <c r="V1290" s="64"/>
      <c r="W1290" s="64"/>
      <c r="X1290" s="65"/>
      <c r="Y1290" s="64"/>
      <c r="Z1290" s="64"/>
      <c r="AA1290" s="64"/>
      <c r="AB1290" s="65"/>
      <c r="AC1290" s="86">
        <v>-117</v>
      </c>
      <c r="AD1290" s="86">
        <v>-443</v>
      </c>
      <c r="AE1290" s="86">
        <v>227</v>
      </c>
      <c r="AF1290" s="77">
        <v>7</v>
      </c>
      <c r="AG1290" s="86">
        <v>6</v>
      </c>
      <c r="AH1290" s="86">
        <v>-75</v>
      </c>
      <c r="AI1290" s="86">
        <v>-135</v>
      </c>
      <c r="AJ1290" s="77">
        <v>-405</v>
      </c>
      <c r="AK1290" s="86">
        <v>-665</v>
      </c>
      <c r="AL1290" s="86">
        <v>-523</v>
      </c>
      <c r="AM1290" s="86">
        <v>-492</v>
      </c>
      <c r="AN1290" s="77">
        <v>-228</v>
      </c>
      <c r="AO1290" s="86">
        <v>233</v>
      </c>
      <c r="AP1290" s="86">
        <v>318</v>
      </c>
      <c r="AQ1290" s="86">
        <v>54</v>
      </c>
      <c r="AR1290" s="77">
        <v>193</v>
      </c>
      <c r="AT1290" s="87"/>
      <c r="AU1290" s="93"/>
      <c r="AV1290" s="87"/>
      <c r="AW1290" s="87"/>
      <c r="AX1290" s="87"/>
      <c r="AY1290" s="93"/>
      <c r="AZ1290" s="88">
        <v>-326</v>
      </c>
      <c r="BA1290" s="88">
        <v>-609</v>
      </c>
      <c r="BB1290" s="88">
        <v>-1908</v>
      </c>
      <c r="BC1290" s="88">
        <v>798</v>
      </c>
    </row>
    <row r="1291" spans="1:55" x14ac:dyDescent="0.45">
      <c r="A1291" s="97" t="s">
        <v>853</v>
      </c>
      <c r="B1291" s="60" t="s">
        <v>223</v>
      </c>
      <c r="C1291" s="76" t="s">
        <v>185</v>
      </c>
      <c r="D1291" s="60">
        <v>3501254</v>
      </c>
      <c r="E1291" s="64"/>
      <c r="F1291" s="64"/>
      <c r="G1291" s="64"/>
      <c r="H1291" s="65"/>
      <c r="I1291" s="64"/>
      <c r="J1291" s="64"/>
      <c r="K1291" s="64"/>
      <c r="L1291" s="65"/>
      <c r="M1291" s="64"/>
      <c r="N1291" s="64"/>
      <c r="O1291" s="64"/>
      <c r="P1291" s="65"/>
      <c r="Q1291" s="64"/>
      <c r="R1291" s="64"/>
      <c r="S1291" s="64"/>
      <c r="T1291" s="65"/>
      <c r="U1291" s="64"/>
      <c r="V1291" s="64"/>
      <c r="W1291" s="64"/>
      <c r="X1291" s="65"/>
      <c r="Y1291" s="86">
        <v>-7</v>
      </c>
      <c r="Z1291" s="86">
        <v>-105</v>
      </c>
      <c r="AA1291" s="86">
        <v>-27</v>
      </c>
      <c r="AB1291" s="77">
        <v>19</v>
      </c>
      <c r="AC1291" s="86">
        <v>-40</v>
      </c>
      <c r="AD1291" s="86">
        <v>-16</v>
      </c>
      <c r="AE1291" s="86">
        <v>-14</v>
      </c>
      <c r="AF1291" s="77">
        <v>460</v>
      </c>
      <c r="AG1291" s="86">
        <v>74</v>
      </c>
      <c r="AH1291" s="86">
        <v>-54</v>
      </c>
      <c r="AI1291" s="86">
        <v>26</v>
      </c>
      <c r="AJ1291" s="77">
        <v>355</v>
      </c>
      <c r="AK1291" s="86">
        <v>5</v>
      </c>
      <c r="AL1291" s="86">
        <v>92</v>
      </c>
      <c r="AM1291" s="86">
        <v>188</v>
      </c>
      <c r="AN1291" s="77">
        <v>49</v>
      </c>
      <c r="AO1291" s="86">
        <v>-89</v>
      </c>
      <c r="AP1291" s="86">
        <v>-118</v>
      </c>
      <c r="AQ1291" s="86">
        <v>-99</v>
      </c>
      <c r="AR1291" s="77">
        <v>-31</v>
      </c>
      <c r="AT1291" s="87"/>
      <c r="AU1291" s="93"/>
      <c r="AV1291" s="87"/>
      <c r="AW1291" s="87"/>
      <c r="AX1291" s="87"/>
      <c r="AY1291" s="88">
        <v>-120</v>
      </c>
      <c r="AZ1291" s="88">
        <v>390</v>
      </c>
      <c r="BA1291" s="88">
        <v>401</v>
      </c>
      <c r="BB1291" s="88">
        <v>334</v>
      </c>
      <c r="BC1291" s="88">
        <v>-337</v>
      </c>
    </row>
    <row r="1292" spans="1:55" x14ac:dyDescent="0.45">
      <c r="A1292" s="97" t="s">
        <v>84</v>
      </c>
      <c r="B1292" s="60" t="s">
        <v>223</v>
      </c>
      <c r="C1292" s="76" t="s">
        <v>185</v>
      </c>
      <c r="D1292" s="60">
        <v>3501255</v>
      </c>
      <c r="E1292" s="86">
        <v>-18</v>
      </c>
      <c r="F1292" s="86">
        <v>15</v>
      </c>
      <c r="G1292" s="86">
        <v>24</v>
      </c>
      <c r="H1292" s="94">
        <f>AT1292-SUM(E1292,F1292,G1292)</f>
        <v>42</v>
      </c>
      <c r="I1292" s="86">
        <v>28</v>
      </c>
      <c r="J1292" s="86">
        <v>4</v>
      </c>
      <c r="K1292" s="86">
        <v>19</v>
      </c>
      <c r="L1292" s="77">
        <v>51</v>
      </c>
      <c r="M1292" s="86">
        <v>35</v>
      </c>
      <c r="N1292" s="86">
        <v>33</v>
      </c>
      <c r="O1292" s="86">
        <v>49</v>
      </c>
      <c r="P1292" s="77">
        <v>35</v>
      </c>
      <c r="Q1292" s="86">
        <v>13</v>
      </c>
      <c r="R1292" s="86">
        <v>18</v>
      </c>
      <c r="S1292" s="86">
        <v>22</v>
      </c>
      <c r="T1292" s="77">
        <v>35</v>
      </c>
      <c r="U1292" s="86">
        <v>34</v>
      </c>
      <c r="V1292" s="86">
        <v>34</v>
      </c>
      <c r="W1292" s="86">
        <v>47</v>
      </c>
      <c r="X1292" s="77">
        <v>44</v>
      </c>
      <c r="Y1292" s="86">
        <v>212</v>
      </c>
      <c r="Z1292" s="86">
        <v>49</v>
      </c>
      <c r="AA1292" s="86">
        <v>49</v>
      </c>
      <c r="AB1292" s="77">
        <v>68</v>
      </c>
      <c r="AC1292" s="86">
        <v>53</v>
      </c>
      <c r="AD1292" s="86">
        <v>53</v>
      </c>
      <c r="AE1292" s="86">
        <v>68</v>
      </c>
      <c r="AF1292" s="77">
        <v>-72</v>
      </c>
      <c r="AG1292" s="86">
        <v>18</v>
      </c>
      <c r="AH1292" s="86">
        <v>-147</v>
      </c>
      <c r="AI1292" s="86">
        <v>-88</v>
      </c>
      <c r="AJ1292" s="77">
        <v>-420</v>
      </c>
      <c r="AK1292" s="86">
        <v>373</v>
      </c>
      <c r="AL1292" s="86">
        <v>-90</v>
      </c>
      <c r="AM1292" s="86">
        <v>8</v>
      </c>
      <c r="AN1292" s="77">
        <v>120</v>
      </c>
      <c r="AO1292" s="86">
        <v>-125</v>
      </c>
      <c r="AP1292" s="86">
        <v>259</v>
      </c>
      <c r="AQ1292" s="86">
        <v>143</v>
      </c>
      <c r="AR1292" s="77">
        <v>104</v>
      </c>
      <c r="AT1292" s="88">
        <v>63</v>
      </c>
      <c r="AU1292" s="88">
        <v>82</v>
      </c>
      <c r="AV1292" s="88">
        <v>152</v>
      </c>
      <c r="AW1292" s="88">
        <v>88</v>
      </c>
      <c r="AX1292" s="88">
        <v>159</v>
      </c>
      <c r="AY1292" s="88">
        <v>378</v>
      </c>
      <c r="AZ1292" s="88">
        <v>102</v>
      </c>
      <c r="BA1292" s="88">
        <v>-637</v>
      </c>
      <c r="BB1292" s="88">
        <v>411</v>
      </c>
      <c r="BC1292" s="88">
        <v>381</v>
      </c>
    </row>
    <row r="1293" spans="1:55" x14ac:dyDescent="0.45">
      <c r="A1293" s="123" t="s">
        <v>854</v>
      </c>
      <c r="B1293" s="101" t="s">
        <v>223</v>
      </c>
      <c r="C1293" s="102" t="s">
        <v>185</v>
      </c>
      <c r="D1293" s="101">
        <v>3501256</v>
      </c>
      <c r="E1293" s="162">
        <f>SUM(E1282:E1292)</f>
        <v>134</v>
      </c>
      <c r="F1293" s="162">
        <f>SUM(F1282:F1292)</f>
        <v>247</v>
      </c>
      <c r="G1293" s="162">
        <f>SUM(G1282:G1292)</f>
        <v>24</v>
      </c>
      <c r="H1293" s="213">
        <f>AT1293-SUM(E1293,F1293,G1293)</f>
        <v>125</v>
      </c>
      <c r="I1293" s="162">
        <f t="shared" ref="I1293:AR1293" si="100">SUM(I1282:I1292)</f>
        <v>357</v>
      </c>
      <c r="J1293" s="162">
        <f t="shared" si="100"/>
        <v>145</v>
      </c>
      <c r="K1293" s="162">
        <f t="shared" si="100"/>
        <v>133</v>
      </c>
      <c r="L1293" s="235">
        <f t="shared" si="100"/>
        <v>128</v>
      </c>
      <c r="M1293" s="236">
        <f t="shared" si="100"/>
        <v>157</v>
      </c>
      <c r="N1293" s="236">
        <f t="shared" si="100"/>
        <v>131</v>
      </c>
      <c r="O1293" s="236">
        <f t="shared" si="100"/>
        <v>183</v>
      </c>
      <c r="P1293" s="235">
        <f t="shared" si="100"/>
        <v>-180</v>
      </c>
      <c r="Q1293" s="236">
        <f t="shared" si="100"/>
        <v>-213</v>
      </c>
      <c r="R1293" s="236">
        <f t="shared" si="100"/>
        <v>151</v>
      </c>
      <c r="S1293" s="236">
        <f t="shared" si="100"/>
        <v>278</v>
      </c>
      <c r="T1293" s="235">
        <f t="shared" si="100"/>
        <v>218</v>
      </c>
      <c r="U1293" s="236">
        <f t="shared" si="100"/>
        <v>251</v>
      </c>
      <c r="V1293" s="236">
        <f t="shared" si="100"/>
        <v>245</v>
      </c>
      <c r="W1293" s="236">
        <f t="shared" si="100"/>
        <v>197</v>
      </c>
      <c r="X1293" s="235">
        <f t="shared" si="100"/>
        <v>354</v>
      </c>
      <c r="Y1293" s="236">
        <f t="shared" si="100"/>
        <v>3542</v>
      </c>
      <c r="Z1293" s="236">
        <f t="shared" si="100"/>
        <v>1408</v>
      </c>
      <c r="AA1293" s="236">
        <f t="shared" si="100"/>
        <v>1773</v>
      </c>
      <c r="AB1293" s="235">
        <f t="shared" si="100"/>
        <v>1869</v>
      </c>
      <c r="AC1293" s="236">
        <f t="shared" si="100"/>
        <v>1538</v>
      </c>
      <c r="AD1293" s="236">
        <f t="shared" si="100"/>
        <v>2967</v>
      </c>
      <c r="AE1293" s="236">
        <f t="shared" si="100"/>
        <v>-549</v>
      </c>
      <c r="AF1293" s="235">
        <f t="shared" si="100"/>
        <v>1438</v>
      </c>
      <c r="AG1293" s="236">
        <f t="shared" si="100"/>
        <v>-220</v>
      </c>
      <c r="AH1293" s="236">
        <f t="shared" si="100"/>
        <v>1894</v>
      </c>
      <c r="AI1293" s="236">
        <f t="shared" si="100"/>
        <v>2146</v>
      </c>
      <c r="AJ1293" s="235">
        <f t="shared" si="100"/>
        <v>3038</v>
      </c>
      <c r="AK1293" s="236">
        <f t="shared" si="100"/>
        <v>4846</v>
      </c>
      <c r="AL1293" s="236">
        <f t="shared" si="100"/>
        <v>2624</v>
      </c>
      <c r="AM1293" s="236">
        <f t="shared" si="100"/>
        <v>2033</v>
      </c>
      <c r="AN1293" s="235">
        <f t="shared" si="100"/>
        <v>2517</v>
      </c>
      <c r="AO1293" s="236">
        <f t="shared" si="100"/>
        <v>-1160</v>
      </c>
      <c r="AP1293" s="236">
        <f t="shared" si="100"/>
        <v>-439</v>
      </c>
      <c r="AQ1293" s="236">
        <f t="shared" si="100"/>
        <v>-902</v>
      </c>
      <c r="AR1293" s="235">
        <f t="shared" si="100"/>
        <v>-1013</v>
      </c>
      <c r="AT1293" s="212">
        <f t="shared" ref="AT1293:BC1293" si="101">SUM(AT1282:AT1292)</f>
        <v>530</v>
      </c>
      <c r="AU1293" s="212">
        <f t="shared" si="101"/>
        <v>763</v>
      </c>
      <c r="AV1293" s="212">
        <f t="shared" si="101"/>
        <v>291</v>
      </c>
      <c r="AW1293" s="212">
        <f t="shared" si="101"/>
        <v>434</v>
      </c>
      <c r="AX1293" s="212">
        <f t="shared" si="101"/>
        <v>1047</v>
      </c>
      <c r="AY1293" s="212">
        <f t="shared" si="101"/>
        <v>8592</v>
      </c>
      <c r="AZ1293" s="212">
        <f t="shared" si="101"/>
        <v>5394</v>
      </c>
      <c r="BA1293" s="212">
        <f t="shared" si="101"/>
        <v>6858</v>
      </c>
      <c r="BB1293" s="212">
        <f t="shared" si="101"/>
        <v>12020</v>
      </c>
      <c r="BC1293" s="212">
        <f t="shared" si="101"/>
        <v>-3514</v>
      </c>
    </row>
    <row r="1294" spans="1:55" x14ac:dyDescent="0.45">
      <c r="A1294" s="59"/>
      <c r="B1294" s="60"/>
      <c r="C1294" s="60"/>
      <c r="D1294" s="60"/>
      <c r="E1294" s="64"/>
      <c r="F1294" s="64"/>
      <c r="G1294" s="64"/>
      <c r="H1294" s="65"/>
      <c r="I1294" s="64"/>
      <c r="J1294" s="64"/>
      <c r="K1294" s="64"/>
      <c r="L1294" s="65"/>
      <c r="M1294" s="64"/>
      <c r="N1294" s="64"/>
      <c r="O1294" s="64"/>
      <c r="P1294" s="65"/>
      <c r="Q1294" s="64"/>
      <c r="R1294" s="64"/>
      <c r="S1294" s="64"/>
      <c r="T1294" s="65"/>
      <c r="U1294" s="64"/>
      <c r="V1294" s="64"/>
      <c r="W1294" s="64"/>
      <c r="X1294" s="65"/>
      <c r="Y1294" s="64"/>
      <c r="Z1294" s="64"/>
      <c r="AA1294" s="64"/>
      <c r="AB1294" s="65"/>
      <c r="AC1294" s="64"/>
      <c r="AD1294" s="64"/>
      <c r="AE1294" s="64"/>
      <c r="AF1294" s="65"/>
      <c r="AG1294" s="64"/>
      <c r="AH1294" s="64"/>
      <c r="AI1294" s="64"/>
      <c r="AJ1294" s="65"/>
      <c r="AK1294" s="64"/>
      <c r="AL1294" s="64"/>
      <c r="AM1294" s="64"/>
      <c r="AN1294" s="65"/>
      <c r="AO1294" s="64"/>
      <c r="AP1294" s="64"/>
      <c r="AQ1294" s="64"/>
      <c r="AR1294" s="65"/>
      <c r="AT1294" s="87"/>
      <c r="AU1294" s="87"/>
      <c r="AV1294" s="93"/>
      <c r="AW1294" s="87"/>
      <c r="AX1294" s="87"/>
      <c r="AY1294" s="87"/>
      <c r="AZ1294" s="87"/>
      <c r="BA1294" s="87"/>
      <c r="BB1294" s="87"/>
      <c r="BC1294" s="87"/>
    </row>
    <row r="1295" spans="1:55" x14ac:dyDescent="0.45">
      <c r="A1295" s="95" t="s">
        <v>855</v>
      </c>
      <c r="B1295" s="96"/>
      <c r="C1295" s="96"/>
      <c r="D1295" s="96"/>
      <c r="E1295" s="64"/>
      <c r="F1295" s="64"/>
      <c r="G1295" s="64"/>
      <c r="H1295" s="65"/>
      <c r="I1295" s="64"/>
      <c r="J1295" s="64"/>
      <c r="K1295" s="64"/>
      <c r="L1295" s="65"/>
      <c r="M1295" s="64"/>
      <c r="N1295" s="64"/>
      <c r="O1295" s="64"/>
      <c r="P1295" s="65"/>
      <c r="Q1295" s="64"/>
      <c r="R1295" s="64"/>
      <c r="S1295" s="64"/>
      <c r="T1295" s="65"/>
      <c r="U1295" s="64"/>
      <c r="V1295" s="64"/>
      <c r="W1295" s="64"/>
      <c r="X1295" s="65"/>
      <c r="Y1295" s="64"/>
      <c r="Z1295" s="64"/>
      <c r="AA1295" s="64"/>
      <c r="AB1295" s="65"/>
      <c r="AC1295" s="64"/>
      <c r="AD1295" s="64"/>
      <c r="AE1295" s="64"/>
      <c r="AF1295" s="65"/>
      <c r="AG1295" s="64"/>
      <c r="AH1295" s="64"/>
      <c r="AI1295" s="64"/>
      <c r="AJ1295" s="65"/>
      <c r="AK1295" s="64"/>
      <c r="AL1295" s="64"/>
      <c r="AM1295" s="64"/>
      <c r="AN1295" s="65"/>
      <c r="AO1295" s="64"/>
      <c r="AP1295" s="64"/>
      <c r="AQ1295" s="64"/>
      <c r="AR1295" s="65"/>
      <c r="AT1295" s="87"/>
      <c r="AU1295" s="87"/>
      <c r="AV1295" s="87"/>
      <c r="AW1295" s="87"/>
      <c r="AX1295" s="87"/>
      <c r="AY1295" s="87"/>
      <c r="AZ1295" s="87"/>
      <c r="BA1295" s="87"/>
      <c r="BB1295" s="87"/>
      <c r="BC1295" s="87"/>
    </row>
    <row r="1296" spans="1:55" x14ac:dyDescent="0.45">
      <c r="A1296" s="97" t="s">
        <v>856</v>
      </c>
      <c r="B1296" s="60" t="s">
        <v>223</v>
      </c>
      <c r="C1296" s="76" t="s">
        <v>185</v>
      </c>
      <c r="D1296" s="60">
        <v>3501257</v>
      </c>
      <c r="E1296" s="64"/>
      <c r="F1296" s="64"/>
      <c r="G1296" s="64"/>
      <c r="H1296" s="65"/>
      <c r="I1296" s="64"/>
      <c r="J1296" s="64"/>
      <c r="K1296" s="64"/>
      <c r="L1296" s="65"/>
      <c r="M1296" s="64"/>
      <c r="N1296" s="64"/>
      <c r="O1296" s="64"/>
      <c r="P1296" s="65"/>
      <c r="Q1296" s="64"/>
      <c r="R1296" s="64"/>
      <c r="S1296" s="64"/>
      <c r="T1296" s="65"/>
      <c r="U1296" s="64"/>
      <c r="V1296" s="86">
        <v>2755</v>
      </c>
      <c r="W1296" s="86">
        <v>2844</v>
      </c>
      <c r="X1296" s="77">
        <v>2874</v>
      </c>
      <c r="Y1296" s="86">
        <v>3028</v>
      </c>
      <c r="Z1296" s="86">
        <v>7914</v>
      </c>
      <c r="AA1296" s="86">
        <v>7993</v>
      </c>
      <c r="AB1296" s="77">
        <v>7754</v>
      </c>
      <c r="AC1296" s="86">
        <v>9388</v>
      </c>
      <c r="AD1296" s="86">
        <v>9521</v>
      </c>
      <c r="AE1296" s="86">
        <v>9191</v>
      </c>
      <c r="AF1296" s="77">
        <v>9405</v>
      </c>
      <c r="AG1296" s="86">
        <v>9357</v>
      </c>
      <c r="AH1296" s="86">
        <v>9510</v>
      </c>
      <c r="AI1296" s="86">
        <v>9921</v>
      </c>
      <c r="AJ1296" s="77">
        <v>10409</v>
      </c>
      <c r="AK1296" s="86">
        <v>10099</v>
      </c>
      <c r="AL1296" s="86">
        <v>10254</v>
      </c>
      <c r="AM1296" s="86">
        <v>10073</v>
      </c>
      <c r="AN1296" s="77">
        <v>9799</v>
      </c>
      <c r="AO1296" s="86">
        <v>9670</v>
      </c>
      <c r="AP1296" s="86">
        <v>9191</v>
      </c>
      <c r="AQ1296" s="86">
        <v>8264</v>
      </c>
      <c r="AR1296" s="77">
        <v>9106</v>
      </c>
      <c r="AT1296" s="87"/>
      <c r="AU1296" s="87"/>
      <c r="AV1296" s="87"/>
      <c r="AW1296" s="87"/>
      <c r="AX1296" s="87"/>
      <c r="AY1296" s="87"/>
      <c r="AZ1296" s="87"/>
      <c r="BA1296" s="87"/>
      <c r="BB1296" s="87"/>
      <c r="BC1296" s="87"/>
    </row>
    <row r="1297" spans="1:55" x14ac:dyDescent="0.45">
      <c r="A1297" s="97" t="s">
        <v>857</v>
      </c>
      <c r="B1297" s="60" t="s">
        <v>223</v>
      </c>
      <c r="C1297" s="76" t="s">
        <v>185</v>
      </c>
      <c r="D1297" s="60">
        <v>3501258</v>
      </c>
      <c r="E1297" s="64"/>
      <c r="F1297" s="64"/>
      <c r="G1297" s="64"/>
      <c r="H1297" s="65"/>
      <c r="I1297" s="64"/>
      <c r="J1297" s="64"/>
      <c r="K1297" s="64"/>
      <c r="L1297" s="65"/>
      <c r="M1297" s="64"/>
      <c r="N1297" s="64"/>
      <c r="O1297" s="64"/>
      <c r="P1297" s="65"/>
      <c r="Q1297" s="64"/>
      <c r="R1297" s="64"/>
      <c r="S1297" s="64"/>
      <c r="T1297" s="65"/>
      <c r="U1297" s="64"/>
      <c r="V1297" s="64"/>
      <c r="W1297" s="64"/>
      <c r="X1297" s="65"/>
      <c r="Y1297" s="64"/>
      <c r="Z1297" s="64"/>
      <c r="AA1297" s="64"/>
      <c r="AB1297" s="65"/>
      <c r="AC1297" s="64"/>
      <c r="AD1297" s="64"/>
      <c r="AE1297" s="64"/>
      <c r="AF1297" s="65"/>
      <c r="AG1297" s="64"/>
      <c r="AH1297" s="64"/>
      <c r="AI1297" s="64"/>
      <c r="AJ1297" s="65"/>
      <c r="AK1297" s="86">
        <v>3345</v>
      </c>
      <c r="AL1297" s="86">
        <v>966</v>
      </c>
      <c r="AM1297" s="86">
        <v>1510</v>
      </c>
      <c r="AN1297" s="77">
        <v>397</v>
      </c>
      <c r="AO1297" s="64"/>
      <c r="AP1297" s="64"/>
      <c r="AQ1297" s="64"/>
      <c r="AR1297" s="65"/>
      <c r="AT1297" s="87"/>
      <c r="AU1297" s="87"/>
      <c r="AV1297" s="93"/>
      <c r="AW1297" s="87"/>
      <c r="AX1297" s="87"/>
      <c r="AY1297" s="87"/>
      <c r="AZ1297" s="87"/>
      <c r="BA1297" s="87"/>
      <c r="BB1297" s="87"/>
      <c r="BC1297" s="87"/>
    </row>
    <row r="1298" spans="1:55" x14ac:dyDescent="0.45">
      <c r="A1298" s="97" t="s">
        <v>858</v>
      </c>
      <c r="B1298" s="60" t="s">
        <v>223</v>
      </c>
      <c r="C1298" s="76" t="s">
        <v>185</v>
      </c>
      <c r="D1298" s="60">
        <v>3501259</v>
      </c>
      <c r="E1298" s="64"/>
      <c r="F1298" s="64"/>
      <c r="G1298" s="64"/>
      <c r="H1298" s="65"/>
      <c r="I1298" s="64"/>
      <c r="J1298" s="64"/>
      <c r="K1298" s="64"/>
      <c r="L1298" s="65"/>
      <c r="M1298" s="64"/>
      <c r="N1298" s="64"/>
      <c r="O1298" s="64"/>
      <c r="P1298" s="77">
        <v>908</v>
      </c>
      <c r="Q1298" s="64"/>
      <c r="R1298" s="64"/>
      <c r="S1298" s="64"/>
      <c r="T1298" s="77">
        <v>1256</v>
      </c>
      <c r="U1298" s="86">
        <v>1173</v>
      </c>
      <c r="V1298" s="86">
        <v>1131</v>
      </c>
      <c r="W1298" s="86">
        <v>1262</v>
      </c>
      <c r="X1298" s="77">
        <v>1489</v>
      </c>
      <c r="Y1298" s="86">
        <v>1457</v>
      </c>
      <c r="Z1298" s="86">
        <v>1445</v>
      </c>
      <c r="AA1298" s="86">
        <v>1499</v>
      </c>
      <c r="AB1298" s="77">
        <v>1810</v>
      </c>
      <c r="AC1298" s="86">
        <v>1808</v>
      </c>
      <c r="AD1298" s="86">
        <v>1765</v>
      </c>
      <c r="AE1298" s="86">
        <v>1825</v>
      </c>
      <c r="AF1298" s="77">
        <v>2245</v>
      </c>
      <c r="AG1298" s="86">
        <v>2146</v>
      </c>
      <c r="AH1298" s="86">
        <v>2407</v>
      </c>
      <c r="AI1298" s="86">
        <v>2559</v>
      </c>
      <c r="AJ1298" s="77">
        <v>3118</v>
      </c>
      <c r="AK1298" s="86">
        <v>2991</v>
      </c>
      <c r="AL1298" s="86">
        <v>2865</v>
      </c>
      <c r="AM1298" s="86">
        <v>3039</v>
      </c>
      <c r="AN1298" s="77">
        <v>3505</v>
      </c>
      <c r="AO1298" s="86">
        <v>3171</v>
      </c>
      <c r="AP1298" s="86">
        <v>2948</v>
      </c>
      <c r="AQ1298" s="86">
        <v>2943</v>
      </c>
      <c r="AR1298" s="77">
        <v>3619</v>
      </c>
      <c r="AT1298" s="87"/>
      <c r="AU1298" s="87"/>
      <c r="AV1298" s="93"/>
      <c r="AW1298" s="87"/>
      <c r="AX1298" s="87"/>
      <c r="AY1298" s="87"/>
      <c r="AZ1298" s="87"/>
      <c r="BA1298" s="87"/>
      <c r="BB1298" s="87"/>
      <c r="BC1298" s="87"/>
    </row>
    <row r="1299" spans="1:55" x14ac:dyDescent="0.45">
      <c r="A1299" s="97" t="s">
        <v>859</v>
      </c>
      <c r="B1299" s="60" t="s">
        <v>223</v>
      </c>
      <c r="C1299" s="76" t="s">
        <v>185</v>
      </c>
      <c r="D1299" s="60">
        <v>3501260</v>
      </c>
      <c r="E1299" s="64"/>
      <c r="F1299" s="64"/>
      <c r="G1299" s="64"/>
      <c r="H1299" s="65"/>
      <c r="I1299" s="64"/>
      <c r="J1299" s="64"/>
      <c r="K1299" s="64"/>
      <c r="L1299" s="65"/>
      <c r="M1299" s="64"/>
      <c r="N1299" s="64"/>
      <c r="O1299" s="64"/>
      <c r="P1299" s="91"/>
      <c r="Q1299" s="64"/>
      <c r="R1299" s="64"/>
      <c r="S1299" s="64"/>
      <c r="T1299" s="65"/>
      <c r="U1299" s="64"/>
      <c r="V1299" s="64"/>
      <c r="W1299" s="64"/>
      <c r="X1299" s="65"/>
      <c r="Y1299" s="64"/>
      <c r="Z1299" s="64"/>
      <c r="AA1299" s="64"/>
      <c r="AB1299" s="65"/>
      <c r="AC1299" s="64"/>
      <c r="AD1299" s="64"/>
      <c r="AE1299" s="64"/>
      <c r="AF1299" s="77">
        <v>2411</v>
      </c>
      <c r="AG1299" s="86">
        <v>2536</v>
      </c>
      <c r="AH1299" s="86">
        <v>1976</v>
      </c>
      <c r="AI1299" s="86">
        <v>2157</v>
      </c>
      <c r="AJ1299" s="77">
        <v>2197</v>
      </c>
      <c r="AK1299" s="86">
        <v>2107</v>
      </c>
      <c r="AL1299" s="86">
        <v>2387</v>
      </c>
      <c r="AM1299" s="86">
        <v>2309</v>
      </c>
      <c r="AN1299" s="77">
        <v>2415</v>
      </c>
      <c r="AO1299" s="86">
        <v>3175</v>
      </c>
      <c r="AP1299" s="86">
        <v>2797</v>
      </c>
      <c r="AQ1299" s="86">
        <v>3255</v>
      </c>
      <c r="AR1299" s="77">
        <v>3019</v>
      </c>
      <c r="AT1299" s="87"/>
      <c r="AU1299" s="87"/>
      <c r="AV1299" s="93"/>
      <c r="AW1299" s="87"/>
      <c r="AX1299" s="87"/>
      <c r="AY1299" s="87"/>
      <c r="AZ1299" s="87"/>
      <c r="BA1299" s="87"/>
      <c r="BB1299" s="87"/>
      <c r="BC1299" s="87"/>
    </row>
    <row r="1300" spans="1:55" x14ac:dyDescent="0.45">
      <c r="A1300" s="97" t="s">
        <v>860</v>
      </c>
      <c r="B1300" s="60" t="s">
        <v>223</v>
      </c>
      <c r="C1300" s="76" t="s">
        <v>185</v>
      </c>
      <c r="D1300" s="60">
        <v>3501261</v>
      </c>
      <c r="E1300" s="64"/>
      <c r="F1300" s="64"/>
      <c r="G1300" s="64"/>
      <c r="H1300" s="65"/>
      <c r="I1300" s="64"/>
      <c r="J1300" s="64"/>
      <c r="K1300" s="64"/>
      <c r="L1300" s="65"/>
      <c r="M1300" s="64"/>
      <c r="N1300" s="64"/>
      <c r="O1300" s="64"/>
      <c r="P1300" s="91"/>
      <c r="Q1300" s="64"/>
      <c r="R1300" s="64"/>
      <c r="S1300" s="64"/>
      <c r="T1300" s="65"/>
      <c r="U1300" s="64"/>
      <c r="V1300" s="64"/>
      <c r="W1300" s="64"/>
      <c r="X1300" s="65"/>
      <c r="Y1300" s="64"/>
      <c r="Z1300" s="64"/>
      <c r="AA1300" s="64"/>
      <c r="AB1300" s="65"/>
      <c r="AC1300" s="64"/>
      <c r="AD1300" s="64"/>
      <c r="AE1300" s="64"/>
      <c r="AF1300" s="77">
        <v>1199</v>
      </c>
      <c r="AG1300" s="86">
        <v>1312</v>
      </c>
      <c r="AH1300" s="86">
        <v>1416</v>
      </c>
      <c r="AI1300" s="86">
        <v>1535</v>
      </c>
      <c r="AJ1300" s="77">
        <v>1694</v>
      </c>
      <c r="AK1300" s="86">
        <v>1888</v>
      </c>
      <c r="AL1300" s="86">
        <v>2037</v>
      </c>
      <c r="AM1300" s="86">
        <v>2101</v>
      </c>
      <c r="AN1300" s="77">
        <v>2189</v>
      </c>
      <c r="AO1300" s="86">
        <v>2267</v>
      </c>
      <c r="AP1300" s="86">
        <v>2297</v>
      </c>
      <c r="AQ1300" s="86">
        <v>2285</v>
      </c>
      <c r="AR1300" s="77">
        <v>2477</v>
      </c>
      <c r="AT1300" s="87"/>
      <c r="AU1300" s="87"/>
      <c r="AV1300" s="93"/>
      <c r="AW1300" s="87"/>
      <c r="AX1300" s="87"/>
      <c r="AY1300" s="87"/>
      <c r="AZ1300" s="87"/>
      <c r="BA1300" s="87"/>
      <c r="BB1300" s="87"/>
      <c r="BC1300" s="87"/>
    </row>
    <row r="1301" spans="1:55" x14ac:dyDescent="0.45">
      <c r="A1301" s="97" t="s">
        <v>861</v>
      </c>
      <c r="B1301" s="60" t="s">
        <v>223</v>
      </c>
      <c r="C1301" s="76" t="s">
        <v>185</v>
      </c>
      <c r="D1301" s="60">
        <v>3501262</v>
      </c>
      <c r="E1301" s="64"/>
      <c r="F1301" s="64"/>
      <c r="G1301" s="64"/>
      <c r="H1301" s="65"/>
      <c r="I1301" s="64"/>
      <c r="J1301" s="64"/>
      <c r="K1301" s="64"/>
      <c r="L1301" s="65"/>
      <c r="M1301" s="64"/>
      <c r="N1301" s="64"/>
      <c r="O1301" s="64"/>
      <c r="P1301" s="77">
        <v>3860</v>
      </c>
      <c r="Q1301" s="64"/>
      <c r="R1301" s="64"/>
      <c r="S1301" s="64"/>
      <c r="T1301" s="77">
        <v>4888</v>
      </c>
      <c r="U1301" s="86">
        <v>4265</v>
      </c>
      <c r="V1301" s="86">
        <v>4674</v>
      </c>
      <c r="W1301" s="86">
        <v>5201</v>
      </c>
      <c r="X1301" s="77">
        <v>5814</v>
      </c>
      <c r="Y1301" s="86">
        <v>5580</v>
      </c>
      <c r="Z1301" s="86">
        <v>5902</v>
      </c>
      <c r="AA1301" s="86">
        <v>6444</v>
      </c>
      <c r="AB1301" s="77">
        <v>7394</v>
      </c>
      <c r="AC1301" s="86">
        <v>8186</v>
      </c>
      <c r="AD1301" s="86">
        <v>8537</v>
      </c>
      <c r="AE1301" s="86">
        <v>10022</v>
      </c>
      <c r="AF1301" s="77">
        <v>7807</v>
      </c>
      <c r="AG1301" s="86">
        <v>7250</v>
      </c>
      <c r="AH1301" s="86">
        <v>9117</v>
      </c>
      <c r="AI1301" s="86">
        <v>9459</v>
      </c>
      <c r="AJ1301" s="77">
        <v>11213</v>
      </c>
      <c r="AK1301" s="86">
        <v>10302</v>
      </c>
      <c r="AL1301" s="86">
        <v>10472</v>
      </c>
      <c r="AM1301" s="86">
        <v>11081</v>
      </c>
      <c r="AN1301" s="77">
        <v>12931</v>
      </c>
      <c r="AO1301" s="86">
        <v>14768</v>
      </c>
      <c r="AP1301" s="86">
        <v>15743</v>
      </c>
      <c r="AQ1301" s="86">
        <v>18291</v>
      </c>
      <c r="AR1301" s="77">
        <v>19645</v>
      </c>
      <c r="AT1301" s="87"/>
      <c r="AU1301" s="87"/>
      <c r="AV1301" s="93"/>
      <c r="AW1301" s="87"/>
      <c r="AX1301" s="87"/>
      <c r="AY1301" s="87"/>
      <c r="AZ1301" s="87"/>
      <c r="BA1301" s="87"/>
      <c r="BB1301" s="87"/>
      <c r="BC1301" s="87"/>
    </row>
    <row r="1302" spans="1:55" x14ac:dyDescent="0.45">
      <c r="A1302" s="123" t="s">
        <v>439</v>
      </c>
      <c r="B1302" s="101" t="s">
        <v>223</v>
      </c>
      <c r="C1302" s="102" t="s">
        <v>185</v>
      </c>
      <c r="D1302" s="101">
        <v>3501263</v>
      </c>
      <c r="E1302" s="237"/>
      <c r="F1302" s="237"/>
      <c r="G1302" s="237"/>
      <c r="H1302" s="238"/>
      <c r="I1302" s="237"/>
      <c r="J1302" s="237"/>
      <c r="K1302" s="237"/>
      <c r="L1302" s="238"/>
      <c r="M1302" s="237"/>
      <c r="N1302" s="237"/>
      <c r="O1302" s="237"/>
      <c r="P1302" s="199">
        <f>SUM(P1296:P1301)</f>
        <v>4768</v>
      </c>
      <c r="Q1302" s="237"/>
      <c r="R1302" s="237"/>
      <c r="S1302" s="237"/>
      <c r="T1302" s="235">
        <f t="shared" ref="T1302:AR1302" si="102">SUM(T1296:T1301)</f>
        <v>6144</v>
      </c>
      <c r="U1302" s="236">
        <f t="shared" si="102"/>
        <v>5438</v>
      </c>
      <c r="V1302" s="236">
        <f t="shared" si="102"/>
        <v>8560</v>
      </c>
      <c r="W1302" s="236">
        <f t="shared" si="102"/>
        <v>9307</v>
      </c>
      <c r="X1302" s="235">
        <f t="shared" si="102"/>
        <v>10177</v>
      </c>
      <c r="Y1302" s="236">
        <f t="shared" si="102"/>
        <v>10065</v>
      </c>
      <c r="Z1302" s="236">
        <f t="shared" si="102"/>
        <v>15261</v>
      </c>
      <c r="AA1302" s="236">
        <f t="shared" si="102"/>
        <v>15936</v>
      </c>
      <c r="AB1302" s="235">
        <f t="shared" si="102"/>
        <v>16958</v>
      </c>
      <c r="AC1302" s="236">
        <f t="shared" si="102"/>
        <v>19382</v>
      </c>
      <c r="AD1302" s="236">
        <f t="shared" si="102"/>
        <v>19823</v>
      </c>
      <c r="AE1302" s="236">
        <f t="shared" si="102"/>
        <v>21038</v>
      </c>
      <c r="AF1302" s="235">
        <f t="shared" si="102"/>
        <v>23067</v>
      </c>
      <c r="AG1302" s="236">
        <f t="shared" si="102"/>
        <v>22601</v>
      </c>
      <c r="AH1302" s="236">
        <f t="shared" si="102"/>
        <v>24426</v>
      </c>
      <c r="AI1302" s="236">
        <f t="shared" si="102"/>
        <v>25631</v>
      </c>
      <c r="AJ1302" s="235">
        <f t="shared" si="102"/>
        <v>28631</v>
      </c>
      <c r="AK1302" s="236">
        <f t="shared" si="102"/>
        <v>30732</v>
      </c>
      <c r="AL1302" s="236">
        <f t="shared" si="102"/>
        <v>28981</v>
      </c>
      <c r="AM1302" s="236">
        <f t="shared" si="102"/>
        <v>30113</v>
      </c>
      <c r="AN1302" s="235">
        <f t="shared" si="102"/>
        <v>31236</v>
      </c>
      <c r="AO1302" s="236">
        <f t="shared" si="102"/>
        <v>33051</v>
      </c>
      <c r="AP1302" s="236">
        <f t="shared" si="102"/>
        <v>32976</v>
      </c>
      <c r="AQ1302" s="236">
        <f t="shared" si="102"/>
        <v>35038</v>
      </c>
      <c r="AR1302" s="235">
        <f t="shared" si="102"/>
        <v>37866</v>
      </c>
      <c r="AT1302" s="239"/>
      <c r="AU1302" s="239"/>
      <c r="AV1302" s="194"/>
      <c r="AW1302" s="239"/>
      <c r="AX1302" s="239"/>
      <c r="AY1302" s="239"/>
      <c r="AZ1302" s="239"/>
      <c r="BA1302" s="239"/>
      <c r="BB1302" s="239"/>
      <c r="BC1302" s="239"/>
    </row>
    <row r="1303" spans="1:55" x14ac:dyDescent="0.45">
      <c r="A1303" s="59"/>
      <c r="B1303" s="60"/>
      <c r="C1303" s="60"/>
      <c r="D1303" s="60"/>
      <c r="E1303" s="64"/>
      <c r="F1303" s="64"/>
      <c r="G1303" s="64"/>
      <c r="H1303" s="65"/>
      <c r="I1303" s="64"/>
      <c r="J1303" s="64"/>
      <c r="K1303" s="64"/>
      <c r="L1303" s="65"/>
      <c r="M1303" s="64"/>
      <c r="N1303" s="64"/>
      <c r="O1303" s="64"/>
      <c r="P1303" s="65"/>
      <c r="Q1303" s="64"/>
      <c r="R1303" s="64"/>
      <c r="S1303" s="64"/>
      <c r="T1303" s="65"/>
      <c r="U1303" s="64"/>
      <c r="V1303" s="64"/>
      <c r="W1303" s="64"/>
      <c r="X1303" s="65"/>
      <c r="Y1303" s="64"/>
      <c r="Z1303" s="64"/>
      <c r="AA1303" s="64"/>
      <c r="AB1303" s="65"/>
      <c r="AC1303" s="64"/>
      <c r="AD1303" s="64"/>
      <c r="AE1303" s="64"/>
      <c r="AF1303" s="65"/>
      <c r="AG1303" s="64"/>
      <c r="AH1303" s="64"/>
      <c r="AI1303" s="64"/>
      <c r="AJ1303" s="65"/>
      <c r="AK1303" s="64"/>
      <c r="AL1303" s="64"/>
      <c r="AM1303" s="64"/>
      <c r="AN1303" s="65"/>
      <c r="AO1303" s="64"/>
      <c r="AP1303" s="64"/>
      <c r="AQ1303" s="64"/>
      <c r="AR1303" s="65"/>
      <c r="AT1303" s="87"/>
      <c r="AU1303" s="87"/>
      <c r="AV1303" s="87"/>
      <c r="AW1303" s="87"/>
      <c r="AX1303" s="87"/>
      <c r="AY1303" s="87"/>
      <c r="AZ1303" s="87"/>
      <c r="BA1303" s="87"/>
      <c r="BB1303" s="87"/>
      <c r="BC1303" s="87"/>
    </row>
    <row r="1304" spans="1:55" x14ac:dyDescent="0.45">
      <c r="A1304" s="95" t="s">
        <v>862</v>
      </c>
      <c r="B1304" s="96"/>
      <c r="C1304" s="96"/>
      <c r="D1304" s="96"/>
      <c r="E1304" s="115"/>
      <c r="F1304" s="115"/>
      <c r="G1304" s="115"/>
      <c r="H1304" s="116"/>
      <c r="I1304" s="115"/>
      <c r="J1304" s="115"/>
      <c r="K1304" s="115"/>
      <c r="L1304" s="116"/>
      <c r="M1304" s="115"/>
      <c r="N1304" s="115"/>
      <c r="O1304" s="115"/>
      <c r="P1304" s="116"/>
      <c r="Q1304" s="115"/>
      <c r="R1304" s="115"/>
      <c r="S1304" s="115"/>
      <c r="T1304" s="116"/>
      <c r="U1304" s="115"/>
      <c r="V1304" s="115"/>
      <c r="W1304" s="115"/>
      <c r="X1304" s="116"/>
      <c r="Y1304" s="115"/>
      <c r="Z1304" s="115"/>
      <c r="AA1304" s="115"/>
      <c r="AB1304" s="116"/>
      <c r="AC1304" s="115"/>
      <c r="AD1304" s="115"/>
      <c r="AE1304" s="115"/>
      <c r="AF1304" s="116"/>
      <c r="AG1304" s="115"/>
      <c r="AH1304" s="115"/>
      <c r="AI1304" s="115"/>
      <c r="AJ1304" s="116"/>
      <c r="AK1304" s="115"/>
      <c r="AL1304" s="115"/>
      <c r="AM1304" s="115"/>
      <c r="AN1304" s="116"/>
      <c r="AO1304" s="115"/>
      <c r="AP1304" s="115"/>
      <c r="AQ1304" s="115"/>
      <c r="AR1304" s="116"/>
      <c r="AT1304" s="117"/>
      <c r="AU1304" s="117"/>
      <c r="AV1304" s="117"/>
      <c r="AW1304" s="117"/>
      <c r="AX1304" s="117"/>
      <c r="AY1304" s="117"/>
      <c r="AZ1304" s="117"/>
      <c r="BA1304" s="117"/>
      <c r="BB1304" s="117"/>
      <c r="BC1304" s="117"/>
    </row>
    <row r="1305" spans="1:55" x14ac:dyDescent="0.45">
      <c r="A1305" s="141" t="s">
        <v>863</v>
      </c>
      <c r="B1305" s="142"/>
      <c r="C1305" s="142"/>
      <c r="D1305" s="142"/>
      <c r="E1305" s="115"/>
      <c r="F1305" s="115"/>
      <c r="G1305" s="115"/>
      <c r="H1305" s="116"/>
      <c r="I1305" s="115"/>
      <c r="J1305" s="115"/>
      <c r="K1305" s="115"/>
      <c r="L1305" s="116"/>
      <c r="M1305" s="115"/>
      <c r="N1305" s="115"/>
      <c r="O1305" s="115"/>
      <c r="P1305" s="116"/>
      <c r="Q1305" s="115"/>
      <c r="R1305" s="115"/>
      <c r="S1305" s="115"/>
      <c r="T1305" s="116"/>
      <c r="U1305" s="115"/>
      <c r="V1305" s="115"/>
      <c r="W1305" s="115"/>
      <c r="X1305" s="116"/>
      <c r="Y1305" s="115"/>
      <c r="Z1305" s="115"/>
      <c r="AA1305" s="115"/>
      <c r="AB1305" s="116"/>
      <c r="AC1305" s="115"/>
      <c r="AD1305" s="115"/>
      <c r="AE1305" s="115"/>
      <c r="AF1305" s="116"/>
      <c r="AG1305" s="115"/>
      <c r="AH1305" s="115"/>
      <c r="AI1305" s="115"/>
      <c r="AJ1305" s="116"/>
      <c r="AK1305" s="115"/>
      <c r="AL1305" s="115"/>
      <c r="AM1305" s="115"/>
      <c r="AN1305" s="116"/>
      <c r="AO1305" s="115"/>
      <c r="AP1305" s="115"/>
      <c r="AQ1305" s="115"/>
      <c r="AR1305" s="116"/>
      <c r="AT1305" s="117"/>
      <c r="AU1305" s="117"/>
      <c r="AV1305" s="117"/>
      <c r="AW1305" s="117"/>
      <c r="AX1305" s="117"/>
      <c r="AY1305" s="117"/>
      <c r="AZ1305" s="117"/>
      <c r="BA1305" s="117"/>
      <c r="BB1305" s="117"/>
      <c r="BC1305" s="117"/>
    </row>
    <row r="1306" spans="1:55" x14ac:dyDescent="0.45">
      <c r="A1306" s="135" t="s">
        <v>864</v>
      </c>
      <c r="B1306" s="60" t="s">
        <v>223</v>
      </c>
      <c r="C1306" s="76" t="s">
        <v>185</v>
      </c>
      <c r="D1306" s="60">
        <v>1277913</v>
      </c>
      <c r="E1306" s="66"/>
      <c r="F1306" s="66"/>
      <c r="G1306" s="66"/>
      <c r="H1306" s="67"/>
      <c r="I1306" s="66"/>
      <c r="J1306" s="66"/>
      <c r="K1306" s="66"/>
      <c r="L1306" s="67"/>
      <c r="M1306" s="66"/>
      <c r="N1306" s="66"/>
      <c r="O1306" s="66"/>
      <c r="P1306" s="67"/>
      <c r="Q1306" s="66"/>
      <c r="R1306" s="66"/>
      <c r="S1306" s="66"/>
      <c r="T1306" s="67"/>
      <c r="U1306" s="66"/>
      <c r="V1306" s="66"/>
      <c r="W1306" s="66"/>
      <c r="X1306" s="67"/>
      <c r="Y1306" s="66"/>
      <c r="Z1306" s="66"/>
      <c r="AA1306" s="66"/>
      <c r="AB1306" s="67"/>
      <c r="AC1306" s="66"/>
      <c r="AD1306" s="66"/>
      <c r="AE1306" s="66"/>
      <c r="AF1306" s="67"/>
      <c r="AG1306" s="66"/>
      <c r="AH1306" s="66"/>
      <c r="AI1306" s="66"/>
      <c r="AJ1306" s="67"/>
      <c r="AK1306" s="66"/>
      <c r="AL1306" s="66"/>
      <c r="AM1306" s="66"/>
      <c r="AN1306" s="67"/>
      <c r="AO1306" s="66"/>
      <c r="AP1306" s="66"/>
      <c r="AQ1306" s="66"/>
      <c r="AR1306" s="67"/>
      <c r="AT1306" s="88">
        <v>1853</v>
      </c>
      <c r="AU1306" s="88">
        <v>2424</v>
      </c>
      <c r="AV1306" s="88">
        <v>3235</v>
      </c>
      <c r="AW1306" s="88">
        <v>3520</v>
      </c>
      <c r="AX1306" s="99"/>
      <c r="AY1306" s="99"/>
      <c r="AZ1306" s="99"/>
      <c r="BA1306" s="99"/>
      <c r="BB1306" s="68"/>
      <c r="BC1306" s="68"/>
    </row>
    <row r="1307" spans="1:55" x14ac:dyDescent="0.45">
      <c r="A1307" s="135" t="s">
        <v>865</v>
      </c>
      <c r="B1307" s="60" t="s">
        <v>223</v>
      </c>
      <c r="C1307" s="76" t="s">
        <v>185</v>
      </c>
      <c r="D1307" s="60">
        <v>1277914</v>
      </c>
      <c r="E1307" s="66"/>
      <c r="F1307" s="66"/>
      <c r="G1307" s="66"/>
      <c r="H1307" s="67"/>
      <c r="I1307" s="66"/>
      <c r="J1307" s="66"/>
      <c r="K1307" s="66"/>
      <c r="L1307" s="67"/>
      <c r="M1307" s="66"/>
      <c r="N1307" s="66"/>
      <c r="O1307" s="66"/>
      <c r="P1307" s="67"/>
      <c r="Q1307" s="66"/>
      <c r="R1307" s="66"/>
      <c r="S1307" s="66"/>
      <c r="T1307" s="67"/>
      <c r="U1307" s="66"/>
      <c r="V1307" s="66"/>
      <c r="W1307" s="66"/>
      <c r="X1307" s="67"/>
      <c r="Y1307" s="66"/>
      <c r="Z1307" s="66"/>
      <c r="AA1307" s="66"/>
      <c r="AB1307" s="67"/>
      <c r="AC1307" s="66"/>
      <c r="AD1307" s="66"/>
      <c r="AE1307" s="66"/>
      <c r="AF1307" s="67"/>
      <c r="AG1307" s="66"/>
      <c r="AH1307" s="66"/>
      <c r="AI1307" s="66"/>
      <c r="AJ1307" s="67"/>
      <c r="AK1307" s="66"/>
      <c r="AL1307" s="66"/>
      <c r="AM1307" s="66"/>
      <c r="AN1307" s="67"/>
      <c r="AO1307" s="66"/>
      <c r="AP1307" s="66"/>
      <c r="AQ1307" s="66"/>
      <c r="AR1307" s="67"/>
      <c r="AT1307" s="88">
        <v>111</v>
      </c>
      <c r="AU1307" s="88">
        <v>140</v>
      </c>
      <c r="AV1307" s="88">
        <v>-397</v>
      </c>
      <c r="AW1307" s="88">
        <v>306</v>
      </c>
      <c r="AX1307" s="99"/>
      <c r="AY1307" s="99"/>
      <c r="AZ1307" s="99"/>
      <c r="BA1307" s="99"/>
      <c r="BB1307" s="68"/>
      <c r="BC1307" s="68"/>
    </row>
    <row r="1308" spans="1:55" x14ac:dyDescent="0.45">
      <c r="A1308" s="135" t="s">
        <v>866</v>
      </c>
      <c r="B1308" s="60" t="s">
        <v>223</v>
      </c>
      <c r="C1308" s="76" t="s">
        <v>185</v>
      </c>
      <c r="D1308" s="60">
        <v>1277915</v>
      </c>
      <c r="E1308" s="66"/>
      <c r="F1308" s="66"/>
      <c r="G1308" s="66"/>
      <c r="H1308" s="67"/>
      <c r="I1308" s="66"/>
      <c r="J1308" s="66"/>
      <c r="K1308" s="66"/>
      <c r="L1308" s="67"/>
      <c r="M1308" s="66"/>
      <c r="N1308" s="66"/>
      <c r="O1308" s="66"/>
      <c r="P1308" s="67"/>
      <c r="Q1308" s="66"/>
      <c r="R1308" s="66"/>
      <c r="S1308" s="66"/>
      <c r="T1308" s="67"/>
      <c r="U1308" s="66"/>
      <c r="V1308" s="66"/>
      <c r="W1308" s="66"/>
      <c r="X1308" s="67"/>
      <c r="Y1308" s="66"/>
      <c r="Z1308" s="66"/>
      <c r="AA1308" s="66"/>
      <c r="AB1308" s="67"/>
      <c r="AC1308" s="66"/>
      <c r="AD1308" s="66"/>
      <c r="AE1308" s="66"/>
      <c r="AF1308" s="67"/>
      <c r="AG1308" s="66"/>
      <c r="AH1308" s="66"/>
      <c r="AI1308" s="66"/>
      <c r="AJ1308" s="67"/>
      <c r="AK1308" s="66"/>
      <c r="AL1308" s="66"/>
      <c r="AM1308" s="66"/>
      <c r="AN1308" s="67"/>
      <c r="AO1308" s="66"/>
      <c r="AP1308" s="66"/>
      <c r="AQ1308" s="66"/>
      <c r="AR1308" s="67"/>
      <c r="AT1308" s="68"/>
      <c r="AU1308" s="68"/>
      <c r="AV1308" s="68"/>
      <c r="AW1308" s="68"/>
      <c r="AX1308" s="88">
        <v>12608</v>
      </c>
      <c r="AY1308" s="88">
        <v>2153</v>
      </c>
      <c r="AZ1308" s="88">
        <v>2424</v>
      </c>
      <c r="BA1308" s="88">
        <v>4789</v>
      </c>
      <c r="BB1308" s="88">
        <v>10126</v>
      </c>
      <c r="BC1308" s="88">
        <v>17120</v>
      </c>
    </row>
    <row r="1309" spans="1:55" x14ac:dyDescent="0.45">
      <c r="A1309" s="135" t="s">
        <v>867</v>
      </c>
      <c r="B1309" s="60" t="s">
        <v>223</v>
      </c>
      <c r="C1309" s="76" t="s">
        <v>185</v>
      </c>
      <c r="D1309" s="60">
        <v>1277916</v>
      </c>
      <c r="E1309" s="66"/>
      <c r="F1309" s="66"/>
      <c r="G1309" s="66"/>
      <c r="H1309" s="67"/>
      <c r="I1309" s="66"/>
      <c r="J1309" s="66"/>
      <c r="K1309" s="66"/>
      <c r="L1309" s="67"/>
      <c r="M1309" s="66"/>
      <c r="N1309" s="66"/>
      <c r="O1309" s="66"/>
      <c r="P1309" s="67"/>
      <c r="Q1309" s="66"/>
      <c r="R1309" s="66"/>
      <c r="S1309" s="66"/>
      <c r="T1309" s="67"/>
      <c r="U1309" s="66"/>
      <c r="V1309" s="66"/>
      <c r="W1309" s="66"/>
      <c r="X1309" s="67"/>
      <c r="Y1309" s="66"/>
      <c r="Z1309" s="66"/>
      <c r="AA1309" s="66"/>
      <c r="AB1309" s="67"/>
      <c r="AC1309" s="66"/>
      <c r="AD1309" s="66"/>
      <c r="AE1309" s="66"/>
      <c r="AF1309" s="67"/>
      <c r="AG1309" s="66"/>
      <c r="AH1309" s="66"/>
      <c r="AI1309" s="66"/>
      <c r="AJ1309" s="67"/>
      <c r="AK1309" s="66"/>
      <c r="AL1309" s="66"/>
      <c r="AM1309" s="66"/>
      <c r="AN1309" s="67"/>
      <c r="AO1309" s="66"/>
      <c r="AP1309" s="66"/>
      <c r="AQ1309" s="66"/>
      <c r="AR1309" s="67"/>
      <c r="AT1309" s="88">
        <v>771</v>
      </c>
      <c r="AU1309" s="88">
        <v>774</v>
      </c>
      <c r="AV1309" s="88">
        <v>723</v>
      </c>
      <c r="AW1309" s="88">
        <v>966</v>
      </c>
      <c r="AX1309" s="88">
        <v>1746</v>
      </c>
      <c r="AY1309" s="88">
        <v>1251</v>
      </c>
      <c r="AZ1309" s="88">
        <v>2713</v>
      </c>
      <c r="BA1309" s="88">
        <v>1687</v>
      </c>
      <c r="BB1309" s="88">
        <v>2692</v>
      </c>
      <c r="BC1309" s="88">
        <v>2434</v>
      </c>
    </row>
    <row r="1310" spans="1:55" x14ac:dyDescent="0.45">
      <c r="A1310" s="136" t="s">
        <v>716</v>
      </c>
      <c r="B1310" s="101" t="s">
        <v>223</v>
      </c>
      <c r="C1310" s="102" t="s">
        <v>185</v>
      </c>
      <c r="D1310" s="101">
        <v>1277917</v>
      </c>
      <c r="E1310" s="128"/>
      <c r="F1310" s="128"/>
      <c r="G1310" s="128"/>
      <c r="H1310" s="129"/>
      <c r="I1310" s="128"/>
      <c r="J1310" s="128"/>
      <c r="K1310" s="128"/>
      <c r="L1310" s="129"/>
      <c r="M1310" s="128"/>
      <c r="N1310" s="128"/>
      <c r="O1310" s="128"/>
      <c r="P1310" s="129"/>
      <c r="Q1310" s="128"/>
      <c r="R1310" s="128"/>
      <c r="S1310" s="128"/>
      <c r="T1310" s="129"/>
      <c r="U1310" s="128"/>
      <c r="V1310" s="128"/>
      <c r="W1310" s="128"/>
      <c r="X1310" s="129"/>
      <c r="Y1310" s="128"/>
      <c r="Z1310" s="128"/>
      <c r="AA1310" s="128"/>
      <c r="AB1310" s="129"/>
      <c r="AC1310" s="128"/>
      <c r="AD1310" s="128"/>
      <c r="AE1310" s="128"/>
      <c r="AF1310" s="129"/>
      <c r="AG1310" s="128"/>
      <c r="AH1310" s="128"/>
      <c r="AI1310" s="128"/>
      <c r="AJ1310" s="129"/>
      <c r="AK1310" s="128"/>
      <c r="AL1310" s="128"/>
      <c r="AM1310" s="128"/>
      <c r="AN1310" s="129"/>
      <c r="AO1310" s="207"/>
      <c r="AP1310" s="128"/>
      <c r="AQ1310" s="128"/>
      <c r="AR1310" s="129"/>
      <c r="AT1310" s="107">
        <f t="shared" ref="AT1310:BC1310" si="103">SUM(AT1306:AT1309)</f>
        <v>2735</v>
      </c>
      <c r="AU1310" s="107">
        <f t="shared" si="103"/>
        <v>3338</v>
      </c>
      <c r="AV1310" s="107">
        <f t="shared" si="103"/>
        <v>3561</v>
      </c>
      <c r="AW1310" s="107">
        <f t="shared" si="103"/>
        <v>4792</v>
      </c>
      <c r="AX1310" s="107">
        <f t="shared" si="103"/>
        <v>14354</v>
      </c>
      <c r="AY1310" s="107">
        <f t="shared" si="103"/>
        <v>3404</v>
      </c>
      <c r="AZ1310" s="107">
        <f t="shared" si="103"/>
        <v>5137</v>
      </c>
      <c r="BA1310" s="107">
        <f t="shared" si="103"/>
        <v>6476</v>
      </c>
      <c r="BB1310" s="107">
        <f t="shared" si="103"/>
        <v>12818</v>
      </c>
      <c r="BC1310" s="107">
        <f t="shared" si="103"/>
        <v>19554</v>
      </c>
    </row>
    <row r="1311" spans="1:55" x14ac:dyDescent="0.45">
      <c r="A1311" s="141"/>
      <c r="B1311" s="142"/>
      <c r="C1311" s="142"/>
      <c r="D1311" s="142"/>
      <c r="E1311" s="115"/>
      <c r="F1311" s="115"/>
      <c r="G1311" s="115"/>
      <c r="H1311" s="116"/>
      <c r="I1311" s="115"/>
      <c r="J1311" s="115"/>
      <c r="K1311" s="115"/>
      <c r="L1311" s="116"/>
      <c r="M1311" s="115"/>
      <c r="N1311" s="115"/>
      <c r="O1311" s="115"/>
      <c r="P1311" s="116"/>
      <c r="Q1311" s="115"/>
      <c r="R1311" s="115"/>
      <c r="S1311" s="115"/>
      <c r="T1311" s="116"/>
      <c r="U1311" s="115"/>
      <c r="V1311" s="115"/>
      <c r="W1311" s="115"/>
      <c r="X1311" s="116"/>
      <c r="Y1311" s="115"/>
      <c r="Z1311" s="115"/>
      <c r="AA1311" s="115"/>
      <c r="AB1311" s="116"/>
      <c r="AC1311" s="115"/>
      <c r="AD1311" s="115"/>
      <c r="AE1311" s="115"/>
      <c r="AF1311" s="116"/>
      <c r="AG1311" s="115"/>
      <c r="AH1311" s="115"/>
      <c r="AI1311" s="115"/>
      <c r="AJ1311" s="116"/>
      <c r="AK1311" s="115"/>
      <c r="AL1311" s="115"/>
      <c r="AM1311" s="115"/>
      <c r="AN1311" s="116"/>
      <c r="AO1311" s="115"/>
      <c r="AP1311" s="115"/>
      <c r="AQ1311" s="115"/>
      <c r="AR1311" s="116"/>
      <c r="AT1311" s="149"/>
      <c r="AU1311" s="149"/>
      <c r="AV1311" s="149"/>
      <c r="AW1311" s="149"/>
      <c r="AX1311" s="149"/>
      <c r="AY1311" s="149"/>
      <c r="AZ1311" s="149"/>
      <c r="BA1311" s="149"/>
      <c r="BB1311" s="149"/>
      <c r="BC1311" s="149"/>
    </row>
    <row r="1312" spans="1:55" x14ac:dyDescent="0.45">
      <c r="A1312" s="141" t="s">
        <v>868</v>
      </c>
      <c r="B1312" s="142"/>
      <c r="C1312" s="142"/>
      <c r="D1312" s="142"/>
      <c r="E1312" s="115"/>
      <c r="F1312" s="115"/>
      <c r="G1312" s="115"/>
      <c r="H1312" s="116"/>
      <c r="I1312" s="115"/>
      <c r="J1312" s="115"/>
      <c r="K1312" s="115"/>
      <c r="L1312" s="116"/>
      <c r="M1312" s="115"/>
      <c r="N1312" s="115"/>
      <c r="O1312" s="115"/>
      <c r="P1312" s="116"/>
      <c r="Q1312" s="115"/>
      <c r="R1312" s="115"/>
      <c r="S1312" s="115"/>
      <c r="T1312" s="116"/>
      <c r="U1312" s="115"/>
      <c r="V1312" s="115"/>
      <c r="W1312" s="115"/>
      <c r="X1312" s="116"/>
      <c r="Y1312" s="115"/>
      <c r="Z1312" s="115"/>
      <c r="AA1312" s="115"/>
      <c r="AB1312" s="116"/>
      <c r="AC1312" s="115"/>
      <c r="AD1312" s="115"/>
      <c r="AE1312" s="115"/>
      <c r="AF1312" s="116"/>
      <c r="AG1312" s="115"/>
      <c r="AH1312" s="115"/>
      <c r="AI1312" s="115"/>
      <c r="AJ1312" s="116"/>
      <c r="AK1312" s="115"/>
      <c r="AL1312" s="115"/>
      <c r="AM1312" s="115"/>
      <c r="AN1312" s="116"/>
      <c r="AO1312" s="115"/>
      <c r="AP1312" s="115"/>
      <c r="AQ1312" s="115"/>
      <c r="AR1312" s="116"/>
      <c r="AT1312" s="149"/>
      <c r="AU1312" s="149"/>
      <c r="AV1312" s="149"/>
      <c r="AW1312" s="149"/>
      <c r="AX1312" s="149"/>
      <c r="AY1312" s="149"/>
      <c r="AZ1312" s="149"/>
      <c r="BA1312" s="149"/>
      <c r="BB1312" s="149"/>
      <c r="BC1312" s="149"/>
    </row>
    <row r="1313" spans="1:55" x14ac:dyDescent="0.45">
      <c r="A1313" s="135" t="s">
        <v>864</v>
      </c>
      <c r="B1313" s="60" t="s">
        <v>223</v>
      </c>
      <c r="C1313" s="76" t="s">
        <v>185</v>
      </c>
      <c r="D1313" s="60">
        <v>1277918</v>
      </c>
      <c r="E1313" s="66"/>
      <c r="F1313" s="66"/>
      <c r="G1313" s="66"/>
      <c r="H1313" s="67"/>
      <c r="I1313" s="66"/>
      <c r="J1313" s="66"/>
      <c r="K1313" s="66"/>
      <c r="L1313" s="67"/>
      <c r="M1313" s="66"/>
      <c r="N1313" s="66"/>
      <c r="O1313" s="66"/>
      <c r="P1313" s="67"/>
      <c r="Q1313" s="66"/>
      <c r="R1313" s="66"/>
      <c r="S1313" s="66"/>
      <c r="T1313" s="67"/>
      <c r="U1313" s="66"/>
      <c r="V1313" s="66"/>
      <c r="W1313" s="66"/>
      <c r="X1313" s="67"/>
      <c r="Y1313" s="66"/>
      <c r="Z1313" s="66"/>
      <c r="AA1313" s="66"/>
      <c r="AB1313" s="67"/>
      <c r="AC1313" s="66"/>
      <c r="AD1313" s="66"/>
      <c r="AE1313" s="66"/>
      <c r="AF1313" s="67"/>
      <c r="AG1313" s="66"/>
      <c r="AH1313" s="66"/>
      <c r="AI1313" s="66"/>
      <c r="AJ1313" s="67"/>
      <c r="AK1313" s="66"/>
      <c r="AL1313" s="66"/>
      <c r="AM1313" s="66"/>
      <c r="AN1313" s="67"/>
      <c r="AO1313" s="66"/>
      <c r="AP1313" s="66"/>
      <c r="AQ1313" s="66"/>
      <c r="AR1313" s="67"/>
      <c r="AT1313" s="88">
        <v>-439</v>
      </c>
      <c r="AU1313" s="88">
        <v>29</v>
      </c>
      <c r="AV1313" s="88">
        <v>-198</v>
      </c>
      <c r="AW1313" s="88">
        <v>-70</v>
      </c>
      <c r="AX1313" s="99"/>
      <c r="AY1313" s="99"/>
      <c r="AZ1313" s="99"/>
      <c r="BA1313" s="99"/>
      <c r="BB1313" s="68"/>
      <c r="BC1313" s="68"/>
    </row>
    <row r="1314" spans="1:55" x14ac:dyDescent="0.45">
      <c r="A1314" s="135" t="s">
        <v>865</v>
      </c>
      <c r="B1314" s="60" t="s">
        <v>223</v>
      </c>
      <c r="C1314" s="76" t="s">
        <v>185</v>
      </c>
      <c r="D1314" s="60">
        <v>1277919</v>
      </c>
      <c r="E1314" s="66"/>
      <c r="F1314" s="66"/>
      <c r="G1314" s="66"/>
      <c r="H1314" s="67"/>
      <c r="I1314" s="66"/>
      <c r="J1314" s="66"/>
      <c r="K1314" s="66"/>
      <c r="L1314" s="67"/>
      <c r="M1314" s="66"/>
      <c r="N1314" s="66"/>
      <c r="O1314" s="66"/>
      <c r="P1314" s="67"/>
      <c r="Q1314" s="66"/>
      <c r="R1314" s="66"/>
      <c r="S1314" s="66"/>
      <c r="T1314" s="67"/>
      <c r="U1314" s="66"/>
      <c r="V1314" s="66"/>
      <c r="W1314" s="66"/>
      <c r="X1314" s="67"/>
      <c r="Y1314" s="66"/>
      <c r="Z1314" s="66"/>
      <c r="AA1314" s="66"/>
      <c r="AB1314" s="67"/>
      <c r="AC1314" s="66"/>
      <c r="AD1314" s="66"/>
      <c r="AE1314" s="66"/>
      <c r="AF1314" s="67"/>
      <c r="AG1314" s="66"/>
      <c r="AH1314" s="66"/>
      <c r="AI1314" s="66"/>
      <c r="AJ1314" s="67"/>
      <c r="AK1314" s="66"/>
      <c r="AL1314" s="66"/>
      <c r="AM1314" s="66"/>
      <c r="AN1314" s="67"/>
      <c r="AO1314" s="66"/>
      <c r="AP1314" s="66"/>
      <c r="AQ1314" s="66"/>
      <c r="AR1314" s="67"/>
      <c r="AT1314" s="88">
        <v>14</v>
      </c>
      <c r="AU1314" s="88">
        <v>7</v>
      </c>
      <c r="AV1314" s="88">
        <v>-43</v>
      </c>
      <c r="AW1314" s="99"/>
      <c r="AX1314" s="99"/>
      <c r="AY1314" s="99"/>
      <c r="AZ1314" s="99"/>
      <c r="BA1314" s="99"/>
      <c r="BB1314" s="68"/>
      <c r="BC1314" s="68"/>
    </row>
    <row r="1315" spans="1:55" x14ac:dyDescent="0.45">
      <c r="A1315" s="135" t="s">
        <v>866</v>
      </c>
      <c r="B1315" s="60" t="s">
        <v>223</v>
      </c>
      <c r="C1315" s="76" t="s">
        <v>185</v>
      </c>
      <c r="D1315" s="60">
        <v>1277920</v>
      </c>
      <c r="E1315" s="66"/>
      <c r="F1315" s="66"/>
      <c r="G1315" s="66"/>
      <c r="H1315" s="67"/>
      <c r="I1315" s="66"/>
      <c r="J1315" s="66"/>
      <c r="K1315" s="66"/>
      <c r="L1315" s="67"/>
      <c r="M1315" s="66"/>
      <c r="N1315" s="66"/>
      <c r="O1315" s="66"/>
      <c r="P1315" s="67"/>
      <c r="Q1315" s="66"/>
      <c r="R1315" s="66"/>
      <c r="S1315" s="66"/>
      <c r="T1315" s="67"/>
      <c r="U1315" s="66"/>
      <c r="V1315" s="66"/>
      <c r="W1315" s="66"/>
      <c r="X1315" s="67"/>
      <c r="Y1315" s="66"/>
      <c r="Z1315" s="66"/>
      <c r="AA1315" s="66"/>
      <c r="AB1315" s="67"/>
      <c r="AC1315" s="66"/>
      <c r="AD1315" s="66"/>
      <c r="AE1315" s="66"/>
      <c r="AF1315" s="67"/>
      <c r="AG1315" s="66"/>
      <c r="AH1315" s="66"/>
      <c r="AI1315" s="66"/>
      <c r="AJ1315" s="67"/>
      <c r="AK1315" s="66"/>
      <c r="AL1315" s="66"/>
      <c r="AM1315" s="66"/>
      <c r="AN1315" s="67"/>
      <c r="AO1315" s="66"/>
      <c r="AP1315" s="66"/>
      <c r="AQ1315" s="66"/>
      <c r="AR1315" s="67"/>
      <c r="AT1315" s="68"/>
      <c r="AU1315" s="68"/>
      <c r="AV1315" s="68"/>
      <c r="AW1315" s="68"/>
      <c r="AX1315" s="88">
        <v>220</v>
      </c>
      <c r="AY1315" s="88">
        <v>907</v>
      </c>
      <c r="AZ1315" s="88">
        <v>286</v>
      </c>
      <c r="BA1315" s="88">
        <v>1552</v>
      </c>
      <c r="BB1315" s="88">
        <v>2018</v>
      </c>
      <c r="BC1315" s="88">
        <v>-8052</v>
      </c>
    </row>
    <row r="1316" spans="1:55" x14ac:dyDescent="0.45">
      <c r="A1316" s="135" t="s">
        <v>867</v>
      </c>
      <c r="B1316" s="60" t="s">
        <v>223</v>
      </c>
      <c r="C1316" s="76" t="s">
        <v>185</v>
      </c>
      <c r="D1316" s="60">
        <v>1277921</v>
      </c>
      <c r="E1316" s="66"/>
      <c r="F1316" s="66"/>
      <c r="G1316" s="66"/>
      <c r="H1316" s="67"/>
      <c r="I1316" s="66"/>
      <c r="J1316" s="66"/>
      <c r="K1316" s="66"/>
      <c r="L1316" s="67"/>
      <c r="M1316" s="66"/>
      <c r="N1316" s="66"/>
      <c r="O1316" s="66"/>
      <c r="P1316" s="67"/>
      <c r="Q1316" s="66"/>
      <c r="R1316" s="66"/>
      <c r="S1316" s="66"/>
      <c r="T1316" s="67"/>
      <c r="U1316" s="66"/>
      <c r="V1316" s="66"/>
      <c r="W1316" s="66"/>
      <c r="X1316" s="67"/>
      <c r="Y1316" s="66"/>
      <c r="Z1316" s="66"/>
      <c r="AA1316" s="66"/>
      <c r="AB1316" s="67"/>
      <c r="AC1316" s="66"/>
      <c r="AD1316" s="66"/>
      <c r="AE1316" s="66"/>
      <c r="AF1316" s="67"/>
      <c r="AG1316" s="66"/>
      <c r="AH1316" s="66"/>
      <c r="AI1316" s="66"/>
      <c r="AJ1316" s="67"/>
      <c r="AK1316" s="66"/>
      <c r="AL1316" s="66"/>
      <c r="AM1316" s="66"/>
      <c r="AN1316" s="67"/>
      <c r="AO1316" s="66"/>
      <c r="AP1316" s="66"/>
      <c r="AQ1316" s="66"/>
      <c r="AR1316" s="67"/>
      <c r="AT1316" s="88">
        <v>-28</v>
      </c>
      <c r="AU1316" s="88">
        <v>-43</v>
      </c>
      <c r="AV1316" s="88">
        <v>-17</v>
      </c>
      <c r="AW1316" s="88">
        <v>-50</v>
      </c>
      <c r="AX1316" s="88">
        <v>-43</v>
      </c>
      <c r="AY1316" s="88">
        <v>-134</v>
      </c>
      <c r="AZ1316" s="88">
        <v>-141</v>
      </c>
      <c r="BA1316" s="88">
        <v>-215</v>
      </c>
      <c r="BB1316" s="88">
        <v>-135</v>
      </c>
      <c r="BC1316" s="88">
        <v>-146</v>
      </c>
    </row>
    <row r="1317" spans="1:55" x14ac:dyDescent="0.45">
      <c r="A1317" s="136" t="s">
        <v>716</v>
      </c>
      <c r="B1317" s="101" t="s">
        <v>223</v>
      </c>
      <c r="C1317" s="102" t="s">
        <v>185</v>
      </c>
      <c r="D1317" s="101">
        <v>1277922</v>
      </c>
      <c r="E1317" s="128"/>
      <c r="F1317" s="128"/>
      <c r="G1317" s="128"/>
      <c r="H1317" s="129"/>
      <c r="I1317" s="128"/>
      <c r="J1317" s="128"/>
      <c r="K1317" s="128"/>
      <c r="L1317" s="129"/>
      <c r="M1317" s="128"/>
      <c r="N1317" s="128"/>
      <c r="O1317" s="128"/>
      <c r="P1317" s="129"/>
      <c r="Q1317" s="128"/>
      <c r="R1317" s="128"/>
      <c r="S1317" s="128"/>
      <c r="T1317" s="129"/>
      <c r="U1317" s="128"/>
      <c r="V1317" s="128"/>
      <c r="W1317" s="128"/>
      <c r="X1317" s="129"/>
      <c r="Y1317" s="128"/>
      <c r="Z1317" s="128"/>
      <c r="AA1317" s="128"/>
      <c r="AB1317" s="129"/>
      <c r="AC1317" s="128"/>
      <c r="AD1317" s="128"/>
      <c r="AE1317" s="128"/>
      <c r="AF1317" s="129"/>
      <c r="AG1317" s="128"/>
      <c r="AH1317" s="128"/>
      <c r="AI1317" s="128"/>
      <c r="AJ1317" s="129"/>
      <c r="AK1317" s="128"/>
      <c r="AL1317" s="128"/>
      <c r="AM1317" s="128"/>
      <c r="AN1317" s="129"/>
      <c r="AO1317" s="128"/>
      <c r="AP1317" s="128"/>
      <c r="AQ1317" s="128"/>
      <c r="AR1317" s="129"/>
      <c r="AT1317" s="107">
        <f t="shared" ref="AT1317:BC1317" si="104">SUM(AT1313:AT1316)</f>
        <v>-453</v>
      </c>
      <c r="AU1317" s="107">
        <f t="shared" si="104"/>
        <v>-7</v>
      </c>
      <c r="AV1317" s="107">
        <f t="shared" si="104"/>
        <v>-258</v>
      </c>
      <c r="AW1317" s="107">
        <f t="shared" si="104"/>
        <v>-120</v>
      </c>
      <c r="AX1317" s="107">
        <f t="shared" si="104"/>
        <v>177</v>
      </c>
      <c r="AY1317" s="107">
        <f t="shared" si="104"/>
        <v>773</v>
      </c>
      <c r="AZ1317" s="107">
        <f t="shared" si="104"/>
        <v>145</v>
      </c>
      <c r="BA1317" s="107">
        <f t="shared" si="104"/>
        <v>1337</v>
      </c>
      <c r="BB1317" s="107">
        <f t="shared" si="104"/>
        <v>1883</v>
      </c>
      <c r="BC1317" s="107">
        <f t="shared" si="104"/>
        <v>-8198</v>
      </c>
    </row>
    <row r="1318" spans="1:55" x14ac:dyDescent="0.45">
      <c r="A1318" s="95"/>
      <c r="B1318" s="96"/>
      <c r="C1318" s="96"/>
      <c r="D1318" s="96"/>
      <c r="E1318" s="115"/>
      <c r="F1318" s="115"/>
      <c r="G1318" s="115"/>
      <c r="H1318" s="116"/>
      <c r="I1318" s="115"/>
      <c r="J1318" s="115"/>
      <c r="K1318" s="115"/>
      <c r="L1318" s="116"/>
      <c r="M1318" s="115"/>
      <c r="N1318" s="115"/>
      <c r="O1318" s="115"/>
      <c r="P1318" s="116"/>
      <c r="Q1318" s="115"/>
      <c r="R1318" s="115"/>
      <c r="S1318" s="115"/>
      <c r="T1318" s="116"/>
      <c r="U1318" s="115"/>
      <c r="V1318" s="115"/>
      <c r="W1318" s="115"/>
      <c r="X1318" s="116"/>
      <c r="Y1318" s="115"/>
      <c r="Z1318" s="115"/>
      <c r="AA1318" s="115"/>
      <c r="AB1318" s="116"/>
      <c r="AC1318" s="115"/>
      <c r="AD1318" s="115"/>
      <c r="AE1318" s="115"/>
      <c r="AF1318" s="116"/>
      <c r="AG1318" s="115"/>
      <c r="AH1318" s="115"/>
      <c r="AI1318" s="115"/>
      <c r="AJ1318" s="116"/>
      <c r="AK1318" s="115"/>
      <c r="AL1318" s="115"/>
      <c r="AM1318" s="115"/>
      <c r="AN1318" s="116"/>
      <c r="AO1318" s="115"/>
      <c r="AP1318" s="115"/>
      <c r="AQ1318" s="115"/>
      <c r="AR1318" s="116"/>
      <c r="AT1318" s="149"/>
      <c r="AU1318" s="149"/>
      <c r="AV1318" s="149"/>
      <c r="AW1318" s="149"/>
      <c r="AX1318" s="149"/>
      <c r="AY1318" s="149"/>
      <c r="AZ1318" s="149"/>
      <c r="BA1318" s="149"/>
      <c r="BB1318" s="149"/>
      <c r="BC1318" s="149"/>
    </row>
    <row r="1319" spans="1:55" x14ac:dyDescent="0.45">
      <c r="A1319" s="123" t="s">
        <v>862</v>
      </c>
      <c r="B1319" s="101" t="s">
        <v>223</v>
      </c>
      <c r="C1319" s="102" t="s">
        <v>185</v>
      </c>
      <c r="D1319" s="101">
        <v>1277923</v>
      </c>
      <c r="E1319" s="103">
        <v>287</v>
      </c>
      <c r="F1319" s="103">
        <v>816</v>
      </c>
      <c r="G1319" s="103">
        <v>513</v>
      </c>
      <c r="H1319" s="213">
        <f>AT1319-SUM(E1319,F1319,G1319)</f>
        <v>666</v>
      </c>
      <c r="I1319" s="103">
        <v>822</v>
      </c>
      <c r="J1319" s="103">
        <v>913</v>
      </c>
      <c r="K1319" s="103">
        <v>859</v>
      </c>
      <c r="L1319" s="213">
        <f>AU1319-SUM(I1319,J1319,K1319)</f>
        <v>737</v>
      </c>
      <c r="M1319" s="103">
        <v>1018</v>
      </c>
      <c r="N1319" s="103">
        <v>1025</v>
      </c>
      <c r="O1319" s="103">
        <v>912</v>
      </c>
      <c r="P1319" s="213">
        <f>AV1319-SUM(M1319,N1319,O1319)</f>
        <v>348</v>
      </c>
      <c r="Q1319" s="103">
        <v>922</v>
      </c>
      <c r="R1319" s="103">
        <v>1242</v>
      </c>
      <c r="S1319" s="103">
        <v>984</v>
      </c>
      <c r="T1319" s="213">
        <f>AW1319-SUM(Q1319,R1319,S1319)</f>
        <v>1524</v>
      </c>
      <c r="U1319" s="103">
        <v>1393</v>
      </c>
      <c r="V1319" s="103">
        <v>853</v>
      </c>
      <c r="W1319" s="103">
        <v>1247</v>
      </c>
      <c r="X1319" s="213">
        <f>AX1319-SUM(U1319,V1319,W1319)</f>
        <v>11038</v>
      </c>
      <c r="Y1319" s="103">
        <v>1142</v>
      </c>
      <c r="Z1319" s="103">
        <v>1020</v>
      </c>
      <c r="AA1319" s="103">
        <v>891</v>
      </c>
      <c r="AB1319" s="213">
        <f>AY1319-SUM(Y1319,Z1319,AA1319)</f>
        <v>1124</v>
      </c>
      <c r="AC1319" s="103">
        <v>1489</v>
      </c>
      <c r="AD1319" s="103">
        <v>2200</v>
      </c>
      <c r="AE1319" s="103">
        <v>1560</v>
      </c>
      <c r="AF1319" s="213">
        <f>AZ1319-SUM(AC1319,AD1319,AE1319)</f>
        <v>33</v>
      </c>
      <c r="AG1319" s="103">
        <v>921</v>
      </c>
      <c r="AH1319" s="103">
        <v>1318</v>
      </c>
      <c r="AI1319" s="103">
        <v>2112</v>
      </c>
      <c r="AJ1319" s="213">
        <f>BA1319-SUM(AG1319,AH1319,AI1319)</f>
        <v>3462</v>
      </c>
      <c r="AK1319" s="103">
        <v>2498</v>
      </c>
      <c r="AL1319" s="103">
        <v>3460</v>
      </c>
      <c r="AM1319" s="103">
        <v>4128</v>
      </c>
      <c r="AN1319" s="213">
        <f>BB1319-SUM(AK1319,AL1319,AM1319)</f>
        <v>4615</v>
      </c>
      <c r="AO1319" s="103">
        <v>3353</v>
      </c>
      <c r="AP1319" s="103">
        <v>3012</v>
      </c>
      <c r="AQ1319" s="103">
        <v>2323</v>
      </c>
      <c r="AR1319" s="120">
        <f>BC1319-SUM(AO1319,AP1319,AQ1319)</f>
        <v>2668</v>
      </c>
      <c r="AT1319" s="107">
        <f t="shared" ref="AT1319:BC1319" si="105">SUM(AT1310,AT1317)</f>
        <v>2282</v>
      </c>
      <c r="AU1319" s="107">
        <f t="shared" si="105"/>
        <v>3331</v>
      </c>
      <c r="AV1319" s="107">
        <f t="shared" si="105"/>
        <v>3303</v>
      </c>
      <c r="AW1319" s="107">
        <f t="shared" si="105"/>
        <v>4672</v>
      </c>
      <c r="AX1319" s="107">
        <f t="shared" si="105"/>
        <v>14531</v>
      </c>
      <c r="AY1319" s="107">
        <f t="shared" si="105"/>
        <v>4177</v>
      </c>
      <c r="AZ1319" s="107">
        <f t="shared" si="105"/>
        <v>5282</v>
      </c>
      <c r="BA1319" s="107">
        <f t="shared" si="105"/>
        <v>7813</v>
      </c>
      <c r="BB1319" s="107">
        <f t="shared" si="105"/>
        <v>14701</v>
      </c>
      <c r="BC1319" s="107">
        <f t="shared" si="105"/>
        <v>11356</v>
      </c>
    </row>
    <row r="1320" spans="1:55" x14ac:dyDescent="0.45">
      <c r="A1320" s="59"/>
      <c r="B1320" s="60"/>
      <c r="C1320" s="60"/>
      <c r="D1320" s="60"/>
      <c r="E1320" s="66"/>
      <c r="F1320" s="66"/>
      <c r="G1320" s="66"/>
      <c r="H1320" s="67"/>
      <c r="I1320" s="66"/>
      <c r="J1320" s="66"/>
      <c r="K1320" s="66"/>
      <c r="L1320" s="67"/>
      <c r="M1320" s="66"/>
      <c r="N1320" s="66"/>
      <c r="O1320" s="66"/>
      <c r="P1320" s="67"/>
      <c r="Q1320" s="66"/>
      <c r="R1320" s="66"/>
      <c r="S1320" s="66"/>
      <c r="T1320" s="67"/>
      <c r="U1320" s="66"/>
      <c r="V1320" s="66"/>
      <c r="W1320" s="66"/>
      <c r="X1320" s="67"/>
      <c r="Y1320" s="66"/>
      <c r="Z1320" s="66"/>
      <c r="AA1320" s="66"/>
      <c r="AB1320" s="67"/>
      <c r="AC1320" s="66"/>
      <c r="AD1320" s="66"/>
      <c r="AE1320" s="66"/>
      <c r="AF1320" s="67"/>
      <c r="AG1320" s="66"/>
      <c r="AH1320" s="66"/>
      <c r="AI1320" s="66"/>
      <c r="AJ1320" s="67"/>
      <c r="AK1320" s="66"/>
      <c r="AL1320" s="66"/>
      <c r="AM1320" s="66"/>
      <c r="AN1320" s="67"/>
      <c r="AO1320" s="66"/>
      <c r="AP1320" s="66"/>
      <c r="AQ1320" s="66"/>
      <c r="AR1320" s="67"/>
      <c r="AT1320" s="68"/>
      <c r="AU1320" s="68"/>
      <c r="AV1320" s="68"/>
      <c r="AW1320" s="68"/>
      <c r="AX1320" s="68"/>
      <c r="AY1320" s="68"/>
      <c r="AZ1320" s="68"/>
      <c r="BA1320" s="68"/>
      <c r="BB1320" s="68"/>
      <c r="BC1320" s="68"/>
    </row>
    <row r="1321" spans="1:55" x14ac:dyDescent="0.45">
      <c r="A1321" s="95" t="s">
        <v>869</v>
      </c>
      <c r="B1321" s="96"/>
      <c r="C1321" s="96"/>
      <c r="D1321" s="96"/>
      <c r="E1321" s="115"/>
      <c r="F1321" s="115"/>
      <c r="G1321" s="115"/>
      <c r="H1321" s="116"/>
      <c r="I1321" s="115"/>
      <c r="J1321" s="115"/>
      <c r="K1321" s="115"/>
      <c r="L1321" s="116"/>
      <c r="M1321" s="115"/>
      <c r="N1321" s="115"/>
      <c r="O1321" s="115"/>
      <c r="P1321" s="116"/>
      <c r="Q1321" s="115"/>
      <c r="R1321" s="115"/>
      <c r="S1321" s="115"/>
      <c r="T1321" s="116"/>
      <c r="U1321" s="115"/>
      <c r="V1321" s="115"/>
      <c r="W1321" s="115"/>
      <c r="X1321" s="116"/>
      <c r="Y1321" s="115"/>
      <c r="Z1321" s="115"/>
      <c r="AA1321" s="115"/>
      <c r="AB1321" s="116"/>
      <c r="AC1321" s="115"/>
      <c r="AD1321" s="115"/>
      <c r="AE1321" s="115"/>
      <c r="AF1321" s="116"/>
      <c r="AG1321" s="115"/>
      <c r="AH1321" s="115"/>
      <c r="AI1321" s="115"/>
      <c r="AJ1321" s="116"/>
      <c r="AK1321" s="115"/>
      <c r="AL1321" s="115"/>
      <c r="AM1321" s="115"/>
      <c r="AN1321" s="116"/>
      <c r="AO1321" s="115"/>
      <c r="AP1321" s="115"/>
      <c r="AQ1321" s="115"/>
      <c r="AR1321" s="116"/>
      <c r="AT1321" s="117"/>
      <c r="AU1321" s="117"/>
      <c r="AV1321" s="117"/>
      <c r="AW1321" s="117"/>
      <c r="AX1321" s="117"/>
      <c r="AY1321" s="117"/>
      <c r="AZ1321" s="117"/>
      <c r="BA1321" s="117"/>
      <c r="BB1321" s="117"/>
      <c r="BC1321" s="117"/>
    </row>
    <row r="1322" spans="1:55" x14ac:dyDescent="0.45">
      <c r="A1322" s="97" t="s">
        <v>870</v>
      </c>
      <c r="B1322" s="60" t="s">
        <v>227</v>
      </c>
      <c r="C1322" s="76" t="s">
        <v>185</v>
      </c>
      <c r="D1322" s="60">
        <v>1277924</v>
      </c>
      <c r="E1322" s="66"/>
      <c r="F1322" s="66"/>
      <c r="G1322" s="66"/>
      <c r="H1322" s="67"/>
      <c r="I1322" s="66"/>
      <c r="J1322" s="66"/>
      <c r="K1322" s="66"/>
      <c r="L1322" s="67"/>
      <c r="M1322" s="66"/>
      <c r="N1322" s="66"/>
      <c r="O1322" s="66"/>
      <c r="P1322" s="67"/>
      <c r="Q1322" s="66"/>
      <c r="R1322" s="66"/>
      <c r="S1322" s="66"/>
      <c r="T1322" s="67"/>
      <c r="U1322" s="66"/>
      <c r="V1322" s="66"/>
      <c r="W1322" s="66"/>
      <c r="X1322" s="67"/>
      <c r="Y1322" s="66"/>
      <c r="Z1322" s="66"/>
      <c r="AA1322" s="66"/>
      <c r="AB1322" s="67"/>
      <c r="AC1322" s="66"/>
      <c r="AD1322" s="66"/>
      <c r="AE1322" s="66"/>
      <c r="AF1322" s="67"/>
      <c r="AG1322" s="66"/>
      <c r="AH1322" s="66"/>
      <c r="AI1322" s="66"/>
      <c r="AJ1322" s="67"/>
      <c r="AK1322" s="66"/>
      <c r="AL1322" s="66"/>
      <c r="AM1322" s="66"/>
      <c r="AN1322" s="67"/>
      <c r="AO1322" s="66"/>
      <c r="AP1322" s="66"/>
      <c r="AQ1322" s="66"/>
      <c r="AR1322" s="67"/>
      <c r="AT1322" s="68"/>
      <c r="AU1322" s="112">
        <v>0.35</v>
      </c>
      <c r="AV1322" s="112">
        <v>0.35</v>
      </c>
      <c r="AW1322" s="112">
        <v>0.35</v>
      </c>
      <c r="AX1322" s="112">
        <v>0.35</v>
      </c>
      <c r="AY1322" s="112">
        <v>0.21</v>
      </c>
      <c r="AZ1322" s="112">
        <v>0.21</v>
      </c>
      <c r="BA1322" s="112">
        <v>0.21</v>
      </c>
      <c r="BB1322" s="112">
        <v>0.21</v>
      </c>
      <c r="BC1322" s="112">
        <v>0.21</v>
      </c>
    </row>
    <row r="1323" spans="1:55" x14ac:dyDescent="0.45">
      <c r="A1323" s="97" t="s">
        <v>871</v>
      </c>
      <c r="B1323" s="60" t="s">
        <v>227</v>
      </c>
      <c r="C1323" s="76" t="s">
        <v>185</v>
      </c>
      <c r="D1323" s="60">
        <v>1277925</v>
      </c>
      <c r="E1323" s="66"/>
      <c r="F1323" s="66"/>
      <c r="G1323" s="66"/>
      <c r="H1323" s="67"/>
      <c r="I1323" s="66"/>
      <c r="J1323" s="66"/>
      <c r="K1323" s="66"/>
      <c r="L1323" s="67"/>
      <c r="M1323" s="66"/>
      <c r="N1323" s="66"/>
      <c r="O1323" s="66"/>
      <c r="P1323" s="67"/>
      <c r="Q1323" s="66"/>
      <c r="R1323" s="66"/>
      <c r="S1323" s="66"/>
      <c r="T1323" s="67"/>
      <c r="U1323" s="66"/>
      <c r="V1323" s="66"/>
      <c r="W1323" s="66"/>
      <c r="X1323" s="67"/>
      <c r="Y1323" s="66"/>
      <c r="Z1323" s="66"/>
      <c r="AA1323" s="66"/>
      <c r="AB1323" s="67"/>
      <c r="AC1323" s="66"/>
      <c r="AD1323" s="66"/>
      <c r="AE1323" s="66"/>
      <c r="AF1323" s="67"/>
      <c r="AG1323" s="66"/>
      <c r="AH1323" s="66"/>
      <c r="AI1323" s="66"/>
      <c r="AJ1323" s="67"/>
      <c r="AK1323" s="66"/>
      <c r="AL1323" s="66"/>
      <c r="AM1323" s="66"/>
      <c r="AN1323" s="67"/>
      <c r="AO1323" s="66"/>
      <c r="AP1323" s="66"/>
      <c r="AQ1323" s="66"/>
      <c r="AR1323" s="67"/>
      <c r="AT1323" s="68"/>
      <c r="AU1323" s="112">
        <v>-0.122</v>
      </c>
      <c r="AV1323" s="112">
        <v>-0.13400000000000001</v>
      </c>
      <c r="AW1323" s="112">
        <v>-0.11</v>
      </c>
      <c r="AX1323" s="112">
        <v>-0.14199999999999999</v>
      </c>
      <c r="AY1323" s="112">
        <v>-4.9000000000000002E-2</v>
      </c>
      <c r="AZ1323" s="112">
        <v>-5.5999999999999987E-2</v>
      </c>
      <c r="BA1323" s="112">
        <v>-3.0000000000000001E-3</v>
      </c>
      <c r="BB1323" s="112">
        <v>2E-3</v>
      </c>
      <c r="BC1323" s="112">
        <v>0.03</v>
      </c>
    </row>
    <row r="1324" spans="1:55" x14ac:dyDescent="0.45">
      <c r="A1324" s="97" t="s">
        <v>872</v>
      </c>
      <c r="B1324" s="60" t="s">
        <v>227</v>
      </c>
      <c r="C1324" s="76" t="s">
        <v>185</v>
      </c>
      <c r="D1324" s="60">
        <v>1277926</v>
      </c>
      <c r="E1324" s="66"/>
      <c r="F1324" s="66"/>
      <c r="G1324" s="66"/>
      <c r="H1324" s="67"/>
      <c r="I1324" s="66"/>
      <c r="J1324" s="66"/>
      <c r="K1324" s="66"/>
      <c r="L1324" s="67"/>
      <c r="M1324" s="66"/>
      <c r="N1324" s="66"/>
      <c r="O1324" s="66"/>
      <c r="P1324" s="67"/>
      <c r="Q1324" s="66"/>
      <c r="R1324" s="66"/>
      <c r="S1324" s="66"/>
      <c r="T1324" s="67"/>
      <c r="U1324" s="66"/>
      <c r="V1324" s="66"/>
      <c r="W1324" s="66"/>
      <c r="X1324" s="67"/>
      <c r="Y1324" s="66"/>
      <c r="Z1324" s="66"/>
      <c r="AA1324" s="66"/>
      <c r="AB1324" s="67"/>
      <c r="AC1324" s="66"/>
      <c r="AD1324" s="66"/>
      <c r="AE1324" s="66"/>
      <c r="AF1324" s="67"/>
      <c r="AG1324" s="66"/>
      <c r="AH1324" s="66"/>
      <c r="AI1324" s="66"/>
      <c r="AJ1324" s="67"/>
      <c r="AK1324" s="66"/>
      <c r="AL1324" s="66"/>
      <c r="AM1324" s="66"/>
      <c r="AN1324" s="67"/>
      <c r="AO1324" s="66"/>
      <c r="AP1324" s="66"/>
      <c r="AQ1324" s="66"/>
      <c r="AR1324" s="67"/>
      <c r="AT1324" s="68"/>
      <c r="AU1324" s="68"/>
      <c r="AV1324" s="68"/>
      <c r="AW1324" s="68"/>
      <c r="AX1324" s="112">
        <v>0.376</v>
      </c>
      <c r="AY1324" s="112">
        <v>-1E-3</v>
      </c>
      <c r="AZ1324" s="112">
        <v>-6.0000000000000001E-3</v>
      </c>
      <c r="BA1324" s="68"/>
      <c r="BB1324" s="68"/>
      <c r="BC1324" s="68"/>
    </row>
    <row r="1325" spans="1:55" x14ac:dyDescent="0.45">
      <c r="A1325" s="97" t="s">
        <v>873</v>
      </c>
      <c r="B1325" s="60" t="s">
        <v>227</v>
      </c>
      <c r="C1325" s="76" t="s">
        <v>185</v>
      </c>
      <c r="D1325" s="60">
        <v>1277927</v>
      </c>
      <c r="E1325" s="66"/>
      <c r="F1325" s="66"/>
      <c r="G1325" s="66"/>
      <c r="H1325" s="67"/>
      <c r="I1325" s="66"/>
      <c r="J1325" s="66"/>
      <c r="K1325" s="66"/>
      <c r="L1325" s="67"/>
      <c r="M1325" s="66"/>
      <c r="N1325" s="66"/>
      <c r="O1325" s="66"/>
      <c r="P1325" s="67"/>
      <c r="Q1325" s="66"/>
      <c r="R1325" s="66"/>
      <c r="S1325" s="66"/>
      <c r="T1325" s="67"/>
      <c r="U1325" s="66"/>
      <c r="V1325" s="66"/>
      <c r="W1325" s="66"/>
      <c r="X1325" s="67"/>
      <c r="Y1325" s="66"/>
      <c r="Z1325" s="66"/>
      <c r="AA1325" s="66"/>
      <c r="AB1325" s="67"/>
      <c r="AC1325" s="66"/>
      <c r="AD1325" s="66"/>
      <c r="AE1325" s="66"/>
      <c r="AF1325" s="67"/>
      <c r="AG1325" s="66"/>
      <c r="AH1325" s="66"/>
      <c r="AI1325" s="66"/>
      <c r="AJ1325" s="67"/>
      <c r="AK1325" s="66"/>
      <c r="AL1325" s="66"/>
      <c r="AM1325" s="66"/>
      <c r="AN1325" s="67"/>
      <c r="AO1325" s="66"/>
      <c r="AP1325" s="66"/>
      <c r="AQ1325" s="66"/>
      <c r="AR1325" s="67"/>
      <c r="AT1325" s="68"/>
      <c r="AU1325" s="68"/>
      <c r="AV1325" s="68"/>
      <c r="AW1325" s="68"/>
      <c r="AX1325" s="112">
        <v>-1.4E-2</v>
      </c>
      <c r="AY1325" s="112">
        <v>-1.2E-2</v>
      </c>
      <c r="AZ1325" s="68"/>
      <c r="BA1325" s="68"/>
      <c r="BB1325" s="68"/>
      <c r="BC1325" s="68"/>
    </row>
    <row r="1326" spans="1:55" x14ac:dyDescent="0.45">
      <c r="A1326" s="97" t="s">
        <v>874</v>
      </c>
      <c r="B1326" s="60" t="s">
        <v>227</v>
      </c>
      <c r="C1326" s="76" t="s">
        <v>185</v>
      </c>
      <c r="D1326" s="60">
        <v>1277928</v>
      </c>
      <c r="E1326" s="66"/>
      <c r="F1326" s="66"/>
      <c r="G1326" s="66"/>
      <c r="H1326" s="67"/>
      <c r="I1326" s="66"/>
      <c r="J1326" s="66"/>
      <c r="K1326" s="66"/>
      <c r="L1326" s="67"/>
      <c r="M1326" s="66"/>
      <c r="N1326" s="66"/>
      <c r="O1326" s="66"/>
      <c r="P1326" s="67"/>
      <c r="Q1326" s="66"/>
      <c r="R1326" s="66"/>
      <c r="S1326" s="66"/>
      <c r="T1326" s="67"/>
      <c r="U1326" s="66"/>
      <c r="V1326" s="66"/>
      <c r="W1326" s="66"/>
      <c r="X1326" s="67"/>
      <c r="Y1326" s="66"/>
      <c r="Z1326" s="66"/>
      <c r="AA1326" s="66"/>
      <c r="AB1326" s="67"/>
      <c r="AC1326" s="66"/>
      <c r="AD1326" s="66"/>
      <c r="AE1326" s="66"/>
      <c r="AF1326" s="67"/>
      <c r="AG1326" s="66"/>
      <c r="AH1326" s="66"/>
      <c r="AI1326" s="66"/>
      <c r="AJ1326" s="67"/>
      <c r="AK1326" s="66"/>
      <c r="AL1326" s="66"/>
      <c r="AM1326" s="66"/>
      <c r="AN1326" s="67"/>
      <c r="AO1326" s="66"/>
      <c r="AP1326" s="66"/>
      <c r="AQ1326" s="66"/>
      <c r="AR1326" s="67"/>
      <c r="AT1326" s="68"/>
      <c r="AU1326" s="112">
        <v>-1.7999999999999999E-2</v>
      </c>
      <c r="AV1326" s="112">
        <v>-2.1000000000000001E-2</v>
      </c>
      <c r="AW1326" s="112">
        <v>-0.02</v>
      </c>
      <c r="AX1326" s="112">
        <v>-1.7999999999999999E-2</v>
      </c>
      <c r="AY1326" s="112">
        <v>-2.4E-2</v>
      </c>
      <c r="AZ1326" s="112">
        <v>-2.5000000000000001E-2</v>
      </c>
      <c r="BA1326" s="112">
        <v>-2.3E-2</v>
      </c>
      <c r="BB1326" s="112">
        <v>-1.6E-2</v>
      </c>
      <c r="BC1326" s="112">
        <v>-2.1999999999999999E-2</v>
      </c>
    </row>
    <row r="1327" spans="1:55" x14ac:dyDescent="0.45">
      <c r="A1327" s="97" t="s">
        <v>875</v>
      </c>
      <c r="B1327" s="60" t="s">
        <v>227</v>
      </c>
      <c r="C1327" s="76" t="s">
        <v>185</v>
      </c>
      <c r="D1327" s="60">
        <v>1277929</v>
      </c>
      <c r="E1327" s="66"/>
      <c r="F1327" s="66"/>
      <c r="G1327" s="66"/>
      <c r="H1327" s="67"/>
      <c r="I1327" s="66"/>
      <c r="J1327" s="66"/>
      <c r="K1327" s="66"/>
      <c r="L1327" s="67"/>
      <c r="M1327" s="66"/>
      <c r="N1327" s="66"/>
      <c r="O1327" s="66"/>
      <c r="P1327" s="67"/>
      <c r="Q1327" s="66"/>
      <c r="R1327" s="66"/>
      <c r="S1327" s="66"/>
      <c r="T1327" s="67"/>
      <c r="U1327" s="66"/>
      <c r="V1327" s="66"/>
      <c r="W1327" s="66"/>
      <c r="X1327" s="67"/>
      <c r="Y1327" s="66"/>
      <c r="Z1327" s="66"/>
      <c r="AA1327" s="66"/>
      <c r="AB1327" s="67"/>
      <c r="AC1327" s="66"/>
      <c r="AD1327" s="66"/>
      <c r="AE1327" s="66"/>
      <c r="AF1327" s="67"/>
      <c r="AG1327" s="66"/>
      <c r="AH1327" s="66"/>
      <c r="AI1327" s="66"/>
      <c r="AJ1327" s="67"/>
      <c r="AK1327" s="66"/>
      <c r="AL1327" s="66"/>
      <c r="AM1327" s="66"/>
      <c r="AN1327" s="67"/>
      <c r="AO1327" s="66"/>
      <c r="AP1327" s="66"/>
      <c r="AQ1327" s="66"/>
      <c r="AR1327" s="67"/>
      <c r="AT1327" s="68"/>
      <c r="AU1327" s="68"/>
      <c r="AV1327" s="68"/>
      <c r="AW1327" s="68"/>
      <c r="AX1327" s="68"/>
      <c r="AY1327" s="68"/>
      <c r="AZ1327" s="68"/>
      <c r="BA1327" s="112">
        <v>-0.03</v>
      </c>
      <c r="BB1327" s="112">
        <v>-2.5000000000000001E-2</v>
      </c>
      <c r="BC1327" s="112">
        <v>-5.4000000000000013E-2</v>
      </c>
    </row>
    <row r="1328" spans="1:55" x14ac:dyDescent="0.45">
      <c r="A1328" s="97" t="s">
        <v>876</v>
      </c>
      <c r="B1328" s="60" t="s">
        <v>227</v>
      </c>
      <c r="C1328" s="76" t="s">
        <v>185</v>
      </c>
      <c r="D1328" s="60">
        <v>1277930</v>
      </c>
      <c r="E1328" s="66"/>
      <c r="F1328" s="66"/>
      <c r="G1328" s="66"/>
      <c r="H1328" s="67"/>
      <c r="I1328" s="66"/>
      <c r="J1328" s="66"/>
      <c r="K1328" s="66"/>
      <c r="L1328" s="67"/>
      <c r="M1328" s="66"/>
      <c r="N1328" s="66"/>
      <c r="O1328" s="66"/>
      <c r="P1328" s="67"/>
      <c r="Q1328" s="66"/>
      <c r="R1328" s="66"/>
      <c r="S1328" s="66"/>
      <c r="T1328" s="67"/>
      <c r="U1328" s="66"/>
      <c r="V1328" s="66"/>
      <c r="W1328" s="66"/>
      <c r="X1328" s="67"/>
      <c r="Y1328" s="66"/>
      <c r="Z1328" s="66"/>
      <c r="AA1328" s="66"/>
      <c r="AB1328" s="67"/>
      <c r="AC1328" s="66"/>
      <c r="AD1328" s="66"/>
      <c r="AE1328" s="66"/>
      <c r="AF1328" s="67"/>
      <c r="AG1328" s="66"/>
      <c r="AH1328" s="66"/>
      <c r="AI1328" s="66"/>
      <c r="AJ1328" s="67"/>
      <c r="AK1328" s="66"/>
      <c r="AL1328" s="66"/>
      <c r="AM1328" s="66"/>
      <c r="AN1328" s="67"/>
      <c r="AO1328" s="66"/>
      <c r="AP1328" s="66"/>
      <c r="AQ1328" s="66"/>
      <c r="AR1328" s="67"/>
      <c r="AT1328" s="68"/>
      <c r="AU1328" s="112">
        <v>1E-3</v>
      </c>
      <c r="AV1328" s="112">
        <v>3.0000000000000001E-3</v>
      </c>
      <c r="AW1328" s="112">
        <v>-3.4000000000000002E-2</v>
      </c>
      <c r="AX1328" s="112">
        <v>-4.4999999999999998E-2</v>
      </c>
      <c r="AY1328" s="112">
        <v>-2.1999999999999999E-2</v>
      </c>
      <c r="AZ1328" s="112">
        <v>-6.9999999999999993E-3</v>
      </c>
      <c r="BA1328" s="112">
        <v>-1.7000000000000001E-2</v>
      </c>
      <c r="BB1328" s="112">
        <v>-2.5000000000000001E-2</v>
      </c>
      <c r="BC1328" s="112">
        <v>-1.2E-2</v>
      </c>
    </row>
    <row r="1329" spans="1:55" x14ac:dyDescent="0.45">
      <c r="A1329" s="97" t="s">
        <v>877</v>
      </c>
      <c r="B1329" s="60" t="s">
        <v>227</v>
      </c>
      <c r="C1329" s="76" t="s">
        <v>185</v>
      </c>
      <c r="D1329" s="60">
        <v>1277931</v>
      </c>
      <c r="E1329" s="66"/>
      <c r="F1329" s="66"/>
      <c r="G1329" s="66"/>
      <c r="H1329" s="67"/>
      <c r="I1329" s="66"/>
      <c r="J1329" s="66"/>
      <c r="K1329" s="66"/>
      <c r="L1329" s="67"/>
      <c r="M1329" s="66"/>
      <c r="N1329" s="66"/>
      <c r="O1329" s="66"/>
      <c r="P1329" s="67"/>
      <c r="Q1329" s="66"/>
      <c r="R1329" s="66"/>
      <c r="S1329" s="66"/>
      <c r="T1329" s="67"/>
      <c r="U1329" s="66"/>
      <c r="V1329" s="66"/>
      <c r="W1329" s="66"/>
      <c r="X1329" s="67"/>
      <c r="Y1329" s="66"/>
      <c r="Z1329" s="66"/>
      <c r="AA1329" s="66"/>
      <c r="AB1329" s="67"/>
      <c r="AC1329" s="66"/>
      <c r="AD1329" s="66"/>
      <c r="AE1329" s="66"/>
      <c r="AF1329" s="67"/>
      <c r="AG1329" s="66"/>
      <c r="AH1329" s="66"/>
      <c r="AI1329" s="66"/>
      <c r="AJ1329" s="67"/>
      <c r="AK1329" s="66"/>
      <c r="AL1329" s="66"/>
      <c r="AM1329" s="66"/>
      <c r="AN1329" s="67"/>
      <c r="AO1329" s="66"/>
      <c r="AP1329" s="66"/>
      <c r="AQ1329" s="66"/>
      <c r="AR1329" s="67"/>
      <c r="AT1329" s="68"/>
      <c r="AU1329" s="68"/>
      <c r="AV1329" s="68"/>
      <c r="AW1329" s="68"/>
      <c r="AX1329" s="112">
        <v>3.5000000000000003E-2</v>
      </c>
      <c r="AY1329" s="112">
        <v>3.1E-2</v>
      </c>
      <c r="AZ1329" s="112">
        <v>0.01</v>
      </c>
      <c r="BA1329" s="68"/>
      <c r="BB1329" s="68"/>
      <c r="BC1329" s="68"/>
    </row>
    <row r="1330" spans="1:55" x14ac:dyDescent="0.45">
      <c r="A1330" s="97" t="s">
        <v>878</v>
      </c>
      <c r="B1330" s="60" t="s">
        <v>227</v>
      </c>
      <c r="C1330" s="76" t="s">
        <v>185</v>
      </c>
      <c r="D1330" s="60">
        <v>1277932</v>
      </c>
      <c r="E1330" s="66"/>
      <c r="F1330" s="66"/>
      <c r="G1330" s="66"/>
      <c r="H1330" s="67"/>
      <c r="I1330" s="66"/>
      <c r="J1330" s="66"/>
      <c r="K1330" s="66"/>
      <c r="L1330" s="67"/>
      <c r="M1330" s="66"/>
      <c r="N1330" s="66"/>
      <c r="O1330" s="66"/>
      <c r="P1330" s="67"/>
      <c r="Q1330" s="66"/>
      <c r="R1330" s="66"/>
      <c r="S1330" s="66"/>
      <c r="T1330" s="67"/>
      <c r="U1330" s="66"/>
      <c r="V1330" s="66"/>
      <c r="W1330" s="66"/>
      <c r="X1330" s="67"/>
      <c r="Y1330" s="66"/>
      <c r="Z1330" s="66"/>
      <c r="AA1330" s="66"/>
      <c r="AB1330" s="67"/>
      <c r="AC1330" s="66"/>
      <c r="AD1330" s="66"/>
      <c r="AE1330" s="66"/>
      <c r="AF1330" s="67"/>
      <c r="AG1330" s="66"/>
      <c r="AH1330" s="66"/>
      <c r="AI1330" s="66"/>
      <c r="AJ1330" s="67"/>
      <c r="AK1330" s="66"/>
      <c r="AL1330" s="66"/>
      <c r="AM1330" s="66"/>
      <c r="AN1330" s="67"/>
      <c r="AO1330" s="66"/>
      <c r="AP1330" s="66"/>
      <c r="AQ1330" s="66"/>
      <c r="AR1330" s="67"/>
      <c r="AT1330" s="68"/>
      <c r="AU1330" s="68"/>
      <c r="AV1330" s="68"/>
      <c r="AW1330" s="68"/>
      <c r="AX1330" s="68"/>
      <c r="AY1330" s="112">
        <v>-0.02</v>
      </c>
      <c r="AZ1330" s="68"/>
      <c r="BA1330" s="112">
        <v>1.4E-2</v>
      </c>
      <c r="BB1330" s="112">
        <v>6.0000000000000001E-3</v>
      </c>
      <c r="BC1330" s="112">
        <v>9.0000000000000011E-3</v>
      </c>
    </row>
    <row r="1331" spans="1:55" x14ac:dyDescent="0.45">
      <c r="A1331" s="97" t="s">
        <v>879</v>
      </c>
      <c r="B1331" s="60" t="s">
        <v>227</v>
      </c>
      <c r="C1331" s="76" t="s">
        <v>185</v>
      </c>
      <c r="D1331" s="60">
        <v>1277933</v>
      </c>
      <c r="E1331" s="66"/>
      <c r="F1331" s="66"/>
      <c r="G1331" s="66"/>
      <c r="H1331" s="67"/>
      <c r="I1331" s="66"/>
      <c r="J1331" s="66"/>
      <c r="K1331" s="66"/>
      <c r="L1331" s="67"/>
      <c r="M1331" s="66"/>
      <c r="N1331" s="66"/>
      <c r="O1331" s="66"/>
      <c r="P1331" s="67"/>
      <c r="Q1331" s="66"/>
      <c r="R1331" s="66"/>
      <c r="S1331" s="66"/>
      <c r="T1331" s="67"/>
      <c r="U1331" s="66"/>
      <c r="V1331" s="66"/>
      <c r="W1331" s="66"/>
      <c r="X1331" s="67"/>
      <c r="Y1331" s="66"/>
      <c r="Z1331" s="66"/>
      <c r="AA1331" s="66"/>
      <c r="AB1331" s="67"/>
      <c r="AC1331" s="66"/>
      <c r="AD1331" s="66"/>
      <c r="AE1331" s="66"/>
      <c r="AF1331" s="67"/>
      <c r="AG1331" s="66"/>
      <c r="AH1331" s="66"/>
      <c r="AI1331" s="66"/>
      <c r="AJ1331" s="67"/>
      <c r="AK1331" s="66"/>
      <c r="AL1331" s="66"/>
      <c r="AM1331" s="66"/>
      <c r="AN1331" s="67"/>
      <c r="AO1331" s="66"/>
      <c r="AP1331" s="66"/>
      <c r="AQ1331" s="66"/>
      <c r="AR1331" s="67"/>
      <c r="AT1331" s="68"/>
      <c r="AU1331" s="68"/>
      <c r="AV1331" s="68"/>
      <c r="AW1331" s="68"/>
      <c r="AX1331" s="68"/>
      <c r="AY1331" s="68"/>
      <c r="AZ1331" s="112">
        <v>1.0999999999999999E-2</v>
      </c>
      <c r="BA1331" s="112">
        <v>1.0999999999999999E-2</v>
      </c>
      <c r="BB1331" s="112">
        <v>0.01</v>
      </c>
      <c r="BC1331" s="112">
        <v>8.0000000000000002E-3</v>
      </c>
    </row>
    <row r="1332" spans="1:55" x14ac:dyDescent="0.45">
      <c r="A1332" s="97" t="s">
        <v>880</v>
      </c>
      <c r="B1332" s="60" t="s">
        <v>227</v>
      </c>
      <c r="C1332" s="76" t="s">
        <v>185</v>
      </c>
      <c r="D1332" s="60">
        <v>1277934</v>
      </c>
      <c r="E1332" s="66"/>
      <c r="F1332" s="66"/>
      <c r="G1332" s="66"/>
      <c r="H1332" s="67"/>
      <c r="I1332" s="66"/>
      <c r="J1332" s="66"/>
      <c r="K1332" s="66"/>
      <c r="L1332" s="67"/>
      <c r="M1332" s="66"/>
      <c r="N1332" s="66"/>
      <c r="O1332" s="66"/>
      <c r="P1332" s="67"/>
      <c r="Q1332" s="66"/>
      <c r="R1332" s="66"/>
      <c r="S1332" s="66"/>
      <c r="T1332" s="67"/>
      <c r="U1332" s="66"/>
      <c r="V1332" s="66"/>
      <c r="W1332" s="66"/>
      <c r="X1332" s="67"/>
      <c r="Y1332" s="66"/>
      <c r="Z1332" s="66"/>
      <c r="AA1332" s="66"/>
      <c r="AB1332" s="67"/>
      <c r="AC1332" s="66"/>
      <c r="AD1332" s="66"/>
      <c r="AE1332" s="66"/>
      <c r="AF1332" s="67"/>
      <c r="AG1332" s="66"/>
      <c r="AH1332" s="66"/>
      <c r="AI1332" s="66"/>
      <c r="AJ1332" s="67"/>
      <c r="AK1332" s="66"/>
      <c r="AL1332" s="66"/>
      <c r="AM1332" s="66"/>
      <c r="AN1332" s="67"/>
      <c r="AO1332" s="66"/>
      <c r="AP1332" s="66"/>
      <c r="AQ1332" s="66"/>
      <c r="AR1332" s="67"/>
      <c r="AT1332" s="68"/>
      <c r="AU1332" s="68"/>
      <c r="AV1332" s="112">
        <v>-0.03</v>
      </c>
      <c r="AW1332" s="112">
        <v>6.9999999999999993E-3</v>
      </c>
      <c r="AX1332" s="112">
        <v>-8.0000000000000002E-3</v>
      </c>
      <c r="AY1332" s="112">
        <v>6.9999999999999993E-3</v>
      </c>
      <c r="AZ1332" s="112">
        <v>-4.0000000000000001E-3</v>
      </c>
      <c r="BA1332" s="99"/>
      <c r="BB1332" s="68"/>
      <c r="BC1332" s="112">
        <v>-0.01</v>
      </c>
    </row>
    <row r="1333" spans="1:55" x14ac:dyDescent="0.45">
      <c r="A1333" s="100" t="s">
        <v>881</v>
      </c>
      <c r="B1333" s="101" t="s">
        <v>227</v>
      </c>
      <c r="C1333" s="102" t="s">
        <v>185</v>
      </c>
      <c r="D1333" s="101">
        <v>1277935</v>
      </c>
      <c r="E1333" s="143">
        <v>7.9000000000000001E-2</v>
      </c>
      <c r="F1333" s="143">
        <v>0.24199999999999999</v>
      </c>
      <c r="G1333" s="143">
        <v>0.14799999999999999</v>
      </c>
      <c r="H1333" s="129"/>
      <c r="I1333" s="143">
        <v>0.184</v>
      </c>
      <c r="J1333" s="143">
        <v>0.20699999999999999</v>
      </c>
      <c r="K1333" s="143">
        <v>0.223</v>
      </c>
      <c r="L1333" s="129"/>
      <c r="M1333" s="143">
        <v>0.221</v>
      </c>
      <c r="N1333" s="143">
        <v>0.20699999999999999</v>
      </c>
      <c r="O1333" s="143">
        <v>0.186</v>
      </c>
      <c r="P1333" s="129"/>
      <c r="Q1333" s="143">
        <v>0.18</v>
      </c>
      <c r="R1333" s="143">
        <v>0.20300000000000001</v>
      </c>
      <c r="S1333" s="143">
        <v>0.16300000000000001</v>
      </c>
      <c r="T1333" s="129"/>
      <c r="U1333" s="143">
        <v>0.20399999999999999</v>
      </c>
      <c r="V1333" s="143">
        <v>0.19500000000000001</v>
      </c>
      <c r="W1333" s="143">
        <v>0.156</v>
      </c>
      <c r="X1333" s="129"/>
      <c r="Y1333" s="143">
        <v>0.108</v>
      </c>
      <c r="Z1333" s="143">
        <v>0.24199999999999999</v>
      </c>
      <c r="AA1333" s="143">
        <v>8.8000000000000009E-2</v>
      </c>
      <c r="AB1333" s="129"/>
      <c r="AC1333" s="143">
        <v>0.183</v>
      </c>
      <c r="AD1333" s="143">
        <v>0.18099999999999999</v>
      </c>
      <c r="AE1333" s="143">
        <v>0.18099999999999999</v>
      </c>
      <c r="AF1333" s="129"/>
      <c r="AG1333" s="143">
        <v>0.11899999999999999</v>
      </c>
      <c r="AH1333" s="143">
        <v>0.159</v>
      </c>
      <c r="AI1333" s="143">
        <v>0.158</v>
      </c>
      <c r="AJ1333" s="129"/>
      <c r="AK1333" s="143">
        <v>0.13200000000000001</v>
      </c>
      <c r="AL1333" s="143">
        <v>0.157</v>
      </c>
      <c r="AM1333" s="143">
        <v>0.17899999999999999</v>
      </c>
      <c r="AN1333" s="120"/>
      <c r="AO1333" s="143">
        <v>0.158</v>
      </c>
      <c r="AP1333" s="143">
        <v>0.158</v>
      </c>
      <c r="AQ1333" s="143">
        <v>0.14299999999999999</v>
      </c>
      <c r="AR1333" s="120"/>
      <c r="AT1333" s="144">
        <v>0.157</v>
      </c>
      <c r="AU1333" s="144">
        <v>0.21099999999999999</v>
      </c>
      <c r="AV1333" s="144">
        <v>0.16800000000000001</v>
      </c>
      <c r="AW1333" s="145">
        <f>SUM(AW1322:AW1332)</f>
        <v>0.193</v>
      </c>
      <c r="AX1333" s="144">
        <v>0.53400000000000003</v>
      </c>
      <c r="AY1333" s="144">
        <v>0.12</v>
      </c>
      <c r="AZ1333" s="145">
        <f>SUM(AZ1322:AZ1332)</f>
        <v>0.13300000000000001</v>
      </c>
      <c r="BA1333" s="144">
        <v>0.16200000000000001</v>
      </c>
      <c r="BB1333" s="144">
        <v>0.16200000000000001</v>
      </c>
      <c r="BC1333" s="144">
        <v>0.159</v>
      </c>
    </row>
    <row r="1334" spans="1:55" x14ac:dyDescent="0.45">
      <c r="A1334" s="59"/>
      <c r="B1334" s="60"/>
      <c r="C1334" s="60"/>
      <c r="D1334" s="60"/>
      <c r="E1334" s="66"/>
      <c r="F1334" s="66"/>
      <c r="G1334" s="66"/>
      <c r="H1334" s="67"/>
      <c r="I1334" s="66"/>
      <c r="J1334" s="66"/>
      <c r="K1334" s="66"/>
      <c r="L1334" s="67"/>
      <c r="M1334" s="66"/>
      <c r="N1334" s="66"/>
      <c r="O1334" s="66"/>
      <c r="P1334" s="67"/>
      <c r="Q1334" s="66"/>
      <c r="R1334" s="66"/>
      <c r="S1334" s="66"/>
      <c r="T1334" s="67"/>
      <c r="U1334" s="66"/>
      <c r="V1334" s="66"/>
      <c r="W1334" s="66"/>
      <c r="X1334" s="67"/>
      <c r="Y1334" s="66"/>
      <c r="Z1334" s="66"/>
      <c r="AA1334" s="66"/>
      <c r="AB1334" s="67"/>
      <c r="AC1334" s="66"/>
      <c r="AD1334" s="66"/>
      <c r="AE1334" s="66"/>
      <c r="AF1334" s="67"/>
      <c r="AG1334" s="66"/>
      <c r="AH1334" s="66"/>
      <c r="AI1334" s="66"/>
      <c r="AJ1334" s="67"/>
      <c r="AK1334" s="66"/>
      <c r="AL1334" s="66"/>
      <c r="AM1334" s="66"/>
      <c r="AN1334" s="67"/>
      <c r="AO1334" s="66"/>
      <c r="AP1334" s="66"/>
      <c r="AQ1334" s="66"/>
      <c r="AR1334" s="67"/>
      <c r="AT1334" s="68"/>
      <c r="AU1334" s="68"/>
      <c r="AV1334" s="68"/>
      <c r="AW1334" s="68"/>
      <c r="AX1334" s="68"/>
      <c r="AY1334" s="68"/>
      <c r="AZ1334" s="68"/>
      <c r="BA1334" s="68"/>
      <c r="BB1334" s="68"/>
      <c r="BC1334" s="68"/>
    </row>
    <row r="1335" spans="1:55" x14ac:dyDescent="0.45">
      <c r="A1335" s="95" t="s">
        <v>73</v>
      </c>
      <c r="B1335" s="96"/>
      <c r="C1335" s="96"/>
      <c r="D1335" s="96"/>
      <c r="E1335" s="115"/>
      <c r="F1335" s="115"/>
      <c r="G1335" s="115"/>
      <c r="H1335" s="116"/>
      <c r="I1335" s="115"/>
      <c r="J1335" s="115"/>
      <c r="K1335" s="115"/>
      <c r="L1335" s="116"/>
      <c r="M1335" s="115"/>
      <c r="N1335" s="115"/>
      <c r="O1335" s="115"/>
      <c r="P1335" s="116"/>
      <c r="Q1335" s="115"/>
      <c r="R1335" s="115"/>
      <c r="S1335" s="115"/>
      <c r="T1335" s="116"/>
      <c r="U1335" s="115"/>
      <c r="V1335" s="115"/>
      <c r="W1335" s="115"/>
      <c r="X1335" s="116"/>
      <c r="Y1335" s="115"/>
      <c r="Z1335" s="115"/>
      <c r="AA1335" s="115"/>
      <c r="AB1335" s="116"/>
      <c r="AC1335" s="115"/>
      <c r="AD1335" s="115"/>
      <c r="AE1335" s="115"/>
      <c r="AF1335" s="116"/>
      <c r="AG1335" s="115"/>
      <c r="AH1335" s="115"/>
      <c r="AI1335" s="115"/>
      <c r="AJ1335" s="116"/>
      <c r="AK1335" s="115"/>
      <c r="AL1335" s="115"/>
      <c r="AM1335" s="115"/>
      <c r="AN1335" s="116"/>
      <c r="AO1335" s="115"/>
      <c r="AP1335" s="115"/>
      <c r="AQ1335" s="115"/>
      <c r="AR1335" s="116"/>
      <c r="AT1335" s="117"/>
      <c r="AU1335" s="117"/>
      <c r="AV1335" s="117"/>
      <c r="AW1335" s="117"/>
      <c r="AX1335" s="117"/>
      <c r="AY1335" s="117"/>
      <c r="AZ1335" s="117"/>
      <c r="BA1335" s="117"/>
      <c r="BB1335" s="117"/>
      <c r="BC1335" s="117"/>
    </row>
    <row r="1336" spans="1:55" x14ac:dyDescent="0.45">
      <c r="A1336" s="97" t="s">
        <v>882</v>
      </c>
      <c r="B1336" s="60" t="s">
        <v>223</v>
      </c>
      <c r="C1336" s="76" t="s">
        <v>185</v>
      </c>
      <c r="D1336" s="60">
        <v>1277936</v>
      </c>
      <c r="E1336" s="66"/>
      <c r="F1336" s="66"/>
      <c r="G1336" s="66"/>
      <c r="H1336" s="67"/>
      <c r="I1336" s="66"/>
      <c r="J1336" s="66"/>
      <c r="K1336" s="66"/>
      <c r="L1336" s="67"/>
      <c r="M1336" s="66"/>
      <c r="N1336" s="66"/>
      <c r="O1336" s="66"/>
      <c r="P1336" s="67"/>
      <c r="Q1336" s="66"/>
      <c r="R1336" s="66"/>
      <c r="S1336" s="66"/>
      <c r="T1336" s="67"/>
      <c r="U1336" s="66"/>
      <c r="V1336" s="66"/>
      <c r="W1336" s="66"/>
      <c r="X1336" s="67"/>
      <c r="Y1336" s="66"/>
      <c r="Z1336" s="66"/>
      <c r="AA1336" s="66"/>
      <c r="AB1336" s="67"/>
      <c r="AC1336" s="66"/>
      <c r="AD1336" s="66"/>
      <c r="AE1336" s="66"/>
      <c r="AF1336" s="67"/>
      <c r="AG1336" s="66"/>
      <c r="AH1336" s="66"/>
      <c r="AI1336" s="66"/>
      <c r="AJ1336" s="67"/>
      <c r="AK1336" s="66"/>
      <c r="AL1336" s="66"/>
      <c r="AM1336" s="66"/>
      <c r="AN1336" s="67"/>
      <c r="AO1336" s="66"/>
      <c r="AP1336" s="66"/>
      <c r="AQ1336" s="66"/>
      <c r="AR1336" s="67"/>
      <c r="AT1336" s="88">
        <v>5828</v>
      </c>
      <c r="AU1336" s="88">
        <v>7936</v>
      </c>
      <c r="AV1336" s="88">
        <v>8271</v>
      </c>
      <c r="AW1336" s="88">
        <v>12020</v>
      </c>
      <c r="AX1336" s="88">
        <v>10700</v>
      </c>
      <c r="AY1336" s="88">
        <v>15800</v>
      </c>
      <c r="AZ1336" s="88">
        <v>16426</v>
      </c>
      <c r="BA1336" s="88">
        <v>37576</v>
      </c>
      <c r="BB1336" s="88">
        <v>77016</v>
      </c>
      <c r="BC1336" s="88">
        <v>61307</v>
      </c>
    </row>
    <row r="1337" spans="1:55" x14ac:dyDescent="0.45">
      <c r="A1337" s="97" t="s">
        <v>883</v>
      </c>
      <c r="B1337" s="60" t="s">
        <v>223</v>
      </c>
      <c r="C1337" s="76" t="s">
        <v>185</v>
      </c>
      <c r="D1337" s="60">
        <v>1277937</v>
      </c>
      <c r="E1337" s="66"/>
      <c r="F1337" s="66"/>
      <c r="G1337" s="66"/>
      <c r="H1337" s="67"/>
      <c r="I1337" s="66"/>
      <c r="J1337" s="66"/>
      <c r="K1337" s="66"/>
      <c r="L1337" s="67"/>
      <c r="M1337" s="66"/>
      <c r="N1337" s="66"/>
      <c r="O1337" s="66"/>
      <c r="P1337" s="67"/>
      <c r="Q1337" s="66"/>
      <c r="R1337" s="66"/>
      <c r="S1337" s="66"/>
      <c r="T1337" s="67"/>
      <c r="U1337" s="66"/>
      <c r="V1337" s="66"/>
      <c r="W1337" s="66"/>
      <c r="X1337" s="67"/>
      <c r="Y1337" s="66"/>
      <c r="Z1337" s="66"/>
      <c r="AA1337" s="66"/>
      <c r="AB1337" s="67"/>
      <c r="AC1337" s="66"/>
      <c r="AD1337" s="66"/>
      <c r="AE1337" s="66"/>
      <c r="AF1337" s="67"/>
      <c r="AG1337" s="66"/>
      <c r="AH1337" s="66"/>
      <c r="AI1337" s="66"/>
      <c r="AJ1337" s="67"/>
      <c r="AK1337" s="66"/>
      <c r="AL1337" s="66"/>
      <c r="AM1337" s="66"/>
      <c r="AN1337" s="67"/>
      <c r="AO1337" s="66"/>
      <c r="AP1337" s="66"/>
      <c r="AQ1337" s="66"/>
      <c r="AR1337" s="67"/>
      <c r="AT1337" s="88">
        <v>8668</v>
      </c>
      <c r="AU1337" s="88">
        <v>9323</v>
      </c>
      <c r="AV1337" s="88">
        <v>11380</v>
      </c>
      <c r="AW1337" s="88">
        <v>12130</v>
      </c>
      <c r="AX1337" s="88">
        <v>16500</v>
      </c>
      <c r="AY1337" s="88">
        <v>19100</v>
      </c>
      <c r="AZ1337" s="88">
        <v>23199</v>
      </c>
      <c r="BA1337" s="88">
        <v>10506</v>
      </c>
      <c r="BB1337" s="88">
        <v>13718</v>
      </c>
      <c r="BC1337" s="88">
        <v>10021</v>
      </c>
    </row>
    <row r="1338" spans="1:55" x14ac:dyDescent="0.45">
      <c r="A1338" s="123" t="s">
        <v>716</v>
      </c>
      <c r="B1338" s="101" t="s">
        <v>223</v>
      </c>
      <c r="C1338" s="102" t="s">
        <v>185</v>
      </c>
      <c r="D1338" s="101">
        <v>1277938</v>
      </c>
      <c r="E1338" s="128"/>
      <c r="F1338" s="128"/>
      <c r="G1338" s="128"/>
      <c r="H1338" s="129"/>
      <c r="I1338" s="128"/>
      <c r="J1338" s="128"/>
      <c r="K1338" s="128"/>
      <c r="L1338" s="129"/>
      <c r="M1338" s="128"/>
      <c r="N1338" s="128"/>
      <c r="O1338" s="128"/>
      <c r="P1338" s="129"/>
      <c r="Q1338" s="128"/>
      <c r="R1338" s="128"/>
      <c r="S1338" s="128"/>
      <c r="T1338" s="129"/>
      <c r="U1338" s="128"/>
      <c r="V1338" s="128"/>
      <c r="W1338" s="128"/>
      <c r="X1338" s="129"/>
      <c r="Y1338" s="128"/>
      <c r="Z1338" s="128"/>
      <c r="AA1338" s="128"/>
      <c r="AB1338" s="129"/>
      <c r="AC1338" s="128"/>
      <c r="AD1338" s="128"/>
      <c r="AE1338" s="128"/>
      <c r="AF1338" s="129"/>
      <c r="AG1338" s="128"/>
      <c r="AH1338" s="128"/>
      <c r="AI1338" s="128"/>
      <c r="AJ1338" s="129"/>
      <c r="AK1338" s="128"/>
      <c r="AL1338" s="128"/>
      <c r="AM1338" s="128"/>
      <c r="AN1338" s="129"/>
      <c r="AO1338" s="128"/>
      <c r="AP1338" s="128"/>
      <c r="AQ1338" s="128"/>
      <c r="AR1338" s="129"/>
      <c r="AT1338" s="134"/>
      <c r="AU1338" s="134"/>
      <c r="AV1338" s="134"/>
      <c r="AW1338" s="134"/>
      <c r="AX1338" s="134"/>
      <c r="AY1338" s="134"/>
      <c r="AZ1338" s="107">
        <f>SUM(AZ1336:AZ1337)</f>
        <v>39625</v>
      </c>
      <c r="BA1338" s="107">
        <f>SUM(BA1336:BA1337)</f>
        <v>48082</v>
      </c>
      <c r="BB1338" s="107">
        <f>SUM(BB1336:BB1337)</f>
        <v>90734</v>
      </c>
      <c r="BC1338" s="107">
        <f>SUM(BC1336:BC1337)</f>
        <v>71328</v>
      </c>
    </row>
    <row r="1339" spans="1:55" x14ac:dyDescent="0.45">
      <c r="A1339" s="59"/>
      <c r="B1339" s="60"/>
      <c r="C1339" s="60"/>
      <c r="D1339" s="60"/>
      <c r="E1339" s="66"/>
      <c r="F1339" s="66"/>
      <c r="G1339" s="66"/>
      <c r="H1339" s="67"/>
      <c r="I1339" s="66"/>
      <c r="J1339" s="66"/>
      <c r="K1339" s="66"/>
      <c r="L1339" s="67"/>
      <c r="M1339" s="66"/>
      <c r="N1339" s="66"/>
      <c r="O1339" s="66"/>
      <c r="P1339" s="67"/>
      <c r="Q1339" s="66"/>
      <c r="R1339" s="66"/>
      <c r="S1339" s="66"/>
      <c r="T1339" s="67"/>
      <c r="U1339" s="66"/>
      <c r="V1339" s="66"/>
      <c r="W1339" s="66"/>
      <c r="X1339" s="67"/>
      <c r="Y1339" s="66"/>
      <c r="Z1339" s="66"/>
      <c r="AA1339" s="66"/>
      <c r="AB1339" s="67"/>
      <c r="AC1339" s="66"/>
      <c r="AD1339" s="66"/>
      <c r="AE1339" s="66"/>
      <c r="AF1339" s="67"/>
      <c r="AG1339" s="66"/>
      <c r="AH1339" s="66"/>
      <c r="AI1339" s="66"/>
      <c r="AJ1339" s="67"/>
      <c r="AK1339" s="66"/>
      <c r="AL1339" s="66"/>
      <c r="AM1339" s="66"/>
      <c r="AN1339" s="67"/>
      <c r="AO1339" s="66"/>
      <c r="AP1339" s="66"/>
      <c r="AQ1339" s="66"/>
      <c r="AR1339" s="67"/>
      <c r="AT1339" s="68"/>
      <c r="AU1339" s="68"/>
      <c r="AV1339" s="68"/>
      <c r="AW1339" s="68"/>
      <c r="AX1339" s="68"/>
      <c r="AY1339" s="68"/>
      <c r="AZ1339" s="126"/>
      <c r="BA1339" s="126"/>
      <c r="BB1339" s="126"/>
      <c r="BC1339" s="126"/>
    </row>
    <row r="1340" spans="1:55" x14ac:dyDescent="0.45">
      <c r="A1340" s="95" t="s">
        <v>884</v>
      </c>
      <c r="B1340" s="96"/>
      <c r="C1340" s="96"/>
      <c r="D1340" s="96"/>
      <c r="E1340" s="64"/>
      <c r="F1340" s="64"/>
      <c r="G1340" s="64"/>
      <c r="H1340" s="65"/>
      <c r="I1340" s="64"/>
      <c r="J1340" s="64"/>
      <c r="K1340" s="64"/>
      <c r="L1340" s="65"/>
      <c r="M1340" s="64"/>
      <c r="N1340" s="64"/>
      <c r="O1340" s="64"/>
      <c r="P1340" s="65"/>
      <c r="Q1340" s="64"/>
      <c r="R1340" s="64"/>
      <c r="S1340" s="64"/>
      <c r="T1340" s="65"/>
      <c r="U1340" s="64"/>
      <c r="V1340" s="64"/>
      <c r="W1340" s="64"/>
      <c r="X1340" s="65"/>
      <c r="Y1340" s="64"/>
      <c r="Z1340" s="64"/>
      <c r="AA1340" s="64"/>
      <c r="AB1340" s="65"/>
      <c r="AC1340" s="64"/>
      <c r="AD1340" s="64"/>
      <c r="AE1340" s="64"/>
      <c r="AF1340" s="65"/>
      <c r="AG1340" s="64"/>
      <c r="AH1340" s="64"/>
      <c r="AI1340" s="64"/>
      <c r="AJ1340" s="65"/>
      <c r="AK1340" s="64"/>
      <c r="AL1340" s="64"/>
      <c r="AM1340" s="64"/>
      <c r="AN1340" s="65"/>
      <c r="AO1340" s="64"/>
      <c r="AP1340" s="64"/>
      <c r="AQ1340" s="64"/>
      <c r="AR1340" s="65"/>
      <c r="AT1340" s="87"/>
      <c r="AU1340" s="87"/>
      <c r="AV1340" s="87"/>
      <c r="AW1340" s="87"/>
      <c r="AX1340" s="87"/>
      <c r="AY1340" s="87"/>
      <c r="AZ1340" s="87"/>
      <c r="BA1340" s="87"/>
      <c r="BB1340" s="87"/>
      <c r="BC1340" s="87"/>
    </row>
    <row r="1341" spans="1:55" x14ac:dyDescent="0.45">
      <c r="A1341" s="141" t="s">
        <v>885</v>
      </c>
      <c r="B1341" s="142"/>
      <c r="C1341" s="142"/>
      <c r="D1341" s="142"/>
      <c r="E1341" s="64"/>
      <c r="F1341" s="64"/>
      <c r="G1341" s="64"/>
      <c r="H1341" s="65"/>
      <c r="I1341" s="64"/>
      <c r="J1341" s="64"/>
      <c r="K1341" s="64"/>
      <c r="L1341" s="65"/>
      <c r="M1341" s="64"/>
      <c r="N1341" s="64"/>
      <c r="O1341" s="64"/>
      <c r="P1341" s="65"/>
      <c r="Q1341" s="64"/>
      <c r="R1341" s="64"/>
      <c r="S1341" s="64"/>
      <c r="T1341" s="65"/>
      <c r="U1341" s="64"/>
      <c r="V1341" s="64"/>
      <c r="W1341" s="64"/>
      <c r="X1341" s="65"/>
      <c r="Y1341" s="64"/>
      <c r="Z1341" s="64"/>
      <c r="AA1341" s="64"/>
      <c r="AB1341" s="65"/>
      <c r="AC1341" s="64"/>
      <c r="AD1341" s="64"/>
      <c r="AE1341" s="64"/>
      <c r="AF1341" s="65"/>
      <c r="AG1341" s="64"/>
      <c r="AH1341" s="64"/>
      <c r="AI1341" s="64"/>
      <c r="AJ1341" s="65"/>
      <c r="AK1341" s="64"/>
      <c r="AL1341" s="64"/>
      <c r="AM1341" s="64"/>
      <c r="AN1341" s="65"/>
      <c r="AO1341" s="64"/>
      <c r="AP1341" s="64"/>
      <c r="AQ1341" s="64"/>
      <c r="AR1341" s="65"/>
      <c r="AT1341" s="87"/>
      <c r="AU1341" s="87"/>
      <c r="AV1341" s="87"/>
      <c r="AW1341" s="87"/>
      <c r="AX1341" s="87"/>
      <c r="AY1341" s="87"/>
      <c r="AZ1341" s="87"/>
      <c r="BA1341" s="87"/>
      <c r="BB1341" s="87"/>
      <c r="BC1341" s="87"/>
    </row>
    <row r="1342" spans="1:55" x14ac:dyDescent="0.45">
      <c r="A1342" s="135" t="s">
        <v>886</v>
      </c>
      <c r="B1342" s="60" t="s">
        <v>223</v>
      </c>
      <c r="C1342" s="76" t="s">
        <v>185</v>
      </c>
      <c r="D1342" s="60">
        <v>3501264</v>
      </c>
      <c r="E1342" s="64"/>
      <c r="F1342" s="64"/>
      <c r="G1342" s="64"/>
      <c r="H1342" s="77">
        <v>283</v>
      </c>
      <c r="I1342" s="64"/>
      <c r="J1342" s="64"/>
      <c r="K1342" s="64"/>
      <c r="L1342" s="77">
        <v>376</v>
      </c>
      <c r="M1342" s="64"/>
      <c r="N1342" s="64"/>
      <c r="O1342" s="64"/>
      <c r="P1342" s="77">
        <v>534</v>
      </c>
      <c r="Q1342" s="64"/>
      <c r="R1342" s="64"/>
      <c r="S1342" s="64"/>
      <c r="T1342" s="77">
        <v>574</v>
      </c>
      <c r="U1342" s="64"/>
      <c r="V1342" s="64"/>
      <c r="W1342" s="64"/>
      <c r="X1342" s="77">
        <v>251</v>
      </c>
      <c r="Y1342" s="64"/>
      <c r="Z1342" s="64"/>
      <c r="AA1342" s="64"/>
      <c r="AB1342" s="77">
        <v>291</v>
      </c>
      <c r="AC1342" s="64"/>
      <c r="AD1342" s="64"/>
      <c r="AE1342" s="64"/>
      <c r="AF1342" s="77">
        <v>421</v>
      </c>
      <c r="AG1342" s="64"/>
      <c r="AH1342" s="64"/>
      <c r="AI1342" s="64"/>
      <c r="AJ1342" s="77">
        <v>518</v>
      </c>
      <c r="AK1342" s="64"/>
      <c r="AL1342" s="64"/>
      <c r="AM1342" s="64"/>
      <c r="AN1342" s="65"/>
      <c r="AO1342" s="64"/>
      <c r="AP1342" s="64"/>
      <c r="AQ1342" s="64"/>
      <c r="AR1342" s="65"/>
      <c r="AT1342" s="87"/>
      <c r="AU1342" s="87"/>
      <c r="AV1342" s="87"/>
      <c r="AW1342" s="87"/>
      <c r="AX1342" s="87"/>
      <c r="AY1342" s="87"/>
      <c r="AZ1342" s="87"/>
      <c r="BA1342" s="87"/>
      <c r="BB1342" s="87"/>
      <c r="BC1342" s="87"/>
    </row>
    <row r="1343" spans="1:55" x14ac:dyDescent="0.45">
      <c r="A1343" s="135" t="s">
        <v>887</v>
      </c>
      <c r="B1343" s="60" t="s">
        <v>223</v>
      </c>
      <c r="C1343" s="76" t="s">
        <v>185</v>
      </c>
      <c r="D1343" s="60">
        <v>3501265</v>
      </c>
      <c r="E1343" s="64"/>
      <c r="F1343" s="64"/>
      <c r="G1343" s="64"/>
      <c r="H1343" s="77">
        <v>204</v>
      </c>
      <c r="I1343" s="64"/>
      <c r="J1343" s="64"/>
      <c r="K1343" s="64"/>
      <c r="L1343" s="77">
        <v>133</v>
      </c>
      <c r="M1343" s="64"/>
      <c r="N1343" s="64"/>
      <c r="O1343" s="64"/>
      <c r="P1343" s="77">
        <v>119</v>
      </c>
      <c r="Q1343" s="64"/>
      <c r="R1343" s="64"/>
      <c r="S1343" s="64"/>
      <c r="T1343" s="65"/>
      <c r="U1343" s="64"/>
      <c r="V1343" s="64"/>
      <c r="W1343" s="64"/>
      <c r="X1343" s="65"/>
      <c r="Y1343" s="64"/>
      <c r="Z1343" s="64"/>
      <c r="AA1343" s="64"/>
      <c r="AB1343" s="65"/>
      <c r="AC1343" s="64"/>
      <c r="AD1343" s="64"/>
      <c r="AE1343" s="64"/>
      <c r="AF1343" s="65"/>
      <c r="AG1343" s="64"/>
      <c r="AH1343" s="64"/>
      <c r="AI1343" s="64"/>
      <c r="AJ1343" s="65"/>
      <c r="AK1343" s="64"/>
      <c r="AL1343" s="64"/>
      <c r="AM1343" s="64"/>
      <c r="AN1343" s="65"/>
      <c r="AO1343" s="64"/>
      <c r="AP1343" s="64"/>
      <c r="AQ1343" s="64"/>
      <c r="AR1343" s="65"/>
      <c r="AT1343" s="87"/>
      <c r="AU1343" s="87"/>
      <c r="AV1343" s="87"/>
      <c r="AW1343" s="87"/>
      <c r="AX1343" s="87"/>
      <c r="AY1343" s="87"/>
      <c r="AZ1343" s="87"/>
      <c r="BA1343" s="87"/>
      <c r="BB1343" s="87"/>
      <c r="BC1343" s="87"/>
    </row>
    <row r="1344" spans="1:55" x14ac:dyDescent="0.45">
      <c r="A1344" s="135" t="s">
        <v>888</v>
      </c>
      <c r="B1344" s="60" t="s">
        <v>223</v>
      </c>
      <c r="C1344" s="76" t="s">
        <v>185</v>
      </c>
      <c r="D1344" s="60">
        <v>3501266</v>
      </c>
      <c r="E1344" s="64"/>
      <c r="F1344" s="64"/>
      <c r="G1344" s="64"/>
      <c r="H1344" s="77">
        <v>215</v>
      </c>
      <c r="I1344" s="64"/>
      <c r="J1344" s="64"/>
      <c r="K1344" s="64"/>
      <c r="L1344" s="65"/>
      <c r="M1344" s="64"/>
      <c r="N1344" s="64"/>
      <c r="O1344" s="64"/>
      <c r="P1344" s="65"/>
      <c r="Q1344" s="64"/>
      <c r="R1344" s="64"/>
      <c r="S1344" s="64"/>
      <c r="T1344" s="65"/>
      <c r="U1344" s="64"/>
      <c r="V1344" s="64"/>
      <c r="W1344" s="64"/>
      <c r="X1344" s="65"/>
      <c r="Y1344" s="64"/>
      <c r="Z1344" s="64"/>
      <c r="AA1344" s="64"/>
      <c r="AB1344" s="65"/>
      <c r="AC1344" s="64"/>
      <c r="AD1344" s="64"/>
      <c r="AE1344" s="64"/>
      <c r="AF1344" s="65"/>
      <c r="AG1344" s="64"/>
      <c r="AH1344" s="64"/>
      <c r="AI1344" s="64"/>
      <c r="AJ1344" s="65"/>
      <c r="AK1344" s="64"/>
      <c r="AL1344" s="64"/>
      <c r="AM1344" s="64"/>
      <c r="AN1344" s="65"/>
      <c r="AO1344" s="64"/>
      <c r="AP1344" s="64"/>
      <c r="AQ1344" s="64"/>
      <c r="AR1344" s="65"/>
      <c r="AT1344" s="87"/>
      <c r="AU1344" s="87"/>
      <c r="AV1344" s="87"/>
      <c r="AW1344" s="87"/>
      <c r="AX1344" s="87"/>
      <c r="AY1344" s="87"/>
      <c r="AZ1344" s="87"/>
      <c r="BA1344" s="87"/>
      <c r="BB1344" s="87"/>
      <c r="BC1344" s="87"/>
    </row>
    <row r="1345" spans="1:55" x14ac:dyDescent="0.45">
      <c r="A1345" s="135" t="s">
        <v>889</v>
      </c>
      <c r="B1345" s="60" t="s">
        <v>223</v>
      </c>
      <c r="C1345" s="76" t="s">
        <v>185</v>
      </c>
      <c r="D1345" s="60">
        <v>3501267</v>
      </c>
      <c r="E1345" s="64"/>
      <c r="F1345" s="64"/>
      <c r="G1345" s="64"/>
      <c r="H1345" s="77">
        <v>45</v>
      </c>
      <c r="I1345" s="64"/>
      <c r="J1345" s="64"/>
      <c r="K1345" s="64"/>
      <c r="L1345" s="65"/>
      <c r="M1345" s="64"/>
      <c r="N1345" s="64"/>
      <c r="O1345" s="64"/>
      <c r="P1345" s="65"/>
      <c r="Q1345" s="64"/>
      <c r="R1345" s="64"/>
      <c r="S1345" s="64"/>
      <c r="T1345" s="65"/>
      <c r="U1345" s="64"/>
      <c r="V1345" s="64"/>
      <c r="W1345" s="64"/>
      <c r="X1345" s="65"/>
      <c r="Y1345" s="64"/>
      <c r="Z1345" s="64"/>
      <c r="AA1345" s="64"/>
      <c r="AB1345" s="65"/>
      <c r="AC1345" s="64"/>
      <c r="AD1345" s="64"/>
      <c r="AE1345" s="64"/>
      <c r="AF1345" s="65"/>
      <c r="AG1345" s="64"/>
      <c r="AH1345" s="64"/>
      <c r="AI1345" s="64"/>
      <c r="AJ1345" s="65"/>
      <c r="AK1345" s="64"/>
      <c r="AL1345" s="64"/>
      <c r="AM1345" s="64"/>
      <c r="AN1345" s="65"/>
      <c r="AO1345" s="64"/>
      <c r="AP1345" s="64"/>
      <c r="AQ1345" s="64"/>
      <c r="AR1345" s="65"/>
      <c r="AT1345" s="87"/>
      <c r="AU1345" s="87"/>
      <c r="AV1345" s="87"/>
      <c r="AW1345" s="87"/>
      <c r="AX1345" s="87"/>
      <c r="AY1345" s="87"/>
      <c r="AZ1345" s="87"/>
      <c r="BA1345" s="87"/>
      <c r="BB1345" s="87"/>
      <c r="BC1345" s="87"/>
    </row>
    <row r="1346" spans="1:55" x14ac:dyDescent="0.45">
      <c r="A1346" s="135" t="s">
        <v>890</v>
      </c>
      <c r="B1346" s="60" t="s">
        <v>223</v>
      </c>
      <c r="C1346" s="76" t="s">
        <v>185</v>
      </c>
      <c r="D1346" s="60">
        <v>3501268</v>
      </c>
      <c r="E1346" s="64"/>
      <c r="F1346" s="64"/>
      <c r="G1346" s="64"/>
      <c r="H1346" s="77">
        <v>94</v>
      </c>
      <c r="I1346" s="64"/>
      <c r="J1346" s="64"/>
      <c r="K1346" s="64"/>
      <c r="L1346" s="65"/>
      <c r="M1346" s="64"/>
      <c r="N1346" s="64"/>
      <c r="O1346" s="64"/>
      <c r="P1346" s="65"/>
      <c r="Q1346" s="64"/>
      <c r="R1346" s="64"/>
      <c r="S1346" s="64"/>
      <c r="T1346" s="65"/>
      <c r="U1346" s="64"/>
      <c r="V1346" s="64"/>
      <c r="W1346" s="64"/>
      <c r="X1346" s="65"/>
      <c r="Y1346" s="64"/>
      <c r="Z1346" s="64"/>
      <c r="AA1346" s="64"/>
      <c r="AB1346" s="65"/>
      <c r="AC1346" s="64"/>
      <c r="AD1346" s="64"/>
      <c r="AE1346" s="64"/>
      <c r="AF1346" s="65"/>
      <c r="AG1346" s="64"/>
      <c r="AH1346" s="64"/>
      <c r="AI1346" s="64"/>
      <c r="AJ1346" s="65"/>
      <c r="AK1346" s="64"/>
      <c r="AL1346" s="64"/>
      <c r="AM1346" s="64"/>
      <c r="AN1346" s="65"/>
      <c r="AO1346" s="64"/>
      <c r="AP1346" s="64"/>
      <c r="AQ1346" s="64"/>
      <c r="AR1346" s="65"/>
      <c r="AT1346" s="87"/>
      <c r="AU1346" s="87"/>
      <c r="AV1346" s="87"/>
      <c r="AW1346" s="87"/>
      <c r="AX1346" s="87"/>
      <c r="AY1346" s="87"/>
      <c r="AZ1346" s="87"/>
      <c r="BA1346" s="87"/>
      <c r="BB1346" s="87"/>
      <c r="BC1346" s="87"/>
    </row>
    <row r="1347" spans="1:55" x14ac:dyDescent="0.45">
      <c r="A1347" s="135" t="s">
        <v>891</v>
      </c>
      <c r="B1347" s="60" t="s">
        <v>223</v>
      </c>
      <c r="C1347" s="76" t="s">
        <v>185</v>
      </c>
      <c r="D1347" s="60">
        <v>3501269</v>
      </c>
      <c r="E1347" s="64"/>
      <c r="F1347" s="64"/>
      <c r="G1347" s="64"/>
      <c r="H1347" s="77">
        <v>59</v>
      </c>
      <c r="I1347" s="64"/>
      <c r="J1347" s="64"/>
      <c r="K1347" s="64"/>
      <c r="L1347" s="65"/>
      <c r="M1347" s="64"/>
      <c r="N1347" s="64"/>
      <c r="O1347" s="64"/>
      <c r="P1347" s="65"/>
      <c r="Q1347" s="64"/>
      <c r="R1347" s="64"/>
      <c r="S1347" s="64"/>
      <c r="T1347" s="65"/>
      <c r="U1347" s="64"/>
      <c r="V1347" s="64"/>
      <c r="W1347" s="64"/>
      <c r="X1347" s="65"/>
      <c r="Y1347" s="64"/>
      <c r="Z1347" s="64"/>
      <c r="AA1347" s="64"/>
      <c r="AB1347" s="65"/>
      <c r="AC1347" s="64"/>
      <c r="AD1347" s="64"/>
      <c r="AE1347" s="64"/>
      <c r="AF1347" s="65"/>
      <c r="AG1347" s="64"/>
      <c r="AH1347" s="64"/>
      <c r="AI1347" s="64"/>
      <c r="AJ1347" s="65"/>
      <c r="AK1347" s="64"/>
      <c r="AL1347" s="64"/>
      <c r="AM1347" s="64"/>
      <c r="AN1347" s="65"/>
      <c r="AO1347" s="64"/>
      <c r="AP1347" s="64"/>
      <c r="AQ1347" s="64"/>
      <c r="AR1347" s="65"/>
      <c r="AT1347" s="87"/>
      <c r="AU1347" s="87"/>
      <c r="AV1347" s="87"/>
      <c r="AW1347" s="87"/>
      <c r="AX1347" s="87"/>
      <c r="AY1347" s="87"/>
      <c r="AZ1347" s="87"/>
      <c r="BA1347" s="87"/>
      <c r="BB1347" s="87"/>
      <c r="BC1347" s="87"/>
    </row>
    <row r="1348" spans="1:55" x14ac:dyDescent="0.45">
      <c r="A1348" s="135" t="s">
        <v>892</v>
      </c>
      <c r="B1348" s="60" t="s">
        <v>223</v>
      </c>
      <c r="C1348" s="76" t="s">
        <v>185</v>
      </c>
      <c r="D1348" s="60">
        <v>3501270</v>
      </c>
      <c r="E1348" s="64"/>
      <c r="F1348" s="64"/>
      <c r="G1348" s="64"/>
      <c r="H1348" s="65"/>
      <c r="I1348" s="64"/>
      <c r="J1348" s="64"/>
      <c r="K1348" s="64"/>
      <c r="L1348" s="77">
        <v>133</v>
      </c>
      <c r="M1348" s="64"/>
      <c r="N1348" s="64"/>
      <c r="O1348" s="64"/>
      <c r="P1348" s="77">
        <v>144</v>
      </c>
      <c r="Q1348" s="64"/>
      <c r="R1348" s="64"/>
      <c r="S1348" s="64"/>
      <c r="T1348" s="65"/>
      <c r="U1348" s="64"/>
      <c r="V1348" s="64"/>
      <c r="W1348" s="64"/>
      <c r="X1348" s="65"/>
      <c r="Y1348" s="64"/>
      <c r="Z1348" s="64"/>
      <c r="AA1348" s="64"/>
      <c r="AB1348" s="65"/>
      <c r="AC1348" s="64"/>
      <c r="AD1348" s="64"/>
      <c r="AE1348" s="64"/>
      <c r="AF1348" s="65"/>
      <c r="AG1348" s="64"/>
      <c r="AH1348" s="64"/>
      <c r="AI1348" s="64"/>
      <c r="AJ1348" s="65"/>
      <c r="AK1348" s="64"/>
      <c r="AL1348" s="64"/>
      <c r="AM1348" s="64"/>
      <c r="AN1348" s="65"/>
      <c r="AO1348" s="64"/>
      <c r="AP1348" s="64"/>
      <c r="AQ1348" s="64"/>
      <c r="AR1348" s="65"/>
      <c r="AT1348" s="87"/>
      <c r="AU1348" s="87"/>
      <c r="AV1348" s="87"/>
      <c r="AW1348" s="87"/>
      <c r="AX1348" s="87"/>
      <c r="AY1348" s="87"/>
      <c r="AZ1348" s="87"/>
      <c r="BA1348" s="87"/>
      <c r="BB1348" s="87"/>
      <c r="BC1348" s="87"/>
    </row>
    <row r="1349" spans="1:55" x14ac:dyDescent="0.45">
      <c r="A1349" s="135" t="s">
        <v>893</v>
      </c>
      <c r="B1349" s="60" t="s">
        <v>223</v>
      </c>
      <c r="C1349" s="76" t="s">
        <v>185</v>
      </c>
      <c r="D1349" s="60">
        <v>3501271</v>
      </c>
      <c r="E1349" s="64"/>
      <c r="F1349" s="64"/>
      <c r="G1349" s="64"/>
      <c r="H1349" s="65"/>
      <c r="I1349" s="64"/>
      <c r="J1349" s="64"/>
      <c r="K1349" s="64"/>
      <c r="L1349" s="77">
        <v>175</v>
      </c>
      <c r="M1349" s="64"/>
      <c r="N1349" s="64"/>
      <c r="O1349" s="64"/>
      <c r="P1349" s="77">
        <v>101</v>
      </c>
      <c r="Q1349" s="64"/>
      <c r="R1349" s="64"/>
      <c r="S1349" s="64"/>
      <c r="T1349" s="65"/>
      <c r="U1349" s="64"/>
      <c r="V1349" s="64"/>
      <c r="W1349" s="64"/>
      <c r="X1349" s="65"/>
      <c r="Y1349" s="64"/>
      <c r="Z1349" s="64"/>
      <c r="AA1349" s="64"/>
      <c r="AB1349" s="65"/>
      <c r="AC1349" s="64"/>
      <c r="AD1349" s="64"/>
      <c r="AE1349" s="64"/>
      <c r="AF1349" s="65"/>
      <c r="AG1349" s="64"/>
      <c r="AH1349" s="64"/>
      <c r="AI1349" s="64"/>
      <c r="AJ1349" s="65"/>
      <c r="AK1349" s="64"/>
      <c r="AL1349" s="64"/>
      <c r="AM1349" s="64"/>
      <c r="AN1349" s="65"/>
      <c r="AO1349" s="64"/>
      <c r="AP1349" s="64"/>
      <c r="AQ1349" s="64"/>
      <c r="AR1349" s="65"/>
      <c r="AT1349" s="87"/>
      <c r="AU1349" s="87"/>
      <c r="AV1349" s="87"/>
      <c r="AW1349" s="87"/>
      <c r="AX1349" s="87"/>
      <c r="AY1349" s="87"/>
      <c r="AZ1349" s="87"/>
      <c r="BA1349" s="87"/>
      <c r="BB1349" s="87"/>
      <c r="BC1349" s="87"/>
    </row>
    <row r="1350" spans="1:55" x14ac:dyDescent="0.45">
      <c r="A1350" s="135" t="s">
        <v>894</v>
      </c>
      <c r="B1350" s="60" t="s">
        <v>223</v>
      </c>
      <c r="C1350" s="76" t="s">
        <v>185</v>
      </c>
      <c r="D1350" s="60">
        <v>3501272</v>
      </c>
      <c r="E1350" s="64"/>
      <c r="F1350" s="64"/>
      <c r="G1350" s="64"/>
      <c r="H1350" s="77">
        <v>383</v>
      </c>
      <c r="I1350" s="64"/>
      <c r="J1350" s="64"/>
      <c r="K1350" s="64"/>
      <c r="L1350" s="77">
        <v>671</v>
      </c>
      <c r="M1350" s="64"/>
      <c r="N1350" s="64"/>
      <c r="O1350" s="64"/>
      <c r="P1350" s="77">
        <v>832</v>
      </c>
      <c r="Q1350" s="64"/>
      <c r="R1350" s="64"/>
      <c r="S1350" s="64"/>
      <c r="T1350" s="77">
        <v>939</v>
      </c>
      <c r="U1350" s="64"/>
      <c r="V1350" s="64"/>
      <c r="W1350" s="64"/>
      <c r="X1350" s="77">
        <v>285</v>
      </c>
      <c r="Y1350" s="64"/>
      <c r="Z1350" s="64"/>
      <c r="AA1350" s="64"/>
      <c r="AB1350" s="77">
        <v>387</v>
      </c>
      <c r="AC1350" s="64"/>
      <c r="AD1350" s="64"/>
      <c r="AE1350" s="64"/>
      <c r="AF1350" s="77">
        <v>463</v>
      </c>
      <c r="AG1350" s="64"/>
      <c r="AH1350" s="64"/>
      <c r="AI1350" s="64"/>
      <c r="AJ1350" s="77">
        <v>580</v>
      </c>
      <c r="AK1350" s="64"/>
      <c r="AL1350" s="64"/>
      <c r="AM1350" s="64"/>
      <c r="AN1350" s="77">
        <v>549</v>
      </c>
      <c r="AO1350" s="64"/>
      <c r="AP1350" s="64"/>
      <c r="AQ1350" s="64"/>
      <c r="AR1350" s="65"/>
      <c r="AT1350" s="87"/>
      <c r="AU1350" s="87"/>
      <c r="AV1350" s="87"/>
      <c r="AW1350" s="87"/>
      <c r="AX1350" s="87"/>
      <c r="AY1350" s="87"/>
      <c r="AZ1350" s="87"/>
      <c r="BA1350" s="87"/>
      <c r="BB1350" s="87"/>
      <c r="BC1350" s="87"/>
    </row>
    <row r="1351" spans="1:55" x14ac:dyDescent="0.45">
      <c r="A1351" s="135" t="s">
        <v>895</v>
      </c>
      <c r="B1351" s="60" t="s">
        <v>223</v>
      </c>
      <c r="C1351" s="76" t="s">
        <v>185</v>
      </c>
      <c r="D1351" s="60">
        <v>3501273</v>
      </c>
      <c r="E1351" s="64"/>
      <c r="F1351" s="64"/>
      <c r="G1351" s="64"/>
      <c r="H1351" s="77">
        <v>390</v>
      </c>
      <c r="I1351" s="64"/>
      <c r="J1351" s="64"/>
      <c r="K1351" s="64"/>
      <c r="L1351" s="77">
        <v>175</v>
      </c>
      <c r="M1351" s="64"/>
      <c r="N1351" s="64"/>
      <c r="O1351" s="64"/>
      <c r="P1351" s="77">
        <v>245</v>
      </c>
      <c r="Q1351" s="64"/>
      <c r="R1351" s="64"/>
      <c r="S1351" s="64"/>
      <c r="T1351" s="77">
        <v>500</v>
      </c>
      <c r="U1351" s="64"/>
      <c r="V1351" s="64"/>
      <c r="W1351" s="64"/>
      <c r="X1351" s="77">
        <v>717</v>
      </c>
      <c r="Y1351" s="64"/>
      <c r="Z1351" s="64"/>
      <c r="AA1351" s="64"/>
      <c r="AB1351" s="77">
        <v>1062</v>
      </c>
      <c r="AC1351" s="64"/>
      <c r="AD1351" s="64"/>
      <c r="AE1351" s="64"/>
      <c r="AF1351" s="77">
        <v>1047</v>
      </c>
      <c r="AG1351" s="64"/>
      <c r="AH1351" s="64"/>
      <c r="AI1351" s="64"/>
      <c r="AJ1351" s="77">
        <v>1049</v>
      </c>
      <c r="AK1351" s="64"/>
      <c r="AL1351" s="64"/>
      <c r="AM1351" s="64"/>
      <c r="AN1351" s="77">
        <v>1816</v>
      </c>
      <c r="AO1351" s="64"/>
      <c r="AP1351" s="64"/>
      <c r="AQ1351" s="64"/>
      <c r="AR1351" s="77">
        <v>1956</v>
      </c>
      <c r="AT1351" s="87"/>
      <c r="AU1351" s="87"/>
      <c r="AV1351" s="87"/>
      <c r="AW1351" s="87"/>
      <c r="AX1351" s="87"/>
      <c r="AY1351" s="87"/>
      <c r="AZ1351" s="87"/>
      <c r="BA1351" s="87"/>
      <c r="BB1351" s="87"/>
      <c r="BC1351" s="87"/>
    </row>
    <row r="1352" spans="1:55" x14ac:dyDescent="0.45">
      <c r="A1352" s="135" t="s">
        <v>896</v>
      </c>
      <c r="B1352" s="60" t="s">
        <v>223</v>
      </c>
      <c r="C1352" s="76" t="s">
        <v>185</v>
      </c>
      <c r="D1352" s="60">
        <v>3501274</v>
      </c>
      <c r="E1352" s="64"/>
      <c r="F1352" s="64"/>
      <c r="G1352" s="64"/>
      <c r="H1352" s="77">
        <v>57</v>
      </c>
      <c r="I1352" s="64"/>
      <c r="J1352" s="64"/>
      <c r="K1352" s="64"/>
      <c r="L1352" s="65"/>
      <c r="M1352" s="64"/>
      <c r="N1352" s="64"/>
      <c r="O1352" s="64"/>
      <c r="P1352" s="65"/>
      <c r="Q1352" s="64"/>
      <c r="R1352" s="64"/>
      <c r="S1352" s="64"/>
      <c r="T1352" s="65"/>
      <c r="U1352" s="64"/>
      <c r="V1352" s="64"/>
      <c r="W1352" s="64"/>
      <c r="X1352" s="65"/>
      <c r="Y1352" s="64"/>
      <c r="Z1352" s="64"/>
      <c r="AA1352" s="64"/>
      <c r="AB1352" s="65"/>
      <c r="AC1352" s="64"/>
      <c r="AD1352" s="64"/>
      <c r="AE1352" s="64"/>
      <c r="AF1352" s="65"/>
      <c r="AG1352" s="64"/>
      <c r="AH1352" s="64"/>
      <c r="AI1352" s="64"/>
      <c r="AJ1352" s="65"/>
      <c r="AK1352" s="64"/>
      <c r="AL1352" s="64"/>
      <c r="AM1352" s="64"/>
      <c r="AN1352" s="65"/>
      <c r="AO1352" s="64"/>
      <c r="AP1352" s="64"/>
      <c r="AQ1352" s="64"/>
      <c r="AR1352" s="65"/>
      <c r="AT1352" s="87"/>
      <c r="AU1352" s="87"/>
      <c r="AV1352" s="87"/>
      <c r="AW1352" s="87"/>
      <c r="AX1352" s="87"/>
      <c r="AY1352" s="87"/>
      <c r="AZ1352" s="87"/>
      <c r="BA1352" s="87"/>
      <c r="BB1352" s="87"/>
      <c r="BC1352" s="87"/>
    </row>
    <row r="1353" spans="1:55" x14ac:dyDescent="0.45">
      <c r="A1353" s="135" t="s">
        <v>897</v>
      </c>
      <c r="B1353" s="60" t="s">
        <v>223</v>
      </c>
      <c r="C1353" s="76" t="s">
        <v>185</v>
      </c>
      <c r="D1353" s="60">
        <v>3501275</v>
      </c>
      <c r="E1353" s="64"/>
      <c r="F1353" s="64"/>
      <c r="G1353" s="64"/>
      <c r="H1353" s="77">
        <v>279</v>
      </c>
      <c r="I1353" s="64"/>
      <c r="J1353" s="64"/>
      <c r="K1353" s="64"/>
      <c r="L1353" s="77">
        <v>207</v>
      </c>
      <c r="M1353" s="64"/>
      <c r="N1353" s="64"/>
      <c r="O1353" s="64"/>
      <c r="P1353" s="77">
        <v>230</v>
      </c>
      <c r="Q1353" s="64"/>
      <c r="R1353" s="64"/>
      <c r="S1353" s="64"/>
      <c r="T1353" s="65"/>
      <c r="U1353" s="64"/>
      <c r="V1353" s="64"/>
      <c r="W1353" s="64"/>
      <c r="X1353" s="77">
        <v>320</v>
      </c>
      <c r="Y1353" s="64"/>
      <c r="Z1353" s="64"/>
      <c r="AA1353" s="64"/>
      <c r="AB1353" s="77">
        <v>557</v>
      </c>
      <c r="AC1353" s="64"/>
      <c r="AD1353" s="64"/>
      <c r="AE1353" s="64"/>
      <c r="AF1353" s="77">
        <v>771</v>
      </c>
      <c r="AG1353" s="64"/>
      <c r="AH1353" s="64"/>
      <c r="AI1353" s="64"/>
      <c r="AJ1353" s="77">
        <v>1085</v>
      </c>
      <c r="AK1353" s="64"/>
      <c r="AL1353" s="64"/>
      <c r="AM1353" s="64"/>
      <c r="AN1353" s="77">
        <v>1790</v>
      </c>
      <c r="AO1353" s="64"/>
      <c r="AP1353" s="64"/>
      <c r="AQ1353" s="64"/>
      <c r="AR1353" s="77">
        <v>2557</v>
      </c>
      <c r="AT1353" s="87"/>
      <c r="AU1353" s="87"/>
      <c r="AV1353" s="87"/>
      <c r="AW1353" s="87"/>
      <c r="AX1353" s="87"/>
      <c r="AY1353" s="87"/>
      <c r="AZ1353" s="87"/>
      <c r="BA1353" s="87"/>
      <c r="BB1353" s="87"/>
      <c r="BC1353" s="87"/>
    </row>
    <row r="1354" spans="1:55" x14ac:dyDescent="0.45">
      <c r="A1354" s="135" t="s">
        <v>898</v>
      </c>
      <c r="B1354" s="60" t="s">
        <v>223</v>
      </c>
      <c r="C1354" s="76" t="s">
        <v>185</v>
      </c>
      <c r="D1354" s="60">
        <v>3501276</v>
      </c>
      <c r="E1354" s="64"/>
      <c r="F1354" s="64"/>
      <c r="G1354" s="64"/>
      <c r="H1354" s="77">
        <v>394</v>
      </c>
      <c r="I1354" s="64"/>
      <c r="J1354" s="64"/>
      <c r="K1354" s="64"/>
      <c r="L1354" s="77">
        <v>262</v>
      </c>
      <c r="M1354" s="64"/>
      <c r="N1354" s="64"/>
      <c r="O1354" s="64"/>
      <c r="P1354" s="77">
        <v>503</v>
      </c>
      <c r="Q1354" s="64"/>
      <c r="R1354" s="64"/>
      <c r="S1354" s="64"/>
      <c r="T1354" s="77">
        <v>631</v>
      </c>
      <c r="U1354" s="64"/>
      <c r="V1354" s="64"/>
      <c r="W1354" s="64"/>
      <c r="X1354" s="77">
        <v>1187</v>
      </c>
      <c r="Y1354" s="64"/>
      <c r="Z1354" s="64"/>
      <c r="AA1354" s="64"/>
      <c r="AB1354" s="77">
        <v>1979</v>
      </c>
      <c r="AC1354" s="64"/>
      <c r="AD1354" s="64"/>
      <c r="AE1354" s="64"/>
      <c r="AF1354" s="77">
        <v>3264</v>
      </c>
      <c r="AG1354" s="64"/>
      <c r="AH1354" s="64"/>
      <c r="AI1354" s="64"/>
      <c r="AJ1354" s="77">
        <v>3723</v>
      </c>
      <c r="AK1354" s="64"/>
      <c r="AL1354" s="64"/>
      <c r="AM1354" s="64"/>
      <c r="AN1354" s="77">
        <v>5179</v>
      </c>
      <c r="AO1354" s="64"/>
      <c r="AP1354" s="64"/>
      <c r="AQ1354" s="64"/>
      <c r="AR1354" s="77">
        <v>6002</v>
      </c>
      <c r="AT1354" s="87"/>
      <c r="AU1354" s="87"/>
      <c r="AV1354" s="87"/>
      <c r="AW1354" s="87"/>
      <c r="AX1354" s="87"/>
      <c r="AY1354" s="87"/>
      <c r="AZ1354" s="87"/>
      <c r="BA1354" s="87"/>
      <c r="BB1354" s="87"/>
      <c r="BC1354" s="87"/>
    </row>
    <row r="1355" spans="1:55" x14ac:dyDescent="0.45">
      <c r="A1355" s="135" t="s">
        <v>899</v>
      </c>
      <c r="B1355" s="60" t="s">
        <v>223</v>
      </c>
      <c r="C1355" s="76" t="s">
        <v>185</v>
      </c>
      <c r="D1355" s="60">
        <v>3501277</v>
      </c>
      <c r="E1355" s="64"/>
      <c r="F1355" s="64"/>
      <c r="G1355" s="64"/>
      <c r="H1355" s="77">
        <v>1372</v>
      </c>
      <c r="I1355" s="64"/>
      <c r="J1355" s="64"/>
      <c r="K1355" s="64"/>
      <c r="L1355" s="77">
        <v>1347</v>
      </c>
      <c r="M1355" s="64"/>
      <c r="N1355" s="64"/>
      <c r="O1355" s="64"/>
      <c r="P1355" s="77">
        <v>1357</v>
      </c>
      <c r="Q1355" s="64"/>
      <c r="R1355" s="64"/>
      <c r="S1355" s="64"/>
      <c r="T1355" s="77">
        <v>1327</v>
      </c>
      <c r="U1355" s="64"/>
      <c r="V1355" s="64"/>
      <c r="W1355" s="64"/>
      <c r="X1355" s="77">
        <v>849</v>
      </c>
      <c r="Y1355" s="64"/>
      <c r="Z1355" s="64"/>
      <c r="AA1355" s="64"/>
      <c r="AB1355" s="77">
        <v>657</v>
      </c>
      <c r="AC1355" s="64"/>
      <c r="AD1355" s="64"/>
      <c r="AE1355" s="64"/>
      <c r="AF1355" s="77">
        <v>0</v>
      </c>
      <c r="AG1355" s="64"/>
      <c r="AH1355" s="64"/>
      <c r="AI1355" s="64"/>
      <c r="AJ1355" s="65"/>
      <c r="AK1355" s="64"/>
      <c r="AL1355" s="64"/>
      <c r="AM1355" s="64"/>
      <c r="AN1355" s="65"/>
      <c r="AO1355" s="64"/>
      <c r="AP1355" s="64"/>
      <c r="AQ1355" s="64"/>
      <c r="AR1355" s="65"/>
      <c r="AT1355" s="87"/>
      <c r="AU1355" s="87"/>
      <c r="AV1355" s="87"/>
      <c r="AW1355" s="87"/>
      <c r="AX1355" s="87"/>
      <c r="AY1355" s="87"/>
      <c r="AZ1355" s="87"/>
      <c r="BA1355" s="87"/>
      <c r="BB1355" s="87"/>
      <c r="BC1355" s="87"/>
    </row>
    <row r="1356" spans="1:55" x14ac:dyDescent="0.45">
      <c r="A1356" s="135" t="s">
        <v>900</v>
      </c>
      <c r="B1356" s="60" t="s">
        <v>223</v>
      </c>
      <c r="C1356" s="76" t="s">
        <v>185</v>
      </c>
      <c r="D1356" s="60">
        <v>3501278</v>
      </c>
      <c r="E1356" s="64"/>
      <c r="F1356" s="64"/>
      <c r="G1356" s="64"/>
      <c r="H1356" s="77">
        <v>63</v>
      </c>
      <c r="I1356" s="64"/>
      <c r="J1356" s="64"/>
      <c r="K1356" s="64"/>
      <c r="L1356" s="65"/>
      <c r="M1356" s="64"/>
      <c r="N1356" s="64"/>
      <c r="O1356" s="64"/>
      <c r="P1356" s="65"/>
      <c r="Q1356" s="64"/>
      <c r="R1356" s="64"/>
      <c r="S1356" s="64"/>
      <c r="T1356" s="65"/>
      <c r="U1356" s="64"/>
      <c r="V1356" s="64"/>
      <c r="W1356" s="64"/>
      <c r="X1356" s="65"/>
      <c r="Y1356" s="64"/>
      <c r="Z1356" s="64"/>
      <c r="AA1356" s="64"/>
      <c r="AB1356" s="65"/>
      <c r="AC1356" s="64"/>
      <c r="AD1356" s="64"/>
      <c r="AE1356" s="64"/>
      <c r="AF1356" s="65"/>
      <c r="AG1356" s="64"/>
      <c r="AH1356" s="64"/>
      <c r="AI1356" s="64"/>
      <c r="AJ1356" s="65"/>
      <c r="AK1356" s="64"/>
      <c r="AL1356" s="64"/>
      <c r="AM1356" s="64"/>
      <c r="AN1356" s="65"/>
      <c r="AO1356" s="64"/>
      <c r="AP1356" s="64"/>
      <c r="AQ1356" s="64"/>
      <c r="AR1356" s="65"/>
      <c r="AT1356" s="87"/>
      <c r="AU1356" s="87"/>
      <c r="AV1356" s="87"/>
      <c r="AW1356" s="87"/>
      <c r="AX1356" s="87"/>
      <c r="AY1356" s="87"/>
      <c r="AZ1356" s="87"/>
      <c r="BA1356" s="87"/>
      <c r="BB1356" s="87"/>
      <c r="BC1356" s="87"/>
    </row>
    <row r="1357" spans="1:55" x14ac:dyDescent="0.45">
      <c r="A1357" s="135" t="s">
        <v>901</v>
      </c>
      <c r="B1357" s="60" t="s">
        <v>223</v>
      </c>
      <c r="C1357" s="76" t="s">
        <v>185</v>
      </c>
      <c r="D1357" s="60">
        <v>3501279</v>
      </c>
      <c r="E1357" s="64"/>
      <c r="F1357" s="64"/>
      <c r="G1357" s="64"/>
      <c r="H1357" s="65"/>
      <c r="I1357" s="64"/>
      <c r="J1357" s="64"/>
      <c r="K1357" s="64"/>
      <c r="L1357" s="65"/>
      <c r="M1357" s="64"/>
      <c r="N1357" s="64"/>
      <c r="O1357" s="64"/>
      <c r="P1357" s="77">
        <v>3468</v>
      </c>
      <c r="Q1357" s="64"/>
      <c r="R1357" s="64"/>
      <c r="S1357" s="64"/>
      <c r="T1357" s="77">
        <v>4409</v>
      </c>
      <c r="U1357" s="64"/>
      <c r="V1357" s="64"/>
      <c r="W1357" s="64"/>
      <c r="X1357" s="77">
        <v>498</v>
      </c>
      <c r="Y1357" s="64"/>
      <c r="Z1357" s="64"/>
      <c r="AA1357" s="64"/>
      <c r="AB1357" s="77">
        <v>597</v>
      </c>
      <c r="AC1357" s="64"/>
      <c r="AD1357" s="64"/>
      <c r="AE1357" s="64"/>
      <c r="AF1357" s="77">
        <v>0</v>
      </c>
      <c r="AG1357" s="64"/>
      <c r="AH1357" s="64"/>
      <c r="AI1357" s="64"/>
      <c r="AJ1357" s="65"/>
      <c r="AK1357" s="64"/>
      <c r="AL1357" s="64"/>
      <c r="AM1357" s="64"/>
      <c r="AN1357" s="65"/>
      <c r="AO1357" s="64"/>
      <c r="AP1357" s="64"/>
      <c r="AQ1357" s="64"/>
      <c r="AR1357" s="65"/>
      <c r="AT1357" s="87"/>
      <c r="AU1357" s="87"/>
      <c r="AV1357" s="87"/>
      <c r="AW1357" s="87"/>
      <c r="AX1357" s="87"/>
      <c r="AY1357" s="87"/>
      <c r="AZ1357" s="87"/>
      <c r="BA1357" s="87"/>
      <c r="BB1357" s="87"/>
      <c r="BC1357" s="87"/>
    </row>
    <row r="1358" spans="1:55" x14ac:dyDescent="0.45">
      <c r="A1358" s="135" t="s">
        <v>902</v>
      </c>
      <c r="B1358" s="60" t="s">
        <v>223</v>
      </c>
      <c r="C1358" s="76" t="s">
        <v>185</v>
      </c>
      <c r="D1358" s="60">
        <v>3501280</v>
      </c>
      <c r="E1358" s="64"/>
      <c r="F1358" s="64"/>
      <c r="G1358" s="64"/>
      <c r="H1358" s="65"/>
      <c r="I1358" s="64"/>
      <c r="J1358" s="64"/>
      <c r="K1358" s="64"/>
      <c r="L1358" s="65"/>
      <c r="M1358" s="64"/>
      <c r="N1358" s="64"/>
      <c r="O1358" s="64"/>
      <c r="P1358" s="65"/>
      <c r="Q1358" s="64"/>
      <c r="R1358" s="64"/>
      <c r="S1358" s="64"/>
      <c r="T1358" s="65"/>
      <c r="U1358" s="64"/>
      <c r="V1358" s="64"/>
      <c r="W1358" s="64"/>
      <c r="X1358" s="65"/>
      <c r="Y1358" s="64"/>
      <c r="Z1358" s="64"/>
      <c r="AA1358" s="64"/>
      <c r="AB1358" s="65"/>
      <c r="AC1358" s="64"/>
      <c r="AD1358" s="64"/>
      <c r="AE1358" s="64"/>
      <c r="AF1358" s="77">
        <v>1876</v>
      </c>
      <c r="AG1358" s="64"/>
      <c r="AH1358" s="64"/>
      <c r="AI1358" s="64"/>
      <c r="AJ1358" s="77">
        <v>2620</v>
      </c>
      <c r="AK1358" s="64"/>
      <c r="AL1358" s="64"/>
      <c r="AM1358" s="64"/>
      <c r="AN1358" s="77">
        <v>2503</v>
      </c>
      <c r="AO1358" s="64"/>
      <c r="AP1358" s="64"/>
      <c r="AQ1358" s="64"/>
      <c r="AR1358" s="77">
        <v>2711</v>
      </c>
      <c r="AT1358" s="87"/>
      <c r="AU1358" s="87"/>
      <c r="AV1358" s="87"/>
      <c r="AW1358" s="87"/>
      <c r="AX1358" s="87"/>
      <c r="AY1358" s="87"/>
      <c r="AZ1358" s="87"/>
      <c r="BA1358" s="87"/>
      <c r="BB1358" s="87"/>
      <c r="BC1358" s="87"/>
    </row>
    <row r="1359" spans="1:55" x14ac:dyDescent="0.45">
      <c r="A1359" s="135" t="s">
        <v>903</v>
      </c>
      <c r="B1359" s="60" t="s">
        <v>223</v>
      </c>
      <c r="C1359" s="76" t="s">
        <v>185</v>
      </c>
      <c r="D1359" s="60">
        <v>3859391</v>
      </c>
      <c r="E1359" s="64"/>
      <c r="F1359" s="64"/>
      <c r="G1359" s="64"/>
      <c r="H1359" s="65"/>
      <c r="I1359" s="64"/>
      <c r="J1359" s="64"/>
      <c r="K1359" s="64"/>
      <c r="L1359" s="65"/>
      <c r="M1359" s="64"/>
      <c r="N1359" s="64"/>
      <c r="O1359" s="64"/>
      <c r="P1359" s="65"/>
      <c r="Q1359" s="64"/>
      <c r="R1359" s="64"/>
      <c r="S1359" s="64"/>
      <c r="T1359" s="65"/>
      <c r="U1359" s="64"/>
      <c r="V1359" s="64"/>
      <c r="W1359" s="64"/>
      <c r="X1359" s="65"/>
      <c r="Y1359" s="64"/>
      <c r="Z1359" s="64"/>
      <c r="AA1359" s="64"/>
      <c r="AB1359" s="65"/>
      <c r="AC1359" s="64"/>
      <c r="AD1359" s="64"/>
      <c r="AE1359" s="64"/>
      <c r="AF1359" s="65"/>
      <c r="AG1359" s="64"/>
      <c r="AH1359" s="64"/>
      <c r="AI1359" s="64"/>
      <c r="AJ1359" s="65"/>
      <c r="AK1359" s="64"/>
      <c r="AL1359" s="64"/>
      <c r="AM1359" s="64"/>
      <c r="AN1359" s="65"/>
      <c r="AO1359" s="64"/>
      <c r="AP1359" s="64"/>
      <c r="AQ1359" s="64"/>
      <c r="AR1359" s="77">
        <v>10381</v>
      </c>
      <c r="AT1359" s="87"/>
      <c r="AU1359" s="87"/>
      <c r="AV1359" s="87"/>
      <c r="AW1359" s="87"/>
      <c r="AX1359" s="87"/>
      <c r="AY1359" s="87"/>
      <c r="AZ1359" s="87"/>
      <c r="BA1359" s="87"/>
      <c r="BB1359" s="87"/>
      <c r="BC1359" s="87"/>
    </row>
    <row r="1360" spans="1:55" x14ac:dyDescent="0.45">
      <c r="A1360" s="135" t="s">
        <v>904</v>
      </c>
      <c r="B1360" s="60" t="s">
        <v>223</v>
      </c>
      <c r="C1360" s="76" t="s">
        <v>185</v>
      </c>
      <c r="D1360" s="60">
        <v>3501281</v>
      </c>
      <c r="E1360" s="64"/>
      <c r="F1360" s="64"/>
      <c r="G1360" s="64"/>
      <c r="H1360" s="65"/>
      <c r="I1360" s="64"/>
      <c r="J1360" s="64"/>
      <c r="K1360" s="64"/>
      <c r="L1360" s="65"/>
      <c r="M1360" s="64"/>
      <c r="N1360" s="64"/>
      <c r="O1360" s="64"/>
      <c r="P1360" s="65"/>
      <c r="Q1360" s="64"/>
      <c r="R1360" s="64"/>
      <c r="S1360" s="64"/>
      <c r="T1360" s="65"/>
      <c r="U1360" s="64"/>
      <c r="V1360" s="64"/>
      <c r="W1360" s="64"/>
      <c r="X1360" s="65"/>
      <c r="Y1360" s="64"/>
      <c r="Z1360" s="64"/>
      <c r="AA1360" s="64"/>
      <c r="AB1360" s="65"/>
      <c r="AC1360" s="64"/>
      <c r="AD1360" s="64"/>
      <c r="AE1360" s="64"/>
      <c r="AF1360" s="65"/>
      <c r="AG1360" s="64"/>
      <c r="AH1360" s="64"/>
      <c r="AI1360" s="64"/>
      <c r="AJ1360" s="77">
        <v>1525</v>
      </c>
      <c r="AK1360" s="64"/>
      <c r="AL1360" s="64"/>
      <c r="AM1360" s="64"/>
      <c r="AN1360" s="77">
        <v>2034</v>
      </c>
      <c r="AO1360" s="64"/>
      <c r="AP1360" s="64"/>
      <c r="AQ1360" s="64"/>
      <c r="AR1360" s="65"/>
      <c r="AT1360" s="87"/>
      <c r="AU1360" s="87"/>
      <c r="AV1360" s="87"/>
      <c r="AW1360" s="87"/>
      <c r="AX1360" s="87"/>
      <c r="AY1360" s="87"/>
      <c r="AZ1360" s="87"/>
      <c r="BA1360" s="87"/>
      <c r="BB1360" s="87"/>
      <c r="BC1360" s="87"/>
    </row>
    <row r="1361" spans="1:55" x14ac:dyDescent="0.45">
      <c r="A1361" s="135" t="s">
        <v>84</v>
      </c>
      <c r="B1361" s="60" t="s">
        <v>223</v>
      </c>
      <c r="C1361" s="76" t="s">
        <v>185</v>
      </c>
      <c r="D1361" s="60">
        <v>3501282</v>
      </c>
      <c r="E1361" s="64"/>
      <c r="F1361" s="64"/>
      <c r="G1361" s="64"/>
      <c r="H1361" s="77">
        <v>128</v>
      </c>
      <c r="I1361" s="64"/>
      <c r="J1361" s="64"/>
      <c r="K1361" s="64"/>
      <c r="L1361" s="77">
        <v>243</v>
      </c>
      <c r="M1361" s="64"/>
      <c r="N1361" s="64"/>
      <c r="O1361" s="64"/>
      <c r="P1361" s="77">
        <v>337</v>
      </c>
      <c r="Q1361" s="64"/>
      <c r="R1361" s="64"/>
      <c r="S1361" s="64"/>
      <c r="T1361" s="77">
        <v>926</v>
      </c>
      <c r="U1361" s="64"/>
      <c r="V1361" s="64"/>
      <c r="W1361" s="64"/>
      <c r="X1361" s="77">
        <v>379</v>
      </c>
      <c r="Y1361" s="64"/>
      <c r="Z1361" s="64"/>
      <c r="AA1361" s="64"/>
      <c r="AB1361" s="77">
        <v>251</v>
      </c>
      <c r="AC1361" s="64"/>
      <c r="AD1361" s="64"/>
      <c r="AE1361" s="64"/>
      <c r="AF1361" s="77">
        <v>390</v>
      </c>
      <c r="AG1361" s="64"/>
      <c r="AH1361" s="64"/>
      <c r="AI1361" s="64"/>
      <c r="AJ1361" s="77">
        <v>463</v>
      </c>
      <c r="AK1361" s="64"/>
      <c r="AL1361" s="64"/>
      <c r="AM1361" s="64"/>
      <c r="AN1361" s="77">
        <v>925</v>
      </c>
      <c r="AO1361" s="64"/>
      <c r="AP1361" s="64"/>
      <c r="AQ1361" s="64"/>
      <c r="AR1361" s="77">
        <v>3244</v>
      </c>
      <c r="AT1361" s="87"/>
      <c r="AU1361" s="87"/>
      <c r="AV1361" s="87"/>
      <c r="AW1361" s="87"/>
      <c r="AX1361" s="87"/>
      <c r="AY1361" s="87"/>
      <c r="AZ1361" s="87"/>
      <c r="BA1361" s="87"/>
      <c r="BB1361" s="87"/>
      <c r="BC1361" s="87"/>
    </row>
    <row r="1362" spans="1:55" x14ac:dyDescent="0.45">
      <c r="A1362" s="136" t="s">
        <v>905</v>
      </c>
      <c r="B1362" s="101" t="s">
        <v>223</v>
      </c>
      <c r="C1362" s="102" t="s">
        <v>185</v>
      </c>
      <c r="D1362" s="101">
        <v>3501283</v>
      </c>
      <c r="E1362" s="237"/>
      <c r="F1362" s="237"/>
      <c r="G1362" s="237"/>
      <c r="H1362" s="235">
        <f>SUM(H1342:H1361)</f>
        <v>3966</v>
      </c>
      <c r="I1362" s="237"/>
      <c r="J1362" s="237"/>
      <c r="K1362" s="237"/>
      <c r="L1362" s="235">
        <f>SUM(L1342:L1361)</f>
        <v>3722</v>
      </c>
      <c r="M1362" s="237"/>
      <c r="N1362" s="237"/>
      <c r="O1362" s="237"/>
      <c r="P1362" s="235">
        <f>SUM(P1342:P1361)</f>
        <v>7870</v>
      </c>
      <c r="Q1362" s="237"/>
      <c r="R1362" s="237"/>
      <c r="S1362" s="237"/>
      <c r="T1362" s="235">
        <f>SUM(T1342:T1361)</f>
        <v>9306</v>
      </c>
      <c r="U1362" s="237"/>
      <c r="V1362" s="237"/>
      <c r="W1362" s="237"/>
      <c r="X1362" s="235">
        <f>SUM(X1342:X1361)</f>
        <v>4486</v>
      </c>
      <c r="Y1362" s="237"/>
      <c r="Z1362" s="237"/>
      <c r="AA1362" s="237"/>
      <c r="AB1362" s="235">
        <f>SUM(AB1342:AB1361)</f>
        <v>5781</v>
      </c>
      <c r="AC1362" s="237"/>
      <c r="AD1362" s="237"/>
      <c r="AE1362" s="237"/>
      <c r="AF1362" s="235">
        <f>SUM(AF1342:AF1361)</f>
        <v>8232</v>
      </c>
      <c r="AG1362" s="237"/>
      <c r="AH1362" s="237"/>
      <c r="AI1362" s="237"/>
      <c r="AJ1362" s="235">
        <f>SUM(AJ1342:AJ1361)</f>
        <v>11563</v>
      </c>
      <c r="AK1362" s="237"/>
      <c r="AL1362" s="237"/>
      <c r="AM1362" s="237"/>
      <c r="AN1362" s="235">
        <f>SUM(AN1342:AN1361)</f>
        <v>14796</v>
      </c>
      <c r="AO1362" s="237"/>
      <c r="AP1362" s="237"/>
      <c r="AQ1362" s="237"/>
      <c r="AR1362" s="235">
        <f>SUM(AR1342:AR1361)</f>
        <v>26851</v>
      </c>
      <c r="AT1362" s="239"/>
      <c r="AU1362" s="239"/>
      <c r="AV1362" s="239"/>
      <c r="AW1362" s="239"/>
      <c r="AX1362" s="239"/>
      <c r="AY1362" s="239"/>
      <c r="AZ1362" s="239"/>
      <c r="BA1362" s="239"/>
      <c r="BB1362" s="239"/>
      <c r="BC1362" s="239"/>
    </row>
    <row r="1363" spans="1:55" x14ac:dyDescent="0.45">
      <c r="A1363" s="97"/>
      <c r="B1363" s="114"/>
      <c r="C1363" s="114"/>
      <c r="D1363" s="114"/>
      <c r="E1363" s="64"/>
      <c r="F1363" s="64"/>
      <c r="G1363" s="64"/>
      <c r="H1363" s="65"/>
      <c r="I1363" s="64"/>
      <c r="J1363" s="64"/>
      <c r="K1363" s="64"/>
      <c r="L1363" s="65"/>
      <c r="M1363" s="64"/>
      <c r="N1363" s="64"/>
      <c r="O1363" s="64"/>
      <c r="P1363" s="65"/>
      <c r="Q1363" s="64"/>
      <c r="R1363" s="64"/>
      <c r="S1363" s="64"/>
      <c r="T1363" s="65"/>
      <c r="U1363" s="64"/>
      <c r="V1363" s="64"/>
      <c r="W1363" s="64"/>
      <c r="X1363" s="65"/>
      <c r="Y1363" s="64"/>
      <c r="Z1363" s="64"/>
      <c r="AA1363" s="64"/>
      <c r="AB1363" s="65"/>
      <c r="AC1363" s="64"/>
      <c r="AD1363" s="64"/>
      <c r="AE1363" s="64"/>
      <c r="AF1363" s="65"/>
      <c r="AG1363" s="64"/>
      <c r="AH1363" s="64"/>
      <c r="AI1363" s="64"/>
      <c r="AJ1363" s="65"/>
      <c r="AK1363" s="64"/>
      <c r="AL1363" s="64"/>
      <c r="AM1363" s="64"/>
      <c r="AN1363" s="65"/>
      <c r="AO1363" s="64"/>
      <c r="AP1363" s="64"/>
      <c r="AQ1363" s="64"/>
      <c r="AR1363" s="65"/>
      <c r="AT1363" s="87"/>
      <c r="AU1363" s="87"/>
      <c r="AV1363" s="87"/>
      <c r="AW1363" s="87"/>
      <c r="AX1363" s="87"/>
      <c r="AY1363" s="87"/>
      <c r="AZ1363" s="87"/>
      <c r="BA1363" s="87"/>
      <c r="BB1363" s="87"/>
      <c r="BC1363" s="87"/>
    </row>
    <row r="1364" spans="1:55" x14ac:dyDescent="0.45">
      <c r="A1364" s="135" t="s">
        <v>906</v>
      </c>
      <c r="B1364" s="60" t="s">
        <v>223</v>
      </c>
      <c r="C1364" s="76" t="s">
        <v>185</v>
      </c>
      <c r="D1364" s="60">
        <v>3501284</v>
      </c>
      <c r="E1364" s="64"/>
      <c r="F1364" s="64"/>
      <c r="G1364" s="64"/>
      <c r="H1364" s="77">
        <v>-1899</v>
      </c>
      <c r="I1364" s="64"/>
      <c r="J1364" s="64"/>
      <c r="K1364" s="64"/>
      <c r="L1364" s="77">
        <v>-1659</v>
      </c>
      <c r="M1364" s="64"/>
      <c r="N1364" s="64"/>
      <c r="O1364" s="64"/>
      <c r="P1364" s="77">
        <v>-1732</v>
      </c>
      <c r="Q1364" s="64"/>
      <c r="R1364" s="64"/>
      <c r="S1364" s="64"/>
      <c r="T1364" s="77">
        <v>-2076</v>
      </c>
      <c r="U1364" s="64"/>
      <c r="V1364" s="64"/>
      <c r="W1364" s="64"/>
      <c r="X1364" s="77">
        <v>-2531</v>
      </c>
      <c r="Y1364" s="64"/>
      <c r="Z1364" s="64"/>
      <c r="AA1364" s="64"/>
      <c r="AB1364" s="77">
        <v>-2817</v>
      </c>
      <c r="AC1364" s="64"/>
      <c r="AD1364" s="64"/>
      <c r="AE1364" s="64"/>
      <c r="AF1364" s="77">
        <v>-3502</v>
      </c>
      <c r="AG1364" s="64"/>
      <c r="AH1364" s="64"/>
      <c r="AI1364" s="64"/>
      <c r="AJ1364" s="77">
        <v>-4823</v>
      </c>
      <c r="AK1364" s="64"/>
      <c r="AL1364" s="64"/>
      <c r="AM1364" s="64"/>
      <c r="AN1364" s="77">
        <v>-7129</v>
      </c>
      <c r="AO1364" s="64"/>
      <c r="AP1364" s="64"/>
      <c r="AQ1364" s="64"/>
      <c r="AR1364" s="77">
        <v>-9553</v>
      </c>
      <c r="AT1364" s="87"/>
      <c r="AU1364" s="87"/>
      <c r="AV1364" s="87"/>
      <c r="AW1364" s="87"/>
      <c r="AX1364" s="87"/>
      <c r="AY1364" s="87"/>
      <c r="AZ1364" s="87"/>
      <c r="BA1364" s="87"/>
      <c r="BB1364" s="87"/>
      <c r="BC1364" s="87"/>
    </row>
    <row r="1365" spans="1:55" x14ac:dyDescent="0.45">
      <c r="A1365" s="136" t="s">
        <v>907</v>
      </c>
      <c r="B1365" s="101" t="s">
        <v>223</v>
      </c>
      <c r="C1365" s="102" t="s">
        <v>185</v>
      </c>
      <c r="D1365" s="101">
        <v>3501285</v>
      </c>
      <c r="E1365" s="237"/>
      <c r="F1365" s="237"/>
      <c r="G1365" s="237"/>
      <c r="H1365" s="235">
        <f>H1362+H1364</f>
        <v>2067</v>
      </c>
      <c r="I1365" s="237"/>
      <c r="J1365" s="237"/>
      <c r="K1365" s="237"/>
      <c r="L1365" s="235">
        <f>L1362+L1364</f>
        <v>2063</v>
      </c>
      <c r="M1365" s="237"/>
      <c r="N1365" s="237"/>
      <c r="O1365" s="237"/>
      <c r="P1365" s="235">
        <f>P1362+P1364</f>
        <v>6138</v>
      </c>
      <c r="Q1365" s="237"/>
      <c r="R1365" s="237"/>
      <c r="S1365" s="237"/>
      <c r="T1365" s="235">
        <f>T1362+T1364</f>
        <v>7230</v>
      </c>
      <c r="U1365" s="237"/>
      <c r="V1365" s="237"/>
      <c r="W1365" s="237"/>
      <c r="X1365" s="235">
        <f>X1362+X1364</f>
        <v>1955</v>
      </c>
      <c r="Y1365" s="237"/>
      <c r="Z1365" s="237"/>
      <c r="AA1365" s="237"/>
      <c r="AB1365" s="235">
        <f>AB1362+AB1364</f>
        <v>2964</v>
      </c>
      <c r="AC1365" s="237"/>
      <c r="AD1365" s="237"/>
      <c r="AE1365" s="237"/>
      <c r="AF1365" s="235">
        <f>AF1362+AF1364</f>
        <v>4730</v>
      </c>
      <c r="AG1365" s="237"/>
      <c r="AH1365" s="237"/>
      <c r="AI1365" s="237"/>
      <c r="AJ1365" s="235">
        <f>AJ1362+AJ1364</f>
        <v>6740</v>
      </c>
      <c r="AK1365" s="237"/>
      <c r="AL1365" s="237"/>
      <c r="AM1365" s="237"/>
      <c r="AN1365" s="235">
        <f>AN1362+AN1364</f>
        <v>7667</v>
      </c>
      <c r="AO1365" s="237"/>
      <c r="AP1365" s="237"/>
      <c r="AQ1365" s="237"/>
      <c r="AR1365" s="235">
        <f>AR1362+AR1364</f>
        <v>17298</v>
      </c>
      <c r="AT1365" s="239"/>
      <c r="AU1365" s="239"/>
      <c r="AV1365" s="239"/>
      <c r="AW1365" s="239"/>
      <c r="AX1365" s="239"/>
      <c r="AY1365" s="239"/>
      <c r="AZ1365" s="239"/>
      <c r="BA1365" s="239"/>
      <c r="BB1365" s="239"/>
      <c r="BC1365" s="239"/>
    </row>
    <row r="1366" spans="1:55" x14ac:dyDescent="0.45">
      <c r="A1366" s="59"/>
      <c r="B1366" s="60"/>
      <c r="C1366" s="60"/>
      <c r="D1366" s="60"/>
      <c r="E1366" s="64"/>
      <c r="F1366" s="64"/>
      <c r="G1366" s="64"/>
      <c r="H1366" s="65"/>
      <c r="I1366" s="64"/>
      <c r="J1366" s="64"/>
      <c r="K1366" s="64"/>
      <c r="L1366" s="65"/>
      <c r="M1366" s="64"/>
      <c r="N1366" s="64"/>
      <c r="O1366" s="64"/>
      <c r="P1366" s="65"/>
      <c r="Q1366" s="64"/>
      <c r="R1366" s="64"/>
      <c r="S1366" s="64"/>
      <c r="T1366" s="65"/>
      <c r="U1366" s="64"/>
      <c r="V1366" s="64"/>
      <c r="W1366" s="64"/>
      <c r="X1366" s="65"/>
      <c r="Y1366" s="64"/>
      <c r="Z1366" s="64"/>
      <c r="AA1366" s="64"/>
      <c r="AB1366" s="65"/>
      <c r="AC1366" s="64"/>
      <c r="AD1366" s="64"/>
      <c r="AE1366" s="64"/>
      <c r="AF1366" s="65"/>
      <c r="AG1366" s="64"/>
      <c r="AH1366" s="64"/>
      <c r="AI1366" s="64"/>
      <c r="AJ1366" s="65"/>
      <c r="AK1366" s="64"/>
      <c r="AL1366" s="64"/>
      <c r="AM1366" s="64"/>
      <c r="AN1366" s="65"/>
      <c r="AO1366" s="64"/>
      <c r="AP1366" s="64"/>
      <c r="AQ1366" s="64"/>
      <c r="AR1366" s="65"/>
      <c r="AT1366" s="87"/>
      <c r="AU1366" s="87"/>
      <c r="AV1366" s="87"/>
      <c r="AW1366" s="87"/>
      <c r="AX1366" s="87"/>
      <c r="AY1366" s="87"/>
      <c r="AZ1366" s="87"/>
      <c r="BA1366" s="87"/>
      <c r="BB1366" s="87"/>
      <c r="BC1366" s="87"/>
    </row>
    <row r="1367" spans="1:55" x14ac:dyDescent="0.45">
      <c r="A1367" s="141" t="s">
        <v>908</v>
      </c>
      <c r="B1367" s="142"/>
      <c r="C1367" s="142"/>
      <c r="D1367" s="142"/>
      <c r="E1367" s="64"/>
      <c r="F1367" s="64"/>
      <c r="G1367" s="64"/>
      <c r="H1367" s="65"/>
      <c r="I1367" s="64"/>
      <c r="J1367" s="64"/>
      <c r="K1367" s="64"/>
      <c r="L1367" s="65"/>
      <c r="M1367" s="64"/>
      <c r="N1367" s="64"/>
      <c r="O1367" s="64"/>
      <c r="P1367" s="65"/>
      <c r="Q1367" s="64"/>
      <c r="R1367" s="64"/>
      <c r="S1367" s="64"/>
      <c r="T1367" s="65"/>
      <c r="U1367" s="64"/>
      <c r="V1367" s="64"/>
      <c r="W1367" s="64"/>
      <c r="X1367" s="65"/>
      <c r="Y1367" s="64"/>
      <c r="Z1367" s="64"/>
      <c r="AA1367" s="64"/>
      <c r="AB1367" s="65"/>
      <c r="AC1367" s="64"/>
      <c r="AD1367" s="64"/>
      <c r="AE1367" s="64"/>
      <c r="AF1367" s="65"/>
      <c r="AG1367" s="64"/>
      <c r="AH1367" s="64"/>
      <c r="AI1367" s="64"/>
      <c r="AJ1367" s="65"/>
      <c r="AK1367" s="64"/>
      <c r="AL1367" s="64"/>
      <c r="AM1367" s="64"/>
      <c r="AN1367" s="65"/>
      <c r="AO1367" s="64"/>
      <c r="AP1367" s="64"/>
      <c r="AQ1367" s="64"/>
      <c r="AR1367" s="65"/>
      <c r="AT1367" s="87"/>
      <c r="AU1367" s="87"/>
      <c r="AV1367" s="87"/>
      <c r="AW1367" s="87"/>
      <c r="AX1367" s="87"/>
      <c r="AY1367" s="87"/>
      <c r="AZ1367" s="87"/>
      <c r="BA1367" s="87"/>
      <c r="BB1367" s="87"/>
      <c r="BC1367" s="87"/>
    </row>
    <row r="1368" spans="1:55" x14ac:dyDescent="0.45">
      <c r="A1368" s="135" t="s">
        <v>429</v>
      </c>
      <c r="B1368" s="60" t="s">
        <v>223</v>
      </c>
      <c r="C1368" s="76" t="s">
        <v>185</v>
      </c>
      <c r="D1368" s="60">
        <v>3501286</v>
      </c>
      <c r="E1368" s="64"/>
      <c r="F1368" s="64"/>
      <c r="G1368" s="64"/>
      <c r="H1368" s="77">
        <v>-537</v>
      </c>
      <c r="I1368" s="64"/>
      <c r="J1368" s="64"/>
      <c r="K1368" s="64"/>
      <c r="L1368" s="77">
        <v>-852</v>
      </c>
      <c r="M1368" s="64"/>
      <c r="N1368" s="64"/>
      <c r="O1368" s="64"/>
      <c r="P1368" s="77">
        <v>-1126</v>
      </c>
      <c r="Q1368" s="64"/>
      <c r="R1368" s="64"/>
      <c r="S1368" s="64"/>
      <c r="T1368" s="77">
        <v>-877</v>
      </c>
      <c r="U1368" s="64"/>
      <c r="V1368" s="64"/>
      <c r="W1368" s="64"/>
      <c r="X1368" s="77">
        <v>-551</v>
      </c>
      <c r="Y1368" s="64"/>
      <c r="Z1368" s="64"/>
      <c r="AA1368" s="64"/>
      <c r="AB1368" s="77">
        <v>-1382</v>
      </c>
      <c r="AC1368" s="64"/>
      <c r="AD1368" s="64"/>
      <c r="AE1368" s="64"/>
      <c r="AF1368" s="77">
        <v>-1798</v>
      </c>
      <c r="AG1368" s="64"/>
      <c r="AH1368" s="64"/>
      <c r="AI1368" s="64"/>
      <c r="AJ1368" s="77">
        <v>-3382</v>
      </c>
      <c r="AK1368" s="64"/>
      <c r="AL1368" s="64"/>
      <c r="AM1368" s="64"/>
      <c r="AN1368" s="77">
        <v>-5237</v>
      </c>
      <c r="AO1368" s="64"/>
      <c r="AP1368" s="64"/>
      <c r="AQ1368" s="64"/>
      <c r="AR1368" s="77">
        <v>-6607</v>
      </c>
      <c r="AT1368" s="87"/>
      <c r="AU1368" s="87"/>
      <c r="AV1368" s="87"/>
      <c r="AW1368" s="87"/>
      <c r="AX1368" s="87"/>
      <c r="AY1368" s="87"/>
      <c r="AZ1368" s="87"/>
      <c r="BA1368" s="87"/>
      <c r="BB1368" s="87"/>
      <c r="BC1368" s="87"/>
    </row>
    <row r="1369" spans="1:55" x14ac:dyDescent="0.45">
      <c r="A1369" s="135" t="s">
        <v>909</v>
      </c>
      <c r="B1369" s="60" t="s">
        <v>223</v>
      </c>
      <c r="C1369" s="76" t="s">
        <v>185</v>
      </c>
      <c r="D1369" s="60">
        <v>3501287</v>
      </c>
      <c r="E1369" s="64"/>
      <c r="F1369" s="64"/>
      <c r="G1369" s="64"/>
      <c r="H1369" s="77">
        <v>-1479</v>
      </c>
      <c r="I1369" s="64"/>
      <c r="J1369" s="64"/>
      <c r="K1369" s="64"/>
      <c r="L1369" s="77">
        <v>-965</v>
      </c>
      <c r="M1369" s="64"/>
      <c r="N1369" s="64"/>
      <c r="O1369" s="64"/>
      <c r="P1369" s="77">
        <v>-787</v>
      </c>
      <c r="Q1369" s="64"/>
      <c r="R1369" s="64"/>
      <c r="S1369" s="64"/>
      <c r="T1369" s="77">
        <v>-844</v>
      </c>
      <c r="U1369" s="64"/>
      <c r="V1369" s="64"/>
      <c r="W1369" s="64"/>
      <c r="X1369" s="77">
        <v>-419</v>
      </c>
      <c r="Y1369" s="64"/>
      <c r="Z1369" s="64"/>
      <c r="AA1369" s="64"/>
      <c r="AB1369" s="77">
        <v>-229</v>
      </c>
      <c r="AC1369" s="64"/>
      <c r="AD1369" s="64"/>
      <c r="AE1369" s="64"/>
      <c r="AF1369" s="65"/>
      <c r="AG1369" s="64"/>
      <c r="AH1369" s="64"/>
      <c r="AI1369" s="64"/>
      <c r="AJ1369" s="65"/>
      <c r="AK1369" s="64"/>
      <c r="AL1369" s="64"/>
      <c r="AM1369" s="64"/>
      <c r="AN1369" s="65"/>
      <c r="AO1369" s="64"/>
      <c r="AP1369" s="64"/>
      <c r="AQ1369" s="64"/>
      <c r="AR1369" s="65"/>
      <c r="AT1369" s="87"/>
      <c r="AU1369" s="87"/>
      <c r="AV1369" s="87"/>
      <c r="AW1369" s="87"/>
      <c r="AX1369" s="87"/>
      <c r="AY1369" s="87"/>
      <c r="AZ1369" s="87"/>
      <c r="BA1369" s="87"/>
      <c r="BB1369" s="87"/>
      <c r="BC1369" s="87"/>
    </row>
    <row r="1370" spans="1:55" x14ac:dyDescent="0.45">
      <c r="A1370" s="135" t="s">
        <v>910</v>
      </c>
      <c r="B1370" s="60" t="s">
        <v>223</v>
      </c>
      <c r="C1370" s="76" t="s">
        <v>185</v>
      </c>
      <c r="D1370" s="60">
        <v>3501288</v>
      </c>
      <c r="E1370" s="64"/>
      <c r="F1370" s="64"/>
      <c r="G1370" s="64"/>
      <c r="H1370" s="77">
        <v>0</v>
      </c>
      <c r="I1370" s="64"/>
      <c r="J1370" s="64"/>
      <c r="K1370" s="64"/>
      <c r="L1370" s="65"/>
      <c r="M1370" s="64"/>
      <c r="N1370" s="64"/>
      <c r="O1370" s="64"/>
      <c r="P1370" s="65"/>
      <c r="Q1370" s="64"/>
      <c r="R1370" s="64"/>
      <c r="S1370" s="64"/>
      <c r="T1370" s="65"/>
      <c r="U1370" s="64"/>
      <c r="V1370" s="64"/>
      <c r="W1370" s="64"/>
      <c r="X1370" s="65"/>
      <c r="Y1370" s="64"/>
      <c r="Z1370" s="64"/>
      <c r="AA1370" s="64"/>
      <c r="AB1370" s="65"/>
      <c r="AC1370" s="64"/>
      <c r="AD1370" s="64"/>
      <c r="AE1370" s="64"/>
      <c r="AF1370" s="65"/>
      <c r="AG1370" s="64"/>
      <c r="AH1370" s="64"/>
      <c r="AI1370" s="64"/>
      <c r="AJ1370" s="65"/>
      <c r="AK1370" s="64"/>
      <c r="AL1370" s="64"/>
      <c r="AM1370" s="64"/>
      <c r="AN1370" s="65"/>
      <c r="AO1370" s="64"/>
      <c r="AP1370" s="64"/>
      <c r="AQ1370" s="64"/>
      <c r="AR1370" s="65"/>
      <c r="AT1370" s="87"/>
      <c r="AU1370" s="87"/>
      <c r="AV1370" s="87"/>
      <c r="AW1370" s="87"/>
      <c r="AX1370" s="87"/>
      <c r="AY1370" s="87"/>
      <c r="AZ1370" s="87"/>
      <c r="BA1370" s="87"/>
      <c r="BB1370" s="87"/>
      <c r="BC1370" s="87"/>
    </row>
    <row r="1371" spans="1:55" x14ac:dyDescent="0.45">
      <c r="A1371" s="135" t="s">
        <v>911</v>
      </c>
      <c r="B1371" s="60" t="s">
        <v>223</v>
      </c>
      <c r="C1371" s="76" t="s">
        <v>185</v>
      </c>
      <c r="D1371" s="60">
        <v>3501289</v>
      </c>
      <c r="E1371" s="64"/>
      <c r="F1371" s="64"/>
      <c r="G1371" s="64"/>
      <c r="H1371" s="77">
        <v>-125</v>
      </c>
      <c r="I1371" s="64"/>
      <c r="J1371" s="64"/>
      <c r="K1371" s="64"/>
      <c r="L1371" s="65"/>
      <c r="M1371" s="64"/>
      <c r="N1371" s="64"/>
      <c r="O1371" s="64"/>
      <c r="P1371" s="65"/>
      <c r="Q1371" s="64"/>
      <c r="R1371" s="64"/>
      <c r="S1371" s="64"/>
      <c r="T1371" s="65"/>
      <c r="U1371" s="64"/>
      <c r="V1371" s="64"/>
      <c r="W1371" s="64"/>
      <c r="X1371" s="65"/>
      <c r="Y1371" s="64"/>
      <c r="Z1371" s="64"/>
      <c r="AA1371" s="64"/>
      <c r="AB1371" s="65"/>
      <c r="AC1371" s="64"/>
      <c r="AD1371" s="64"/>
      <c r="AE1371" s="64"/>
      <c r="AF1371" s="65"/>
      <c r="AG1371" s="64"/>
      <c r="AH1371" s="64"/>
      <c r="AI1371" s="64"/>
      <c r="AJ1371" s="65"/>
      <c r="AK1371" s="64"/>
      <c r="AL1371" s="64"/>
      <c r="AM1371" s="64"/>
      <c r="AN1371" s="65"/>
      <c r="AO1371" s="64"/>
      <c r="AP1371" s="64"/>
      <c r="AQ1371" s="64"/>
      <c r="AR1371" s="65"/>
      <c r="AT1371" s="87"/>
      <c r="AU1371" s="87"/>
      <c r="AV1371" s="87"/>
      <c r="AW1371" s="87"/>
      <c r="AX1371" s="87"/>
      <c r="AY1371" s="87"/>
      <c r="AZ1371" s="87"/>
      <c r="BA1371" s="87"/>
      <c r="BB1371" s="87"/>
      <c r="BC1371" s="87"/>
    </row>
    <row r="1372" spans="1:55" x14ac:dyDescent="0.45">
      <c r="A1372" s="135" t="s">
        <v>912</v>
      </c>
      <c r="B1372" s="60" t="s">
        <v>223</v>
      </c>
      <c r="C1372" s="76" t="s">
        <v>185</v>
      </c>
      <c r="D1372" s="60">
        <v>3501290</v>
      </c>
      <c r="E1372" s="64"/>
      <c r="F1372" s="64"/>
      <c r="G1372" s="64"/>
      <c r="H1372" s="65"/>
      <c r="I1372" s="64"/>
      <c r="J1372" s="64"/>
      <c r="K1372" s="64"/>
      <c r="L1372" s="77">
        <v>-273</v>
      </c>
      <c r="M1372" s="64"/>
      <c r="N1372" s="64"/>
      <c r="O1372" s="64"/>
      <c r="P1372" s="77">
        <v>-93</v>
      </c>
      <c r="Q1372" s="64"/>
      <c r="R1372" s="64"/>
      <c r="S1372" s="64"/>
      <c r="T1372" s="65"/>
      <c r="U1372" s="64"/>
      <c r="V1372" s="64"/>
      <c r="W1372" s="64"/>
      <c r="X1372" s="65"/>
      <c r="Y1372" s="64"/>
      <c r="Z1372" s="64"/>
      <c r="AA1372" s="64"/>
      <c r="AB1372" s="65"/>
      <c r="AC1372" s="64"/>
      <c r="AD1372" s="64"/>
      <c r="AE1372" s="64"/>
      <c r="AF1372" s="65"/>
      <c r="AG1372" s="64"/>
      <c r="AH1372" s="64"/>
      <c r="AI1372" s="64"/>
      <c r="AJ1372" s="65"/>
      <c r="AK1372" s="64"/>
      <c r="AL1372" s="64"/>
      <c r="AM1372" s="64"/>
      <c r="AN1372" s="65"/>
      <c r="AO1372" s="64"/>
      <c r="AP1372" s="64"/>
      <c r="AQ1372" s="64"/>
      <c r="AR1372" s="65"/>
      <c r="AT1372" s="87"/>
      <c r="AU1372" s="87"/>
      <c r="AV1372" s="87"/>
      <c r="AW1372" s="87"/>
      <c r="AX1372" s="87"/>
      <c r="AY1372" s="87"/>
      <c r="AZ1372" s="87"/>
      <c r="BA1372" s="87"/>
      <c r="BB1372" s="87"/>
      <c r="BC1372" s="87"/>
    </row>
    <row r="1373" spans="1:55" x14ac:dyDescent="0.45">
      <c r="A1373" s="135" t="s">
        <v>913</v>
      </c>
      <c r="B1373" s="60" t="s">
        <v>223</v>
      </c>
      <c r="C1373" s="76" t="s">
        <v>185</v>
      </c>
      <c r="D1373" s="60">
        <v>3501291</v>
      </c>
      <c r="E1373" s="64"/>
      <c r="F1373" s="64"/>
      <c r="G1373" s="64"/>
      <c r="H1373" s="65"/>
      <c r="I1373" s="64"/>
      <c r="J1373" s="64"/>
      <c r="K1373" s="64"/>
      <c r="L1373" s="77">
        <v>-430</v>
      </c>
      <c r="M1373" s="64"/>
      <c r="N1373" s="64"/>
      <c r="O1373" s="64"/>
      <c r="P1373" s="77">
        <v>-529</v>
      </c>
      <c r="Q1373" s="64"/>
      <c r="R1373" s="64"/>
      <c r="S1373" s="64"/>
      <c r="T1373" s="77">
        <v>-788</v>
      </c>
      <c r="U1373" s="64"/>
      <c r="V1373" s="64"/>
      <c r="W1373" s="64"/>
      <c r="X1373" s="77">
        <v>-531</v>
      </c>
      <c r="Y1373" s="64"/>
      <c r="Z1373" s="64"/>
      <c r="AA1373" s="64"/>
      <c r="AB1373" s="77">
        <v>-500</v>
      </c>
      <c r="AC1373" s="64"/>
      <c r="AD1373" s="64"/>
      <c r="AE1373" s="64"/>
      <c r="AF1373" s="77">
        <v>-466</v>
      </c>
      <c r="AG1373" s="64"/>
      <c r="AH1373" s="64"/>
      <c r="AI1373" s="64"/>
      <c r="AJ1373" s="77">
        <v>-415</v>
      </c>
      <c r="AK1373" s="64"/>
      <c r="AL1373" s="64"/>
      <c r="AM1373" s="64"/>
      <c r="AN1373" s="65"/>
      <c r="AO1373" s="64"/>
      <c r="AP1373" s="64"/>
      <c r="AQ1373" s="64"/>
      <c r="AR1373" s="65"/>
      <c r="AT1373" s="87"/>
      <c r="AU1373" s="87"/>
      <c r="AV1373" s="87"/>
      <c r="AW1373" s="87"/>
      <c r="AX1373" s="87"/>
      <c r="AY1373" s="87"/>
      <c r="AZ1373" s="87"/>
      <c r="BA1373" s="87"/>
      <c r="BB1373" s="87"/>
      <c r="BC1373" s="87"/>
    </row>
    <row r="1374" spans="1:55" x14ac:dyDescent="0.45">
      <c r="A1374" s="135" t="s">
        <v>914</v>
      </c>
      <c r="B1374" s="60" t="s">
        <v>223</v>
      </c>
      <c r="C1374" s="76" t="s">
        <v>185</v>
      </c>
      <c r="D1374" s="60">
        <v>3501292</v>
      </c>
      <c r="E1374" s="64"/>
      <c r="F1374" s="64"/>
      <c r="G1374" s="64"/>
      <c r="H1374" s="65"/>
      <c r="I1374" s="64"/>
      <c r="J1374" s="64"/>
      <c r="K1374" s="64"/>
      <c r="L1374" s="65"/>
      <c r="M1374" s="64"/>
      <c r="N1374" s="64"/>
      <c r="O1374" s="64"/>
      <c r="P1374" s="77">
        <v>-3468</v>
      </c>
      <c r="Q1374" s="64"/>
      <c r="R1374" s="64"/>
      <c r="S1374" s="64"/>
      <c r="T1374" s="77">
        <v>-4409</v>
      </c>
      <c r="U1374" s="64"/>
      <c r="V1374" s="64"/>
      <c r="W1374" s="64"/>
      <c r="X1374" s="77">
        <v>-68</v>
      </c>
      <c r="Y1374" s="64"/>
      <c r="Z1374" s="64"/>
      <c r="AA1374" s="64"/>
      <c r="AB1374" s="65"/>
      <c r="AC1374" s="64"/>
      <c r="AD1374" s="64"/>
      <c r="AE1374" s="64"/>
      <c r="AF1374" s="77">
        <v>-373</v>
      </c>
      <c r="AG1374" s="64"/>
      <c r="AH1374" s="64"/>
      <c r="AI1374" s="64"/>
      <c r="AJ1374" s="77">
        <v>-383</v>
      </c>
      <c r="AK1374" s="64"/>
      <c r="AL1374" s="64"/>
      <c r="AM1374" s="64"/>
      <c r="AN1374" s="65"/>
      <c r="AO1374" s="64"/>
      <c r="AP1374" s="64"/>
      <c r="AQ1374" s="64"/>
      <c r="AR1374" s="65"/>
      <c r="AT1374" s="87"/>
      <c r="AU1374" s="87"/>
      <c r="AV1374" s="87"/>
      <c r="AW1374" s="87"/>
      <c r="AX1374" s="87"/>
      <c r="AY1374" s="87"/>
      <c r="AZ1374" s="87"/>
      <c r="BA1374" s="87"/>
      <c r="BB1374" s="87"/>
      <c r="BC1374" s="87"/>
    </row>
    <row r="1375" spans="1:55" x14ac:dyDescent="0.45">
      <c r="A1375" s="135" t="s">
        <v>915</v>
      </c>
      <c r="B1375" s="60" t="s">
        <v>223</v>
      </c>
      <c r="C1375" s="76" t="s">
        <v>185</v>
      </c>
      <c r="D1375" s="60">
        <v>3501293</v>
      </c>
      <c r="E1375" s="64"/>
      <c r="F1375" s="64"/>
      <c r="G1375" s="64"/>
      <c r="H1375" s="65"/>
      <c r="I1375" s="64"/>
      <c r="J1375" s="64"/>
      <c r="K1375" s="64"/>
      <c r="L1375" s="65"/>
      <c r="M1375" s="64"/>
      <c r="N1375" s="64"/>
      <c r="O1375" s="64"/>
      <c r="P1375" s="65"/>
      <c r="Q1375" s="64"/>
      <c r="R1375" s="64"/>
      <c r="S1375" s="64"/>
      <c r="T1375" s="65"/>
      <c r="U1375" s="64"/>
      <c r="V1375" s="64"/>
      <c r="W1375" s="64"/>
      <c r="X1375" s="65"/>
      <c r="Y1375" s="64"/>
      <c r="Z1375" s="64"/>
      <c r="AA1375" s="64"/>
      <c r="AB1375" s="77">
        <v>-1143</v>
      </c>
      <c r="AC1375" s="64"/>
      <c r="AD1375" s="64"/>
      <c r="AE1375" s="64"/>
      <c r="AF1375" s="77">
        <v>-1074</v>
      </c>
      <c r="AG1375" s="64"/>
      <c r="AH1375" s="64"/>
      <c r="AI1375" s="64"/>
      <c r="AJ1375" s="77">
        <v>-1901</v>
      </c>
      <c r="AK1375" s="64"/>
      <c r="AL1375" s="64"/>
      <c r="AM1375" s="64"/>
      <c r="AN1375" s="77">
        <v>-3229</v>
      </c>
      <c r="AO1375" s="64"/>
      <c r="AP1375" s="64"/>
      <c r="AQ1375" s="64"/>
      <c r="AR1375" s="77">
        <v>-2361</v>
      </c>
      <c r="AT1375" s="87"/>
      <c r="AU1375" s="87"/>
      <c r="AV1375" s="87"/>
      <c r="AW1375" s="87"/>
      <c r="AX1375" s="87"/>
      <c r="AY1375" s="87"/>
      <c r="AZ1375" s="87"/>
      <c r="BA1375" s="87"/>
      <c r="BB1375" s="87"/>
      <c r="BC1375" s="87"/>
    </row>
    <row r="1376" spans="1:55" x14ac:dyDescent="0.45">
      <c r="A1376" s="135" t="s">
        <v>902</v>
      </c>
      <c r="B1376" s="60" t="s">
        <v>223</v>
      </c>
      <c r="C1376" s="76" t="s">
        <v>185</v>
      </c>
      <c r="D1376" s="60">
        <v>3501294</v>
      </c>
      <c r="E1376" s="64"/>
      <c r="F1376" s="64"/>
      <c r="G1376" s="64"/>
      <c r="H1376" s="65"/>
      <c r="I1376" s="64"/>
      <c r="J1376" s="64"/>
      <c r="K1376" s="64"/>
      <c r="L1376" s="65"/>
      <c r="M1376" s="64"/>
      <c r="N1376" s="64"/>
      <c r="O1376" s="64"/>
      <c r="P1376" s="65"/>
      <c r="Q1376" s="64"/>
      <c r="R1376" s="64"/>
      <c r="S1376" s="64"/>
      <c r="T1376" s="65"/>
      <c r="U1376" s="64"/>
      <c r="V1376" s="64"/>
      <c r="W1376" s="64"/>
      <c r="X1376" s="65"/>
      <c r="Y1376" s="64"/>
      <c r="Z1376" s="64"/>
      <c r="AA1376" s="64"/>
      <c r="AB1376" s="65"/>
      <c r="AC1376" s="64"/>
      <c r="AD1376" s="64"/>
      <c r="AE1376" s="64"/>
      <c r="AF1376" s="77">
        <v>-1619</v>
      </c>
      <c r="AG1376" s="64"/>
      <c r="AH1376" s="64"/>
      <c r="AI1376" s="64"/>
      <c r="AJ1376" s="77">
        <v>-2354</v>
      </c>
      <c r="AK1376" s="64"/>
      <c r="AL1376" s="64"/>
      <c r="AM1376" s="64"/>
      <c r="AN1376" s="77">
        <v>-2228</v>
      </c>
      <c r="AO1376" s="64"/>
      <c r="AP1376" s="64"/>
      <c r="AQ1376" s="64"/>
      <c r="AR1376" s="77">
        <v>-2491</v>
      </c>
      <c r="AT1376" s="87"/>
      <c r="AU1376" s="87"/>
      <c r="AV1376" s="87"/>
      <c r="AW1376" s="87"/>
      <c r="AX1376" s="87"/>
      <c r="AY1376" s="87"/>
      <c r="AZ1376" s="87"/>
      <c r="BA1376" s="87"/>
      <c r="BB1376" s="87"/>
      <c r="BC1376" s="87"/>
    </row>
    <row r="1377" spans="1:55" x14ac:dyDescent="0.45">
      <c r="A1377" s="135" t="s">
        <v>84</v>
      </c>
      <c r="B1377" s="60" t="s">
        <v>223</v>
      </c>
      <c r="C1377" s="76" t="s">
        <v>185</v>
      </c>
      <c r="D1377" s="60">
        <v>3501295</v>
      </c>
      <c r="E1377" s="64"/>
      <c r="F1377" s="64"/>
      <c r="G1377" s="64"/>
      <c r="H1377" s="77">
        <v>-283</v>
      </c>
      <c r="I1377" s="64"/>
      <c r="J1377" s="64"/>
      <c r="K1377" s="64"/>
      <c r="L1377" s="77">
        <v>-123</v>
      </c>
      <c r="M1377" s="64"/>
      <c r="N1377" s="64"/>
      <c r="O1377" s="64"/>
      <c r="P1377" s="77">
        <v>-73</v>
      </c>
      <c r="Q1377" s="64"/>
      <c r="R1377" s="64"/>
      <c r="S1377" s="64"/>
      <c r="T1377" s="77">
        <v>-155</v>
      </c>
      <c r="U1377" s="64"/>
      <c r="V1377" s="64"/>
      <c r="W1377" s="64"/>
      <c r="X1377" s="77">
        <v>-136</v>
      </c>
      <c r="Y1377" s="64"/>
      <c r="Z1377" s="64"/>
      <c r="AA1377" s="64"/>
      <c r="AB1377" s="77">
        <v>-237</v>
      </c>
      <c r="AC1377" s="64"/>
      <c r="AD1377" s="64"/>
      <c r="AE1377" s="64"/>
      <c r="AF1377" s="77">
        <v>-380</v>
      </c>
      <c r="AG1377" s="64"/>
      <c r="AH1377" s="64"/>
      <c r="AI1377" s="64"/>
      <c r="AJ1377" s="77">
        <v>-782</v>
      </c>
      <c r="AK1377" s="64"/>
      <c r="AL1377" s="64"/>
      <c r="AM1377" s="64"/>
      <c r="AN1377" s="77">
        <v>-946</v>
      </c>
      <c r="AO1377" s="64"/>
      <c r="AP1377" s="64"/>
      <c r="AQ1377" s="64"/>
      <c r="AR1377" s="77">
        <v>-1092</v>
      </c>
      <c r="AT1377" s="87"/>
      <c r="AU1377" s="87"/>
      <c r="AV1377" s="87"/>
      <c r="AW1377" s="87"/>
      <c r="AX1377" s="87"/>
      <c r="AY1377" s="87"/>
      <c r="AZ1377" s="87"/>
      <c r="BA1377" s="87"/>
      <c r="BB1377" s="87"/>
      <c r="BC1377" s="87"/>
    </row>
    <row r="1378" spans="1:55" x14ac:dyDescent="0.45">
      <c r="A1378" s="136" t="s">
        <v>916</v>
      </c>
      <c r="B1378" s="101" t="s">
        <v>223</v>
      </c>
      <c r="C1378" s="102" t="s">
        <v>185</v>
      </c>
      <c r="D1378" s="101">
        <v>3501296</v>
      </c>
      <c r="E1378" s="237"/>
      <c r="F1378" s="237"/>
      <c r="G1378" s="237"/>
      <c r="H1378" s="235">
        <f>SUM(H1368:H1377)</f>
        <v>-2424</v>
      </c>
      <c r="I1378" s="237"/>
      <c r="J1378" s="237"/>
      <c r="K1378" s="237"/>
      <c r="L1378" s="235">
        <f>SUM(L1368:L1377)</f>
        <v>-2643</v>
      </c>
      <c r="M1378" s="237"/>
      <c r="N1378" s="237"/>
      <c r="O1378" s="237"/>
      <c r="P1378" s="235">
        <f>SUM(P1368:P1377)</f>
        <v>-6076</v>
      </c>
      <c r="Q1378" s="237"/>
      <c r="R1378" s="237"/>
      <c r="S1378" s="237"/>
      <c r="T1378" s="235">
        <f>SUM(T1368:T1377)</f>
        <v>-7073</v>
      </c>
      <c r="U1378" s="237"/>
      <c r="V1378" s="237"/>
      <c r="W1378" s="237"/>
      <c r="X1378" s="235">
        <f>SUM(X1368:X1377)</f>
        <v>-1705</v>
      </c>
      <c r="Y1378" s="237"/>
      <c r="Z1378" s="237"/>
      <c r="AA1378" s="237"/>
      <c r="AB1378" s="235">
        <f>SUM(AB1368:AB1377)</f>
        <v>-3491</v>
      </c>
      <c r="AC1378" s="237"/>
      <c r="AD1378" s="237"/>
      <c r="AE1378" s="237"/>
      <c r="AF1378" s="235">
        <f>SUM(AF1368:AF1377)</f>
        <v>-5710</v>
      </c>
      <c r="AG1378" s="237"/>
      <c r="AH1378" s="237"/>
      <c r="AI1378" s="237"/>
      <c r="AJ1378" s="235">
        <f>SUM(AJ1368:AJ1377)</f>
        <v>-9217</v>
      </c>
      <c r="AK1378" s="237"/>
      <c r="AL1378" s="237"/>
      <c r="AM1378" s="237"/>
      <c r="AN1378" s="235">
        <f>SUM(AN1368:AN1377)</f>
        <v>-11640</v>
      </c>
      <c r="AO1378" s="237"/>
      <c r="AP1378" s="237"/>
      <c r="AQ1378" s="237"/>
      <c r="AR1378" s="235">
        <f>SUM(AR1368:AR1377)</f>
        <v>-12551</v>
      </c>
      <c r="AT1378" s="239"/>
      <c r="AU1378" s="239"/>
      <c r="AV1378" s="239"/>
      <c r="AW1378" s="239"/>
      <c r="AX1378" s="239"/>
      <c r="AY1378" s="239"/>
      <c r="AZ1378" s="239"/>
      <c r="BA1378" s="239"/>
      <c r="BB1378" s="239"/>
      <c r="BC1378" s="239"/>
    </row>
    <row r="1379" spans="1:55" x14ac:dyDescent="0.45">
      <c r="A1379" s="59"/>
      <c r="B1379" s="60"/>
      <c r="C1379" s="60"/>
      <c r="D1379" s="60"/>
      <c r="E1379" s="64"/>
      <c r="F1379" s="64"/>
      <c r="G1379" s="64"/>
      <c r="H1379" s="65"/>
      <c r="I1379" s="64"/>
      <c r="J1379" s="64"/>
      <c r="K1379" s="64"/>
      <c r="L1379" s="65"/>
      <c r="M1379" s="64"/>
      <c r="N1379" s="64"/>
      <c r="O1379" s="64"/>
      <c r="P1379" s="65"/>
      <c r="Q1379" s="64"/>
      <c r="R1379" s="64"/>
      <c r="S1379" s="64"/>
      <c r="T1379" s="65"/>
      <c r="U1379" s="64"/>
      <c r="V1379" s="64"/>
      <c r="W1379" s="64"/>
      <c r="X1379" s="65"/>
      <c r="Y1379" s="64"/>
      <c r="Z1379" s="64"/>
      <c r="AA1379" s="64"/>
      <c r="AB1379" s="65"/>
      <c r="AC1379" s="64"/>
      <c r="AD1379" s="64"/>
      <c r="AE1379" s="64"/>
      <c r="AF1379" s="65"/>
      <c r="AG1379" s="64"/>
      <c r="AH1379" s="64"/>
      <c r="AI1379" s="64"/>
      <c r="AJ1379" s="65"/>
      <c r="AK1379" s="64"/>
      <c r="AL1379" s="64"/>
      <c r="AM1379" s="64"/>
      <c r="AN1379" s="65"/>
      <c r="AO1379" s="64"/>
      <c r="AP1379" s="64"/>
      <c r="AQ1379" s="64"/>
      <c r="AR1379" s="65"/>
      <c r="AT1379" s="87"/>
      <c r="AU1379" s="87"/>
      <c r="AV1379" s="87"/>
      <c r="AW1379" s="87"/>
      <c r="AX1379" s="87"/>
      <c r="AY1379" s="87"/>
      <c r="AZ1379" s="87"/>
      <c r="BA1379" s="87"/>
      <c r="BB1379" s="87"/>
      <c r="BC1379" s="87"/>
    </row>
    <row r="1380" spans="1:55" x14ac:dyDescent="0.45">
      <c r="A1380" s="123" t="s">
        <v>917</v>
      </c>
      <c r="B1380" s="101" t="s">
        <v>223</v>
      </c>
      <c r="C1380" s="102" t="s">
        <v>185</v>
      </c>
      <c r="D1380" s="101">
        <v>3501297</v>
      </c>
      <c r="E1380" s="237"/>
      <c r="F1380" s="237"/>
      <c r="G1380" s="237"/>
      <c r="H1380" s="235">
        <f>H1365+H1378</f>
        <v>-357</v>
      </c>
      <c r="I1380" s="237"/>
      <c r="J1380" s="237"/>
      <c r="K1380" s="237"/>
      <c r="L1380" s="235">
        <f>L1365+L1378</f>
        <v>-580</v>
      </c>
      <c r="M1380" s="237"/>
      <c r="N1380" s="237"/>
      <c r="O1380" s="237"/>
      <c r="P1380" s="235">
        <f>P1365+P1378</f>
        <v>62</v>
      </c>
      <c r="Q1380" s="237"/>
      <c r="R1380" s="237"/>
      <c r="S1380" s="237"/>
      <c r="T1380" s="235">
        <f>T1365+T1378</f>
        <v>157</v>
      </c>
      <c r="U1380" s="237"/>
      <c r="V1380" s="237"/>
      <c r="W1380" s="237"/>
      <c r="X1380" s="235">
        <f>X1365+X1378</f>
        <v>250</v>
      </c>
      <c r="Y1380" s="237"/>
      <c r="Z1380" s="237"/>
      <c r="AA1380" s="237"/>
      <c r="AB1380" s="235">
        <f>AB1365+AB1378</f>
        <v>-527</v>
      </c>
      <c r="AC1380" s="237"/>
      <c r="AD1380" s="237"/>
      <c r="AE1380" s="237"/>
      <c r="AF1380" s="235">
        <f>AF1365+AF1378</f>
        <v>-980</v>
      </c>
      <c r="AG1380" s="237"/>
      <c r="AH1380" s="237"/>
      <c r="AI1380" s="237"/>
      <c r="AJ1380" s="235">
        <f>AJ1365+AJ1378</f>
        <v>-2477</v>
      </c>
      <c r="AK1380" s="237"/>
      <c r="AL1380" s="237"/>
      <c r="AM1380" s="237"/>
      <c r="AN1380" s="235">
        <f>AN1365+AN1378</f>
        <v>-3973</v>
      </c>
      <c r="AO1380" s="237"/>
      <c r="AP1380" s="237"/>
      <c r="AQ1380" s="237"/>
      <c r="AR1380" s="235">
        <f>AR1365+AR1378</f>
        <v>4747</v>
      </c>
      <c r="AT1380" s="239"/>
      <c r="AU1380" s="239"/>
      <c r="AV1380" s="239"/>
      <c r="AW1380" s="239"/>
      <c r="AX1380" s="239"/>
      <c r="AY1380" s="239"/>
      <c r="AZ1380" s="239"/>
      <c r="BA1380" s="239"/>
      <c r="BB1380" s="239"/>
      <c r="BC1380" s="239"/>
    </row>
    <row r="1381" spans="1:55" x14ac:dyDescent="0.45">
      <c r="A1381" s="59"/>
      <c r="B1381" s="60"/>
      <c r="C1381" s="60"/>
      <c r="D1381" s="60"/>
      <c r="E1381" s="113"/>
      <c r="F1381" s="113"/>
      <c r="G1381" s="113"/>
      <c r="H1381" s="91"/>
      <c r="I1381" s="113"/>
      <c r="J1381" s="113"/>
      <c r="K1381" s="113"/>
      <c r="L1381" s="91"/>
      <c r="M1381" s="113"/>
      <c r="N1381" s="113"/>
      <c r="O1381" s="113"/>
      <c r="P1381" s="91"/>
      <c r="Q1381" s="113"/>
      <c r="R1381" s="113"/>
      <c r="S1381" s="113"/>
      <c r="T1381" s="91"/>
      <c r="U1381" s="113"/>
      <c r="V1381" s="113"/>
      <c r="W1381" s="113"/>
      <c r="X1381" s="91"/>
      <c r="Y1381" s="113"/>
      <c r="Z1381" s="113"/>
      <c r="AA1381" s="113"/>
      <c r="AB1381" s="91"/>
      <c r="AC1381" s="113"/>
      <c r="AD1381" s="113"/>
      <c r="AE1381" s="113"/>
      <c r="AF1381" s="91"/>
      <c r="AG1381" s="113"/>
      <c r="AH1381" s="113"/>
      <c r="AI1381" s="113"/>
      <c r="AJ1381" s="91"/>
      <c r="AK1381" s="113"/>
      <c r="AL1381" s="113"/>
      <c r="AM1381" s="113"/>
      <c r="AN1381" s="91"/>
      <c r="AO1381" s="113"/>
      <c r="AP1381" s="113"/>
      <c r="AQ1381" s="113"/>
      <c r="AR1381" s="91"/>
      <c r="AT1381" s="93"/>
      <c r="AU1381" s="93"/>
      <c r="AV1381" s="93"/>
      <c r="AW1381" s="93"/>
      <c r="AX1381" s="93"/>
      <c r="AY1381" s="93"/>
      <c r="AZ1381" s="93"/>
      <c r="BA1381" s="93"/>
      <c r="BB1381" s="93"/>
      <c r="BC1381" s="93"/>
    </row>
    <row r="1382" spans="1:55" x14ac:dyDescent="0.45">
      <c r="A1382" s="54" t="s">
        <v>918</v>
      </c>
      <c r="B1382" s="55"/>
      <c r="C1382" s="55"/>
      <c r="D1382" s="55"/>
      <c r="E1382" s="56"/>
      <c r="F1382" s="56"/>
      <c r="G1382" s="56"/>
      <c r="H1382" s="57"/>
      <c r="I1382" s="56"/>
      <c r="J1382" s="56"/>
      <c r="K1382" s="56"/>
      <c r="L1382" s="57"/>
      <c r="M1382" s="56"/>
      <c r="N1382" s="56"/>
      <c r="O1382" s="56"/>
      <c r="P1382" s="57"/>
      <c r="Q1382" s="56"/>
      <c r="R1382" s="56"/>
      <c r="S1382" s="56"/>
      <c r="T1382" s="57"/>
      <c r="U1382" s="56"/>
      <c r="V1382" s="56"/>
      <c r="W1382" s="56"/>
      <c r="X1382" s="57"/>
      <c r="Y1382" s="56"/>
      <c r="Z1382" s="56"/>
      <c r="AA1382" s="56"/>
      <c r="AB1382" s="57"/>
      <c r="AC1382" s="56"/>
      <c r="AD1382" s="56"/>
      <c r="AE1382" s="56"/>
      <c r="AF1382" s="57"/>
      <c r="AG1382" s="56"/>
      <c r="AH1382" s="56"/>
      <c r="AI1382" s="56"/>
      <c r="AJ1382" s="57"/>
      <c r="AK1382" s="56"/>
      <c r="AL1382" s="56"/>
      <c r="AM1382" s="56"/>
      <c r="AN1382" s="57"/>
      <c r="AO1382" s="56"/>
      <c r="AP1382" s="56"/>
      <c r="AQ1382" s="56"/>
      <c r="AR1382" s="57"/>
      <c r="AT1382" s="58"/>
      <c r="AU1382" s="58"/>
      <c r="AV1382" s="58"/>
      <c r="AW1382" s="58"/>
      <c r="AX1382" s="58"/>
      <c r="AY1382" s="58"/>
      <c r="AZ1382" s="58"/>
      <c r="BA1382" s="58"/>
      <c r="BB1382" s="58"/>
      <c r="BC1382" s="58"/>
    </row>
    <row r="1383" spans="1:55" x14ac:dyDescent="0.45">
      <c r="A1383" s="59" t="s">
        <v>442</v>
      </c>
      <c r="B1383" s="60" t="s">
        <v>208</v>
      </c>
      <c r="C1383" s="76" t="s">
        <v>185</v>
      </c>
      <c r="D1383" s="60">
        <v>3501223</v>
      </c>
      <c r="E1383" s="64"/>
      <c r="F1383" s="64"/>
      <c r="G1383" s="64"/>
      <c r="H1383" s="65"/>
      <c r="I1383" s="64"/>
      <c r="J1383" s="64"/>
      <c r="K1383" s="64"/>
      <c r="L1383" s="65"/>
      <c r="M1383" s="64"/>
      <c r="N1383" s="64"/>
      <c r="O1383" s="64"/>
      <c r="P1383" s="65"/>
      <c r="Q1383" s="64"/>
      <c r="R1383" s="64"/>
      <c r="S1383" s="64"/>
      <c r="T1383" s="65"/>
      <c r="U1383" s="64"/>
      <c r="V1383" s="64"/>
      <c r="W1383" s="64"/>
      <c r="X1383" s="65"/>
      <c r="Y1383" s="64"/>
      <c r="Z1383" s="64"/>
      <c r="AA1383" s="64"/>
      <c r="AB1383" s="65"/>
      <c r="AC1383" s="64"/>
      <c r="AD1383" s="64"/>
      <c r="AE1383" s="64"/>
      <c r="AF1383" s="65"/>
      <c r="AG1383" s="64"/>
      <c r="AH1383" s="64"/>
      <c r="AI1383" s="64"/>
      <c r="AJ1383" s="77">
        <v>2.2999999999999998</v>
      </c>
      <c r="AK1383" s="86">
        <v>3</v>
      </c>
      <c r="AL1383" s="86">
        <v>3.2</v>
      </c>
      <c r="AM1383" s="86">
        <v>3.5</v>
      </c>
      <c r="AN1383" s="77">
        <v>3</v>
      </c>
      <c r="AO1383" s="86">
        <v>3.8</v>
      </c>
      <c r="AP1383" s="86">
        <v>3.8</v>
      </c>
      <c r="AQ1383" s="86">
        <v>3.8</v>
      </c>
      <c r="AR1383" s="77">
        <v>3.8</v>
      </c>
      <c r="AT1383" s="87"/>
      <c r="AU1383" s="87"/>
      <c r="AV1383" s="87"/>
      <c r="AW1383" s="87"/>
      <c r="AX1383" s="87"/>
      <c r="AY1383" s="87"/>
      <c r="AZ1383" s="87"/>
      <c r="BA1383" s="87"/>
      <c r="BB1383" s="87"/>
      <c r="BC1383" s="87"/>
    </row>
    <row r="1384" spans="1:55" x14ac:dyDescent="0.45">
      <c r="A1384" s="59"/>
      <c r="B1384" s="60"/>
      <c r="C1384" s="60"/>
      <c r="D1384" s="60"/>
      <c r="E1384" s="64"/>
      <c r="F1384" s="64"/>
      <c r="G1384" s="64"/>
      <c r="H1384" s="65"/>
      <c r="I1384" s="64"/>
      <c r="J1384" s="64"/>
      <c r="K1384" s="64"/>
      <c r="L1384" s="65"/>
      <c r="M1384" s="64"/>
      <c r="N1384" s="64"/>
      <c r="O1384" s="64"/>
      <c r="P1384" s="65"/>
      <c r="Q1384" s="64"/>
      <c r="R1384" s="64"/>
      <c r="S1384" s="64"/>
      <c r="T1384" s="65"/>
      <c r="U1384" s="64"/>
      <c r="V1384" s="64"/>
      <c r="W1384" s="64"/>
      <c r="X1384" s="65"/>
      <c r="Y1384" s="64"/>
      <c r="Z1384" s="64"/>
      <c r="AA1384" s="64"/>
      <c r="AB1384" s="65"/>
      <c r="AC1384" s="64"/>
      <c r="AD1384" s="64"/>
      <c r="AE1384" s="64"/>
      <c r="AF1384" s="65"/>
      <c r="AG1384" s="64"/>
      <c r="AH1384" s="64"/>
      <c r="AI1384" s="64"/>
      <c r="AJ1384" s="65"/>
      <c r="AK1384" s="64"/>
      <c r="AL1384" s="64"/>
      <c r="AM1384" s="64"/>
      <c r="AN1384" s="65"/>
      <c r="AO1384" s="64"/>
      <c r="AP1384" s="64"/>
      <c r="AQ1384" s="64"/>
      <c r="AR1384" s="65"/>
      <c r="AT1384" s="87"/>
      <c r="AU1384" s="87"/>
      <c r="AV1384" s="87"/>
      <c r="AW1384" s="87"/>
      <c r="AX1384" s="87"/>
      <c r="AY1384" s="87"/>
      <c r="AZ1384" s="87"/>
      <c r="BA1384" s="87"/>
      <c r="BB1384" s="87"/>
      <c r="BC1384" s="87"/>
    </row>
    <row r="1385" spans="1:55" x14ac:dyDescent="0.45">
      <c r="A1385" s="95" t="s">
        <v>919</v>
      </c>
      <c r="B1385" s="96"/>
      <c r="C1385" s="96"/>
      <c r="D1385" s="96"/>
      <c r="E1385" s="66"/>
      <c r="F1385" s="66"/>
      <c r="G1385" s="66"/>
      <c r="H1385" s="67"/>
      <c r="I1385" s="66"/>
      <c r="J1385" s="66"/>
      <c r="K1385" s="66"/>
      <c r="L1385" s="67"/>
      <c r="M1385" s="66"/>
      <c r="N1385" s="66"/>
      <c r="O1385" s="66"/>
      <c r="P1385" s="67"/>
      <c r="Q1385" s="66"/>
      <c r="R1385" s="66"/>
      <c r="S1385" s="66"/>
      <c r="T1385" s="67"/>
      <c r="U1385" s="66"/>
      <c r="V1385" s="66"/>
      <c r="W1385" s="66"/>
      <c r="X1385" s="67"/>
      <c r="Y1385" s="66"/>
      <c r="Z1385" s="66"/>
      <c r="AA1385" s="66"/>
      <c r="AB1385" s="67"/>
      <c r="AC1385" s="66"/>
      <c r="AD1385" s="66"/>
      <c r="AE1385" s="66"/>
      <c r="AF1385" s="67"/>
      <c r="AG1385" s="66"/>
      <c r="AH1385" s="66"/>
      <c r="AI1385" s="66"/>
      <c r="AJ1385" s="67"/>
      <c r="AK1385" s="66"/>
      <c r="AL1385" s="66"/>
      <c r="AM1385" s="66"/>
      <c r="AN1385" s="67"/>
      <c r="AO1385" s="66"/>
      <c r="AP1385" s="66"/>
      <c r="AQ1385" s="66"/>
      <c r="AR1385" s="67"/>
      <c r="AT1385" s="68"/>
      <c r="AU1385" s="68"/>
      <c r="AV1385" s="68"/>
      <c r="AW1385" s="68"/>
      <c r="AX1385" s="68"/>
      <c r="AY1385" s="68"/>
      <c r="AZ1385" s="68"/>
      <c r="BA1385" s="68"/>
      <c r="BB1385" s="68"/>
      <c r="BC1385" s="68"/>
    </row>
    <row r="1386" spans="1:55" x14ac:dyDescent="0.45">
      <c r="A1386" s="141" t="s">
        <v>920</v>
      </c>
      <c r="B1386" s="142"/>
      <c r="C1386" s="142"/>
      <c r="D1386" s="142"/>
      <c r="E1386" s="113"/>
      <c r="F1386" s="113"/>
      <c r="G1386" s="113"/>
      <c r="H1386" s="91"/>
      <c r="I1386" s="113"/>
      <c r="J1386" s="113"/>
      <c r="K1386" s="113"/>
      <c r="L1386" s="91"/>
      <c r="M1386" s="113"/>
      <c r="N1386" s="113"/>
      <c r="O1386" s="113"/>
      <c r="P1386" s="91"/>
      <c r="Q1386" s="113"/>
      <c r="R1386" s="113"/>
      <c r="S1386" s="113"/>
      <c r="T1386" s="91"/>
      <c r="U1386" s="113"/>
      <c r="V1386" s="113"/>
      <c r="W1386" s="113"/>
      <c r="X1386" s="91"/>
      <c r="Y1386" s="113"/>
      <c r="Z1386" s="113"/>
      <c r="AA1386" s="113"/>
      <c r="AB1386" s="91"/>
      <c r="AC1386" s="113"/>
      <c r="AD1386" s="113"/>
      <c r="AE1386" s="113"/>
      <c r="AF1386" s="91"/>
      <c r="AG1386" s="113"/>
      <c r="AH1386" s="113"/>
      <c r="AI1386" s="113"/>
      <c r="AJ1386" s="91"/>
      <c r="AK1386" s="113"/>
      <c r="AL1386" s="113"/>
      <c r="AM1386" s="113"/>
      <c r="AN1386" s="91"/>
      <c r="AO1386" s="113"/>
      <c r="AP1386" s="113"/>
      <c r="AQ1386" s="113"/>
      <c r="AR1386" s="91"/>
      <c r="AT1386" s="93"/>
      <c r="AU1386" s="93"/>
      <c r="AV1386" s="93"/>
      <c r="AW1386" s="93"/>
      <c r="AX1386" s="93"/>
      <c r="AY1386" s="93"/>
      <c r="AZ1386" s="93"/>
      <c r="BA1386" s="93"/>
      <c r="BB1386" s="93"/>
      <c r="BC1386" s="93"/>
    </row>
    <row r="1387" spans="1:55" x14ac:dyDescent="0.45">
      <c r="A1387" s="135" t="s">
        <v>921</v>
      </c>
      <c r="B1387" s="158"/>
      <c r="C1387" s="158"/>
      <c r="D1387" s="158"/>
      <c r="E1387" s="113"/>
      <c r="F1387" s="113"/>
      <c r="G1387" s="113"/>
      <c r="H1387" s="91"/>
      <c r="I1387" s="113"/>
      <c r="J1387" s="113"/>
      <c r="K1387" s="113"/>
      <c r="L1387" s="91"/>
      <c r="M1387" s="113"/>
      <c r="N1387" s="113"/>
      <c r="O1387" s="113"/>
      <c r="P1387" s="91"/>
      <c r="Q1387" s="113"/>
      <c r="R1387" s="113"/>
      <c r="S1387" s="113"/>
      <c r="T1387" s="91"/>
      <c r="U1387" s="113"/>
      <c r="V1387" s="113"/>
      <c r="W1387" s="113"/>
      <c r="X1387" s="91"/>
      <c r="Y1387" s="113"/>
      <c r="Z1387" s="113"/>
      <c r="AA1387" s="113"/>
      <c r="AB1387" s="91"/>
      <c r="AC1387" s="113"/>
      <c r="AD1387" s="113"/>
      <c r="AE1387" s="113"/>
      <c r="AF1387" s="91"/>
      <c r="AG1387" s="113"/>
      <c r="AH1387" s="113"/>
      <c r="AI1387" s="113"/>
      <c r="AJ1387" s="91"/>
      <c r="AK1387" s="113"/>
      <c r="AL1387" s="113"/>
      <c r="AM1387" s="113"/>
      <c r="AN1387" s="91"/>
      <c r="AO1387" s="113"/>
      <c r="AP1387" s="113"/>
      <c r="AQ1387" s="113"/>
      <c r="AR1387" s="91"/>
      <c r="AT1387" s="93"/>
      <c r="AU1387" s="93"/>
      <c r="AV1387" s="93"/>
      <c r="AW1387" s="93"/>
      <c r="AX1387" s="93"/>
      <c r="AY1387" s="93"/>
      <c r="AZ1387" s="93"/>
      <c r="BA1387" s="93"/>
      <c r="BB1387" s="93"/>
      <c r="BC1387" s="93"/>
    </row>
    <row r="1388" spans="1:55" x14ac:dyDescent="0.45">
      <c r="A1388" s="135" t="s">
        <v>922</v>
      </c>
      <c r="B1388" s="158"/>
      <c r="C1388" s="158"/>
      <c r="D1388" s="158"/>
      <c r="E1388" s="113"/>
      <c r="F1388" s="113"/>
      <c r="G1388" s="113"/>
      <c r="H1388" s="91"/>
      <c r="I1388" s="113"/>
      <c r="J1388" s="113"/>
      <c r="K1388" s="113"/>
      <c r="L1388" s="91"/>
      <c r="M1388" s="113"/>
      <c r="N1388" s="113"/>
      <c r="O1388" s="113"/>
      <c r="P1388" s="91"/>
      <c r="Q1388" s="113"/>
      <c r="R1388" s="113"/>
      <c r="S1388" s="113"/>
      <c r="T1388" s="91"/>
      <c r="U1388" s="113"/>
      <c r="V1388" s="113"/>
      <c r="W1388" s="113"/>
      <c r="X1388" s="91"/>
      <c r="Y1388" s="113"/>
      <c r="Z1388" s="113"/>
      <c r="AA1388" s="113"/>
      <c r="AB1388" s="91"/>
      <c r="AC1388" s="113"/>
      <c r="AD1388" s="113"/>
      <c r="AE1388" s="113"/>
      <c r="AF1388" s="91"/>
      <c r="AG1388" s="113"/>
      <c r="AH1388" s="113"/>
      <c r="AI1388" s="113"/>
      <c r="AJ1388" s="91"/>
      <c r="AK1388" s="113"/>
      <c r="AL1388" s="113"/>
      <c r="AM1388" s="113"/>
      <c r="AN1388" s="91"/>
      <c r="AO1388" s="113"/>
      <c r="AP1388" s="113"/>
      <c r="AQ1388" s="113"/>
      <c r="AR1388" s="91"/>
      <c r="AT1388" s="93"/>
      <c r="AU1388" s="93"/>
      <c r="AV1388" s="93"/>
      <c r="AW1388" s="93"/>
      <c r="AX1388" s="93"/>
      <c r="AY1388" s="93"/>
      <c r="AZ1388" s="93"/>
      <c r="BA1388" s="93"/>
      <c r="BB1388" s="93"/>
      <c r="BC1388" s="93"/>
    </row>
    <row r="1389" spans="1:55" x14ac:dyDescent="0.45">
      <c r="A1389" s="135" t="s">
        <v>923</v>
      </c>
      <c r="B1389" s="158"/>
      <c r="C1389" s="158"/>
      <c r="D1389" s="158"/>
      <c r="E1389" s="113"/>
      <c r="F1389" s="113"/>
      <c r="G1389" s="113"/>
      <c r="H1389" s="91"/>
      <c r="I1389" s="113"/>
      <c r="J1389" s="113"/>
      <c r="K1389" s="113"/>
      <c r="L1389" s="91"/>
      <c r="M1389" s="113"/>
      <c r="N1389" s="113"/>
      <c r="O1389" s="113"/>
      <c r="P1389" s="91"/>
      <c r="Q1389" s="113"/>
      <c r="R1389" s="113"/>
      <c r="S1389" s="113"/>
      <c r="T1389" s="91"/>
      <c r="U1389" s="113"/>
      <c r="V1389" s="113"/>
      <c r="W1389" s="113"/>
      <c r="X1389" s="91"/>
      <c r="Y1389" s="113"/>
      <c r="Z1389" s="113"/>
      <c r="AA1389" s="113"/>
      <c r="AB1389" s="91"/>
      <c r="AC1389" s="113"/>
      <c r="AD1389" s="113"/>
      <c r="AE1389" s="113"/>
      <c r="AF1389" s="91"/>
      <c r="AG1389" s="113"/>
      <c r="AH1389" s="113"/>
      <c r="AI1389" s="113"/>
      <c r="AJ1389" s="91"/>
      <c r="AK1389" s="113"/>
      <c r="AL1389" s="113"/>
      <c r="AM1389" s="113"/>
      <c r="AN1389" s="91"/>
      <c r="AO1389" s="113"/>
      <c r="AP1389" s="113"/>
      <c r="AQ1389" s="113"/>
      <c r="AR1389" s="91"/>
      <c r="AT1389" s="93"/>
      <c r="AU1389" s="93"/>
      <c r="AV1389" s="93"/>
      <c r="AW1389" s="93"/>
      <c r="AX1389" s="93"/>
      <c r="AY1389" s="93"/>
      <c r="AZ1389" s="93"/>
      <c r="BA1389" s="93"/>
      <c r="BB1389" s="93"/>
      <c r="BC1389" s="93"/>
    </row>
    <row r="1390" spans="1:55" x14ac:dyDescent="0.45">
      <c r="A1390" s="135" t="s">
        <v>924</v>
      </c>
      <c r="B1390" s="158"/>
      <c r="C1390" s="158"/>
      <c r="D1390" s="158"/>
      <c r="E1390" s="113"/>
      <c r="F1390" s="113"/>
      <c r="G1390" s="113"/>
      <c r="H1390" s="91"/>
      <c r="I1390" s="113"/>
      <c r="J1390" s="113"/>
      <c r="K1390" s="113"/>
      <c r="L1390" s="91"/>
      <c r="M1390" s="113"/>
      <c r="N1390" s="113"/>
      <c r="O1390" s="113"/>
      <c r="P1390" s="91"/>
      <c r="Q1390" s="113"/>
      <c r="R1390" s="113"/>
      <c r="S1390" s="113"/>
      <c r="T1390" s="91"/>
      <c r="U1390" s="113"/>
      <c r="V1390" s="113"/>
      <c r="W1390" s="113"/>
      <c r="X1390" s="91"/>
      <c r="Y1390" s="113"/>
      <c r="Z1390" s="113"/>
      <c r="AA1390" s="113"/>
      <c r="AB1390" s="91"/>
      <c r="AC1390" s="113"/>
      <c r="AD1390" s="113"/>
      <c r="AE1390" s="113"/>
      <c r="AF1390" s="91"/>
      <c r="AG1390" s="113"/>
      <c r="AH1390" s="113"/>
      <c r="AI1390" s="113"/>
      <c r="AJ1390" s="91"/>
      <c r="AK1390" s="113"/>
      <c r="AL1390" s="113"/>
      <c r="AM1390" s="113"/>
      <c r="AN1390" s="91"/>
      <c r="AO1390" s="113"/>
      <c r="AP1390" s="113"/>
      <c r="AQ1390" s="113"/>
      <c r="AR1390" s="91"/>
      <c r="AT1390" s="93"/>
      <c r="AU1390" s="93"/>
      <c r="AV1390" s="93"/>
      <c r="AW1390" s="93"/>
      <c r="AX1390" s="93"/>
      <c r="AY1390" s="93"/>
      <c r="AZ1390" s="93"/>
      <c r="BA1390" s="93"/>
      <c r="BB1390" s="93"/>
      <c r="BC1390" s="93"/>
    </row>
    <row r="1391" spans="1:55" x14ac:dyDescent="0.45">
      <c r="A1391" s="135" t="s">
        <v>925</v>
      </c>
      <c r="B1391" s="158"/>
      <c r="C1391" s="158"/>
      <c r="D1391" s="158"/>
      <c r="E1391" s="113"/>
      <c r="F1391" s="113"/>
      <c r="G1391" s="113"/>
      <c r="H1391" s="91"/>
      <c r="I1391" s="113"/>
      <c r="J1391" s="113"/>
      <c r="K1391" s="113"/>
      <c r="L1391" s="91"/>
      <c r="M1391" s="113"/>
      <c r="N1391" s="113"/>
      <c r="O1391" s="113"/>
      <c r="P1391" s="91"/>
      <c r="Q1391" s="113"/>
      <c r="R1391" s="113"/>
      <c r="S1391" s="113"/>
      <c r="T1391" s="91"/>
      <c r="U1391" s="113"/>
      <c r="V1391" s="113"/>
      <c r="W1391" s="113"/>
      <c r="X1391" s="91"/>
      <c r="Y1391" s="113"/>
      <c r="Z1391" s="113"/>
      <c r="AA1391" s="113"/>
      <c r="AB1391" s="91"/>
      <c r="AC1391" s="113"/>
      <c r="AD1391" s="113"/>
      <c r="AE1391" s="113"/>
      <c r="AF1391" s="91"/>
      <c r="AG1391" s="113"/>
      <c r="AH1391" s="113"/>
      <c r="AI1391" s="113"/>
      <c r="AJ1391" s="91"/>
      <c r="AK1391" s="113"/>
      <c r="AL1391" s="113"/>
      <c r="AM1391" s="113"/>
      <c r="AN1391" s="91"/>
      <c r="AO1391" s="113"/>
      <c r="AP1391" s="113"/>
      <c r="AQ1391" s="113"/>
      <c r="AR1391" s="91"/>
      <c r="AT1391" s="93"/>
      <c r="AU1391" s="93"/>
      <c r="AV1391" s="93"/>
      <c r="AW1391" s="93"/>
      <c r="AX1391" s="93"/>
      <c r="AY1391" s="93"/>
      <c r="AZ1391" s="93"/>
      <c r="BA1391" s="93"/>
      <c r="BB1391" s="93"/>
      <c r="BC1391" s="93"/>
    </row>
    <row r="1392" spans="1:55" x14ac:dyDescent="0.45">
      <c r="A1392" s="135" t="s">
        <v>926</v>
      </c>
      <c r="B1392" s="158"/>
      <c r="C1392" s="158"/>
      <c r="D1392" s="158"/>
      <c r="E1392" s="113"/>
      <c r="F1392" s="113"/>
      <c r="G1392" s="113"/>
      <c r="H1392" s="91"/>
      <c r="I1392" s="113"/>
      <c r="J1392" s="113"/>
      <c r="K1392" s="113"/>
      <c r="L1392" s="91"/>
      <c r="M1392" s="113"/>
      <c r="N1392" s="113"/>
      <c r="O1392" s="113"/>
      <c r="P1392" s="91"/>
      <c r="Q1392" s="113"/>
      <c r="R1392" s="113"/>
      <c r="S1392" s="113"/>
      <c r="T1392" s="91"/>
      <c r="U1392" s="113"/>
      <c r="V1392" s="113"/>
      <c r="W1392" s="113"/>
      <c r="X1392" s="91"/>
      <c r="Y1392" s="113"/>
      <c r="Z1392" s="113"/>
      <c r="AA1392" s="113"/>
      <c r="AB1392" s="91"/>
      <c r="AC1392" s="113"/>
      <c r="AD1392" s="113"/>
      <c r="AE1392" s="113"/>
      <c r="AF1392" s="91"/>
      <c r="AG1392" s="113"/>
      <c r="AH1392" s="113"/>
      <c r="AI1392" s="113"/>
      <c r="AJ1392" s="91"/>
      <c r="AK1392" s="113"/>
      <c r="AL1392" s="113"/>
      <c r="AM1392" s="113"/>
      <c r="AN1392" s="91"/>
      <c r="AO1392" s="113"/>
      <c r="AP1392" s="113"/>
      <c r="AQ1392" s="113"/>
      <c r="AR1392" s="91"/>
      <c r="AT1392" s="93"/>
      <c r="AU1392" s="93"/>
      <c r="AV1392" s="93"/>
      <c r="AW1392" s="93"/>
      <c r="AX1392" s="93"/>
      <c r="AY1392" s="93"/>
      <c r="AZ1392" s="93"/>
      <c r="BA1392" s="93"/>
      <c r="BB1392" s="93"/>
      <c r="BC1392" s="93"/>
    </row>
    <row r="1393" spans="1:55" x14ac:dyDescent="0.45">
      <c r="A1393" s="136" t="s">
        <v>927</v>
      </c>
      <c r="B1393" s="240"/>
      <c r="C1393" s="240"/>
      <c r="D1393" s="240"/>
      <c r="E1393" s="200"/>
      <c r="F1393" s="200"/>
      <c r="G1393" s="200"/>
      <c r="H1393" s="157"/>
      <c r="I1393" s="200"/>
      <c r="J1393" s="200"/>
      <c r="K1393" s="200"/>
      <c r="L1393" s="157"/>
      <c r="M1393" s="200"/>
      <c r="N1393" s="200"/>
      <c r="O1393" s="200"/>
      <c r="P1393" s="157"/>
      <c r="Q1393" s="200"/>
      <c r="R1393" s="200"/>
      <c r="S1393" s="200"/>
      <c r="T1393" s="157"/>
      <c r="U1393" s="200"/>
      <c r="V1393" s="200"/>
      <c r="W1393" s="200"/>
      <c r="X1393" s="157"/>
      <c r="Y1393" s="200"/>
      <c r="Z1393" s="200"/>
      <c r="AA1393" s="200"/>
      <c r="AB1393" s="157"/>
      <c r="AC1393" s="200"/>
      <c r="AD1393" s="200"/>
      <c r="AE1393" s="200"/>
      <c r="AF1393" s="157"/>
      <c r="AG1393" s="200"/>
      <c r="AH1393" s="200"/>
      <c r="AI1393" s="200"/>
      <c r="AJ1393" s="157"/>
      <c r="AK1393" s="200"/>
      <c r="AL1393" s="200"/>
      <c r="AM1393" s="200"/>
      <c r="AN1393" s="157"/>
      <c r="AO1393" s="200"/>
      <c r="AP1393" s="200"/>
      <c r="AQ1393" s="200"/>
      <c r="AR1393" s="157"/>
      <c r="AT1393" s="194"/>
      <c r="AU1393" s="194"/>
      <c r="AV1393" s="194"/>
      <c r="AW1393" s="194"/>
      <c r="AX1393" s="194"/>
      <c r="AY1393" s="194"/>
      <c r="AZ1393" s="194"/>
      <c r="BA1393" s="194"/>
      <c r="BB1393" s="194"/>
      <c r="BC1393" s="194"/>
    </row>
    <row r="1394" spans="1:55" x14ac:dyDescent="0.45">
      <c r="A1394" s="135"/>
      <c r="B1394" s="158"/>
      <c r="C1394" s="158"/>
      <c r="D1394" s="158"/>
      <c r="E1394" s="113"/>
      <c r="F1394" s="113"/>
      <c r="G1394" s="113"/>
      <c r="H1394" s="91"/>
      <c r="I1394" s="113"/>
      <c r="J1394" s="113"/>
      <c r="K1394" s="113"/>
      <c r="L1394" s="91"/>
      <c r="M1394" s="113"/>
      <c r="N1394" s="113"/>
      <c r="O1394" s="113"/>
      <c r="P1394" s="91"/>
      <c r="Q1394" s="113"/>
      <c r="R1394" s="113"/>
      <c r="S1394" s="113"/>
      <c r="T1394" s="91"/>
      <c r="U1394" s="113"/>
      <c r="V1394" s="113"/>
      <c r="W1394" s="113"/>
      <c r="X1394" s="91"/>
      <c r="Y1394" s="113"/>
      <c r="Z1394" s="113"/>
      <c r="AA1394" s="113"/>
      <c r="AB1394" s="91"/>
      <c r="AC1394" s="113"/>
      <c r="AD1394" s="113"/>
      <c r="AE1394" s="113"/>
      <c r="AF1394" s="91"/>
      <c r="AG1394" s="113"/>
      <c r="AH1394" s="113"/>
      <c r="AI1394" s="113"/>
      <c r="AJ1394" s="91"/>
      <c r="AK1394" s="113"/>
      <c r="AL1394" s="113"/>
      <c r="AM1394" s="113"/>
      <c r="AN1394" s="91"/>
      <c r="AO1394" s="113"/>
      <c r="AP1394" s="113"/>
      <c r="AQ1394" s="113"/>
      <c r="AR1394" s="91"/>
      <c r="AT1394" s="93"/>
      <c r="AU1394" s="93"/>
      <c r="AV1394" s="93"/>
      <c r="AW1394" s="93"/>
      <c r="AX1394" s="93"/>
      <c r="AY1394" s="93"/>
      <c r="AZ1394" s="93"/>
      <c r="BA1394" s="93"/>
      <c r="BB1394" s="93"/>
      <c r="BC1394" s="93"/>
    </row>
    <row r="1395" spans="1:55" x14ac:dyDescent="0.45">
      <c r="A1395" s="135" t="s">
        <v>928</v>
      </c>
      <c r="B1395" s="158"/>
      <c r="C1395" s="158"/>
      <c r="D1395" s="158"/>
      <c r="E1395" s="113"/>
      <c r="F1395" s="113"/>
      <c r="G1395" s="113"/>
      <c r="H1395" s="91"/>
      <c r="I1395" s="113"/>
      <c r="J1395" s="113"/>
      <c r="K1395" s="113"/>
      <c r="L1395" s="91"/>
      <c r="M1395" s="113"/>
      <c r="N1395" s="113"/>
      <c r="O1395" s="113"/>
      <c r="P1395" s="91"/>
      <c r="Q1395" s="113"/>
      <c r="R1395" s="113"/>
      <c r="S1395" s="113"/>
      <c r="T1395" s="91"/>
      <c r="U1395" s="113"/>
      <c r="V1395" s="113"/>
      <c r="W1395" s="113"/>
      <c r="X1395" s="91"/>
      <c r="Y1395" s="113"/>
      <c r="Z1395" s="113"/>
      <c r="AA1395" s="113"/>
      <c r="AB1395" s="91"/>
      <c r="AC1395" s="113"/>
      <c r="AD1395" s="113"/>
      <c r="AE1395" s="113"/>
      <c r="AF1395" s="91"/>
      <c r="AG1395" s="113"/>
      <c r="AH1395" s="113"/>
      <c r="AI1395" s="113"/>
      <c r="AJ1395" s="91"/>
      <c r="AK1395" s="113"/>
      <c r="AL1395" s="113"/>
      <c r="AM1395" s="113"/>
      <c r="AN1395" s="91"/>
      <c r="AO1395" s="113"/>
      <c r="AP1395" s="113"/>
      <c r="AQ1395" s="113"/>
      <c r="AR1395" s="91"/>
      <c r="AT1395" s="93"/>
      <c r="AU1395" s="93"/>
      <c r="AV1395" s="93"/>
      <c r="AW1395" s="93"/>
      <c r="AX1395" s="93"/>
      <c r="AY1395" s="93"/>
      <c r="AZ1395" s="93"/>
      <c r="BA1395" s="93"/>
      <c r="BB1395" s="93"/>
      <c r="BC1395" s="93"/>
    </row>
    <row r="1396" spans="1:55" x14ac:dyDescent="0.45">
      <c r="A1396" s="135" t="s">
        <v>929</v>
      </c>
      <c r="B1396" s="60" t="s">
        <v>223</v>
      </c>
      <c r="C1396" s="76" t="s">
        <v>185</v>
      </c>
      <c r="D1396" s="60">
        <v>2690548</v>
      </c>
      <c r="E1396" s="86">
        <v>10891</v>
      </c>
      <c r="F1396" s="86">
        <v>11956</v>
      </c>
      <c r="G1396" s="86">
        <v>13173</v>
      </c>
      <c r="H1396" s="77">
        <v>15761</v>
      </c>
      <c r="I1396" s="86">
        <v>17184</v>
      </c>
      <c r="J1396" s="86">
        <v>13445</v>
      </c>
      <c r="K1396" s="86">
        <v>14244</v>
      </c>
      <c r="L1396" s="77">
        <v>14225</v>
      </c>
      <c r="M1396" s="86">
        <v>14470</v>
      </c>
      <c r="N1396" s="86">
        <v>15321</v>
      </c>
      <c r="O1396" s="86">
        <v>18260</v>
      </c>
      <c r="P1396" s="77">
        <v>20643</v>
      </c>
      <c r="Q1396" s="86">
        <v>22319</v>
      </c>
      <c r="R1396" s="86">
        <v>26774</v>
      </c>
      <c r="S1396" s="86">
        <v>32390</v>
      </c>
      <c r="T1396" s="77">
        <v>37672</v>
      </c>
      <c r="U1396" s="86">
        <v>41101</v>
      </c>
      <c r="V1396" s="86">
        <v>44838</v>
      </c>
      <c r="W1396" s="86">
        <v>39198</v>
      </c>
      <c r="X1396" s="77">
        <v>35707</v>
      </c>
      <c r="Y1396" s="113"/>
      <c r="Z1396" s="113"/>
      <c r="AA1396" s="113"/>
      <c r="AB1396" s="91"/>
      <c r="AC1396" s="113"/>
      <c r="AD1396" s="113"/>
      <c r="AE1396" s="113"/>
      <c r="AF1396" s="91"/>
      <c r="AG1396" s="113"/>
      <c r="AH1396" s="113"/>
      <c r="AI1396" s="113"/>
      <c r="AJ1396" s="91"/>
      <c r="AK1396" s="113"/>
      <c r="AL1396" s="113"/>
      <c r="AM1396" s="113"/>
      <c r="AN1396" s="91"/>
      <c r="AO1396" s="113"/>
      <c r="AP1396" s="113"/>
      <c r="AQ1396" s="113"/>
      <c r="AR1396" s="91"/>
      <c r="AT1396" s="93"/>
      <c r="AU1396" s="93"/>
      <c r="AV1396" s="93"/>
      <c r="AW1396" s="93"/>
      <c r="AX1396" s="93"/>
      <c r="AY1396" s="93"/>
      <c r="AZ1396" s="93"/>
      <c r="BA1396" s="93"/>
      <c r="BB1396" s="93"/>
      <c r="BC1396" s="93"/>
    </row>
    <row r="1397" spans="1:55" x14ac:dyDescent="0.45">
      <c r="A1397" s="135" t="s">
        <v>930</v>
      </c>
      <c r="B1397" s="60" t="s">
        <v>223</v>
      </c>
      <c r="C1397" s="76" t="s">
        <v>185</v>
      </c>
      <c r="D1397" s="60">
        <v>2690549</v>
      </c>
      <c r="E1397" s="86">
        <v>144</v>
      </c>
      <c r="F1397" s="86">
        <v>235</v>
      </c>
      <c r="G1397" s="86">
        <v>414</v>
      </c>
      <c r="H1397" s="77">
        <v>364</v>
      </c>
      <c r="I1397" s="86">
        <v>380</v>
      </c>
      <c r="J1397" s="86">
        <v>396</v>
      </c>
      <c r="K1397" s="86">
        <v>340</v>
      </c>
      <c r="L1397" s="77">
        <v>1352</v>
      </c>
      <c r="M1397" s="86">
        <v>1363</v>
      </c>
      <c r="N1397" s="86">
        <v>1212</v>
      </c>
      <c r="O1397" s="86">
        <v>895</v>
      </c>
      <c r="P1397" s="77">
        <v>847</v>
      </c>
      <c r="Q1397" s="86">
        <v>534</v>
      </c>
      <c r="R1397" s="86">
        <v>210</v>
      </c>
      <c r="S1397" s="86">
        <v>275</v>
      </c>
      <c r="T1397" s="77">
        <v>293</v>
      </c>
      <c r="U1397" s="86">
        <v>317</v>
      </c>
      <c r="V1397" s="86">
        <v>347</v>
      </c>
      <c r="W1397" s="86">
        <v>344</v>
      </c>
      <c r="X1397" s="77">
        <v>340</v>
      </c>
      <c r="Y1397" s="113"/>
      <c r="Z1397" s="113"/>
      <c r="AA1397" s="113"/>
      <c r="AB1397" s="91"/>
      <c r="AC1397" s="113"/>
      <c r="AD1397" s="113"/>
      <c r="AE1397" s="113"/>
      <c r="AF1397" s="91"/>
      <c r="AG1397" s="113"/>
      <c r="AH1397" s="113"/>
      <c r="AI1397" s="113"/>
      <c r="AJ1397" s="91"/>
      <c r="AK1397" s="113"/>
      <c r="AL1397" s="113"/>
      <c r="AM1397" s="113"/>
      <c r="AN1397" s="91"/>
      <c r="AO1397" s="113"/>
      <c r="AP1397" s="113"/>
      <c r="AQ1397" s="113"/>
      <c r="AR1397" s="91"/>
      <c r="AT1397" s="93"/>
      <c r="AU1397" s="93"/>
      <c r="AV1397" s="93"/>
      <c r="AW1397" s="93"/>
      <c r="AX1397" s="93"/>
      <c r="AY1397" s="93"/>
      <c r="AZ1397" s="93"/>
      <c r="BA1397" s="93"/>
      <c r="BB1397" s="93"/>
      <c r="BC1397" s="93"/>
    </row>
    <row r="1398" spans="1:55" x14ac:dyDescent="0.45">
      <c r="A1398" s="136" t="s">
        <v>716</v>
      </c>
      <c r="B1398" s="101" t="s">
        <v>223</v>
      </c>
      <c r="C1398" s="102" t="s">
        <v>185</v>
      </c>
      <c r="D1398" s="101">
        <v>2690550</v>
      </c>
      <c r="E1398" s="162">
        <f t="shared" ref="E1398:X1398" si="106">SUM(E1396:E1397)</f>
        <v>11035</v>
      </c>
      <c r="F1398" s="162">
        <f t="shared" si="106"/>
        <v>12191</v>
      </c>
      <c r="G1398" s="162">
        <f t="shared" si="106"/>
        <v>13587</v>
      </c>
      <c r="H1398" s="199">
        <f t="shared" si="106"/>
        <v>16125</v>
      </c>
      <c r="I1398" s="162">
        <f t="shared" si="106"/>
        <v>17564</v>
      </c>
      <c r="J1398" s="162">
        <f t="shared" si="106"/>
        <v>13841</v>
      </c>
      <c r="K1398" s="162">
        <f t="shared" si="106"/>
        <v>14584</v>
      </c>
      <c r="L1398" s="199">
        <f t="shared" si="106"/>
        <v>15577</v>
      </c>
      <c r="M1398" s="162">
        <f t="shared" si="106"/>
        <v>15833</v>
      </c>
      <c r="N1398" s="162">
        <f t="shared" si="106"/>
        <v>16533</v>
      </c>
      <c r="O1398" s="162">
        <f t="shared" si="106"/>
        <v>19155</v>
      </c>
      <c r="P1398" s="199">
        <f t="shared" si="106"/>
        <v>21490</v>
      </c>
      <c r="Q1398" s="162">
        <f t="shared" si="106"/>
        <v>22853</v>
      </c>
      <c r="R1398" s="162">
        <f t="shared" si="106"/>
        <v>26984</v>
      </c>
      <c r="S1398" s="162">
        <f t="shared" si="106"/>
        <v>32665</v>
      </c>
      <c r="T1398" s="199">
        <f t="shared" si="106"/>
        <v>37965</v>
      </c>
      <c r="U1398" s="162">
        <f t="shared" si="106"/>
        <v>41418</v>
      </c>
      <c r="V1398" s="162">
        <f t="shared" si="106"/>
        <v>45185</v>
      </c>
      <c r="W1398" s="162">
        <f t="shared" si="106"/>
        <v>39542</v>
      </c>
      <c r="X1398" s="199">
        <f t="shared" si="106"/>
        <v>36047</v>
      </c>
      <c r="Y1398" s="200"/>
      <c r="Z1398" s="200"/>
      <c r="AA1398" s="200"/>
      <c r="AB1398" s="157"/>
      <c r="AC1398" s="200"/>
      <c r="AD1398" s="200"/>
      <c r="AE1398" s="200"/>
      <c r="AF1398" s="157"/>
      <c r="AG1398" s="200"/>
      <c r="AH1398" s="200"/>
      <c r="AI1398" s="200"/>
      <c r="AJ1398" s="157"/>
      <c r="AK1398" s="200"/>
      <c r="AL1398" s="200"/>
      <c r="AM1398" s="200"/>
      <c r="AN1398" s="157"/>
      <c r="AO1398" s="200"/>
      <c r="AP1398" s="200"/>
      <c r="AQ1398" s="200"/>
      <c r="AR1398" s="157"/>
      <c r="AT1398" s="194"/>
      <c r="AU1398" s="194"/>
      <c r="AV1398" s="194"/>
      <c r="AW1398" s="194"/>
      <c r="AX1398" s="194"/>
      <c r="AY1398" s="194"/>
      <c r="AZ1398" s="194"/>
      <c r="BA1398" s="194"/>
      <c r="BB1398" s="194"/>
      <c r="BC1398" s="194"/>
    </row>
    <row r="1399" spans="1:55" x14ac:dyDescent="0.45">
      <c r="A1399" s="59"/>
      <c r="B1399" s="60"/>
      <c r="C1399" s="60"/>
      <c r="D1399" s="60"/>
      <c r="E1399" s="210"/>
      <c r="F1399" s="210"/>
      <c r="G1399" s="210"/>
      <c r="H1399" s="211"/>
      <c r="I1399" s="210"/>
      <c r="J1399" s="210"/>
      <c r="K1399" s="210"/>
      <c r="L1399" s="211"/>
      <c r="M1399" s="210"/>
      <c r="N1399" s="210"/>
      <c r="O1399" s="210"/>
      <c r="P1399" s="211"/>
      <c r="Q1399" s="210"/>
      <c r="R1399" s="210"/>
      <c r="S1399" s="210"/>
      <c r="T1399" s="211"/>
      <c r="U1399" s="210"/>
      <c r="V1399" s="210"/>
      <c r="W1399" s="210"/>
      <c r="X1399" s="211"/>
      <c r="Y1399" s="113"/>
      <c r="Z1399" s="113"/>
      <c r="AA1399" s="113"/>
      <c r="AB1399" s="91"/>
      <c r="AC1399" s="113"/>
      <c r="AD1399" s="113"/>
      <c r="AE1399" s="113"/>
      <c r="AF1399" s="91"/>
      <c r="AG1399" s="113"/>
      <c r="AH1399" s="113"/>
      <c r="AI1399" s="113"/>
      <c r="AJ1399" s="91"/>
      <c r="AK1399" s="113"/>
      <c r="AL1399" s="113"/>
      <c r="AM1399" s="113"/>
      <c r="AN1399" s="91"/>
      <c r="AO1399" s="113"/>
      <c r="AP1399" s="113"/>
      <c r="AQ1399" s="113"/>
      <c r="AR1399" s="91"/>
      <c r="AT1399" s="93"/>
      <c r="AU1399" s="93"/>
      <c r="AV1399" s="93"/>
      <c r="AW1399" s="93"/>
      <c r="AX1399" s="93"/>
      <c r="AY1399" s="93"/>
      <c r="AZ1399" s="93"/>
      <c r="BA1399" s="93"/>
      <c r="BB1399" s="93"/>
      <c r="BC1399" s="93"/>
    </row>
    <row r="1400" spans="1:55" x14ac:dyDescent="0.45">
      <c r="A1400" s="141" t="s">
        <v>931</v>
      </c>
      <c r="B1400" s="142"/>
      <c r="C1400" s="142"/>
      <c r="D1400" s="142"/>
      <c r="E1400" s="66"/>
      <c r="F1400" s="66"/>
      <c r="G1400" s="66"/>
      <c r="H1400" s="67"/>
      <c r="I1400" s="66"/>
      <c r="J1400" s="66"/>
      <c r="K1400" s="66"/>
      <c r="L1400" s="67"/>
      <c r="M1400" s="66"/>
      <c r="N1400" s="66"/>
      <c r="O1400" s="66"/>
      <c r="P1400" s="67"/>
      <c r="Q1400" s="66"/>
      <c r="R1400" s="66"/>
      <c r="S1400" s="66"/>
      <c r="T1400" s="67"/>
      <c r="U1400" s="66"/>
      <c r="V1400" s="66"/>
      <c r="W1400" s="66"/>
      <c r="X1400" s="67"/>
      <c r="Y1400" s="66"/>
      <c r="Z1400" s="66"/>
      <c r="AA1400" s="66"/>
      <c r="AB1400" s="67"/>
      <c r="AC1400" s="66"/>
      <c r="AD1400" s="66"/>
      <c r="AE1400" s="66"/>
      <c r="AF1400" s="67"/>
      <c r="AG1400" s="66"/>
      <c r="AH1400" s="66"/>
      <c r="AI1400" s="66"/>
      <c r="AJ1400" s="67"/>
      <c r="AK1400" s="66"/>
      <c r="AL1400" s="66"/>
      <c r="AM1400" s="66"/>
      <c r="AN1400" s="67"/>
      <c r="AO1400" s="66"/>
      <c r="AP1400" s="66"/>
      <c r="AQ1400" s="66"/>
      <c r="AR1400" s="67"/>
      <c r="AT1400" s="68"/>
      <c r="AU1400" s="68"/>
      <c r="AV1400" s="68"/>
      <c r="AW1400" s="68"/>
      <c r="AX1400" s="68"/>
      <c r="AY1400" s="68"/>
      <c r="AZ1400" s="68"/>
      <c r="BA1400" s="68"/>
      <c r="BB1400" s="68"/>
      <c r="BC1400" s="68"/>
    </row>
    <row r="1401" spans="1:55" x14ac:dyDescent="0.45">
      <c r="A1401" s="135" t="s">
        <v>932</v>
      </c>
      <c r="B1401" s="60" t="s">
        <v>223</v>
      </c>
      <c r="C1401" s="76" t="s">
        <v>184</v>
      </c>
      <c r="D1401" s="60">
        <v>2690551</v>
      </c>
      <c r="E1401" s="86">
        <v>448</v>
      </c>
      <c r="F1401" s="86">
        <v>447</v>
      </c>
      <c r="G1401" s="86">
        <v>459</v>
      </c>
      <c r="H1401" s="77">
        <v>417</v>
      </c>
      <c r="I1401" s="86">
        <v>502</v>
      </c>
      <c r="J1401" s="86">
        <v>950</v>
      </c>
      <c r="K1401" s="86">
        <v>1008</v>
      </c>
      <c r="L1401" s="77">
        <v>100</v>
      </c>
      <c r="M1401" s="86">
        <v>27</v>
      </c>
      <c r="N1401" s="86">
        <v>1290</v>
      </c>
      <c r="O1401" s="86">
        <v>1976</v>
      </c>
      <c r="P1401" s="77">
        <v>1211</v>
      </c>
      <c r="Q1401" s="86">
        <v>740</v>
      </c>
      <c r="R1401" s="86">
        <v>2</v>
      </c>
      <c r="S1401" s="86">
        <v>2</v>
      </c>
      <c r="T1401" s="77">
        <v>2</v>
      </c>
      <c r="U1401" s="86">
        <v>2</v>
      </c>
      <c r="V1401" s="86">
        <v>2</v>
      </c>
      <c r="W1401" s="86">
        <v>2</v>
      </c>
      <c r="X1401" s="77">
        <v>2</v>
      </c>
      <c r="Y1401" s="86">
        <v>1</v>
      </c>
      <c r="Z1401" s="86">
        <v>1</v>
      </c>
      <c r="AA1401" s="86">
        <v>0</v>
      </c>
      <c r="AB1401" s="77">
        <v>0</v>
      </c>
      <c r="AC1401" s="86">
        <v>14</v>
      </c>
      <c r="AD1401" s="86">
        <v>0</v>
      </c>
      <c r="AE1401" s="86">
        <v>0</v>
      </c>
      <c r="AF1401" s="77">
        <v>0</v>
      </c>
      <c r="AG1401" s="86">
        <v>0</v>
      </c>
      <c r="AH1401" s="86">
        <v>0</v>
      </c>
      <c r="AI1401" s="98"/>
      <c r="AJ1401" s="77">
        <v>0</v>
      </c>
      <c r="AK1401" s="86">
        <v>0</v>
      </c>
      <c r="AL1401" s="86">
        <v>0</v>
      </c>
      <c r="AM1401" s="86">
        <v>0</v>
      </c>
      <c r="AN1401" s="77">
        <v>0</v>
      </c>
      <c r="AO1401" s="98"/>
      <c r="AP1401" s="86">
        <v>0</v>
      </c>
      <c r="AQ1401" s="86">
        <v>5</v>
      </c>
      <c r="AR1401" s="79"/>
      <c r="AT1401" s="93"/>
      <c r="AU1401" s="99"/>
      <c r="AV1401" s="99"/>
      <c r="AW1401" s="99"/>
      <c r="AX1401" s="99"/>
      <c r="AY1401" s="99"/>
      <c r="AZ1401" s="99"/>
      <c r="BA1401" s="99"/>
      <c r="BB1401" s="99"/>
      <c r="BC1401" s="99"/>
    </row>
    <row r="1402" spans="1:55" x14ac:dyDescent="0.45">
      <c r="A1402" s="135" t="s">
        <v>933</v>
      </c>
      <c r="B1402" s="60" t="s">
        <v>223</v>
      </c>
      <c r="C1402" s="76" t="s">
        <v>184</v>
      </c>
      <c r="D1402" s="60">
        <v>2690552</v>
      </c>
      <c r="E1402" s="86">
        <v>0</v>
      </c>
      <c r="F1402" s="86">
        <v>0</v>
      </c>
      <c r="G1402" s="86">
        <v>0</v>
      </c>
      <c r="H1402" s="77">
        <v>0</v>
      </c>
      <c r="I1402" s="98"/>
      <c r="J1402" s="86">
        <v>0</v>
      </c>
      <c r="K1402" s="86">
        <v>0</v>
      </c>
      <c r="L1402" s="79"/>
      <c r="M1402" s="86">
        <v>0</v>
      </c>
      <c r="N1402" s="86">
        <v>0</v>
      </c>
      <c r="O1402" s="86">
        <v>0</v>
      </c>
      <c r="P1402" s="77">
        <v>0</v>
      </c>
      <c r="Q1402" s="86">
        <v>0</v>
      </c>
      <c r="R1402" s="86">
        <v>0</v>
      </c>
      <c r="S1402" s="98"/>
      <c r="T1402" s="79"/>
      <c r="U1402" s="98"/>
      <c r="V1402" s="98"/>
      <c r="W1402" s="98"/>
      <c r="X1402" s="79"/>
      <c r="Y1402" s="98"/>
      <c r="Z1402" s="98"/>
      <c r="AA1402" s="98"/>
      <c r="AB1402" s="79"/>
      <c r="AC1402" s="98"/>
      <c r="AD1402" s="98"/>
      <c r="AE1402" s="98"/>
      <c r="AF1402" s="79"/>
      <c r="AG1402" s="98"/>
      <c r="AH1402" s="98"/>
      <c r="AI1402" s="98"/>
      <c r="AJ1402" s="79"/>
      <c r="AK1402" s="98"/>
      <c r="AL1402" s="98"/>
      <c r="AM1402" s="98"/>
      <c r="AN1402" s="79"/>
      <c r="AO1402" s="98"/>
      <c r="AP1402" s="98"/>
      <c r="AQ1402" s="98"/>
      <c r="AR1402" s="79"/>
      <c r="AT1402" s="93"/>
      <c r="AU1402" s="99"/>
      <c r="AV1402" s="99"/>
      <c r="AW1402" s="99"/>
      <c r="AX1402" s="99"/>
      <c r="AY1402" s="99"/>
      <c r="AZ1402" s="99"/>
      <c r="BA1402" s="99"/>
      <c r="BB1402" s="99"/>
      <c r="BC1402" s="99"/>
    </row>
    <row r="1403" spans="1:55" x14ac:dyDescent="0.45">
      <c r="A1403" s="135" t="s">
        <v>923</v>
      </c>
      <c r="B1403" s="60" t="s">
        <v>223</v>
      </c>
      <c r="C1403" s="76" t="s">
        <v>185</v>
      </c>
      <c r="D1403" s="60">
        <v>2690553</v>
      </c>
      <c r="E1403" s="98"/>
      <c r="F1403" s="98"/>
      <c r="G1403" s="98"/>
      <c r="H1403" s="79"/>
      <c r="I1403" s="98"/>
      <c r="J1403" s="113"/>
      <c r="K1403" s="113"/>
      <c r="L1403" s="91"/>
      <c r="M1403" s="113"/>
      <c r="N1403" s="113"/>
      <c r="O1403" s="113"/>
      <c r="P1403" s="91"/>
      <c r="Q1403" s="113"/>
      <c r="R1403" s="113"/>
      <c r="S1403" s="113"/>
      <c r="T1403" s="77">
        <v>211</v>
      </c>
      <c r="U1403" s="86">
        <v>241</v>
      </c>
      <c r="V1403" s="86">
        <v>245</v>
      </c>
      <c r="W1403" s="86">
        <v>247</v>
      </c>
      <c r="X1403" s="77">
        <v>252</v>
      </c>
      <c r="Y1403" s="98"/>
      <c r="Z1403" s="98"/>
      <c r="AA1403" s="98"/>
      <c r="AB1403" s="79"/>
      <c r="AC1403" s="98"/>
      <c r="AD1403" s="98"/>
      <c r="AE1403" s="98"/>
      <c r="AF1403" s="79"/>
      <c r="AG1403" s="98"/>
      <c r="AH1403" s="98"/>
      <c r="AI1403" s="98"/>
      <c r="AJ1403" s="79"/>
      <c r="AK1403" s="98"/>
      <c r="AL1403" s="98"/>
      <c r="AM1403" s="98"/>
      <c r="AN1403" s="79"/>
      <c r="AO1403" s="98"/>
      <c r="AP1403" s="98"/>
      <c r="AQ1403" s="98"/>
      <c r="AR1403" s="79"/>
      <c r="AT1403" s="93"/>
      <c r="AU1403" s="99"/>
      <c r="AV1403" s="99"/>
      <c r="AW1403" s="99"/>
      <c r="AX1403" s="99"/>
      <c r="AY1403" s="99"/>
      <c r="AZ1403" s="99"/>
      <c r="BA1403" s="99"/>
      <c r="BB1403" s="99"/>
      <c r="BC1403" s="99"/>
    </row>
    <row r="1404" spans="1:55" x14ac:dyDescent="0.45">
      <c r="A1404" s="135" t="s">
        <v>934</v>
      </c>
      <c r="B1404" s="60" t="s">
        <v>223</v>
      </c>
      <c r="C1404" s="76" t="s">
        <v>184</v>
      </c>
      <c r="D1404" s="60">
        <v>2690554</v>
      </c>
      <c r="E1404" s="98"/>
      <c r="F1404" s="98"/>
      <c r="G1404" s="98"/>
      <c r="H1404" s="79"/>
      <c r="I1404" s="98"/>
      <c r="J1404" s="86">
        <v>151</v>
      </c>
      <c r="K1404" s="86">
        <v>366</v>
      </c>
      <c r="L1404" s="77">
        <v>347</v>
      </c>
      <c r="M1404" s="86">
        <v>319</v>
      </c>
      <c r="N1404" s="86">
        <v>316</v>
      </c>
      <c r="O1404" s="86">
        <v>286</v>
      </c>
      <c r="P1404" s="77">
        <v>219</v>
      </c>
      <c r="Q1404" s="86">
        <v>215</v>
      </c>
      <c r="R1404" s="86">
        <v>220</v>
      </c>
      <c r="S1404" s="86">
        <v>222</v>
      </c>
      <c r="T1404" s="79"/>
      <c r="U1404" s="98"/>
      <c r="V1404" s="98"/>
      <c r="W1404" s="98"/>
      <c r="X1404" s="94"/>
      <c r="Y1404" s="98"/>
      <c r="Z1404" s="98"/>
      <c r="AA1404" s="98"/>
      <c r="AB1404" s="79"/>
      <c r="AC1404" s="98"/>
      <c r="AD1404" s="98"/>
      <c r="AE1404" s="98"/>
      <c r="AF1404" s="79"/>
      <c r="AG1404" s="98"/>
      <c r="AH1404" s="98"/>
      <c r="AI1404" s="98"/>
      <c r="AJ1404" s="79"/>
      <c r="AK1404" s="98"/>
      <c r="AL1404" s="98"/>
      <c r="AM1404" s="98"/>
      <c r="AN1404" s="79"/>
      <c r="AO1404" s="98"/>
      <c r="AP1404" s="98"/>
      <c r="AQ1404" s="98"/>
      <c r="AR1404" s="79"/>
      <c r="AT1404" s="93"/>
      <c r="AU1404" s="99"/>
      <c r="AV1404" s="99"/>
      <c r="AW1404" s="99"/>
      <c r="AX1404" s="99"/>
      <c r="AY1404" s="99"/>
      <c r="AZ1404" s="99"/>
      <c r="BA1404" s="99"/>
      <c r="BB1404" s="99"/>
      <c r="BC1404" s="99"/>
    </row>
    <row r="1405" spans="1:55" x14ac:dyDescent="0.45">
      <c r="A1405" s="135" t="s">
        <v>935</v>
      </c>
      <c r="B1405" s="60" t="s">
        <v>223</v>
      </c>
      <c r="C1405" s="76" t="s">
        <v>185</v>
      </c>
      <c r="D1405" s="60">
        <v>2690555</v>
      </c>
      <c r="E1405" s="86">
        <v>2113</v>
      </c>
      <c r="F1405" s="86">
        <v>2777</v>
      </c>
      <c r="G1405" s="86">
        <v>2332</v>
      </c>
      <c r="H1405" s="77">
        <v>4575</v>
      </c>
      <c r="I1405" s="86">
        <v>5675</v>
      </c>
      <c r="J1405" s="86">
        <v>5413</v>
      </c>
      <c r="K1405" s="86">
        <v>4245</v>
      </c>
      <c r="L1405" s="77">
        <v>1584</v>
      </c>
      <c r="M1405" s="86">
        <v>1987</v>
      </c>
      <c r="N1405" s="86">
        <v>1757</v>
      </c>
      <c r="O1405" s="86">
        <v>1237</v>
      </c>
      <c r="P1405" s="77">
        <v>1366</v>
      </c>
      <c r="Q1405" s="86">
        <v>2162</v>
      </c>
      <c r="R1405" s="86">
        <v>3116</v>
      </c>
      <c r="S1405" s="86">
        <v>2778</v>
      </c>
      <c r="T1405" s="77">
        <v>1515</v>
      </c>
      <c r="U1405" s="86">
        <v>1375</v>
      </c>
      <c r="V1405" s="86">
        <v>1735</v>
      </c>
      <c r="W1405" s="86">
        <v>2815</v>
      </c>
      <c r="X1405" s="77">
        <v>3684</v>
      </c>
      <c r="Y1405" s="98"/>
      <c r="Z1405" s="98"/>
      <c r="AA1405" s="98"/>
      <c r="AB1405" s="79"/>
      <c r="AC1405" s="98"/>
      <c r="AD1405" s="98"/>
      <c r="AE1405" s="98"/>
      <c r="AF1405" s="79"/>
      <c r="AG1405" s="98"/>
      <c r="AH1405" s="98"/>
      <c r="AI1405" s="98"/>
      <c r="AJ1405" s="79"/>
      <c r="AK1405" s="98"/>
      <c r="AL1405" s="98"/>
      <c r="AM1405" s="98"/>
      <c r="AN1405" s="79"/>
      <c r="AO1405" s="98"/>
      <c r="AP1405" s="98"/>
      <c r="AQ1405" s="98"/>
      <c r="AR1405" s="79"/>
      <c r="AT1405" s="93"/>
      <c r="AU1405" s="99"/>
      <c r="AV1405" s="99"/>
      <c r="AW1405" s="99"/>
      <c r="AX1405" s="99"/>
      <c r="AY1405" s="99"/>
      <c r="AZ1405" s="99"/>
      <c r="BA1405" s="99"/>
      <c r="BB1405" s="99"/>
      <c r="BC1405" s="99"/>
    </row>
    <row r="1406" spans="1:55" x14ac:dyDescent="0.45">
      <c r="A1406" s="135" t="s">
        <v>924</v>
      </c>
      <c r="B1406" s="60" t="s">
        <v>223</v>
      </c>
      <c r="C1406" s="76" t="s">
        <v>184</v>
      </c>
      <c r="D1406" s="60">
        <v>2690556</v>
      </c>
      <c r="E1406" s="113"/>
      <c r="F1406" s="113"/>
      <c r="G1406" s="113"/>
      <c r="H1406" s="91"/>
      <c r="I1406" s="113"/>
      <c r="J1406" s="113"/>
      <c r="K1406" s="113"/>
      <c r="L1406" s="91"/>
      <c r="M1406" s="113"/>
      <c r="N1406" s="113"/>
      <c r="O1406" s="113"/>
      <c r="P1406" s="91"/>
      <c r="Q1406" s="113"/>
      <c r="R1406" s="113"/>
      <c r="S1406" s="113"/>
      <c r="T1406" s="91"/>
      <c r="U1406" s="113"/>
      <c r="V1406" s="113"/>
      <c r="W1406" s="113"/>
      <c r="X1406" s="91"/>
      <c r="Y1406" s="86">
        <v>49528</v>
      </c>
      <c r="Z1406" s="86">
        <v>47220</v>
      </c>
      <c r="AA1406" s="86">
        <v>51060</v>
      </c>
      <c r="AB1406" s="77">
        <v>49574</v>
      </c>
      <c r="AC1406" s="86">
        <v>50166</v>
      </c>
      <c r="AD1406" s="86">
        <v>53887</v>
      </c>
      <c r="AE1406" s="86">
        <v>55215</v>
      </c>
      <c r="AF1406" s="77">
        <v>50919</v>
      </c>
      <c r="AG1406" s="86">
        <v>47794</v>
      </c>
      <c r="AH1406" s="86">
        <v>55791</v>
      </c>
      <c r="AI1406" s="86">
        <v>58823</v>
      </c>
      <c r="AJ1406" s="77">
        <v>53413</v>
      </c>
      <c r="AK1406" s="86">
        <v>49372</v>
      </c>
      <c r="AL1406" s="86">
        <v>51002</v>
      </c>
      <c r="AM1406" s="86">
        <v>54068</v>
      </c>
      <c r="AN1406" s="77">
        <v>53303</v>
      </c>
      <c r="AO1406" s="86">
        <v>49178</v>
      </c>
      <c r="AP1406" s="86">
        <v>45198</v>
      </c>
      <c r="AQ1406" s="86">
        <v>40247</v>
      </c>
      <c r="AR1406" s="79"/>
      <c r="AT1406" s="93"/>
      <c r="AU1406" s="93"/>
      <c r="AV1406" s="93"/>
      <c r="AW1406" s="93"/>
      <c r="AX1406" s="99"/>
      <c r="AY1406" s="99"/>
      <c r="AZ1406" s="99"/>
      <c r="BA1406" s="99"/>
      <c r="BB1406" s="99"/>
      <c r="BC1406" s="99"/>
    </row>
    <row r="1407" spans="1:55" x14ac:dyDescent="0.45">
      <c r="A1407" s="135" t="s">
        <v>936</v>
      </c>
      <c r="B1407" s="60" t="s">
        <v>223</v>
      </c>
      <c r="C1407" s="76" t="s">
        <v>185</v>
      </c>
      <c r="D1407" s="60">
        <v>2690557</v>
      </c>
      <c r="E1407" s="86">
        <v>2176</v>
      </c>
      <c r="F1407" s="86">
        <v>2206</v>
      </c>
      <c r="G1407" s="86">
        <v>2372</v>
      </c>
      <c r="H1407" s="77">
        <v>1481</v>
      </c>
      <c r="I1407" s="86">
        <v>1713</v>
      </c>
      <c r="J1407" s="86">
        <v>1689</v>
      </c>
      <c r="K1407" s="86">
        <v>1707</v>
      </c>
      <c r="L1407" s="77">
        <v>1840</v>
      </c>
      <c r="M1407" s="86">
        <v>1936</v>
      </c>
      <c r="N1407" s="86">
        <v>2046</v>
      </c>
      <c r="O1407" s="86">
        <v>2416</v>
      </c>
      <c r="P1407" s="77">
        <v>2233</v>
      </c>
      <c r="Q1407" s="86">
        <v>2304</v>
      </c>
      <c r="R1407" s="86">
        <v>2399</v>
      </c>
      <c r="S1407" s="86">
        <v>3501</v>
      </c>
      <c r="T1407" s="77">
        <v>2356</v>
      </c>
      <c r="U1407" s="86">
        <v>2420</v>
      </c>
      <c r="V1407" s="86">
        <v>2421</v>
      </c>
      <c r="W1407" s="86">
        <v>2457</v>
      </c>
      <c r="X1407" s="77">
        <v>2940</v>
      </c>
      <c r="Y1407" s="98"/>
      <c r="Z1407" s="98"/>
      <c r="AA1407" s="98"/>
      <c r="AB1407" s="79"/>
      <c r="AC1407" s="98"/>
      <c r="AD1407" s="98"/>
      <c r="AE1407" s="98"/>
      <c r="AF1407" s="79"/>
      <c r="AG1407" s="98"/>
      <c r="AH1407" s="98"/>
      <c r="AI1407" s="98"/>
      <c r="AJ1407" s="79"/>
      <c r="AK1407" s="98"/>
      <c r="AL1407" s="98"/>
      <c r="AM1407" s="98"/>
      <c r="AN1407" s="79"/>
      <c r="AO1407" s="98"/>
      <c r="AP1407" s="98"/>
      <c r="AQ1407" s="98"/>
      <c r="AR1407" s="79"/>
      <c r="AT1407" s="93"/>
      <c r="AU1407" s="99"/>
      <c r="AV1407" s="99"/>
      <c r="AW1407" s="99"/>
      <c r="AX1407" s="99"/>
      <c r="AY1407" s="99"/>
      <c r="AZ1407" s="99"/>
      <c r="BA1407" s="99"/>
      <c r="BB1407" s="99"/>
      <c r="BC1407" s="99"/>
    </row>
    <row r="1408" spans="1:55" x14ac:dyDescent="0.45">
      <c r="A1408" s="135" t="s">
        <v>937</v>
      </c>
      <c r="B1408" s="60" t="s">
        <v>223</v>
      </c>
      <c r="C1408" s="76" t="s">
        <v>185</v>
      </c>
      <c r="D1408" s="60">
        <v>2690558</v>
      </c>
      <c r="E1408" s="86">
        <v>2637</v>
      </c>
      <c r="F1408" s="86">
        <v>3443</v>
      </c>
      <c r="G1408" s="86">
        <v>3544</v>
      </c>
      <c r="H1408" s="77">
        <v>2877</v>
      </c>
      <c r="I1408" s="86">
        <v>2792</v>
      </c>
      <c r="J1408" s="86">
        <v>3076</v>
      </c>
      <c r="K1408" s="86">
        <v>2910</v>
      </c>
      <c r="L1408" s="77">
        <v>3394</v>
      </c>
      <c r="M1408" s="86">
        <v>3706</v>
      </c>
      <c r="N1408" s="86">
        <v>3990</v>
      </c>
      <c r="O1408" s="86">
        <v>3662</v>
      </c>
      <c r="P1408" s="77">
        <v>3855</v>
      </c>
      <c r="Q1408" s="86">
        <v>3862</v>
      </c>
      <c r="R1408" s="86">
        <v>4526</v>
      </c>
      <c r="S1408" s="86">
        <v>4667</v>
      </c>
      <c r="T1408" s="77">
        <v>4705</v>
      </c>
      <c r="U1408" s="86">
        <v>4840</v>
      </c>
      <c r="V1408" s="86">
        <v>5852</v>
      </c>
      <c r="W1408" s="86">
        <v>6768</v>
      </c>
      <c r="X1408" s="77">
        <v>7580</v>
      </c>
      <c r="Y1408" s="98"/>
      <c r="Z1408" s="98"/>
      <c r="AA1408" s="98"/>
      <c r="AB1408" s="79"/>
      <c r="AC1408" s="98"/>
      <c r="AD1408" s="98"/>
      <c r="AE1408" s="98"/>
      <c r="AF1408" s="79"/>
      <c r="AG1408" s="98"/>
      <c r="AH1408" s="98"/>
      <c r="AI1408" s="98"/>
      <c r="AJ1408" s="79"/>
      <c r="AK1408" s="98"/>
      <c r="AL1408" s="98"/>
      <c r="AM1408" s="98"/>
      <c r="AN1408" s="79"/>
      <c r="AO1408" s="98"/>
      <c r="AP1408" s="98"/>
      <c r="AQ1408" s="98"/>
      <c r="AR1408" s="79"/>
      <c r="AT1408" s="93"/>
      <c r="AU1408" s="99"/>
      <c r="AV1408" s="99"/>
      <c r="AW1408" s="99"/>
      <c r="AX1408" s="99"/>
      <c r="AY1408" s="99"/>
      <c r="AZ1408" s="99"/>
      <c r="BA1408" s="99"/>
      <c r="BB1408" s="99"/>
      <c r="BC1408" s="99"/>
    </row>
    <row r="1409" spans="1:55" x14ac:dyDescent="0.45">
      <c r="A1409" s="135" t="s">
        <v>925</v>
      </c>
      <c r="B1409" s="60" t="s">
        <v>223</v>
      </c>
      <c r="C1409" s="76" t="s">
        <v>184</v>
      </c>
      <c r="D1409" s="60">
        <v>2690559</v>
      </c>
      <c r="E1409" s="86">
        <v>7823</v>
      </c>
      <c r="F1409" s="86">
        <v>8087</v>
      </c>
      <c r="G1409" s="86">
        <v>9346</v>
      </c>
      <c r="H1409" s="77">
        <v>7395</v>
      </c>
      <c r="I1409" s="86">
        <v>7185</v>
      </c>
      <c r="J1409" s="86">
        <v>7989</v>
      </c>
      <c r="K1409" s="86">
        <v>10606</v>
      </c>
      <c r="L1409" s="77">
        <v>11491</v>
      </c>
      <c r="M1409" s="86">
        <v>12759</v>
      </c>
      <c r="N1409" s="86">
        <v>13574</v>
      </c>
      <c r="O1409" s="86">
        <v>13375</v>
      </c>
      <c r="P1409" s="77">
        <v>13448</v>
      </c>
      <c r="Q1409" s="86">
        <v>14084</v>
      </c>
      <c r="R1409" s="86">
        <v>13859</v>
      </c>
      <c r="S1409" s="86">
        <v>15079</v>
      </c>
      <c r="T1409" s="77">
        <v>12989</v>
      </c>
      <c r="U1409" s="86">
        <v>11846</v>
      </c>
      <c r="V1409" s="86">
        <v>12504</v>
      </c>
      <c r="W1409" s="86">
        <v>21542</v>
      </c>
      <c r="X1409" s="77">
        <v>24029</v>
      </c>
      <c r="Y1409" s="86">
        <v>23911</v>
      </c>
      <c r="Z1409" s="86">
        <v>24096</v>
      </c>
      <c r="AA1409" s="86">
        <v>24517</v>
      </c>
      <c r="AB1409" s="77">
        <v>25038</v>
      </c>
      <c r="AC1409" s="86">
        <v>25493</v>
      </c>
      <c r="AD1409" s="86">
        <v>26256</v>
      </c>
      <c r="AE1409" s="86">
        <v>27425</v>
      </c>
      <c r="AF1409" s="77">
        <v>27454</v>
      </c>
      <c r="AG1409" s="86">
        <v>26326</v>
      </c>
      <c r="AH1409" s="86">
        <v>23987</v>
      </c>
      <c r="AI1409" s="86">
        <v>29273</v>
      </c>
      <c r="AJ1409" s="77">
        <v>32215</v>
      </c>
      <c r="AK1409" s="86">
        <v>33103</v>
      </c>
      <c r="AL1409" s="86">
        <v>34879</v>
      </c>
      <c r="AM1409" s="86">
        <v>35467</v>
      </c>
      <c r="AN1409" s="77">
        <v>35564</v>
      </c>
      <c r="AO1409" s="86">
        <v>35598</v>
      </c>
      <c r="AP1409" s="86">
        <v>34043</v>
      </c>
      <c r="AQ1409" s="86">
        <v>27385</v>
      </c>
      <c r="AR1409" s="79"/>
      <c r="AT1409" s="93"/>
      <c r="AU1409" s="99"/>
      <c r="AV1409" s="99"/>
      <c r="AW1409" s="99"/>
      <c r="AX1409" s="99"/>
      <c r="AY1409" s="99"/>
      <c r="AZ1409" s="99"/>
      <c r="BA1409" s="99"/>
      <c r="BB1409" s="99"/>
      <c r="BC1409" s="99"/>
    </row>
    <row r="1410" spans="1:55" x14ac:dyDescent="0.45">
      <c r="A1410" s="135" t="s">
        <v>926</v>
      </c>
      <c r="B1410" s="60" t="s">
        <v>223</v>
      </c>
      <c r="C1410" s="76" t="s">
        <v>184</v>
      </c>
      <c r="D1410" s="60">
        <v>2690560</v>
      </c>
      <c r="E1410" s="113"/>
      <c r="F1410" s="113"/>
      <c r="G1410" s="113"/>
      <c r="H1410" s="91"/>
      <c r="I1410" s="113"/>
      <c r="J1410" s="113"/>
      <c r="K1410" s="113"/>
      <c r="L1410" s="91"/>
      <c r="M1410" s="113"/>
      <c r="N1410" s="113"/>
      <c r="O1410" s="113"/>
      <c r="P1410" s="91"/>
      <c r="Q1410" s="113"/>
      <c r="R1410" s="113"/>
      <c r="S1410" s="113"/>
      <c r="T1410" s="91"/>
      <c r="U1410" s="113"/>
      <c r="V1410" s="113"/>
      <c r="W1410" s="113"/>
      <c r="X1410" s="91"/>
      <c r="Y1410" s="86">
        <v>15970</v>
      </c>
      <c r="Z1410" s="86">
        <v>15339</v>
      </c>
      <c r="AA1410" s="86">
        <v>15909</v>
      </c>
      <c r="AB1410" s="77">
        <v>16605</v>
      </c>
      <c r="AC1410" s="86">
        <v>16313</v>
      </c>
      <c r="AD1410" s="86">
        <v>17199</v>
      </c>
      <c r="AE1410" s="86">
        <v>17374</v>
      </c>
      <c r="AF1410" s="77">
        <v>19508</v>
      </c>
      <c r="AG1410" s="86">
        <v>18772</v>
      </c>
      <c r="AH1410" s="86">
        <v>16757</v>
      </c>
      <c r="AI1410" s="86">
        <v>17517</v>
      </c>
      <c r="AJ1410" s="77">
        <v>17124</v>
      </c>
      <c r="AK1410" s="86">
        <v>18445</v>
      </c>
      <c r="AL1410" s="86">
        <v>17264</v>
      </c>
      <c r="AM1410" s="86">
        <v>18455</v>
      </c>
      <c r="AN1410" s="77">
        <v>18813</v>
      </c>
      <c r="AO1410" s="86">
        <v>18264</v>
      </c>
      <c r="AP1410" s="86">
        <v>17524</v>
      </c>
      <c r="AQ1410" s="86">
        <v>15223</v>
      </c>
      <c r="AR1410" s="79"/>
      <c r="AT1410" s="93"/>
      <c r="AU1410" s="93"/>
      <c r="AV1410" s="93"/>
      <c r="AW1410" s="93"/>
      <c r="AX1410" s="99"/>
      <c r="AY1410" s="99"/>
      <c r="AZ1410" s="99"/>
      <c r="BA1410" s="99"/>
      <c r="BB1410" s="99"/>
      <c r="BC1410" s="99"/>
    </row>
    <row r="1411" spans="1:55" x14ac:dyDescent="0.45">
      <c r="A1411" s="135" t="s">
        <v>938</v>
      </c>
      <c r="B1411" s="60" t="s">
        <v>223</v>
      </c>
      <c r="C1411" s="76" t="s">
        <v>185</v>
      </c>
      <c r="D1411" s="60">
        <v>2690561</v>
      </c>
      <c r="E1411" s="86">
        <v>7559</v>
      </c>
      <c r="F1411" s="86">
        <v>8131</v>
      </c>
      <c r="G1411" s="86">
        <v>8525</v>
      </c>
      <c r="H1411" s="77">
        <v>5809</v>
      </c>
      <c r="I1411" s="86">
        <v>6043</v>
      </c>
      <c r="J1411" s="86">
        <v>6739</v>
      </c>
      <c r="K1411" s="86">
        <v>7983</v>
      </c>
      <c r="L1411" s="77">
        <v>8263</v>
      </c>
      <c r="M1411" s="86">
        <v>8272</v>
      </c>
      <c r="N1411" s="86">
        <v>8303</v>
      </c>
      <c r="O1411" s="86">
        <v>9511</v>
      </c>
      <c r="P1411" s="77">
        <v>9671</v>
      </c>
      <c r="Q1411" s="86">
        <v>10970</v>
      </c>
      <c r="R1411" s="86">
        <v>11171</v>
      </c>
      <c r="S1411" s="86">
        <v>12605</v>
      </c>
      <c r="T1411" s="77">
        <v>11816</v>
      </c>
      <c r="U1411" s="86">
        <v>9678</v>
      </c>
      <c r="V1411" s="86">
        <v>7576</v>
      </c>
      <c r="W1411" s="86">
        <v>10925</v>
      </c>
      <c r="X1411" s="77">
        <v>11003</v>
      </c>
      <c r="Y1411" s="98"/>
      <c r="Z1411" s="98"/>
      <c r="AA1411" s="98"/>
      <c r="AB1411" s="79"/>
      <c r="AC1411" s="98"/>
      <c r="AD1411" s="98"/>
      <c r="AE1411" s="98"/>
      <c r="AF1411" s="79"/>
      <c r="AG1411" s="98"/>
      <c r="AH1411" s="98"/>
      <c r="AI1411" s="98"/>
      <c r="AJ1411" s="79"/>
      <c r="AK1411" s="98"/>
      <c r="AL1411" s="98"/>
      <c r="AM1411" s="98"/>
      <c r="AN1411" s="79"/>
      <c r="AO1411" s="98"/>
      <c r="AP1411" s="98"/>
      <c r="AQ1411" s="98"/>
      <c r="AR1411" s="79"/>
      <c r="AT1411" s="99"/>
      <c r="AU1411" s="99"/>
      <c r="AV1411" s="99"/>
      <c r="AW1411" s="99"/>
      <c r="AX1411" s="99"/>
      <c r="AY1411" s="99"/>
      <c r="AZ1411" s="99"/>
      <c r="BA1411" s="99"/>
      <c r="BB1411" s="99"/>
      <c r="BC1411" s="99"/>
    </row>
    <row r="1412" spans="1:55" x14ac:dyDescent="0.45">
      <c r="A1412" s="135" t="s">
        <v>939</v>
      </c>
      <c r="B1412" s="60" t="s">
        <v>223</v>
      </c>
      <c r="C1412" s="76" t="s">
        <v>185</v>
      </c>
      <c r="D1412" s="60">
        <v>2690562</v>
      </c>
      <c r="E1412" s="86">
        <v>932</v>
      </c>
      <c r="F1412" s="86">
        <v>986</v>
      </c>
      <c r="G1412" s="86">
        <v>1116</v>
      </c>
      <c r="H1412" s="77">
        <v>1140</v>
      </c>
      <c r="I1412" s="86">
        <v>1266</v>
      </c>
      <c r="J1412" s="86">
        <v>1736</v>
      </c>
      <c r="K1412" s="86">
        <v>3143</v>
      </c>
      <c r="L1412" s="77">
        <v>3452</v>
      </c>
      <c r="M1412" s="86">
        <v>3621</v>
      </c>
      <c r="N1412" s="86">
        <v>3518</v>
      </c>
      <c r="O1412" s="86">
        <v>3081</v>
      </c>
      <c r="P1412" s="77">
        <v>3024</v>
      </c>
      <c r="Q1412" s="86">
        <v>2963</v>
      </c>
      <c r="R1412" s="86">
        <v>2556</v>
      </c>
      <c r="S1412" s="86">
        <v>2131</v>
      </c>
      <c r="T1412" s="77">
        <v>1856</v>
      </c>
      <c r="U1412" s="86">
        <v>2487</v>
      </c>
      <c r="V1412" s="86">
        <v>3482</v>
      </c>
      <c r="W1412" s="86">
        <v>5264</v>
      </c>
      <c r="X1412" s="77">
        <v>5619</v>
      </c>
      <c r="Y1412" s="98"/>
      <c r="Z1412" s="98"/>
      <c r="AA1412" s="98"/>
      <c r="AB1412" s="79"/>
      <c r="AC1412" s="98"/>
      <c r="AD1412" s="98"/>
      <c r="AE1412" s="98"/>
      <c r="AF1412" s="79"/>
      <c r="AG1412" s="98"/>
      <c r="AH1412" s="98"/>
      <c r="AI1412" s="98"/>
      <c r="AJ1412" s="79"/>
      <c r="AK1412" s="98"/>
      <c r="AL1412" s="98"/>
      <c r="AM1412" s="98"/>
      <c r="AN1412" s="79"/>
      <c r="AO1412" s="98"/>
      <c r="AP1412" s="98"/>
      <c r="AQ1412" s="98"/>
      <c r="AR1412" s="79"/>
      <c r="AT1412" s="241"/>
      <c r="AU1412" s="99"/>
      <c r="AV1412" s="99"/>
      <c r="AW1412" s="99"/>
      <c r="AX1412" s="99"/>
      <c r="AY1412" s="99"/>
      <c r="AZ1412" s="99"/>
      <c r="BA1412" s="99"/>
      <c r="BB1412" s="99"/>
      <c r="BC1412" s="99"/>
    </row>
    <row r="1413" spans="1:55" x14ac:dyDescent="0.45">
      <c r="A1413" s="136" t="s">
        <v>716</v>
      </c>
      <c r="B1413" s="101" t="s">
        <v>223</v>
      </c>
      <c r="C1413" s="102" t="s">
        <v>185</v>
      </c>
      <c r="D1413" s="101">
        <v>2690563</v>
      </c>
      <c r="E1413" s="105">
        <f t="shared" ref="E1413:AB1413" si="107">SUM(E1401:E1412)</f>
        <v>23688</v>
      </c>
      <c r="F1413" s="105">
        <f t="shared" si="107"/>
        <v>26077</v>
      </c>
      <c r="G1413" s="105">
        <f t="shared" si="107"/>
        <v>27694</v>
      </c>
      <c r="H1413" s="106">
        <f t="shared" si="107"/>
        <v>23694</v>
      </c>
      <c r="I1413" s="105">
        <f t="shared" si="107"/>
        <v>25176</v>
      </c>
      <c r="J1413" s="105">
        <f t="shared" si="107"/>
        <v>27743</v>
      </c>
      <c r="K1413" s="105">
        <f t="shared" si="107"/>
        <v>31968</v>
      </c>
      <c r="L1413" s="106">
        <f t="shared" si="107"/>
        <v>30471</v>
      </c>
      <c r="M1413" s="105">
        <f t="shared" si="107"/>
        <v>32627</v>
      </c>
      <c r="N1413" s="105">
        <f t="shared" si="107"/>
        <v>34794</v>
      </c>
      <c r="O1413" s="105">
        <f t="shared" si="107"/>
        <v>35544</v>
      </c>
      <c r="P1413" s="106">
        <f t="shared" si="107"/>
        <v>35027</v>
      </c>
      <c r="Q1413" s="105">
        <f t="shared" si="107"/>
        <v>37300</v>
      </c>
      <c r="R1413" s="105">
        <f t="shared" si="107"/>
        <v>37849</v>
      </c>
      <c r="S1413" s="105">
        <f t="shared" si="107"/>
        <v>40985</v>
      </c>
      <c r="T1413" s="106">
        <f t="shared" si="107"/>
        <v>35450</v>
      </c>
      <c r="U1413" s="105">
        <f t="shared" si="107"/>
        <v>32889</v>
      </c>
      <c r="V1413" s="105">
        <f t="shared" si="107"/>
        <v>33817</v>
      </c>
      <c r="W1413" s="105">
        <f t="shared" si="107"/>
        <v>50020</v>
      </c>
      <c r="X1413" s="199">
        <f t="shared" si="107"/>
        <v>55109</v>
      </c>
      <c r="Y1413" s="105">
        <f t="shared" si="107"/>
        <v>89410</v>
      </c>
      <c r="Z1413" s="105">
        <f t="shared" si="107"/>
        <v>86656</v>
      </c>
      <c r="AA1413" s="105">
        <f t="shared" si="107"/>
        <v>91486</v>
      </c>
      <c r="AB1413" s="106">
        <f t="shared" si="107"/>
        <v>91217</v>
      </c>
      <c r="AC1413" s="121"/>
      <c r="AD1413" s="121"/>
      <c r="AE1413" s="121"/>
      <c r="AF1413" s="120"/>
      <c r="AG1413" s="121"/>
      <c r="AH1413" s="121"/>
      <c r="AI1413" s="121"/>
      <c r="AJ1413" s="120"/>
      <c r="AK1413" s="121"/>
      <c r="AL1413" s="121"/>
      <c r="AM1413" s="121"/>
      <c r="AN1413" s="120"/>
      <c r="AO1413" s="121"/>
      <c r="AP1413" s="121"/>
      <c r="AQ1413" s="121"/>
      <c r="AR1413" s="120"/>
      <c r="AT1413" s="134"/>
      <c r="AU1413" s="134"/>
      <c r="AV1413" s="134"/>
      <c r="AW1413" s="134"/>
      <c r="AX1413" s="134"/>
      <c r="AY1413" s="134"/>
      <c r="AZ1413" s="134"/>
      <c r="BA1413" s="134"/>
      <c r="BB1413" s="134"/>
      <c r="BC1413" s="134"/>
    </row>
    <row r="1414" spans="1:55" x14ac:dyDescent="0.45">
      <c r="A1414" s="97"/>
      <c r="B1414" s="114"/>
      <c r="C1414" s="114"/>
      <c r="D1414" s="114"/>
      <c r="E1414" s="125"/>
      <c r="F1414" s="125"/>
      <c r="G1414" s="125"/>
      <c r="H1414" s="124"/>
      <c r="I1414" s="125"/>
      <c r="J1414" s="125"/>
      <c r="K1414" s="125"/>
      <c r="L1414" s="124"/>
      <c r="M1414" s="125"/>
      <c r="N1414" s="125"/>
      <c r="O1414" s="125"/>
      <c r="P1414" s="124"/>
      <c r="Q1414" s="125"/>
      <c r="R1414" s="125"/>
      <c r="S1414" s="125"/>
      <c r="T1414" s="124"/>
      <c r="U1414" s="125"/>
      <c r="V1414" s="125"/>
      <c r="W1414" s="125"/>
      <c r="X1414" s="124"/>
      <c r="Y1414" s="125"/>
      <c r="Z1414" s="125"/>
      <c r="AA1414" s="125"/>
      <c r="AB1414" s="124"/>
      <c r="AC1414" s="125"/>
      <c r="AD1414" s="125"/>
      <c r="AE1414" s="125"/>
      <c r="AF1414" s="124"/>
      <c r="AG1414" s="125"/>
      <c r="AH1414" s="125"/>
      <c r="AI1414" s="125"/>
      <c r="AJ1414" s="124"/>
      <c r="AK1414" s="125"/>
      <c r="AL1414" s="125"/>
      <c r="AM1414" s="125"/>
      <c r="AN1414" s="124"/>
      <c r="AO1414" s="125"/>
      <c r="AP1414" s="125"/>
      <c r="AQ1414" s="125"/>
      <c r="AR1414" s="124"/>
      <c r="AT1414" s="132"/>
      <c r="AU1414" s="132"/>
      <c r="AV1414" s="132"/>
      <c r="AW1414" s="132"/>
      <c r="AX1414" s="132"/>
      <c r="AY1414" s="132"/>
      <c r="AZ1414" s="132"/>
      <c r="BA1414" s="132"/>
      <c r="BB1414" s="132"/>
      <c r="BC1414" s="132"/>
    </row>
    <row r="1415" spans="1:55" x14ac:dyDescent="0.45">
      <c r="A1415" s="135" t="s">
        <v>940</v>
      </c>
      <c r="B1415" s="60" t="s">
        <v>223</v>
      </c>
      <c r="C1415" s="76" t="s">
        <v>185</v>
      </c>
      <c r="D1415" s="60">
        <v>2621776</v>
      </c>
      <c r="E1415" s="98"/>
      <c r="F1415" s="98"/>
      <c r="G1415" s="98"/>
      <c r="H1415" s="79"/>
      <c r="I1415" s="98"/>
      <c r="J1415" s="98"/>
      <c r="K1415" s="98"/>
      <c r="L1415" s="79"/>
      <c r="M1415" s="98"/>
      <c r="N1415" s="98"/>
      <c r="O1415" s="98"/>
      <c r="P1415" s="79"/>
      <c r="Q1415" s="98"/>
      <c r="R1415" s="98"/>
      <c r="S1415" s="98"/>
      <c r="T1415" s="79"/>
      <c r="U1415" s="98"/>
      <c r="V1415" s="98"/>
      <c r="W1415" s="98"/>
      <c r="X1415" s="79"/>
      <c r="Y1415" s="86">
        <v>0</v>
      </c>
      <c r="Z1415" s="86">
        <v>0</v>
      </c>
      <c r="AA1415" s="86">
        <v>0</v>
      </c>
      <c r="AB1415" s="77">
        <v>0</v>
      </c>
      <c r="AC1415" s="98"/>
      <c r="AD1415" s="98"/>
      <c r="AE1415" s="98"/>
      <c r="AF1415" s="79"/>
      <c r="AG1415" s="98"/>
      <c r="AH1415" s="98"/>
      <c r="AI1415" s="98"/>
      <c r="AJ1415" s="79"/>
      <c r="AK1415" s="98"/>
      <c r="AL1415" s="98"/>
      <c r="AM1415" s="98"/>
      <c r="AN1415" s="79"/>
      <c r="AO1415" s="98"/>
      <c r="AP1415" s="98"/>
      <c r="AQ1415" s="98"/>
      <c r="AR1415" s="79"/>
      <c r="AT1415" s="99"/>
      <c r="AU1415" s="99"/>
      <c r="AV1415" s="99"/>
      <c r="AW1415" s="99"/>
      <c r="AX1415" s="99"/>
      <c r="AY1415" s="99"/>
      <c r="AZ1415" s="99"/>
      <c r="BA1415" s="99"/>
      <c r="BB1415" s="99"/>
      <c r="BC1415" s="99"/>
    </row>
    <row r="1416" spans="1:55" x14ac:dyDescent="0.45">
      <c r="A1416" s="123" t="s">
        <v>941</v>
      </c>
      <c r="B1416" s="101" t="s">
        <v>223</v>
      </c>
      <c r="C1416" s="102" t="s">
        <v>184</v>
      </c>
      <c r="D1416" s="101">
        <v>3214826</v>
      </c>
      <c r="E1416" s="162">
        <f t="shared" ref="E1416:AQ1416" si="108">SUM(E1398,E1401:E1412,E1415)</f>
        <v>34723</v>
      </c>
      <c r="F1416" s="162">
        <f t="shared" si="108"/>
        <v>38268</v>
      </c>
      <c r="G1416" s="162">
        <f t="shared" si="108"/>
        <v>41281</v>
      </c>
      <c r="H1416" s="199">
        <f t="shared" si="108"/>
        <v>39819</v>
      </c>
      <c r="I1416" s="162">
        <f t="shared" si="108"/>
        <v>42740</v>
      </c>
      <c r="J1416" s="162">
        <f t="shared" si="108"/>
        <v>41584</v>
      </c>
      <c r="K1416" s="162">
        <f t="shared" si="108"/>
        <v>46552</v>
      </c>
      <c r="L1416" s="199">
        <f t="shared" si="108"/>
        <v>46048</v>
      </c>
      <c r="M1416" s="162">
        <f t="shared" si="108"/>
        <v>48460</v>
      </c>
      <c r="N1416" s="162">
        <f t="shared" si="108"/>
        <v>51327</v>
      </c>
      <c r="O1416" s="162">
        <f t="shared" si="108"/>
        <v>54699</v>
      </c>
      <c r="P1416" s="199">
        <f t="shared" si="108"/>
        <v>56517</v>
      </c>
      <c r="Q1416" s="162">
        <f t="shared" si="108"/>
        <v>60153</v>
      </c>
      <c r="R1416" s="162">
        <f t="shared" si="108"/>
        <v>64833</v>
      </c>
      <c r="S1416" s="162">
        <f t="shared" si="108"/>
        <v>73650</v>
      </c>
      <c r="T1416" s="199">
        <f t="shared" si="108"/>
        <v>73415</v>
      </c>
      <c r="U1416" s="162">
        <f t="shared" si="108"/>
        <v>74307</v>
      </c>
      <c r="V1416" s="162">
        <f t="shared" si="108"/>
        <v>79002</v>
      </c>
      <c r="W1416" s="162">
        <f t="shared" si="108"/>
        <v>89562</v>
      </c>
      <c r="X1416" s="199">
        <f t="shared" si="108"/>
        <v>91156</v>
      </c>
      <c r="Y1416" s="105">
        <f t="shared" si="108"/>
        <v>89410</v>
      </c>
      <c r="Z1416" s="105">
        <f t="shared" si="108"/>
        <v>86656</v>
      </c>
      <c r="AA1416" s="105">
        <f t="shared" si="108"/>
        <v>91486</v>
      </c>
      <c r="AB1416" s="106">
        <f t="shared" si="108"/>
        <v>91217</v>
      </c>
      <c r="AC1416" s="105">
        <f t="shared" si="108"/>
        <v>91986</v>
      </c>
      <c r="AD1416" s="105">
        <f t="shared" si="108"/>
        <v>97342</v>
      </c>
      <c r="AE1416" s="105">
        <f t="shared" si="108"/>
        <v>100014</v>
      </c>
      <c r="AF1416" s="106">
        <f t="shared" si="108"/>
        <v>97881</v>
      </c>
      <c r="AG1416" s="105">
        <f t="shared" si="108"/>
        <v>92892</v>
      </c>
      <c r="AH1416" s="105">
        <f t="shared" si="108"/>
        <v>96535</v>
      </c>
      <c r="AI1416" s="105">
        <f t="shared" si="108"/>
        <v>105613</v>
      </c>
      <c r="AJ1416" s="106">
        <f t="shared" si="108"/>
        <v>102752</v>
      </c>
      <c r="AK1416" s="105">
        <f t="shared" si="108"/>
        <v>100920</v>
      </c>
      <c r="AL1416" s="105">
        <f t="shared" si="108"/>
        <v>103145</v>
      </c>
      <c r="AM1416" s="105">
        <f t="shared" si="108"/>
        <v>107990</v>
      </c>
      <c r="AN1416" s="106">
        <f t="shared" si="108"/>
        <v>107680</v>
      </c>
      <c r="AO1416" s="105">
        <f t="shared" si="108"/>
        <v>103040</v>
      </c>
      <c r="AP1416" s="105">
        <f t="shared" si="108"/>
        <v>96765</v>
      </c>
      <c r="AQ1416" s="105">
        <f t="shared" si="108"/>
        <v>82860</v>
      </c>
      <c r="AR1416" s="120"/>
      <c r="AT1416" s="194"/>
      <c r="AU1416" s="194"/>
      <c r="AV1416" s="194"/>
      <c r="AW1416" s="194"/>
      <c r="AX1416" s="134"/>
      <c r="AY1416" s="134"/>
      <c r="AZ1416" s="134"/>
      <c r="BA1416" s="134"/>
      <c r="BB1416" s="134"/>
      <c r="BC1416" s="134"/>
    </row>
    <row r="1417" spans="1:55" x14ac:dyDescent="0.45">
      <c r="A1417" s="97"/>
      <c r="B1417" s="114"/>
      <c r="C1417" s="114"/>
      <c r="D1417" s="114"/>
      <c r="E1417" s="125"/>
      <c r="F1417" s="125"/>
      <c r="G1417" s="125"/>
      <c r="H1417" s="124"/>
      <c r="I1417" s="125"/>
      <c r="J1417" s="125"/>
      <c r="K1417" s="125"/>
      <c r="L1417" s="124"/>
      <c r="M1417" s="125"/>
      <c r="N1417" s="125"/>
      <c r="O1417" s="125"/>
      <c r="P1417" s="124"/>
      <c r="Q1417" s="125"/>
      <c r="R1417" s="125"/>
      <c r="S1417" s="125"/>
      <c r="T1417" s="124"/>
      <c r="U1417" s="125"/>
      <c r="V1417" s="125"/>
      <c r="W1417" s="125"/>
      <c r="X1417" s="124"/>
      <c r="Y1417" s="125"/>
      <c r="Z1417" s="125"/>
      <c r="AA1417" s="125"/>
      <c r="AB1417" s="124"/>
      <c r="AC1417" s="125"/>
      <c r="AD1417" s="125"/>
      <c r="AE1417" s="125"/>
      <c r="AF1417" s="124"/>
      <c r="AG1417" s="125"/>
      <c r="AH1417" s="125"/>
      <c r="AI1417" s="125"/>
      <c r="AJ1417" s="124"/>
      <c r="AK1417" s="125"/>
      <c r="AL1417" s="125"/>
      <c r="AM1417" s="125"/>
      <c r="AN1417" s="124"/>
      <c r="AO1417" s="125"/>
      <c r="AP1417" s="125"/>
      <c r="AQ1417" s="125"/>
      <c r="AR1417" s="124"/>
      <c r="AT1417" s="132"/>
      <c r="AU1417" s="132"/>
      <c r="AV1417" s="132"/>
      <c r="AW1417" s="132"/>
      <c r="AX1417" s="132"/>
      <c r="AY1417" s="132"/>
      <c r="AZ1417" s="132"/>
      <c r="BA1417" s="132"/>
      <c r="BB1417" s="132"/>
      <c r="BC1417" s="132"/>
    </row>
    <row r="1418" spans="1:55" x14ac:dyDescent="0.45">
      <c r="A1418" s="127" t="s">
        <v>942</v>
      </c>
      <c r="B1418" s="96"/>
      <c r="C1418" s="96"/>
      <c r="D1418" s="96"/>
      <c r="E1418" s="125"/>
      <c r="F1418" s="125"/>
      <c r="G1418" s="125"/>
      <c r="H1418" s="124"/>
      <c r="I1418" s="125"/>
      <c r="J1418" s="125"/>
      <c r="K1418" s="125"/>
      <c r="L1418" s="124"/>
      <c r="M1418" s="125"/>
      <c r="N1418" s="125"/>
      <c r="O1418" s="125"/>
      <c r="P1418" s="124"/>
      <c r="Q1418" s="125"/>
      <c r="R1418" s="125"/>
      <c r="S1418" s="125"/>
      <c r="T1418" s="124"/>
      <c r="U1418" s="125"/>
      <c r="V1418" s="125"/>
      <c r="W1418" s="125"/>
      <c r="X1418" s="124"/>
      <c r="Y1418" s="125"/>
      <c r="Z1418" s="125"/>
      <c r="AA1418" s="125"/>
      <c r="AB1418" s="124"/>
      <c r="AC1418" s="125"/>
      <c r="AD1418" s="125"/>
      <c r="AE1418" s="125"/>
      <c r="AF1418" s="124"/>
      <c r="AG1418" s="125"/>
      <c r="AH1418" s="125"/>
      <c r="AI1418" s="125"/>
      <c r="AJ1418" s="124"/>
      <c r="AK1418" s="125"/>
      <c r="AL1418" s="125"/>
      <c r="AM1418" s="125"/>
      <c r="AN1418" s="124"/>
      <c r="AO1418" s="125"/>
      <c r="AP1418" s="125"/>
      <c r="AQ1418" s="125"/>
      <c r="AR1418" s="124"/>
      <c r="AT1418" s="132"/>
      <c r="AU1418" s="132"/>
      <c r="AV1418" s="132"/>
      <c r="AW1418" s="132"/>
      <c r="AX1418" s="132"/>
      <c r="AY1418" s="132"/>
      <c r="AZ1418" s="132"/>
      <c r="BA1418" s="132"/>
      <c r="BB1418" s="132"/>
      <c r="BC1418" s="132"/>
    </row>
    <row r="1419" spans="1:55" x14ac:dyDescent="0.45">
      <c r="A1419" s="141" t="s">
        <v>919</v>
      </c>
      <c r="B1419" s="142"/>
      <c r="C1419" s="142"/>
      <c r="D1419" s="142"/>
      <c r="E1419" s="66"/>
      <c r="F1419" s="66"/>
      <c r="G1419" s="66"/>
      <c r="H1419" s="67"/>
      <c r="I1419" s="66"/>
      <c r="J1419" s="66"/>
      <c r="K1419" s="66"/>
      <c r="L1419" s="67"/>
      <c r="M1419" s="66"/>
      <c r="N1419" s="66"/>
      <c r="O1419" s="66"/>
      <c r="P1419" s="67"/>
      <c r="Q1419" s="66"/>
      <c r="R1419" s="66"/>
      <c r="S1419" s="66"/>
      <c r="T1419" s="67"/>
      <c r="U1419" s="66"/>
      <c r="V1419" s="66"/>
      <c r="W1419" s="66"/>
      <c r="X1419" s="67"/>
      <c r="Y1419" s="66"/>
      <c r="Z1419" s="66"/>
      <c r="AA1419" s="66"/>
      <c r="AB1419" s="67"/>
      <c r="AC1419" s="66"/>
      <c r="AD1419" s="66"/>
      <c r="AE1419" s="66"/>
      <c r="AF1419" s="67"/>
      <c r="AG1419" s="66"/>
      <c r="AH1419" s="66"/>
      <c r="AI1419" s="66"/>
      <c r="AJ1419" s="67"/>
      <c r="AK1419" s="66"/>
      <c r="AL1419" s="66"/>
      <c r="AM1419" s="66"/>
      <c r="AN1419" s="67"/>
      <c r="AO1419" s="66"/>
      <c r="AP1419" s="66"/>
      <c r="AQ1419" s="66"/>
      <c r="AR1419" s="67"/>
      <c r="AT1419" s="68"/>
      <c r="AU1419" s="68"/>
      <c r="AV1419" s="68"/>
      <c r="AW1419" s="68"/>
      <c r="AX1419" s="68"/>
      <c r="AY1419" s="68"/>
      <c r="AZ1419" s="68"/>
      <c r="BA1419" s="68"/>
      <c r="BB1419" s="68"/>
      <c r="BC1419" s="68"/>
    </row>
    <row r="1420" spans="1:55" x14ac:dyDescent="0.45">
      <c r="A1420" s="135" t="s">
        <v>943</v>
      </c>
      <c r="B1420" s="60" t="s">
        <v>223</v>
      </c>
      <c r="C1420" s="76" t="s">
        <v>184</v>
      </c>
      <c r="D1420" s="60">
        <v>2621778</v>
      </c>
      <c r="E1420" s="98"/>
      <c r="F1420" s="98"/>
      <c r="G1420" s="98"/>
      <c r="H1420" s="79"/>
      <c r="I1420" s="98"/>
      <c r="J1420" s="98"/>
      <c r="K1420" s="98"/>
      <c r="L1420" s="79"/>
      <c r="M1420" s="98"/>
      <c r="N1420" s="98"/>
      <c r="O1420" s="98"/>
      <c r="P1420" s="79"/>
      <c r="Q1420" s="98"/>
      <c r="R1420" s="98"/>
      <c r="S1420" s="98"/>
      <c r="T1420" s="79"/>
      <c r="U1420" s="98"/>
      <c r="V1420" s="98"/>
      <c r="W1420" s="98"/>
      <c r="X1420" s="79"/>
      <c r="Y1420" s="98"/>
      <c r="Z1420" s="98"/>
      <c r="AA1420" s="98"/>
      <c r="AB1420" s="79"/>
      <c r="AC1420" s="98"/>
      <c r="AD1420" s="98"/>
      <c r="AE1420" s="86">
        <v>1896</v>
      </c>
      <c r="AF1420" s="77">
        <v>1935</v>
      </c>
      <c r="AG1420" s="86">
        <v>1865</v>
      </c>
      <c r="AH1420" s="86">
        <v>2358</v>
      </c>
      <c r="AI1420" s="86">
        <v>2438</v>
      </c>
      <c r="AJ1420" s="77">
        <v>2227</v>
      </c>
      <c r="AK1420" s="86">
        <v>2421</v>
      </c>
      <c r="AL1420" s="86">
        <v>2662</v>
      </c>
      <c r="AM1420" s="86">
        <v>2823</v>
      </c>
      <c r="AN1420" s="77">
        <v>4211</v>
      </c>
      <c r="AO1420" s="86">
        <v>4549</v>
      </c>
      <c r="AP1420" s="86">
        <v>5451</v>
      </c>
      <c r="AQ1420" s="86">
        <v>5752</v>
      </c>
      <c r="AR1420" s="79"/>
      <c r="AT1420" s="99"/>
      <c r="AU1420" s="99"/>
      <c r="AV1420" s="99"/>
      <c r="AW1420" s="99"/>
      <c r="AX1420" s="99"/>
      <c r="AY1420" s="99"/>
      <c r="AZ1420" s="99"/>
      <c r="BA1420" s="99"/>
      <c r="BB1420" s="99"/>
      <c r="BC1420" s="99"/>
    </row>
    <row r="1421" spans="1:55" x14ac:dyDescent="0.45">
      <c r="A1421" s="135" t="s">
        <v>944</v>
      </c>
      <c r="B1421" s="60" t="s">
        <v>223</v>
      </c>
      <c r="C1421" s="76" t="s">
        <v>184</v>
      </c>
      <c r="D1421" s="60">
        <v>2621779</v>
      </c>
      <c r="E1421" s="98"/>
      <c r="F1421" s="98"/>
      <c r="G1421" s="98"/>
      <c r="H1421" s="79"/>
      <c r="I1421" s="98"/>
      <c r="J1421" s="98"/>
      <c r="K1421" s="98"/>
      <c r="L1421" s="79"/>
      <c r="M1421" s="98"/>
      <c r="N1421" s="98"/>
      <c r="O1421" s="98"/>
      <c r="P1421" s="79"/>
      <c r="Q1421" s="98"/>
      <c r="R1421" s="98"/>
      <c r="S1421" s="98"/>
      <c r="T1421" s="79"/>
      <c r="U1421" s="98"/>
      <c r="V1421" s="98"/>
      <c r="W1421" s="98"/>
      <c r="X1421" s="79"/>
      <c r="Y1421" s="98"/>
      <c r="Z1421" s="98"/>
      <c r="AA1421" s="98"/>
      <c r="AB1421" s="79"/>
      <c r="AC1421" s="98"/>
      <c r="AD1421" s="98"/>
      <c r="AE1421" s="86">
        <v>2990</v>
      </c>
      <c r="AF1421" s="77">
        <v>1361</v>
      </c>
      <c r="AG1421" s="86">
        <v>949</v>
      </c>
      <c r="AH1421" s="86">
        <v>2136</v>
      </c>
      <c r="AI1421" s="86">
        <v>2596</v>
      </c>
      <c r="AJ1421" s="77">
        <v>3631</v>
      </c>
      <c r="AK1421" s="86">
        <v>3589</v>
      </c>
      <c r="AL1421" s="86">
        <v>4208</v>
      </c>
      <c r="AM1421" s="86">
        <v>4954</v>
      </c>
      <c r="AN1421" s="77">
        <v>3587</v>
      </c>
      <c r="AO1421" s="86">
        <v>1586</v>
      </c>
      <c r="AP1421" s="86">
        <v>146</v>
      </c>
      <c r="AQ1421" s="86">
        <v>104</v>
      </c>
      <c r="AR1421" s="79"/>
      <c r="AT1421" s="99"/>
      <c r="AU1421" s="99"/>
      <c r="AV1421" s="99"/>
      <c r="AW1421" s="99"/>
      <c r="AX1421" s="99"/>
      <c r="AY1421" s="99"/>
      <c r="AZ1421" s="99"/>
      <c r="BA1421" s="99"/>
      <c r="BB1421" s="99"/>
      <c r="BC1421" s="99"/>
    </row>
    <row r="1422" spans="1:55" x14ac:dyDescent="0.45">
      <c r="A1422" s="136" t="s">
        <v>945</v>
      </c>
      <c r="B1422" s="101" t="s">
        <v>223</v>
      </c>
      <c r="C1422" s="102" t="s">
        <v>184</v>
      </c>
      <c r="D1422" s="101">
        <v>2621780</v>
      </c>
      <c r="E1422" s="121"/>
      <c r="F1422" s="121"/>
      <c r="G1422" s="121"/>
      <c r="H1422" s="120"/>
      <c r="I1422" s="121"/>
      <c r="J1422" s="121"/>
      <c r="K1422" s="121"/>
      <c r="L1422" s="120"/>
      <c r="M1422" s="121"/>
      <c r="N1422" s="121"/>
      <c r="O1422" s="121"/>
      <c r="P1422" s="120"/>
      <c r="Q1422" s="121"/>
      <c r="R1422" s="121"/>
      <c r="S1422" s="121"/>
      <c r="T1422" s="120"/>
      <c r="U1422" s="121"/>
      <c r="V1422" s="121"/>
      <c r="W1422" s="121"/>
      <c r="X1422" s="242"/>
      <c r="Y1422" s="121"/>
      <c r="Z1422" s="121"/>
      <c r="AA1422" s="121"/>
      <c r="AB1422" s="120"/>
      <c r="AC1422" s="121"/>
      <c r="AD1422" s="121"/>
      <c r="AE1422" s="105">
        <f t="shared" ref="AE1422:AQ1422" si="109">+SUM(AE1420:AE1421)</f>
        <v>4886</v>
      </c>
      <c r="AF1422" s="106">
        <f t="shared" si="109"/>
        <v>3296</v>
      </c>
      <c r="AG1422" s="105">
        <f t="shared" si="109"/>
        <v>2814</v>
      </c>
      <c r="AH1422" s="105">
        <f t="shared" si="109"/>
        <v>4494</v>
      </c>
      <c r="AI1422" s="105">
        <f t="shared" si="109"/>
        <v>5034</v>
      </c>
      <c r="AJ1422" s="106">
        <f t="shared" si="109"/>
        <v>5858</v>
      </c>
      <c r="AK1422" s="105">
        <f t="shared" si="109"/>
        <v>6010</v>
      </c>
      <c r="AL1422" s="105">
        <f t="shared" si="109"/>
        <v>6870</v>
      </c>
      <c r="AM1422" s="105">
        <f t="shared" si="109"/>
        <v>7777</v>
      </c>
      <c r="AN1422" s="106">
        <f t="shared" si="109"/>
        <v>7798</v>
      </c>
      <c r="AO1422" s="105">
        <f t="shared" si="109"/>
        <v>6135</v>
      </c>
      <c r="AP1422" s="105">
        <f t="shared" si="109"/>
        <v>5597</v>
      </c>
      <c r="AQ1422" s="105">
        <f t="shared" si="109"/>
        <v>5856</v>
      </c>
      <c r="AR1422" s="120"/>
      <c r="AT1422" s="134"/>
      <c r="AU1422" s="134"/>
      <c r="AV1422" s="134"/>
      <c r="AW1422" s="134"/>
      <c r="AX1422" s="134"/>
      <c r="AY1422" s="134"/>
      <c r="AZ1422" s="134"/>
      <c r="BA1422" s="134"/>
      <c r="BB1422" s="134"/>
      <c r="BC1422" s="134"/>
    </row>
    <row r="1423" spans="1:55" x14ac:dyDescent="0.45">
      <c r="A1423" s="97"/>
      <c r="B1423" s="114"/>
      <c r="C1423" s="114"/>
      <c r="D1423" s="114"/>
      <c r="E1423" s="125"/>
      <c r="F1423" s="125"/>
      <c r="G1423" s="125"/>
      <c r="H1423" s="124"/>
      <c r="I1423" s="125"/>
      <c r="J1423" s="125"/>
      <c r="K1423" s="125"/>
      <c r="L1423" s="124"/>
      <c r="M1423" s="125"/>
      <c r="N1423" s="125"/>
      <c r="O1423" s="125"/>
      <c r="P1423" s="124"/>
      <c r="Q1423" s="125"/>
      <c r="R1423" s="125"/>
      <c r="S1423" s="125"/>
      <c r="T1423" s="124"/>
      <c r="U1423" s="125"/>
      <c r="V1423" s="125"/>
      <c r="W1423" s="125"/>
      <c r="X1423" s="124"/>
      <c r="Y1423" s="125"/>
      <c r="Z1423" s="125"/>
      <c r="AA1423" s="125"/>
      <c r="AB1423" s="124"/>
      <c r="AC1423" s="125"/>
      <c r="AD1423" s="125"/>
      <c r="AE1423" s="125"/>
      <c r="AF1423" s="124"/>
      <c r="AG1423" s="125"/>
      <c r="AH1423" s="125"/>
      <c r="AI1423" s="125"/>
      <c r="AJ1423" s="124"/>
      <c r="AK1423" s="125"/>
      <c r="AL1423" s="125"/>
      <c r="AM1423" s="125"/>
      <c r="AN1423" s="124"/>
      <c r="AO1423" s="125"/>
      <c r="AP1423" s="125"/>
      <c r="AQ1423" s="125"/>
      <c r="AR1423" s="124"/>
      <c r="AT1423" s="132"/>
      <c r="AU1423" s="132"/>
      <c r="AV1423" s="132"/>
      <c r="AW1423" s="132"/>
      <c r="AX1423" s="132"/>
      <c r="AY1423" s="132"/>
      <c r="AZ1423" s="132"/>
      <c r="BA1423" s="132"/>
      <c r="BB1423" s="132"/>
      <c r="BC1423" s="132"/>
    </row>
    <row r="1424" spans="1:55" x14ac:dyDescent="0.45">
      <c r="A1424" s="141" t="s">
        <v>946</v>
      </c>
      <c r="B1424" s="142"/>
      <c r="C1424" s="142"/>
      <c r="D1424" s="142"/>
      <c r="E1424" s="66"/>
      <c r="F1424" s="66"/>
      <c r="G1424" s="66"/>
      <c r="H1424" s="67"/>
      <c r="I1424" s="66"/>
      <c r="J1424" s="66"/>
      <c r="K1424" s="66"/>
      <c r="L1424" s="67"/>
      <c r="M1424" s="66"/>
      <c r="N1424" s="66"/>
      <c r="O1424" s="66"/>
      <c r="P1424" s="67"/>
      <c r="Q1424" s="66"/>
      <c r="R1424" s="66"/>
      <c r="S1424" s="66"/>
      <c r="T1424" s="67"/>
      <c r="U1424" s="66"/>
      <c r="V1424" s="66"/>
      <c r="W1424" s="66"/>
      <c r="X1424" s="67"/>
      <c r="Y1424" s="66"/>
      <c r="Z1424" s="66"/>
      <c r="AA1424" s="66"/>
      <c r="AB1424" s="67"/>
      <c r="AC1424" s="66"/>
      <c r="AD1424" s="66"/>
      <c r="AE1424" s="66"/>
      <c r="AF1424" s="67"/>
      <c r="AG1424" s="66"/>
      <c r="AH1424" s="66"/>
      <c r="AI1424" s="66"/>
      <c r="AJ1424" s="67"/>
      <c r="AK1424" s="66"/>
      <c r="AL1424" s="66"/>
      <c r="AM1424" s="66"/>
      <c r="AN1424" s="67"/>
      <c r="AO1424" s="66"/>
      <c r="AP1424" s="66"/>
      <c r="AQ1424" s="66"/>
      <c r="AR1424" s="67"/>
      <c r="AT1424" s="68"/>
      <c r="AU1424" s="68"/>
      <c r="AV1424" s="68"/>
      <c r="AW1424" s="68"/>
      <c r="AX1424" s="68"/>
      <c r="AY1424" s="68"/>
      <c r="AZ1424" s="68"/>
      <c r="BA1424" s="68"/>
      <c r="BB1424" s="68"/>
      <c r="BC1424" s="68"/>
    </row>
    <row r="1425" spans="1:55" x14ac:dyDescent="0.45">
      <c r="A1425" s="135" t="s">
        <v>943</v>
      </c>
      <c r="B1425" s="60" t="s">
        <v>223</v>
      </c>
      <c r="C1425" s="76" t="s">
        <v>184</v>
      </c>
      <c r="D1425" s="60">
        <v>2621781</v>
      </c>
      <c r="E1425" s="98"/>
      <c r="F1425" s="98"/>
      <c r="G1425" s="98"/>
      <c r="H1425" s="79"/>
      <c r="I1425" s="98"/>
      <c r="J1425" s="98"/>
      <c r="K1425" s="98"/>
      <c r="L1425" s="79"/>
      <c r="M1425" s="98"/>
      <c r="N1425" s="98"/>
      <c r="O1425" s="98"/>
      <c r="P1425" s="79"/>
      <c r="Q1425" s="98"/>
      <c r="R1425" s="98"/>
      <c r="S1425" s="98"/>
      <c r="T1425" s="79"/>
      <c r="U1425" s="98"/>
      <c r="V1425" s="98"/>
      <c r="W1425" s="98"/>
      <c r="X1425" s="79"/>
      <c r="Y1425" s="113"/>
      <c r="Z1425" s="86">
        <v>4952</v>
      </c>
      <c r="AA1425" s="86">
        <v>5098</v>
      </c>
      <c r="AB1425" s="77">
        <v>8168</v>
      </c>
      <c r="AC1425" s="86">
        <v>8561</v>
      </c>
      <c r="AD1425" s="86">
        <v>8015</v>
      </c>
      <c r="AE1425" s="86">
        <v>8126</v>
      </c>
      <c r="AF1425" s="77">
        <v>8297</v>
      </c>
      <c r="AG1425" s="86">
        <v>8777</v>
      </c>
      <c r="AH1425" s="86">
        <v>9173</v>
      </c>
      <c r="AI1425" s="86">
        <v>9615</v>
      </c>
      <c r="AJ1425" s="77">
        <v>14616</v>
      </c>
      <c r="AK1425" s="86">
        <v>14485</v>
      </c>
      <c r="AL1425" s="86">
        <v>14743</v>
      </c>
      <c r="AM1425" s="86">
        <v>14944</v>
      </c>
      <c r="AN1425" s="77">
        <v>15135</v>
      </c>
      <c r="AO1425" s="86">
        <v>15770</v>
      </c>
      <c r="AP1425" s="86">
        <v>15262</v>
      </c>
      <c r="AQ1425" s="86">
        <v>15540</v>
      </c>
      <c r="AR1425" s="79"/>
      <c r="AT1425" s="99"/>
      <c r="AU1425" s="99"/>
      <c r="AV1425" s="99"/>
      <c r="AW1425" s="99"/>
      <c r="AX1425" s="99"/>
      <c r="AY1425" s="99"/>
      <c r="AZ1425" s="99"/>
      <c r="BA1425" s="99"/>
      <c r="BB1425" s="99"/>
      <c r="BC1425" s="99"/>
    </row>
    <row r="1426" spans="1:55" x14ac:dyDescent="0.45">
      <c r="A1426" s="135" t="s">
        <v>947</v>
      </c>
      <c r="B1426" s="60" t="s">
        <v>223</v>
      </c>
      <c r="C1426" s="76" t="s">
        <v>184</v>
      </c>
      <c r="D1426" s="60">
        <v>2690565</v>
      </c>
      <c r="E1426" s="98"/>
      <c r="F1426" s="98"/>
      <c r="G1426" s="98"/>
      <c r="H1426" s="79"/>
      <c r="I1426" s="98"/>
      <c r="J1426" s="98"/>
      <c r="K1426" s="98"/>
      <c r="L1426" s="79"/>
      <c r="M1426" s="98"/>
      <c r="N1426" s="98"/>
      <c r="O1426" s="98"/>
      <c r="P1426" s="79"/>
      <c r="Q1426" s="98"/>
      <c r="R1426" s="98"/>
      <c r="S1426" s="98"/>
      <c r="T1426" s="79"/>
      <c r="U1426" s="98"/>
      <c r="V1426" s="98"/>
      <c r="W1426" s="98"/>
      <c r="X1426" s="79"/>
      <c r="Y1426" s="90"/>
      <c r="Z1426" s="86">
        <v>3080</v>
      </c>
      <c r="AA1426" s="86">
        <v>4151</v>
      </c>
      <c r="AB1426" s="77">
        <v>4285</v>
      </c>
      <c r="AC1426" s="86">
        <v>4634</v>
      </c>
      <c r="AD1426" s="86">
        <v>2952</v>
      </c>
      <c r="AE1426" s="86">
        <v>3152</v>
      </c>
      <c r="AF1426" s="79"/>
      <c r="AG1426" s="98"/>
      <c r="AH1426" s="98"/>
      <c r="AI1426" s="98"/>
      <c r="AJ1426" s="79"/>
      <c r="AK1426" s="98"/>
      <c r="AL1426" s="98"/>
      <c r="AM1426" s="98"/>
      <c r="AN1426" s="79"/>
      <c r="AO1426" s="98"/>
      <c r="AP1426" s="98"/>
      <c r="AQ1426" s="98"/>
      <c r="AR1426" s="79"/>
      <c r="AT1426" s="99"/>
      <c r="AU1426" s="99"/>
      <c r="AV1426" s="99"/>
      <c r="AW1426" s="99"/>
      <c r="AX1426" s="99"/>
      <c r="AY1426" s="99"/>
      <c r="AZ1426" s="99"/>
      <c r="BA1426" s="99"/>
      <c r="BB1426" s="99"/>
      <c r="BC1426" s="99"/>
    </row>
    <row r="1427" spans="1:55" x14ac:dyDescent="0.45">
      <c r="A1427" s="135" t="s">
        <v>948</v>
      </c>
      <c r="B1427" s="60" t="s">
        <v>223</v>
      </c>
      <c r="C1427" s="76" t="s">
        <v>184</v>
      </c>
      <c r="D1427" s="60">
        <v>2690566</v>
      </c>
      <c r="E1427" s="98"/>
      <c r="F1427" s="98"/>
      <c r="G1427" s="98"/>
      <c r="H1427" s="79"/>
      <c r="I1427" s="98"/>
      <c r="J1427" s="98"/>
      <c r="K1427" s="98"/>
      <c r="L1427" s="79"/>
      <c r="M1427" s="98"/>
      <c r="N1427" s="98"/>
      <c r="O1427" s="98"/>
      <c r="P1427" s="79"/>
      <c r="Q1427" s="98"/>
      <c r="R1427" s="98"/>
      <c r="S1427" s="98"/>
      <c r="T1427" s="79"/>
      <c r="U1427" s="98"/>
      <c r="V1427" s="98"/>
      <c r="W1427" s="98"/>
      <c r="X1427" s="79"/>
      <c r="Y1427" s="90"/>
      <c r="Z1427" s="86">
        <v>-104</v>
      </c>
      <c r="AA1427" s="86">
        <v>-138</v>
      </c>
      <c r="AB1427" s="77">
        <v>-178</v>
      </c>
      <c r="AC1427" s="86">
        <v>-248</v>
      </c>
      <c r="AD1427" s="86">
        <v>-303</v>
      </c>
      <c r="AE1427" s="86">
        <v>-382</v>
      </c>
      <c r="AF1427" s="79"/>
      <c r="AG1427" s="98"/>
      <c r="AH1427" s="98"/>
      <c r="AI1427" s="98"/>
      <c r="AJ1427" s="79"/>
      <c r="AK1427" s="98"/>
      <c r="AL1427" s="98"/>
      <c r="AM1427" s="98"/>
      <c r="AN1427" s="79"/>
      <c r="AO1427" s="98"/>
      <c r="AP1427" s="98"/>
      <c r="AQ1427" s="98"/>
      <c r="AR1427" s="79"/>
      <c r="AT1427" s="99"/>
      <c r="AU1427" s="99"/>
      <c r="AV1427" s="99"/>
      <c r="AW1427" s="99"/>
      <c r="AX1427" s="99"/>
      <c r="AY1427" s="99"/>
      <c r="AZ1427" s="99"/>
      <c r="BA1427" s="99"/>
      <c r="BB1427" s="99"/>
      <c r="BC1427" s="99"/>
    </row>
    <row r="1428" spans="1:55" x14ac:dyDescent="0.45">
      <c r="A1428" s="135" t="s">
        <v>944</v>
      </c>
      <c r="B1428" s="60" t="s">
        <v>223</v>
      </c>
      <c r="C1428" s="76" t="s">
        <v>184</v>
      </c>
      <c r="D1428" s="60">
        <v>2621784</v>
      </c>
      <c r="E1428" s="98"/>
      <c r="F1428" s="98"/>
      <c r="G1428" s="98"/>
      <c r="H1428" s="79"/>
      <c r="I1428" s="98"/>
      <c r="J1428" s="98"/>
      <c r="K1428" s="98"/>
      <c r="L1428" s="79"/>
      <c r="M1428" s="98"/>
      <c r="N1428" s="98"/>
      <c r="O1428" s="98"/>
      <c r="P1428" s="79"/>
      <c r="Q1428" s="98"/>
      <c r="R1428" s="98"/>
      <c r="S1428" s="98"/>
      <c r="T1428" s="79"/>
      <c r="U1428" s="98"/>
      <c r="V1428" s="98"/>
      <c r="W1428" s="98"/>
      <c r="X1428" s="79"/>
      <c r="Y1428" s="98"/>
      <c r="Z1428" s="98"/>
      <c r="AA1428" s="98"/>
      <c r="AB1428" s="79"/>
      <c r="AC1428" s="98"/>
      <c r="AD1428" s="98"/>
      <c r="AE1428" s="98"/>
      <c r="AF1428" s="77">
        <v>3056</v>
      </c>
      <c r="AG1428" s="86">
        <v>2006</v>
      </c>
      <c r="AH1428" s="86">
        <v>2106</v>
      </c>
      <c r="AI1428" s="86">
        <v>3304</v>
      </c>
      <c r="AJ1428" s="77">
        <v>4277</v>
      </c>
      <c r="AK1428" s="86">
        <v>8795</v>
      </c>
      <c r="AL1428" s="86">
        <v>8730</v>
      </c>
      <c r="AM1428" s="86">
        <v>9194</v>
      </c>
      <c r="AN1428" s="77">
        <v>12436</v>
      </c>
      <c r="AO1428" s="86">
        <v>12882</v>
      </c>
      <c r="AP1428" s="86">
        <v>13595</v>
      </c>
      <c r="AQ1428" s="86">
        <v>13104</v>
      </c>
      <c r="AR1428" s="79"/>
      <c r="AT1428" s="99"/>
      <c r="AU1428" s="99"/>
      <c r="AV1428" s="99"/>
      <c r="AW1428" s="99"/>
      <c r="AX1428" s="99"/>
      <c r="AY1428" s="99"/>
      <c r="AZ1428" s="99"/>
      <c r="BA1428" s="99"/>
      <c r="BB1428" s="99"/>
      <c r="BC1428" s="99"/>
    </row>
    <row r="1429" spans="1:55" x14ac:dyDescent="0.45">
      <c r="A1429" s="136" t="s">
        <v>945</v>
      </c>
      <c r="B1429" s="101" t="s">
        <v>223</v>
      </c>
      <c r="C1429" s="102" t="s">
        <v>184</v>
      </c>
      <c r="D1429" s="101">
        <v>2690567</v>
      </c>
      <c r="E1429" s="121"/>
      <c r="F1429" s="121"/>
      <c r="G1429" s="121"/>
      <c r="H1429" s="120"/>
      <c r="I1429" s="121"/>
      <c r="J1429" s="121"/>
      <c r="K1429" s="121"/>
      <c r="L1429" s="120"/>
      <c r="M1429" s="121"/>
      <c r="N1429" s="121"/>
      <c r="O1429" s="121"/>
      <c r="P1429" s="120"/>
      <c r="Q1429" s="121"/>
      <c r="R1429" s="121"/>
      <c r="S1429" s="121"/>
      <c r="T1429" s="120"/>
      <c r="U1429" s="121"/>
      <c r="V1429" s="121"/>
      <c r="W1429" s="121"/>
      <c r="X1429" s="242"/>
      <c r="Y1429" s="159"/>
      <c r="Z1429" s="105">
        <f t="shared" ref="Z1429:AQ1429" si="110">+SUM(Z1425:Z1428)</f>
        <v>7928</v>
      </c>
      <c r="AA1429" s="105">
        <f t="shared" si="110"/>
        <v>9111</v>
      </c>
      <c r="AB1429" s="106">
        <f t="shared" si="110"/>
        <v>12275</v>
      </c>
      <c r="AC1429" s="105">
        <f t="shared" si="110"/>
        <v>12947</v>
      </c>
      <c r="AD1429" s="105">
        <f t="shared" si="110"/>
        <v>10664</v>
      </c>
      <c r="AE1429" s="105">
        <f t="shared" si="110"/>
        <v>10896</v>
      </c>
      <c r="AF1429" s="106">
        <f t="shared" si="110"/>
        <v>11353</v>
      </c>
      <c r="AG1429" s="105">
        <f t="shared" si="110"/>
        <v>10783</v>
      </c>
      <c r="AH1429" s="105">
        <f t="shared" si="110"/>
        <v>11279</v>
      </c>
      <c r="AI1429" s="105">
        <f t="shared" si="110"/>
        <v>12919</v>
      </c>
      <c r="AJ1429" s="106">
        <f t="shared" si="110"/>
        <v>18893</v>
      </c>
      <c r="AK1429" s="105">
        <f t="shared" si="110"/>
        <v>23280</v>
      </c>
      <c r="AL1429" s="105">
        <f t="shared" si="110"/>
        <v>23473</v>
      </c>
      <c r="AM1429" s="105">
        <f t="shared" si="110"/>
        <v>24138</v>
      </c>
      <c r="AN1429" s="106">
        <f t="shared" si="110"/>
        <v>27571</v>
      </c>
      <c r="AO1429" s="105">
        <f t="shared" si="110"/>
        <v>28652</v>
      </c>
      <c r="AP1429" s="105">
        <f t="shared" si="110"/>
        <v>28857</v>
      </c>
      <c r="AQ1429" s="105">
        <f t="shared" si="110"/>
        <v>28644</v>
      </c>
      <c r="AR1429" s="120"/>
      <c r="AT1429" s="134"/>
      <c r="AU1429" s="134"/>
      <c r="AV1429" s="134"/>
      <c r="AW1429" s="134"/>
      <c r="AX1429" s="134"/>
      <c r="AY1429" s="134"/>
      <c r="AZ1429" s="134"/>
      <c r="BA1429" s="134"/>
      <c r="BB1429" s="134"/>
      <c r="BC1429" s="134"/>
    </row>
    <row r="1430" spans="1:55" x14ac:dyDescent="0.45">
      <c r="A1430" s="97"/>
      <c r="B1430" s="114"/>
      <c r="C1430" s="114"/>
      <c r="D1430" s="114"/>
      <c r="E1430" s="125"/>
      <c r="F1430" s="125"/>
      <c r="G1430" s="125"/>
      <c r="H1430" s="124"/>
      <c r="I1430" s="125"/>
      <c r="J1430" s="125"/>
      <c r="K1430" s="125"/>
      <c r="L1430" s="124"/>
      <c r="M1430" s="125"/>
      <c r="N1430" s="125"/>
      <c r="O1430" s="125"/>
      <c r="P1430" s="124"/>
      <c r="Q1430" s="125"/>
      <c r="R1430" s="125"/>
      <c r="S1430" s="125"/>
      <c r="T1430" s="124"/>
      <c r="U1430" s="125"/>
      <c r="V1430" s="125"/>
      <c r="W1430" s="125"/>
      <c r="X1430" s="124"/>
      <c r="Y1430" s="125"/>
      <c r="Z1430" s="125"/>
      <c r="AA1430" s="125"/>
      <c r="AB1430" s="124"/>
      <c r="AC1430" s="125"/>
      <c r="AD1430" s="125"/>
      <c r="AE1430" s="125"/>
      <c r="AF1430" s="124"/>
      <c r="AG1430" s="125"/>
      <c r="AH1430" s="125"/>
      <c r="AI1430" s="125"/>
      <c r="AJ1430" s="124"/>
      <c r="AK1430" s="125"/>
      <c r="AL1430" s="125"/>
      <c r="AM1430" s="125"/>
      <c r="AN1430" s="124"/>
      <c r="AO1430" s="125"/>
      <c r="AP1430" s="125"/>
      <c r="AQ1430" s="125"/>
      <c r="AR1430" s="124"/>
      <c r="AT1430" s="132"/>
      <c r="AU1430" s="132"/>
      <c r="AV1430" s="132"/>
      <c r="AW1430" s="132"/>
      <c r="AX1430" s="132"/>
      <c r="AY1430" s="132"/>
      <c r="AZ1430" s="132"/>
      <c r="BA1430" s="132"/>
      <c r="BB1430" s="132"/>
      <c r="BC1430" s="132"/>
    </row>
    <row r="1431" spans="1:55" x14ac:dyDescent="0.45">
      <c r="A1431" s="141" t="s">
        <v>716</v>
      </c>
      <c r="B1431" s="142"/>
      <c r="C1431" s="142"/>
      <c r="D1431" s="142"/>
      <c r="E1431" s="113"/>
      <c r="F1431" s="113"/>
      <c r="G1431" s="113"/>
      <c r="H1431" s="91"/>
      <c r="I1431" s="113"/>
      <c r="J1431" s="113"/>
      <c r="K1431" s="113"/>
      <c r="L1431" s="91"/>
      <c r="M1431" s="113"/>
      <c r="N1431" s="113"/>
      <c r="O1431" s="113"/>
      <c r="P1431" s="91"/>
      <c r="Q1431" s="113"/>
      <c r="R1431" s="113"/>
      <c r="S1431" s="113"/>
      <c r="T1431" s="91"/>
      <c r="U1431" s="113"/>
      <c r="V1431" s="113"/>
      <c r="W1431" s="113"/>
      <c r="X1431" s="91"/>
      <c r="Y1431" s="113"/>
      <c r="Z1431" s="113"/>
      <c r="AA1431" s="113"/>
      <c r="AB1431" s="91"/>
      <c r="AC1431" s="113"/>
      <c r="AD1431" s="113"/>
      <c r="AE1431" s="113"/>
      <c r="AF1431" s="91"/>
      <c r="AG1431" s="113"/>
      <c r="AH1431" s="113"/>
      <c r="AI1431" s="113"/>
      <c r="AJ1431" s="91"/>
      <c r="AK1431" s="113"/>
      <c r="AL1431" s="113"/>
      <c r="AM1431" s="113"/>
      <c r="AN1431" s="91"/>
      <c r="AO1431" s="113"/>
      <c r="AP1431" s="113"/>
      <c r="AQ1431" s="113"/>
      <c r="AR1431" s="91"/>
      <c r="AT1431" s="93"/>
      <c r="AU1431" s="93"/>
      <c r="AV1431" s="93"/>
      <c r="AW1431" s="93"/>
      <c r="AX1431" s="93"/>
      <c r="AY1431" s="93"/>
      <c r="AZ1431" s="93"/>
      <c r="BA1431" s="93"/>
      <c r="BB1431" s="93"/>
      <c r="BC1431" s="93"/>
    </row>
    <row r="1432" spans="1:55" x14ac:dyDescent="0.45">
      <c r="A1432" s="135" t="s">
        <v>943</v>
      </c>
      <c r="B1432" s="60" t="s">
        <v>223</v>
      </c>
      <c r="C1432" s="76" t="s">
        <v>184</v>
      </c>
      <c r="D1432" s="60">
        <v>2690568</v>
      </c>
      <c r="E1432" s="113"/>
      <c r="F1432" s="113"/>
      <c r="G1432" s="113"/>
      <c r="H1432" s="91"/>
      <c r="I1432" s="113"/>
      <c r="J1432" s="113"/>
      <c r="K1432" s="113"/>
      <c r="L1432" s="91"/>
      <c r="M1432" s="113"/>
      <c r="N1432" s="113"/>
      <c r="O1432" s="113"/>
      <c r="P1432" s="91"/>
      <c r="Q1432" s="113"/>
      <c r="R1432" s="113"/>
      <c r="S1432" s="113"/>
      <c r="T1432" s="91"/>
      <c r="U1432" s="113"/>
      <c r="V1432" s="113"/>
      <c r="W1432" s="113"/>
      <c r="X1432" s="91"/>
      <c r="Y1432" s="113"/>
      <c r="Z1432" s="113"/>
      <c r="AA1432" s="113"/>
      <c r="AB1432" s="77">
        <v>9336</v>
      </c>
      <c r="AC1432" s="113"/>
      <c r="AD1432" s="113"/>
      <c r="AE1432" s="113"/>
      <c r="AF1432" s="77">
        <v>10232</v>
      </c>
      <c r="AG1432" s="86">
        <v>10642</v>
      </c>
      <c r="AH1432" s="86">
        <v>11531</v>
      </c>
      <c r="AI1432" s="86">
        <v>12053</v>
      </c>
      <c r="AJ1432" s="77">
        <v>16843</v>
      </c>
      <c r="AK1432" s="86">
        <v>16906</v>
      </c>
      <c r="AL1432" s="86">
        <v>17405</v>
      </c>
      <c r="AM1432" s="86">
        <v>17767</v>
      </c>
      <c r="AN1432" s="77">
        <v>19346</v>
      </c>
      <c r="AO1432" s="86">
        <v>20319</v>
      </c>
      <c r="AP1432" s="86">
        <v>20713</v>
      </c>
      <c r="AQ1432" s="86">
        <v>21292</v>
      </c>
      <c r="AR1432" s="94"/>
      <c r="AT1432" s="93"/>
      <c r="AU1432" s="93"/>
      <c r="AV1432" s="93"/>
      <c r="AW1432" s="93"/>
      <c r="AX1432" s="93"/>
      <c r="AY1432" s="93"/>
      <c r="AZ1432" s="93"/>
      <c r="BA1432" s="93"/>
      <c r="BB1432" s="93"/>
      <c r="BC1432" s="93"/>
    </row>
    <row r="1433" spans="1:55" x14ac:dyDescent="0.45">
      <c r="A1433" s="135" t="s">
        <v>944</v>
      </c>
      <c r="B1433" s="60" t="s">
        <v>223</v>
      </c>
      <c r="C1433" s="76" t="s">
        <v>184</v>
      </c>
      <c r="D1433" s="60">
        <v>2690569</v>
      </c>
      <c r="E1433" s="113"/>
      <c r="F1433" s="113"/>
      <c r="G1433" s="113"/>
      <c r="H1433" s="91"/>
      <c r="I1433" s="113"/>
      <c r="J1433" s="113"/>
      <c r="K1433" s="113"/>
      <c r="L1433" s="91"/>
      <c r="M1433" s="113"/>
      <c r="N1433" s="113"/>
      <c r="O1433" s="113"/>
      <c r="P1433" s="91"/>
      <c r="Q1433" s="113"/>
      <c r="R1433" s="113"/>
      <c r="S1433" s="113"/>
      <c r="T1433" s="91"/>
      <c r="U1433" s="113"/>
      <c r="V1433" s="113"/>
      <c r="W1433" s="113"/>
      <c r="X1433" s="91"/>
      <c r="Y1433" s="113"/>
      <c r="Z1433" s="113"/>
      <c r="AA1433" s="113"/>
      <c r="AB1433" s="77">
        <v>4161</v>
      </c>
      <c r="AC1433" s="113"/>
      <c r="AD1433" s="113"/>
      <c r="AE1433" s="113"/>
      <c r="AF1433" s="77">
        <v>4417</v>
      </c>
      <c r="AG1433" s="86">
        <v>2955</v>
      </c>
      <c r="AH1433" s="86">
        <v>4242</v>
      </c>
      <c r="AI1433" s="86">
        <v>5900</v>
      </c>
      <c r="AJ1433" s="77">
        <v>7908</v>
      </c>
      <c r="AK1433" s="86">
        <v>12384</v>
      </c>
      <c r="AL1433" s="86">
        <v>12938</v>
      </c>
      <c r="AM1433" s="86">
        <v>14148</v>
      </c>
      <c r="AN1433" s="77">
        <v>16023</v>
      </c>
      <c r="AO1433" s="86">
        <v>14468</v>
      </c>
      <c r="AP1433" s="86">
        <v>13741</v>
      </c>
      <c r="AQ1433" s="86">
        <v>13208</v>
      </c>
      <c r="AR1433" s="94"/>
      <c r="AT1433" s="93"/>
      <c r="AU1433" s="93"/>
      <c r="AV1433" s="93"/>
      <c r="AW1433" s="93"/>
      <c r="AX1433" s="93"/>
      <c r="AY1433" s="93"/>
      <c r="AZ1433" s="93"/>
      <c r="BA1433" s="93"/>
      <c r="BB1433" s="93"/>
      <c r="BC1433" s="93"/>
    </row>
    <row r="1434" spans="1:55" x14ac:dyDescent="0.45">
      <c r="A1434" s="136" t="s">
        <v>945</v>
      </c>
      <c r="B1434" s="101" t="s">
        <v>223</v>
      </c>
      <c r="C1434" s="102" t="s">
        <v>184</v>
      </c>
      <c r="D1434" s="101">
        <v>2690570</v>
      </c>
      <c r="E1434" s="200"/>
      <c r="F1434" s="200"/>
      <c r="G1434" s="200"/>
      <c r="H1434" s="157"/>
      <c r="I1434" s="200"/>
      <c r="J1434" s="200"/>
      <c r="K1434" s="200"/>
      <c r="L1434" s="157"/>
      <c r="M1434" s="200"/>
      <c r="N1434" s="200"/>
      <c r="O1434" s="200"/>
      <c r="P1434" s="157"/>
      <c r="Q1434" s="200"/>
      <c r="R1434" s="200"/>
      <c r="S1434" s="200"/>
      <c r="T1434" s="157"/>
      <c r="U1434" s="200"/>
      <c r="V1434" s="200"/>
      <c r="W1434" s="200"/>
      <c r="X1434" s="157"/>
      <c r="Y1434" s="200"/>
      <c r="Z1434" s="200"/>
      <c r="AA1434" s="200"/>
      <c r="AB1434" s="199">
        <f>SUM(AB1432:AB1433)</f>
        <v>13497</v>
      </c>
      <c r="AC1434" s="200"/>
      <c r="AD1434" s="200"/>
      <c r="AE1434" s="200"/>
      <c r="AF1434" s="199">
        <f t="shared" ref="AF1434:AQ1434" si="111">SUM(AF1432:AF1433)</f>
        <v>14649</v>
      </c>
      <c r="AG1434" s="162">
        <f t="shared" si="111"/>
        <v>13597</v>
      </c>
      <c r="AH1434" s="162">
        <f t="shared" si="111"/>
        <v>15773</v>
      </c>
      <c r="AI1434" s="162">
        <f t="shared" si="111"/>
        <v>17953</v>
      </c>
      <c r="AJ1434" s="199">
        <f t="shared" si="111"/>
        <v>24751</v>
      </c>
      <c r="AK1434" s="162">
        <f t="shared" si="111"/>
        <v>29290</v>
      </c>
      <c r="AL1434" s="162">
        <f t="shared" si="111"/>
        <v>30343</v>
      </c>
      <c r="AM1434" s="162">
        <f t="shared" si="111"/>
        <v>31915</v>
      </c>
      <c r="AN1434" s="199">
        <f t="shared" si="111"/>
        <v>35369</v>
      </c>
      <c r="AO1434" s="162">
        <f t="shared" si="111"/>
        <v>34787</v>
      </c>
      <c r="AP1434" s="162">
        <f t="shared" si="111"/>
        <v>34454</v>
      </c>
      <c r="AQ1434" s="105">
        <f t="shared" si="111"/>
        <v>34500</v>
      </c>
      <c r="AR1434" s="213"/>
      <c r="AT1434" s="194"/>
      <c r="AU1434" s="194"/>
      <c r="AV1434" s="194"/>
      <c r="AW1434" s="194"/>
      <c r="AX1434" s="194"/>
      <c r="AY1434" s="194"/>
      <c r="AZ1434" s="194"/>
      <c r="BA1434" s="194"/>
      <c r="BB1434" s="194"/>
      <c r="BC1434" s="194"/>
    </row>
    <row r="1435" spans="1:55" x14ac:dyDescent="0.45">
      <c r="A1435" s="59"/>
      <c r="B1435" s="60"/>
      <c r="C1435" s="60"/>
      <c r="D1435" s="60"/>
      <c r="E1435" s="113"/>
      <c r="F1435" s="113"/>
      <c r="G1435" s="113"/>
      <c r="H1435" s="91"/>
      <c r="I1435" s="113"/>
      <c r="J1435" s="113"/>
      <c r="K1435" s="113"/>
      <c r="L1435" s="91"/>
      <c r="M1435" s="113"/>
      <c r="N1435" s="113"/>
      <c r="O1435" s="113"/>
      <c r="P1435" s="91"/>
      <c r="Q1435" s="113"/>
      <c r="R1435" s="113"/>
      <c r="S1435" s="113"/>
      <c r="T1435" s="91"/>
      <c r="U1435" s="113"/>
      <c r="V1435" s="113"/>
      <c r="W1435" s="113"/>
      <c r="X1435" s="91"/>
      <c r="Y1435" s="113"/>
      <c r="Z1435" s="113"/>
      <c r="AA1435" s="113"/>
      <c r="AB1435" s="91"/>
      <c r="AC1435" s="113"/>
      <c r="AD1435" s="113"/>
      <c r="AE1435" s="113"/>
      <c r="AF1435" s="91"/>
      <c r="AG1435" s="113"/>
      <c r="AH1435" s="113"/>
      <c r="AI1435" s="113"/>
      <c r="AJ1435" s="91"/>
      <c r="AK1435" s="113"/>
      <c r="AL1435" s="113"/>
      <c r="AM1435" s="113"/>
      <c r="AN1435" s="91"/>
      <c r="AO1435" s="113"/>
      <c r="AP1435" s="113"/>
      <c r="AQ1435" s="113"/>
      <c r="AR1435" s="91"/>
      <c r="AT1435" s="93"/>
      <c r="AU1435" s="93"/>
      <c r="AV1435" s="93"/>
      <c r="AW1435" s="93"/>
      <c r="AX1435" s="93"/>
      <c r="AY1435" s="93"/>
      <c r="AZ1435" s="93"/>
      <c r="BA1435" s="93"/>
      <c r="BB1435" s="93"/>
      <c r="BC1435" s="93"/>
    </row>
    <row r="1436" spans="1:55" x14ac:dyDescent="0.45">
      <c r="A1436" s="95" t="s">
        <v>323</v>
      </c>
      <c r="B1436" s="96"/>
      <c r="C1436" s="96"/>
      <c r="D1436" s="96"/>
      <c r="E1436" s="115"/>
      <c r="F1436" s="115"/>
      <c r="G1436" s="115"/>
      <c r="H1436" s="116"/>
      <c r="I1436" s="115"/>
      <c r="J1436" s="115"/>
      <c r="K1436" s="115"/>
      <c r="L1436" s="116"/>
      <c r="M1436" s="115"/>
      <c r="N1436" s="115"/>
      <c r="O1436" s="115"/>
      <c r="P1436" s="116"/>
      <c r="Q1436" s="115"/>
      <c r="R1436" s="115"/>
      <c r="S1436" s="115"/>
      <c r="T1436" s="116"/>
      <c r="U1436" s="113"/>
      <c r="V1436" s="113"/>
      <c r="W1436" s="113"/>
      <c r="X1436" s="91"/>
      <c r="Y1436" s="113"/>
      <c r="Z1436" s="113"/>
      <c r="AA1436" s="113"/>
      <c r="AB1436" s="91"/>
      <c r="AC1436" s="113"/>
      <c r="AD1436" s="113"/>
      <c r="AE1436" s="113"/>
      <c r="AF1436" s="91"/>
      <c r="AG1436" s="113"/>
      <c r="AH1436" s="113"/>
      <c r="AI1436" s="113"/>
      <c r="AJ1436" s="91"/>
      <c r="AK1436" s="113"/>
      <c r="AL1436" s="113"/>
      <c r="AM1436" s="113"/>
      <c r="AN1436" s="91"/>
      <c r="AO1436" s="113"/>
      <c r="AP1436" s="113"/>
      <c r="AQ1436" s="113"/>
      <c r="AR1436" s="91"/>
      <c r="AT1436" s="117"/>
      <c r="AU1436" s="117"/>
      <c r="AV1436" s="117"/>
      <c r="AW1436" s="117"/>
      <c r="AX1436" s="93"/>
      <c r="AY1436" s="93"/>
      <c r="AZ1436" s="93"/>
      <c r="BA1436" s="93"/>
      <c r="BB1436" s="93"/>
      <c r="BC1436" s="93"/>
    </row>
    <row r="1437" spans="1:55" x14ac:dyDescent="0.45">
      <c r="A1437" s="141" t="s">
        <v>318</v>
      </c>
      <c r="B1437" s="142"/>
      <c r="C1437" s="142"/>
      <c r="D1437" s="142"/>
      <c r="E1437" s="115"/>
      <c r="F1437" s="115"/>
      <c r="G1437" s="115"/>
      <c r="H1437" s="116"/>
      <c r="I1437" s="115"/>
      <c r="J1437" s="115"/>
      <c r="K1437" s="115"/>
      <c r="L1437" s="116"/>
      <c r="M1437" s="115"/>
      <c r="N1437" s="115"/>
      <c r="O1437" s="115"/>
      <c r="P1437" s="116"/>
      <c r="Q1437" s="115"/>
      <c r="R1437" s="115"/>
      <c r="S1437" s="115"/>
      <c r="T1437" s="116"/>
      <c r="U1437" s="113"/>
      <c r="V1437" s="113"/>
      <c r="W1437" s="113"/>
      <c r="X1437" s="91"/>
      <c r="Y1437" s="113"/>
      <c r="Z1437" s="113"/>
      <c r="AA1437" s="113"/>
      <c r="AB1437" s="91"/>
      <c r="AC1437" s="113"/>
      <c r="AD1437" s="113"/>
      <c r="AE1437" s="113"/>
      <c r="AF1437" s="91"/>
      <c r="AG1437" s="113"/>
      <c r="AH1437" s="113"/>
      <c r="AI1437" s="113"/>
      <c r="AJ1437" s="91"/>
      <c r="AK1437" s="113"/>
      <c r="AL1437" s="113"/>
      <c r="AM1437" s="113"/>
      <c r="AN1437" s="91"/>
      <c r="AO1437" s="113"/>
      <c r="AP1437" s="113"/>
      <c r="AQ1437" s="113"/>
      <c r="AR1437" s="91"/>
      <c r="AT1437" s="117"/>
      <c r="AU1437" s="117"/>
      <c r="AV1437" s="117"/>
      <c r="AW1437" s="117"/>
      <c r="AX1437" s="93"/>
      <c r="AY1437" s="93"/>
      <c r="AZ1437" s="93"/>
      <c r="BA1437" s="93"/>
      <c r="BB1437" s="93"/>
      <c r="BC1437" s="93"/>
    </row>
    <row r="1438" spans="1:55" x14ac:dyDescent="0.45">
      <c r="A1438" s="135" t="s">
        <v>324</v>
      </c>
      <c r="B1438" s="60" t="s">
        <v>223</v>
      </c>
      <c r="C1438" s="76" t="s">
        <v>185</v>
      </c>
      <c r="D1438" s="60">
        <v>3752389</v>
      </c>
      <c r="E1438" s="66"/>
      <c r="F1438" s="66"/>
      <c r="G1438" s="66"/>
      <c r="H1438" s="67"/>
      <c r="I1438" s="66"/>
      <c r="J1438" s="66"/>
      <c r="K1438" s="66"/>
      <c r="L1438" s="67"/>
      <c r="M1438" s="66"/>
      <c r="N1438" s="66"/>
      <c r="O1438" s="66"/>
      <c r="P1438" s="67"/>
      <c r="Q1438" s="86">
        <v>7130</v>
      </c>
      <c r="R1438" s="86">
        <v>7485</v>
      </c>
      <c r="S1438" s="86">
        <v>7392</v>
      </c>
      <c r="T1438" s="79">
        <f>AW1438-SUM(Q1438,R1438,S1438)</f>
        <v>8297</v>
      </c>
      <c r="U1438" s="113"/>
      <c r="V1438" s="113"/>
      <c r="W1438" s="113"/>
      <c r="X1438" s="91"/>
      <c r="Y1438" s="113"/>
      <c r="Z1438" s="113"/>
      <c r="AA1438" s="113"/>
      <c r="AB1438" s="91"/>
      <c r="AC1438" s="113"/>
      <c r="AD1438" s="113"/>
      <c r="AE1438" s="113"/>
      <c r="AF1438" s="91"/>
      <c r="AG1438" s="113"/>
      <c r="AH1438" s="113"/>
      <c r="AI1438" s="113"/>
      <c r="AJ1438" s="91"/>
      <c r="AK1438" s="113"/>
      <c r="AL1438" s="113"/>
      <c r="AM1438" s="113"/>
      <c r="AN1438" s="91"/>
      <c r="AO1438" s="113"/>
      <c r="AP1438" s="113"/>
      <c r="AQ1438" s="113"/>
      <c r="AR1438" s="91"/>
      <c r="AT1438" s="68"/>
      <c r="AU1438" s="68"/>
      <c r="AV1438" s="88">
        <v>26368</v>
      </c>
      <c r="AW1438" s="88">
        <v>30304</v>
      </c>
      <c r="AX1438" s="93"/>
      <c r="AY1438" s="93"/>
      <c r="AZ1438" s="93"/>
      <c r="BA1438" s="93"/>
      <c r="BB1438" s="93"/>
      <c r="BC1438" s="93"/>
    </row>
    <row r="1439" spans="1:55" x14ac:dyDescent="0.45">
      <c r="A1439" s="135" t="s">
        <v>325</v>
      </c>
      <c r="B1439" s="60" t="s">
        <v>223</v>
      </c>
      <c r="C1439" s="76" t="s">
        <v>185</v>
      </c>
      <c r="D1439" s="60">
        <v>3752390</v>
      </c>
      <c r="E1439" s="66"/>
      <c r="F1439" s="66"/>
      <c r="G1439" s="66"/>
      <c r="H1439" s="67"/>
      <c r="I1439" s="66"/>
      <c r="J1439" s="66"/>
      <c r="K1439" s="66"/>
      <c r="L1439" s="67"/>
      <c r="M1439" s="66"/>
      <c r="N1439" s="66"/>
      <c r="O1439" s="66"/>
      <c r="P1439" s="67"/>
      <c r="Q1439" s="86">
        <v>475</v>
      </c>
      <c r="R1439" s="86">
        <v>31</v>
      </c>
      <c r="S1439" s="86">
        <v>361</v>
      </c>
      <c r="T1439" s="79">
        <f>AW1439-SUM(Q1439,R1439,S1439)</f>
        <v>424</v>
      </c>
      <c r="U1439" s="113"/>
      <c r="V1439" s="113"/>
      <c r="W1439" s="113"/>
      <c r="X1439" s="91"/>
      <c r="Y1439" s="113"/>
      <c r="Z1439" s="113"/>
      <c r="AA1439" s="113"/>
      <c r="AB1439" s="91"/>
      <c r="AC1439" s="113"/>
      <c r="AD1439" s="113"/>
      <c r="AE1439" s="113"/>
      <c r="AF1439" s="91"/>
      <c r="AG1439" s="113"/>
      <c r="AH1439" s="113"/>
      <c r="AI1439" s="113"/>
      <c r="AJ1439" s="91"/>
      <c r="AK1439" s="113"/>
      <c r="AL1439" s="113"/>
      <c r="AM1439" s="113"/>
      <c r="AN1439" s="91"/>
      <c r="AO1439" s="113"/>
      <c r="AP1439" s="113"/>
      <c r="AQ1439" s="113"/>
      <c r="AR1439" s="91"/>
      <c r="AT1439" s="68"/>
      <c r="AU1439" s="68"/>
      <c r="AV1439" s="88">
        <v>3802</v>
      </c>
      <c r="AW1439" s="88">
        <v>1291</v>
      </c>
      <c r="AX1439" s="93"/>
      <c r="AY1439" s="93"/>
      <c r="AZ1439" s="93"/>
      <c r="BA1439" s="93"/>
      <c r="BB1439" s="93"/>
      <c r="BC1439" s="93"/>
    </row>
    <row r="1440" spans="1:55" x14ac:dyDescent="0.45">
      <c r="A1440" s="135" t="s">
        <v>327</v>
      </c>
      <c r="B1440" s="60" t="s">
        <v>223</v>
      </c>
      <c r="C1440" s="76" t="s">
        <v>185</v>
      </c>
      <c r="D1440" s="60">
        <v>3752391</v>
      </c>
      <c r="E1440" s="66"/>
      <c r="F1440" s="66"/>
      <c r="G1440" s="66"/>
      <c r="H1440" s="67"/>
      <c r="I1440" s="66"/>
      <c r="J1440" s="66"/>
      <c r="K1440" s="66"/>
      <c r="L1440" s="67"/>
      <c r="M1440" s="66"/>
      <c r="N1440" s="66"/>
      <c r="O1440" s="66"/>
      <c r="P1440" s="67"/>
      <c r="Q1440" s="86">
        <v>-119</v>
      </c>
      <c r="R1440" s="86">
        <v>-70</v>
      </c>
      <c r="S1440" s="86">
        <v>-104</v>
      </c>
      <c r="T1440" s="79">
        <f>AW1440-SUM(Q1440,R1440,S1440)</f>
        <v>-186</v>
      </c>
      <c r="U1440" s="113"/>
      <c r="V1440" s="113"/>
      <c r="W1440" s="113"/>
      <c r="X1440" s="91"/>
      <c r="Y1440" s="113"/>
      <c r="Z1440" s="113"/>
      <c r="AA1440" s="113"/>
      <c r="AB1440" s="91"/>
      <c r="AC1440" s="113"/>
      <c r="AD1440" s="113"/>
      <c r="AE1440" s="113"/>
      <c r="AF1440" s="91"/>
      <c r="AG1440" s="113"/>
      <c r="AH1440" s="113"/>
      <c r="AI1440" s="113"/>
      <c r="AJ1440" s="91"/>
      <c r="AK1440" s="113"/>
      <c r="AL1440" s="113"/>
      <c r="AM1440" s="113"/>
      <c r="AN1440" s="91"/>
      <c r="AO1440" s="113"/>
      <c r="AP1440" s="113"/>
      <c r="AQ1440" s="113"/>
      <c r="AR1440" s="91"/>
      <c r="AT1440" s="68"/>
      <c r="AU1440" s="68"/>
      <c r="AV1440" s="88">
        <v>-989</v>
      </c>
      <c r="AW1440" s="88">
        <v>-479</v>
      </c>
      <c r="AX1440" s="93"/>
      <c r="AY1440" s="93"/>
      <c r="AZ1440" s="93"/>
      <c r="BA1440" s="93"/>
      <c r="BB1440" s="93"/>
      <c r="BC1440" s="93"/>
    </row>
    <row r="1441" spans="1:55" x14ac:dyDescent="0.45">
      <c r="A1441" s="136" t="s">
        <v>328</v>
      </c>
      <c r="B1441" s="101" t="s">
        <v>223</v>
      </c>
      <c r="C1441" s="102" t="s">
        <v>185</v>
      </c>
      <c r="D1441" s="101">
        <v>3752392</v>
      </c>
      <c r="E1441" s="128"/>
      <c r="F1441" s="128"/>
      <c r="G1441" s="128"/>
      <c r="H1441" s="129"/>
      <c r="I1441" s="128"/>
      <c r="J1441" s="128"/>
      <c r="K1441" s="128"/>
      <c r="L1441" s="129"/>
      <c r="M1441" s="128"/>
      <c r="N1441" s="128"/>
      <c r="O1441" s="128"/>
      <c r="P1441" s="129"/>
      <c r="Q1441" s="105">
        <f>SUM(Q1438:Q1440)</f>
        <v>7486</v>
      </c>
      <c r="R1441" s="105">
        <f>SUM(R1438:R1440)</f>
        <v>7446</v>
      </c>
      <c r="S1441" s="105">
        <f>SUM(S1438:S1440)</f>
        <v>7649</v>
      </c>
      <c r="T1441" s="120">
        <f>AW1441-SUM(Q1441,R1441,S1441)</f>
        <v>8535</v>
      </c>
      <c r="U1441" s="113"/>
      <c r="V1441" s="113"/>
      <c r="W1441" s="113"/>
      <c r="X1441" s="91"/>
      <c r="Y1441" s="113"/>
      <c r="Z1441" s="113"/>
      <c r="AA1441" s="113"/>
      <c r="AB1441" s="91"/>
      <c r="AC1441" s="113"/>
      <c r="AD1441" s="113"/>
      <c r="AE1441" s="113"/>
      <c r="AF1441" s="91"/>
      <c r="AG1441" s="113"/>
      <c r="AH1441" s="113"/>
      <c r="AI1441" s="113"/>
      <c r="AJ1441" s="91"/>
      <c r="AK1441" s="113"/>
      <c r="AL1441" s="113"/>
      <c r="AM1441" s="113"/>
      <c r="AN1441" s="91"/>
      <c r="AO1441" s="113"/>
      <c r="AP1441" s="113"/>
      <c r="AQ1441" s="113"/>
      <c r="AR1441" s="91"/>
      <c r="AT1441" s="134"/>
      <c r="AU1441" s="134"/>
      <c r="AV1441" s="107">
        <f>SUM(AV1438:AV1440)</f>
        <v>29181</v>
      </c>
      <c r="AW1441" s="107">
        <f>SUM(AW1438:AW1440)</f>
        <v>31116</v>
      </c>
      <c r="AX1441" s="93"/>
      <c r="AY1441" s="93"/>
      <c r="AZ1441" s="93"/>
      <c r="BA1441" s="93"/>
      <c r="BB1441" s="93"/>
      <c r="BC1441" s="93"/>
    </row>
    <row r="1442" spans="1:55" x14ac:dyDescent="0.45">
      <c r="A1442" s="97"/>
      <c r="B1442" s="114"/>
      <c r="C1442" s="114"/>
      <c r="D1442" s="114"/>
      <c r="E1442" s="66"/>
      <c r="F1442" s="66"/>
      <c r="G1442" s="66"/>
      <c r="H1442" s="67"/>
      <c r="I1442" s="66"/>
      <c r="J1442" s="66"/>
      <c r="K1442" s="66"/>
      <c r="L1442" s="67"/>
      <c r="M1442" s="66"/>
      <c r="N1442" s="66"/>
      <c r="O1442" s="66"/>
      <c r="P1442" s="67"/>
      <c r="Q1442" s="66"/>
      <c r="R1442" s="66"/>
      <c r="S1442" s="66"/>
      <c r="T1442" s="67"/>
      <c r="U1442" s="113"/>
      <c r="V1442" s="113"/>
      <c r="W1442" s="113"/>
      <c r="X1442" s="91"/>
      <c r="Y1442" s="113"/>
      <c r="Z1442" s="113"/>
      <c r="AA1442" s="113"/>
      <c r="AB1442" s="91"/>
      <c r="AC1442" s="113"/>
      <c r="AD1442" s="113"/>
      <c r="AE1442" s="113"/>
      <c r="AF1442" s="91"/>
      <c r="AG1442" s="113"/>
      <c r="AH1442" s="113"/>
      <c r="AI1442" s="113"/>
      <c r="AJ1442" s="91"/>
      <c r="AK1442" s="113"/>
      <c r="AL1442" s="113"/>
      <c r="AM1442" s="113"/>
      <c r="AN1442" s="91"/>
      <c r="AO1442" s="113"/>
      <c r="AP1442" s="113"/>
      <c r="AQ1442" s="113"/>
      <c r="AR1442" s="91"/>
      <c r="AT1442" s="68"/>
      <c r="AU1442" s="68"/>
      <c r="AV1442" s="68"/>
      <c r="AW1442" s="68"/>
      <c r="AX1442" s="93"/>
      <c r="AY1442" s="93"/>
      <c r="AZ1442" s="93"/>
      <c r="BA1442" s="93"/>
      <c r="BB1442" s="93"/>
      <c r="BC1442" s="93"/>
    </row>
    <row r="1443" spans="1:55" x14ac:dyDescent="0.45">
      <c r="A1443" s="97" t="s">
        <v>329</v>
      </c>
      <c r="B1443" s="60" t="s">
        <v>223</v>
      </c>
      <c r="C1443" s="76" t="s">
        <v>185</v>
      </c>
      <c r="D1443" s="60">
        <v>3752393</v>
      </c>
      <c r="E1443" s="66"/>
      <c r="F1443" s="66"/>
      <c r="G1443" s="66"/>
      <c r="H1443" s="67"/>
      <c r="I1443" s="66"/>
      <c r="J1443" s="66"/>
      <c r="K1443" s="66"/>
      <c r="L1443" s="67"/>
      <c r="M1443" s="66"/>
      <c r="N1443" s="66"/>
      <c r="O1443" s="66"/>
      <c r="P1443" s="67"/>
      <c r="Q1443" s="86">
        <v>6116</v>
      </c>
      <c r="R1443" s="86">
        <v>6003</v>
      </c>
      <c r="S1443" s="86">
        <v>6286</v>
      </c>
      <c r="T1443" s="79">
        <f>AW1443-SUM(Q1443,R1443,S1443)</f>
        <v>6974</v>
      </c>
      <c r="U1443" s="113"/>
      <c r="V1443" s="113"/>
      <c r="W1443" s="113"/>
      <c r="X1443" s="91"/>
      <c r="Y1443" s="113"/>
      <c r="Z1443" s="113"/>
      <c r="AA1443" s="113"/>
      <c r="AB1443" s="91"/>
      <c r="AC1443" s="113"/>
      <c r="AD1443" s="113"/>
      <c r="AE1443" s="113"/>
      <c r="AF1443" s="91"/>
      <c r="AG1443" s="113"/>
      <c r="AH1443" s="113"/>
      <c r="AI1443" s="113"/>
      <c r="AJ1443" s="91"/>
      <c r="AK1443" s="113"/>
      <c r="AL1443" s="113"/>
      <c r="AM1443" s="113"/>
      <c r="AN1443" s="91"/>
      <c r="AO1443" s="113"/>
      <c r="AP1443" s="113"/>
      <c r="AQ1443" s="113"/>
      <c r="AR1443" s="91"/>
      <c r="AT1443" s="68"/>
      <c r="AU1443" s="68"/>
      <c r="AV1443" s="88">
        <v>24497</v>
      </c>
      <c r="AW1443" s="88">
        <v>25379</v>
      </c>
      <c r="AX1443" s="93"/>
      <c r="AY1443" s="93"/>
      <c r="AZ1443" s="93"/>
      <c r="BA1443" s="93"/>
      <c r="BB1443" s="93"/>
      <c r="BC1443" s="93"/>
    </row>
    <row r="1444" spans="1:55" x14ac:dyDescent="0.45">
      <c r="A1444" s="97" t="s">
        <v>330</v>
      </c>
      <c r="B1444" s="60" t="s">
        <v>227</v>
      </c>
      <c r="C1444" s="76" t="s">
        <v>185</v>
      </c>
      <c r="D1444" s="60">
        <v>3752394</v>
      </c>
      <c r="E1444" s="66"/>
      <c r="F1444" s="66"/>
      <c r="G1444" s="66"/>
      <c r="H1444" s="67"/>
      <c r="I1444" s="66"/>
      <c r="J1444" s="66"/>
      <c r="K1444" s="66"/>
      <c r="L1444" s="67"/>
      <c r="M1444" s="66"/>
      <c r="N1444" s="66"/>
      <c r="O1444" s="66"/>
      <c r="P1444" s="67"/>
      <c r="Q1444" s="110">
        <v>0.13</v>
      </c>
      <c r="R1444" s="110">
        <v>0.18</v>
      </c>
      <c r="S1444" s="110">
        <v>0.14000000000000001</v>
      </c>
      <c r="T1444" s="67"/>
      <c r="U1444" s="113"/>
      <c r="V1444" s="113"/>
      <c r="W1444" s="113"/>
      <c r="X1444" s="91"/>
      <c r="Y1444" s="113"/>
      <c r="Z1444" s="113"/>
      <c r="AA1444" s="113"/>
      <c r="AB1444" s="91"/>
      <c r="AC1444" s="113"/>
      <c r="AD1444" s="113"/>
      <c r="AE1444" s="113"/>
      <c r="AF1444" s="91"/>
      <c r="AG1444" s="113"/>
      <c r="AH1444" s="113"/>
      <c r="AI1444" s="113"/>
      <c r="AJ1444" s="91"/>
      <c r="AK1444" s="113"/>
      <c r="AL1444" s="113"/>
      <c r="AM1444" s="113"/>
      <c r="AN1444" s="91"/>
      <c r="AO1444" s="113"/>
      <c r="AP1444" s="113"/>
      <c r="AQ1444" s="113"/>
      <c r="AR1444" s="91"/>
      <c r="AT1444" s="68"/>
      <c r="AU1444" s="68"/>
      <c r="AV1444" s="99"/>
      <c r="AW1444" s="112">
        <v>0.15</v>
      </c>
      <c r="AX1444" s="93"/>
      <c r="AY1444" s="93"/>
      <c r="AZ1444" s="93"/>
      <c r="BA1444" s="93"/>
      <c r="BB1444" s="93"/>
      <c r="BC1444" s="93"/>
    </row>
    <row r="1445" spans="1:55" x14ac:dyDescent="0.45">
      <c r="A1445" s="97" t="s">
        <v>332</v>
      </c>
      <c r="B1445" s="60" t="s">
        <v>227</v>
      </c>
      <c r="C1445" s="76" t="s">
        <v>185</v>
      </c>
      <c r="D1445" s="60">
        <v>3752395</v>
      </c>
      <c r="E1445" s="66"/>
      <c r="F1445" s="66"/>
      <c r="G1445" s="66"/>
      <c r="H1445" s="67"/>
      <c r="I1445" s="66"/>
      <c r="J1445" s="66"/>
      <c r="K1445" s="66"/>
      <c r="L1445" s="67"/>
      <c r="M1445" s="66"/>
      <c r="N1445" s="66"/>
      <c r="O1445" s="66"/>
      <c r="P1445" s="67"/>
      <c r="Q1445" s="110">
        <v>0.22</v>
      </c>
      <c r="R1445" s="110">
        <v>0.24</v>
      </c>
      <c r="S1445" s="110">
        <v>0.22</v>
      </c>
      <c r="T1445" s="67"/>
      <c r="U1445" s="113"/>
      <c r="V1445" s="113"/>
      <c r="W1445" s="113"/>
      <c r="X1445" s="91"/>
      <c r="Y1445" s="113"/>
      <c r="Z1445" s="113"/>
      <c r="AA1445" s="113"/>
      <c r="AB1445" s="91"/>
      <c r="AC1445" s="113"/>
      <c r="AD1445" s="113"/>
      <c r="AE1445" s="113"/>
      <c r="AF1445" s="91"/>
      <c r="AG1445" s="113"/>
      <c r="AH1445" s="113"/>
      <c r="AI1445" s="113"/>
      <c r="AJ1445" s="91"/>
      <c r="AK1445" s="113"/>
      <c r="AL1445" s="113"/>
      <c r="AM1445" s="113"/>
      <c r="AN1445" s="91"/>
      <c r="AO1445" s="113"/>
      <c r="AP1445" s="113"/>
      <c r="AQ1445" s="113"/>
      <c r="AR1445" s="91"/>
      <c r="AT1445" s="68"/>
      <c r="AU1445" s="68"/>
      <c r="AV1445" s="99"/>
      <c r="AW1445" s="112">
        <v>0.23</v>
      </c>
      <c r="AX1445" s="93"/>
      <c r="AY1445" s="93"/>
      <c r="AZ1445" s="93"/>
      <c r="BA1445" s="93"/>
      <c r="BB1445" s="93"/>
      <c r="BC1445" s="93"/>
    </row>
    <row r="1446" spans="1:55" x14ac:dyDescent="0.45">
      <c r="A1446" s="59"/>
      <c r="B1446" s="60"/>
      <c r="C1446" s="60"/>
      <c r="D1446" s="60"/>
      <c r="E1446" s="66"/>
      <c r="F1446" s="66"/>
      <c r="G1446" s="66"/>
      <c r="H1446" s="67"/>
      <c r="I1446" s="66"/>
      <c r="J1446" s="66"/>
      <c r="K1446" s="66"/>
      <c r="L1446" s="67"/>
      <c r="M1446" s="66"/>
      <c r="N1446" s="66"/>
      <c r="O1446" s="66"/>
      <c r="P1446" s="67"/>
      <c r="Q1446" s="66"/>
      <c r="R1446" s="66"/>
      <c r="S1446" s="66"/>
      <c r="T1446" s="67"/>
      <c r="U1446" s="113"/>
      <c r="V1446" s="113"/>
      <c r="W1446" s="113"/>
      <c r="X1446" s="91"/>
      <c r="Y1446" s="113"/>
      <c r="Z1446" s="113"/>
      <c r="AA1446" s="113"/>
      <c r="AB1446" s="91"/>
      <c r="AC1446" s="113"/>
      <c r="AD1446" s="113"/>
      <c r="AE1446" s="113"/>
      <c r="AF1446" s="91"/>
      <c r="AG1446" s="113"/>
      <c r="AH1446" s="113"/>
      <c r="AI1446" s="113"/>
      <c r="AJ1446" s="91"/>
      <c r="AK1446" s="113"/>
      <c r="AL1446" s="113"/>
      <c r="AM1446" s="113"/>
      <c r="AN1446" s="91"/>
      <c r="AO1446" s="113"/>
      <c r="AP1446" s="113"/>
      <c r="AQ1446" s="113"/>
      <c r="AR1446" s="91"/>
      <c r="AT1446" s="68"/>
      <c r="AU1446" s="68"/>
      <c r="AV1446" s="68"/>
      <c r="AW1446" s="68"/>
      <c r="AX1446" s="93"/>
      <c r="AY1446" s="93"/>
      <c r="AZ1446" s="93"/>
      <c r="BA1446" s="93"/>
      <c r="BB1446" s="93"/>
      <c r="BC1446" s="93"/>
    </row>
    <row r="1447" spans="1:55" x14ac:dyDescent="0.45">
      <c r="A1447" s="141" t="s">
        <v>311</v>
      </c>
      <c r="B1447" s="142"/>
      <c r="C1447" s="142"/>
      <c r="D1447" s="142"/>
      <c r="E1447" s="115"/>
      <c r="F1447" s="115"/>
      <c r="G1447" s="115"/>
      <c r="H1447" s="116"/>
      <c r="I1447" s="115"/>
      <c r="J1447" s="115"/>
      <c r="K1447" s="115"/>
      <c r="L1447" s="116"/>
      <c r="M1447" s="115"/>
      <c r="N1447" s="115"/>
      <c r="O1447" s="115"/>
      <c r="P1447" s="116"/>
      <c r="Q1447" s="115"/>
      <c r="R1447" s="115"/>
      <c r="S1447" s="115"/>
      <c r="T1447" s="116"/>
      <c r="U1447" s="113"/>
      <c r="V1447" s="113"/>
      <c r="W1447" s="113"/>
      <c r="X1447" s="91"/>
      <c r="Y1447" s="113"/>
      <c r="Z1447" s="113"/>
      <c r="AA1447" s="113"/>
      <c r="AB1447" s="91"/>
      <c r="AC1447" s="113"/>
      <c r="AD1447" s="113"/>
      <c r="AE1447" s="113"/>
      <c r="AF1447" s="91"/>
      <c r="AG1447" s="113"/>
      <c r="AH1447" s="113"/>
      <c r="AI1447" s="113"/>
      <c r="AJ1447" s="91"/>
      <c r="AK1447" s="113"/>
      <c r="AL1447" s="113"/>
      <c r="AM1447" s="113"/>
      <c r="AN1447" s="91"/>
      <c r="AO1447" s="113"/>
      <c r="AP1447" s="113"/>
      <c r="AQ1447" s="113"/>
      <c r="AR1447" s="91"/>
      <c r="AT1447" s="117"/>
      <c r="AU1447" s="117"/>
      <c r="AV1447" s="117"/>
      <c r="AW1447" s="117"/>
      <c r="AX1447" s="93"/>
      <c r="AY1447" s="93"/>
      <c r="AZ1447" s="93"/>
      <c r="BA1447" s="93"/>
      <c r="BB1447" s="93"/>
      <c r="BC1447" s="93"/>
    </row>
    <row r="1448" spans="1:55" x14ac:dyDescent="0.45">
      <c r="A1448" s="135" t="s">
        <v>333</v>
      </c>
      <c r="B1448" s="60" t="s">
        <v>223</v>
      </c>
      <c r="C1448" s="76" t="s">
        <v>185</v>
      </c>
      <c r="D1448" s="60">
        <v>3752396</v>
      </c>
      <c r="E1448" s="66"/>
      <c r="F1448" s="66"/>
      <c r="G1448" s="66"/>
      <c r="H1448" s="67"/>
      <c r="I1448" s="66"/>
      <c r="J1448" s="66"/>
      <c r="K1448" s="66"/>
      <c r="L1448" s="67"/>
      <c r="M1448" s="66"/>
      <c r="N1448" s="66"/>
      <c r="O1448" s="66"/>
      <c r="P1448" s="67"/>
      <c r="Q1448" s="86">
        <v>2799</v>
      </c>
      <c r="R1448" s="86">
        <v>2904</v>
      </c>
      <c r="S1448" s="86">
        <v>3248</v>
      </c>
      <c r="T1448" s="79">
        <f>AW1448-SUM(Q1448,R1448,S1448)</f>
        <v>3608</v>
      </c>
      <c r="U1448" s="113"/>
      <c r="V1448" s="113"/>
      <c r="W1448" s="113"/>
      <c r="X1448" s="91"/>
      <c r="Y1448" s="113"/>
      <c r="Z1448" s="113"/>
      <c r="AA1448" s="113"/>
      <c r="AB1448" s="91"/>
      <c r="AC1448" s="113"/>
      <c r="AD1448" s="113"/>
      <c r="AE1448" s="113"/>
      <c r="AF1448" s="91"/>
      <c r="AG1448" s="113"/>
      <c r="AH1448" s="113"/>
      <c r="AI1448" s="113"/>
      <c r="AJ1448" s="91"/>
      <c r="AK1448" s="113"/>
      <c r="AL1448" s="113"/>
      <c r="AM1448" s="113"/>
      <c r="AN1448" s="91"/>
      <c r="AO1448" s="113"/>
      <c r="AP1448" s="113"/>
      <c r="AQ1448" s="113"/>
      <c r="AR1448" s="91"/>
      <c r="AT1448" s="68"/>
      <c r="AU1448" s="68"/>
      <c r="AV1448" s="88">
        <v>9887</v>
      </c>
      <c r="AW1448" s="88">
        <v>12559</v>
      </c>
      <c r="AX1448" s="93"/>
      <c r="AY1448" s="93"/>
      <c r="AZ1448" s="93"/>
      <c r="BA1448" s="93"/>
      <c r="BB1448" s="93"/>
      <c r="BC1448" s="93"/>
    </row>
    <row r="1449" spans="1:55" x14ac:dyDescent="0.45">
      <c r="A1449" s="135" t="s">
        <v>325</v>
      </c>
      <c r="B1449" s="60" t="s">
        <v>223</v>
      </c>
      <c r="C1449" s="76" t="s">
        <v>185</v>
      </c>
      <c r="D1449" s="60">
        <v>3752397</v>
      </c>
      <c r="E1449" s="66"/>
      <c r="F1449" s="66"/>
      <c r="G1449" s="66"/>
      <c r="H1449" s="67"/>
      <c r="I1449" s="66"/>
      <c r="J1449" s="66"/>
      <c r="K1449" s="66"/>
      <c r="L1449" s="67"/>
      <c r="M1449" s="66"/>
      <c r="N1449" s="66"/>
      <c r="O1449" s="66"/>
      <c r="P1449" s="67"/>
      <c r="Q1449" s="86">
        <v>93</v>
      </c>
      <c r="R1449" s="86">
        <v>-25</v>
      </c>
      <c r="S1449" s="86">
        <v>-210</v>
      </c>
      <c r="T1449" s="79">
        <f>AW1449-SUM(Q1449,R1449,S1449)</f>
        <v>-220</v>
      </c>
      <c r="U1449" s="113"/>
      <c r="V1449" s="113"/>
      <c r="W1449" s="113"/>
      <c r="X1449" s="91"/>
      <c r="Y1449" s="113"/>
      <c r="Z1449" s="113"/>
      <c r="AA1449" s="113"/>
      <c r="AB1449" s="91"/>
      <c r="AC1449" s="113"/>
      <c r="AD1449" s="113"/>
      <c r="AE1449" s="113"/>
      <c r="AF1449" s="91"/>
      <c r="AG1449" s="113"/>
      <c r="AH1449" s="113"/>
      <c r="AI1449" s="113"/>
      <c r="AJ1449" s="91"/>
      <c r="AK1449" s="113"/>
      <c r="AL1449" s="113"/>
      <c r="AM1449" s="113"/>
      <c r="AN1449" s="91"/>
      <c r="AO1449" s="113"/>
      <c r="AP1449" s="113"/>
      <c r="AQ1449" s="113"/>
      <c r="AR1449" s="91"/>
      <c r="AT1449" s="68"/>
      <c r="AU1449" s="68"/>
      <c r="AV1449" s="88">
        <v>1076</v>
      </c>
      <c r="AW1449" s="88">
        <v>-362</v>
      </c>
      <c r="AX1449" s="93"/>
      <c r="AY1449" s="93"/>
      <c r="AZ1449" s="93"/>
      <c r="BA1449" s="93"/>
      <c r="BB1449" s="93"/>
      <c r="BC1449" s="93"/>
    </row>
    <row r="1450" spans="1:55" x14ac:dyDescent="0.45">
      <c r="A1450" s="135" t="s">
        <v>327</v>
      </c>
      <c r="B1450" s="60" t="s">
        <v>223</v>
      </c>
      <c r="C1450" s="76" t="s">
        <v>185</v>
      </c>
      <c r="D1450" s="60">
        <v>3752398</v>
      </c>
      <c r="E1450" s="66"/>
      <c r="F1450" s="66"/>
      <c r="G1450" s="66"/>
      <c r="H1450" s="67"/>
      <c r="I1450" s="66"/>
      <c r="J1450" s="66"/>
      <c r="K1450" s="66"/>
      <c r="L1450" s="67"/>
      <c r="M1450" s="66"/>
      <c r="N1450" s="66"/>
      <c r="O1450" s="66"/>
      <c r="P1450" s="67"/>
      <c r="Q1450" s="86">
        <v>-27</v>
      </c>
      <c r="R1450" s="86">
        <v>-4</v>
      </c>
      <c r="S1450" s="86">
        <v>0</v>
      </c>
      <c r="T1450" s="79">
        <f>AW1450-SUM(Q1450,R1450,S1450)</f>
        <v>0</v>
      </c>
      <c r="U1450" s="113"/>
      <c r="V1450" s="113"/>
      <c r="W1450" s="113"/>
      <c r="X1450" s="91"/>
      <c r="Y1450" s="113"/>
      <c r="Z1450" s="113"/>
      <c r="AA1450" s="113"/>
      <c r="AB1450" s="91"/>
      <c r="AC1450" s="113"/>
      <c r="AD1450" s="113"/>
      <c r="AE1450" s="113"/>
      <c r="AF1450" s="91"/>
      <c r="AG1450" s="113"/>
      <c r="AH1450" s="113"/>
      <c r="AI1450" s="113"/>
      <c r="AJ1450" s="91"/>
      <c r="AK1450" s="113"/>
      <c r="AL1450" s="113"/>
      <c r="AM1450" s="113"/>
      <c r="AN1450" s="91"/>
      <c r="AO1450" s="113"/>
      <c r="AP1450" s="113"/>
      <c r="AQ1450" s="113"/>
      <c r="AR1450" s="91"/>
      <c r="AT1450" s="68"/>
      <c r="AU1450" s="68"/>
      <c r="AV1450" s="88">
        <v>-323</v>
      </c>
      <c r="AW1450" s="88">
        <v>-31</v>
      </c>
      <c r="AX1450" s="93"/>
      <c r="AY1450" s="93"/>
      <c r="AZ1450" s="93"/>
      <c r="BA1450" s="93"/>
      <c r="BB1450" s="93"/>
      <c r="BC1450" s="93"/>
    </row>
    <row r="1451" spans="1:55" x14ac:dyDescent="0.45">
      <c r="A1451" s="136" t="s">
        <v>334</v>
      </c>
      <c r="B1451" s="101" t="s">
        <v>223</v>
      </c>
      <c r="C1451" s="102" t="s">
        <v>185</v>
      </c>
      <c r="D1451" s="101">
        <v>3752399</v>
      </c>
      <c r="E1451" s="128"/>
      <c r="F1451" s="128"/>
      <c r="G1451" s="128"/>
      <c r="H1451" s="129"/>
      <c r="I1451" s="128"/>
      <c r="J1451" s="128"/>
      <c r="K1451" s="128"/>
      <c r="L1451" s="129"/>
      <c r="M1451" s="128"/>
      <c r="N1451" s="128"/>
      <c r="O1451" s="128"/>
      <c r="P1451" s="129"/>
      <c r="Q1451" s="105">
        <f>SUM(Q1448:Q1450)</f>
        <v>2865</v>
      </c>
      <c r="R1451" s="105">
        <f>SUM(R1448:R1450)</f>
        <v>2875</v>
      </c>
      <c r="S1451" s="105">
        <f>SUM(S1448:S1450)</f>
        <v>3038</v>
      </c>
      <c r="T1451" s="120">
        <f>AW1451-SUM(Q1451,R1451,S1451)</f>
        <v>3388</v>
      </c>
      <c r="U1451" s="113"/>
      <c r="V1451" s="113"/>
      <c r="W1451" s="113"/>
      <c r="X1451" s="91"/>
      <c r="Y1451" s="113"/>
      <c r="Z1451" s="113"/>
      <c r="AA1451" s="113"/>
      <c r="AB1451" s="91"/>
      <c r="AC1451" s="113"/>
      <c r="AD1451" s="113"/>
      <c r="AE1451" s="113"/>
      <c r="AF1451" s="91"/>
      <c r="AG1451" s="113"/>
      <c r="AH1451" s="113"/>
      <c r="AI1451" s="113"/>
      <c r="AJ1451" s="91"/>
      <c r="AK1451" s="113"/>
      <c r="AL1451" s="113"/>
      <c r="AM1451" s="113"/>
      <c r="AN1451" s="91"/>
      <c r="AO1451" s="113"/>
      <c r="AP1451" s="113"/>
      <c r="AQ1451" s="113"/>
      <c r="AR1451" s="91"/>
      <c r="AT1451" s="134"/>
      <c r="AU1451" s="134"/>
      <c r="AV1451" s="107">
        <f>SUM(AV1448:AV1450)</f>
        <v>10640</v>
      </c>
      <c r="AW1451" s="107">
        <f>SUM(AW1448:AW1450)</f>
        <v>12166</v>
      </c>
      <c r="AX1451" s="93"/>
      <c r="AY1451" s="93"/>
      <c r="AZ1451" s="93"/>
      <c r="BA1451" s="93"/>
      <c r="BB1451" s="93"/>
      <c r="BC1451" s="93"/>
    </row>
    <row r="1452" spans="1:55" x14ac:dyDescent="0.45">
      <c r="A1452" s="97"/>
      <c r="B1452" s="114"/>
      <c r="C1452" s="114"/>
      <c r="D1452" s="114"/>
      <c r="E1452" s="66"/>
      <c r="F1452" s="66"/>
      <c r="G1452" s="66"/>
      <c r="H1452" s="67"/>
      <c r="I1452" s="66"/>
      <c r="J1452" s="66"/>
      <c r="K1452" s="66"/>
      <c r="L1452" s="67"/>
      <c r="M1452" s="66"/>
      <c r="N1452" s="66"/>
      <c r="O1452" s="66"/>
      <c r="P1452" s="67"/>
      <c r="Q1452" s="66"/>
      <c r="R1452" s="66"/>
      <c r="S1452" s="66"/>
      <c r="T1452" s="67"/>
      <c r="U1452" s="113"/>
      <c r="V1452" s="113"/>
      <c r="W1452" s="113"/>
      <c r="X1452" s="91"/>
      <c r="Y1452" s="113"/>
      <c r="Z1452" s="113"/>
      <c r="AA1452" s="113"/>
      <c r="AB1452" s="91"/>
      <c r="AC1452" s="113"/>
      <c r="AD1452" s="113"/>
      <c r="AE1452" s="113"/>
      <c r="AF1452" s="91"/>
      <c r="AG1452" s="113"/>
      <c r="AH1452" s="113"/>
      <c r="AI1452" s="113"/>
      <c r="AJ1452" s="91"/>
      <c r="AK1452" s="113"/>
      <c r="AL1452" s="113"/>
      <c r="AM1452" s="113"/>
      <c r="AN1452" s="91"/>
      <c r="AO1452" s="113"/>
      <c r="AP1452" s="113"/>
      <c r="AQ1452" s="113"/>
      <c r="AR1452" s="91"/>
      <c r="AT1452" s="68"/>
      <c r="AU1452" s="68"/>
      <c r="AV1452" s="68"/>
      <c r="AW1452" s="68"/>
      <c r="AX1452" s="93"/>
      <c r="AY1452" s="93"/>
      <c r="AZ1452" s="93"/>
      <c r="BA1452" s="93"/>
      <c r="BB1452" s="93"/>
      <c r="BC1452" s="93"/>
    </row>
    <row r="1453" spans="1:55" x14ac:dyDescent="0.45">
      <c r="A1453" s="97" t="s">
        <v>335</v>
      </c>
      <c r="B1453" s="60" t="s">
        <v>223</v>
      </c>
      <c r="C1453" s="76" t="s">
        <v>185</v>
      </c>
      <c r="D1453" s="60">
        <v>3752400</v>
      </c>
      <c r="E1453" s="66"/>
      <c r="F1453" s="66"/>
      <c r="G1453" s="66"/>
      <c r="H1453" s="67"/>
      <c r="I1453" s="66"/>
      <c r="J1453" s="66"/>
      <c r="K1453" s="66"/>
      <c r="L1453" s="67"/>
      <c r="M1453" s="66"/>
      <c r="N1453" s="66"/>
      <c r="O1453" s="66"/>
      <c r="P1453" s="67"/>
      <c r="Q1453" s="86">
        <v>2214</v>
      </c>
      <c r="R1453" s="86">
        <v>2273</v>
      </c>
      <c r="S1453" s="86">
        <v>2406</v>
      </c>
      <c r="T1453" s="79">
        <f>AW1453-SUM(Q1453,R1453,S1453)</f>
        <v>2671</v>
      </c>
      <c r="U1453" s="113"/>
      <c r="V1453" s="113"/>
      <c r="W1453" s="113"/>
      <c r="X1453" s="91"/>
      <c r="Y1453" s="113"/>
      <c r="Z1453" s="113"/>
      <c r="AA1453" s="113"/>
      <c r="AB1453" s="91"/>
      <c r="AC1453" s="113"/>
      <c r="AD1453" s="113"/>
      <c r="AE1453" s="113"/>
      <c r="AF1453" s="91"/>
      <c r="AG1453" s="113"/>
      <c r="AH1453" s="113"/>
      <c r="AI1453" s="113"/>
      <c r="AJ1453" s="91"/>
      <c r="AK1453" s="113"/>
      <c r="AL1453" s="113"/>
      <c r="AM1453" s="113"/>
      <c r="AN1453" s="91"/>
      <c r="AO1453" s="113"/>
      <c r="AP1453" s="113"/>
      <c r="AQ1453" s="113"/>
      <c r="AR1453" s="91"/>
      <c r="AT1453" s="68"/>
      <c r="AU1453" s="68"/>
      <c r="AV1453" s="88">
        <v>8169</v>
      </c>
      <c r="AW1453" s="88">
        <v>9564</v>
      </c>
      <c r="AX1453" s="93"/>
      <c r="AY1453" s="93"/>
      <c r="AZ1453" s="93"/>
      <c r="BA1453" s="93"/>
      <c r="BB1453" s="93"/>
      <c r="BC1453" s="93"/>
    </row>
    <row r="1454" spans="1:55" x14ac:dyDescent="0.45">
      <c r="A1454" s="97" t="s">
        <v>336</v>
      </c>
      <c r="B1454" s="60" t="s">
        <v>227</v>
      </c>
      <c r="C1454" s="76" t="s">
        <v>185</v>
      </c>
      <c r="D1454" s="60">
        <v>3752401</v>
      </c>
      <c r="E1454" s="66"/>
      <c r="F1454" s="66"/>
      <c r="G1454" s="66"/>
      <c r="H1454" s="67"/>
      <c r="I1454" s="66"/>
      <c r="J1454" s="66"/>
      <c r="K1454" s="66"/>
      <c r="L1454" s="67"/>
      <c r="M1454" s="66"/>
      <c r="N1454" s="66"/>
      <c r="O1454" s="66"/>
      <c r="P1454" s="67"/>
      <c r="Q1454" s="110">
        <v>0.21</v>
      </c>
      <c r="R1454" s="110">
        <v>0.23</v>
      </c>
      <c r="S1454" s="110">
        <v>0.3</v>
      </c>
      <c r="T1454" s="67"/>
      <c r="U1454" s="113"/>
      <c r="V1454" s="113"/>
      <c r="W1454" s="113"/>
      <c r="X1454" s="91"/>
      <c r="Y1454" s="113"/>
      <c r="Z1454" s="113"/>
      <c r="AA1454" s="113"/>
      <c r="AB1454" s="91"/>
      <c r="AC1454" s="113"/>
      <c r="AD1454" s="113"/>
      <c r="AE1454" s="113"/>
      <c r="AF1454" s="91"/>
      <c r="AG1454" s="113"/>
      <c r="AH1454" s="113"/>
      <c r="AI1454" s="113"/>
      <c r="AJ1454" s="91"/>
      <c r="AK1454" s="113"/>
      <c r="AL1454" s="113"/>
      <c r="AM1454" s="113"/>
      <c r="AN1454" s="91"/>
      <c r="AO1454" s="113"/>
      <c r="AP1454" s="113"/>
      <c r="AQ1454" s="113"/>
      <c r="AR1454" s="91"/>
      <c r="AT1454" s="68"/>
      <c r="AU1454" s="68"/>
      <c r="AV1454" s="99"/>
      <c r="AW1454" s="112">
        <v>0.27</v>
      </c>
      <c r="AX1454" s="93"/>
      <c r="AY1454" s="93"/>
      <c r="AZ1454" s="93"/>
      <c r="BA1454" s="93"/>
      <c r="BB1454" s="93"/>
      <c r="BC1454" s="93"/>
    </row>
    <row r="1455" spans="1:55" x14ac:dyDescent="0.45">
      <c r="A1455" s="97" t="s">
        <v>337</v>
      </c>
      <c r="B1455" s="60" t="s">
        <v>227</v>
      </c>
      <c r="C1455" s="76" t="s">
        <v>185</v>
      </c>
      <c r="D1455" s="60">
        <v>3752402</v>
      </c>
      <c r="E1455" s="66"/>
      <c r="F1455" s="66"/>
      <c r="G1455" s="66"/>
      <c r="H1455" s="67"/>
      <c r="I1455" s="66"/>
      <c r="J1455" s="66"/>
      <c r="K1455" s="66"/>
      <c r="L1455" s="67"/>
      <c r="M1455" s="66"/>
      <c r="N1455" s="66"/>
      <c r="O1455" s="66"/>
      <c r="P1455" s="67"/>
      <c r="Q1455" s="110">
        <v>0.28999999999999998</v>
      </c>
      <c r="R1455" s="110">
        <v>0.26</v>
      </c>
      <c r="S1455" s="110">
        <v>0.26</v>
      </c>
      <c r="T1455" s="67"/>
      <c r="U1455" s="113"/>
      <c r="V1455" s="113"/>
      <c r="W1455" s="113"/>
      <c r="X1455" s="91"/>
      <c r="Y1455" s="113"/>
      <c r="Z1455" s="113"/>
      <c r="AA1455" s="113"/>
      <c r="AB1455" s="91"/>
      <c r="AC1455" s="113"/>
      <c r="AD1455" s="113"/>
      <c r="AE1455" s="113"/>
      <c r="AF1455" s="91"/>
      <c r="AG1455" s="113"/>
      <c r="AH1455" s="113"/>
      <c r="AI1455" s="113"/>
      <c r="AJ1455" s="91"/>
      <c r="AK1455" s="113"/>
      <c r="AL1455" s="113"/>
      <c r="AM1455" s="113"/>
      <c r="AN1455" s="91"/>
      <c r="AO1455" s="113"/>
      <c r="AP1455" s="113"/>
      <c r="AQ1455" s="113"/>
      <c r="AR1455" s="91"/>
      <c r="AT1455" s="68"/>
      <c r="AU1455" s="68"/>
      <c r="AV1455" s="99"/>
      <c r="AW1455" s="112">
        <v>0.27</v>
      </c>
      <c r="AX1455" s="93"/>
      <c r="AY1455" s="93"/>
      <c r="AZ1455" s="93"/>
      <c r="BA1455" s="93"/>
      <c r="BB1455" s="93"/>
      <c r="BC1455" s="93"/>
    </row>
    <row r="1456" spans="1:55" x14ac:dyDescent="0.45">
      <c r="A1456" s="59"/>
      <c r="B1456" s="60"/>
      <c r="C1456" s="60"/>
      <c r="D1456" s="60"/>
      <c r="E1456" s="66"/>
      <c r="F1456" s="66"/>
      <c r="G1456" s="66"/>
      <c r="H1456" s="67"/>
      <c r="I1456" s="66"/>
      <c r="J1456" s="66"/>
      <c r="K1456" s="66"/>
      <c r="L1456" s="67"/>
      <c r="M1456" s="66"/>
      <c r="N1456" s="66"/>
      <c r="O1456" s="66"/>
      <c r="P1456" s="67"/>
      <c r="Q1456" s="66"/>
      <c r="R1456" s="66"/>
      <c r="S1456" s="66"/>
      <c r="T1456" s="67"/>
      <c r="U1456" s="113"/>
      <c r="V1456" s="113"/>
      <c r="W1456" s="113"/>
      <c r="X1456" s="91"/>
      <c r="Y1456" s="113"/>
      <c r="Z1456" s="113"/>
      <c r="AA1456" s="113"/>
      <c r="AB1456" s="91"/>
      <c r="AC1456" s="113"/>
      <c r="AD1456" s="113"/>
      <c r="AE1456" s="113"/>
      <c r="AF1456" s="91"/>
      <c r="AG1456" s="113"/>
      <c r="AH1456" s="113"/>
      <c r="AI1456" s="113"/>
      <c r="AJ1456" s="91"/>
      <c r="AK1456" s="113"/>
      <c r="AL1456" s="113"/>
      <c r="AM1456" s="113"/>
      <c r="AN1456" s="91"/>
      <c r="AO1456" s="113"/>
      <c r="AP1456" s="113"/>
      <c r="AQ1456" s="113"/>
      <c r="AR1456" s="91"/>
      <c r="AT1456" s="68"/>
      <c r="AU1456" s="68"/>
      <c r="AV1456" s="68"/>
      <c r="AW1456" s="68"/>
      <c r="AX1456" s="93"/>
      <c r="AY1456" s="93"/>
      <c r="AZ1456" s="93"/>
      <c r="BA1456" s="93"/>
      <c r="BB1456" s="93"/>
      <c r="BC1456" s="93"/>
    </row>
    <row r="1457" spans="1:55" x14ac:dyDescent="0.45">
      <c r="A1457" s="141" t="s">
        <v>319</v>
      </c>
      <c r="B1457" s="142"/>
      <c r="C1457" s="142"/>
      <c r="D1457" s="142"/>
      <c r="E1457" s="115"/>
      <c r="F1457" s="115"/>
      <c r="G1457" s="115"/>
      <c r="H1457" s="116"/>
      <c r="I1457" s="115"/>
      <c r="J1457" s="115"/>
      <c r="K1457" s="115"/>
      <c r="L1457" s="116"/>
      <c r="M1457" s="115"/>
      <c r="N1457" s="115"/>
      <c r="O1457" s="115"/>
      <c r="P1457" s="116"/>
      <c r="Q1457" s="115"/>
      <c r="R1457" s="115"/>
      <c r="S1457" s="115"/>
      <c r="T1457" s="116"/>
      <c r="U1457" s="113"/>
      <c r="V1457" s="113"/>
      <c r="W1457" s="113"/>
      <c r="X1457" s="91"/>
      <c r="Y1457" s="113"/>
      <c r="Z1457" s="113"/>
      <c r="AA1457" s="113"/>
      <c r="AB1457" s="91"/>
      <c r="AC1457" s="113"/>
      <c r="AD1457" s="113"/>
      <c r="AE1457" s="113"/>
      <c r="AF1457" s="91"/>
      <c r="AG1457" s="113"/>
      <c r="AH1457" s="113"/>
      <c r="AI1457" s="113"/>
      <c r="AJ1457" s="91"/>
      <c r="AK1457" s="113"/>
      <c r="AL1457" s="113"/>
      <c r="AM1457" s="113"/>
      <c r="AN1457" s="91"/>
      <c r="AO1457" s="113"/>
      <c r="AP1457" s="113"/>
      <c r="AQ1457" s="113"/>
      <c r="AR1457" s="91"/>
      <c r="AT1457" s="117"/>
      <c r="AU1457" s="117"/>
      <c r="AV1457" s="117"/>
      <c r="AW1457" s="117"/>
      <c r="AX1457" s="93"/>
      <c r="AY1457" s="93"/>
      <c r="AZ1457" s="93"/>
      <c r="BA1457" s="93"/>
      <c r="BB1457" s="93"/>
      <c r="BC1457" s="93"/>
    </row>
    <row r="1458" spans="1:55" x14ac:dyDescent="0.45">
      <c r="A1458" s="135" t="s">
        <v>338</v>
      </c>
      <c r="B1458" s="60" t="s">
        <v>223</v>
      </c>
      <c r="C1458" s="76" t="s">
        <v>185</v>
      </c>
      <c r="D1458" s="60">
        <v>3752403</v>
      </c>
      <c r="E1458" s="66"/>
      <c r="F1458" s="66"/>
      <c r="G1458" s="66"/>
      <c r="H1458" s="67"/>
      <c r="I1458" s="66"/>
      <c r="J1458" s="66"/>
      <c r="K1458" s="66"/>
      <c r="L1458" s="67"/>
      <c r="M1458" s="66"/>
      <c r="N1458" s="66"/>
      <c r="O1458" s="66"/>
      <c r="P1458" s="67"/>
      <c r="Q1458" s="86">
        <v>947</v>
      </c>
      <c r="R1458" s="86">
        <v>1076</v>
      </c>
      <c r="S1458" s="86">
        <v>1162</v>
      </c>
      <c r="T1458" s="79">
        <f>AW1458-SUM(Q1458,R1458,S1458)</f>
        <v>1443</v>
      </c>
      <c r="U1458" s="113"/>
      <c r="V1458" s="113"/>
      <c r="W1458" s="113"/>
      <c r="X1458" s="91"/>
      <c r="Y1458" s="113"/>
      <c r="Z1458" s="113"/>
      <c r="AA1458" s="113"/>
      <c r="AB1458" s="91"/>
      <c r="AC1458" s="113"/>
      <c r="AD1458" s="113"/>
      <c r="AE1458" s="113"/>
      <c r="AF1458" s="91"/>
      <c r="AG1458" s="113"/>
      <c r="AH1458" s="113"/>
      <c r="AI1458" s="113"/>
      <c r="AJ1458" s="91"/>
      <c r="AK1458" s="113"/>
      <c r="AL1458" s="113"/>
      <c r="AM1458" s="113"/>
      <c r="AN1458" s="91"/>
      <c r="AO1458" s="113"/>
      <c r="AP1458" s="113"/>
      <c r="AQ1458" s="113"/>
      <c r="AR1458" s="91"/>
      <c r="AT1458" s="68"/>
      <c r="AU1458" s="68"/>
      <c r="AV1458" s="88">
        <v>3924</v>
      </c>
      <c r="AW1458" s="88">
        <v>4628</v>
      </c>
      <c r="AX1458" s="93"/>
      <c r="AY1458" s="93"/>
      <c r="AZ1458" s="93"/>
      <c r="BA1458" s="93"/>
      <c r="BB1458" s="93"/>
      <c r="BC1458" s="93"/>
    </row>
    <row r="1459" spans="1:55" x14ac:dyDescent="0.45">
      <c r="A1459" s="135" t="s">
        <v>339</v>
      </c>
      <c r="B1459" s="60" t="s">
        <v>223</v>
      </c>
      <c r="C1459" s="76" t="s">
        <v>185</v>
      </c>
      <c r="D1459" s="60">
        <v>3752404</v>
      </c>
      <c r="E1459" s="66"/>
      <c r="F1459" s="66"/>
      <c r="G1459" s="66"/>
      <c r="H1459" s="67"/>
      <c r="I1459" s="66"/>
      <c r="J1459" s="66"/>
      <c r="K1459" s="66"/>
      <c r="L1459" s="67"/>
      <c r="M1459" s="66"/>
      <c r="N1459" s="66"/>
      <c r="O1459" s="66"/>
      <c r="P1459" s="67"/>
      <c r="Q1459" s="86">
        <v>194</v>
      </c>
      <c r="R1459" s="86">
        <v>107</v>
      </c>
      <c r="S1459" s="86">
        <v>45</v>
      </c>
      <c r="T1459" s="79">
        <f>AW1459-SUM(Q1459,R1459,S1459)</f>
        <v>-2</v>
      </c>
      <c r="U1459" s="113"/>
      <c r="V1459" s="113"/>
      <c r="W1459" s="113"/>
      <c r="X1459" s="91"/>
      <c r="Y1459" s="113"/>
      <c r="Z1459" s="113"/>
      <c r="AA1459" s="113"/>
      <c r="AB1459" s="91"/>
      <c r="AC1459" s="113"/>
      <c r="AD1459" s="113"/>
      <c r="AE1459" s="113"/>
      <c r="AF1459" s="91"/>
      <c r="AG1459" s="113"/>
      <c r="AH1459" s="113"/>
      <c r="AI1459" s="113"/>
      <c r="AJ1459" s="91"/>
      <c r="AK1459" s="113"/>
      <c r="AL1459" s="113"/>
      <c r="AM1459" s="113"/>
      <c r="AN1459" s="91"/>
      <c r="AO1459" s="113"/>
      <c r="AP1459" s="113"/>
      <c r="AQ1459" s="113"/>
      <c r="AR1459" s="91"/>
      <c r="AT1459" s="68"/>
      <c r="AU1459" s="68"/>
      <c r="AV1459" s="88">
        <v>712</v>
      </c>
      <c r="AW1459" s="88">
        <v>344</v>
      </c>
      <c r="AX1459" s="93"/>
      <c r="AY1459" s="93"/>
      <c r="AZ1459" s="93"/>
      <c r="BA1459" s="93"/>
      <c r="BB1459" s="93"/>
      <c r="BC1459" s="93"/>
    </row>
    <row r="1460" spans="1:55" x14ac:dyDescent="0.45">
      <c r="A1460" s="135" t="s">
        <v>340</v>
      </c>
      <c r="B1460" s="60" t="s">
        <v>223</v>
      </c>
      <c r="C1460" s="76" t="s">
        <v>185</v>
      </c>
      <c r="D1460" s="60">
        <v>3752405</v>
      </c>
      <c r="E1460" s="66"/>
      <c r="F1460" s="66"/>
      <c r="G1460" s="66"/>
      <c r="H1460" s="67"/>
      <c r="I1460" s="66"/>
      <c r="J1460" s="66"/>
      <c r="K1460" s="66"/>
      <c r="L1460" s="67"/>
      <c r="M1460" s="66"/>
      <c r="N1460" s="66"/>
      <c r="O1460" s="66"/>
      <c r="P1460" s="67"/>
      <c r="Q1460" s="86">
        <v>-23</v>
      </c>
      <c r="R1460" s="86">
        <v>-4</v>
      </c>
      <c r="S1460" s="86">
        <v>-1</v>
      </c>
      <c r="T1460" s="79">
        <f>AW1460-SUM(Q1460,R1460,S1460)</f>
        <v>-1</v>
      </c>
      <c r="U1460" s="113"/>
      <c r="V1460" s="113"/>
      <c r="W1460" s="113"/>
      <c r="X1460" s="91"/>
      <c r="Y1460" s="113"/>
      <c r="Z1460" s="113"/>
      <c r="AA1460" s="113"/>
      <c r="AB1460" s="91"/>
      <c r="AC1460" s="113"/>
      <c r="AD1460" s="113"/>
      <c r="AE1460" s="113"/>
      <c r="AF1460" s="91"/>
      <c r="AG1460" s="113"/>
      <c r="AH1460" s="113"/>
      <c r="AI1460" s="113"/>
      <c r="AJ1460" s="91"/>
      <c r="AK1460" s="113"/>
      <c r="AL1460" s="113"/>
      <c r="AM1460" s="113"/>
      <c r="AN1460" s="91"/>
      <c r="AO1460" s="113"/>
      <c r="AP1460" s="113"/>
      <c r="AQ1460" s="113"/>
      <c r="AR1460" s="91"/>
      <c r="AT1460" s="68"/>
      <c r="AU1460" s="68"/>
      <c r="AV1460" s="88">
        <v>-88</v>
      </c>
      <c r="AW1460" s="88">
        <v>-29</v>
      </c>
      <c r="AX1460" s="93"/>
      <c r="AY1460" s="93"/>
      <c r="AZ1460" s="93"/>
      <c r="BA1460" s="93"/>
      <c r="BB1460" s="93"/>
      <c r="BC1460" s="93"/>
    </row>
    <row r="1461" spans="1:55" x14ac:dyDescent="0.45">
      <c r="A1461" s="136" t="s">
        <v>341</v>
      </c>
      <c r="B1461" s="101" t="s">
        <v>223</v>
      </c>
      <c r="C1461" s="102" t="s">
        <v>185</v>
      </c>
      <c r="D1461" s="101">
        <v>3752406</v>
      </c>
      <c r="E1461" s="128"/>
      <c r="F1461" s="128"/>
      <c r="G1461" s="128"/>
      <c r="H1461" s="129"/>
      <c r="I1461" s="128"/>
      <c r="J1461" s="128"/>
      <c r="K1461" s="128"/>
      <c r="L1461" s="129"/>
      <c r="M1461" s="128"/>
      <c r="N1461" s="128"/>
      <c r="O1461" s="128"/>
      <c r="P1461" s="129"/>
      <c r="Q1461" s="105">
        <f>SUM(Q1458:Q1460)</f>
        <v>1118</v>
      </c>
      <c r="R1461" s="105">
        <f>SUM(R1458:R1460)</f>
        <v>1179</v>
      </c>
      <c r="S1461" s="105">
        <f>SUM(S1458:S1460)</f>
        <v>1206</v>
      </c>
      <c r="T1461" s="120">
        <f>AW1461-SUM(Q1461,R1461,S1461)</f>
        <v>1440</v>
      </c>
      <c r="U1461" s="113"/>
      <c r="V1461" s="113"/>
      <c r="W1461" s="113"/>
      <c r="X1461" s="91"/>
      <c r="Y1461" s="113"/>
      <c r="Z1461" s="113"/>
      <c r="AA1461" s="113"/>
      <c r="AB1461" s="91"/>
      <c r="AC1461" s="113"/>
      <c r="AD1461" s="113"/>
      <c r="AE1461" s="113"/>
      <c r="AF1461" s="91"/>
      <c r="AG1461" s="113"/>
      <c r="AH1461" s="113"/>
      <c r="AI1461" s="113"/>
      <c r="AJ1461" s="91"/>
      <c r="AK1461" s="113"/>
      <c r="AL1461" s="113"/>
      <c r="AM1461" s="113"/>
      <c r="AN1461" s="91"/>
      <c r="AO1461" s="113"/>
      <c r="AP1461" s="113"/>
      <c r="AQ1461" s="113"/>
      <c r="AR1461" s="91"/>
      <c r="AT1461" s="134"/>
      <c r="AU1461" s="134"/>
      <c r="AV1461" s="107">
        <f>SUM(AV1458:AV1460)</f>
        <v>4548</v>
      </c>
      <c r="AW1461" s="107">
        <f>SUM(AW1458:AW1460)</f>
        <v>4943</v>
      </c>
      <c r="AX1461" s="93"/>
      <c r="AY1461" s="93"/>
      <c r="AZ1461" s="93"/>
      <c r="BA1461" s="93"/>
      <c r="BB1461" s="93"/>
      <c r="BC1461" s="93"/>
    </row>
    <row r="1462" spans="1:55" x14ac:dyDescent="0.45">
      <c r="A1462" s="141"/>
      <c r="B1462" s="142"/>
      <c r="C1462" s="142"/>
      <c r="D1462" s="142"/>
      <c r="E1462" s="115"/>
      <c r="F1462" s="115"/>
      <c r="G1462" s="115"/>
      <c r="H1462" s="116"/>
      <c r="I1462" s="115"/>
      <c r="J1462" s="115"/>
      <c r="K1462" s="115"/>
      <c r="L1462" s="116"/>
      <c r="M1462" s="115"/>
      <c r="N1462" s="115"/>
      <c r="O1462" s="115"/>
      <c r="P1462" s="116"/>
      <c r="Q1462" s="115"/>
      <c r="R1462" s="115"/>
      <c r="S1462" s="115"/>
      <c r="T1462" s="116"/>
      <c r="U1462" s="113"/>
      <c r="V1462" s="113"/>
      <c r="W1462" s="113"/>
      <c r="X1462" s="91"/>
      <c r="Y1462" s="113"/>
      <c r="Z1462" s="113"/>
      <c r="AA1462" s="113"/>
      <c r="AB1462" s="91"/>
      <c r="AC1462" s="113"/>
      <c r="AD1462" s="113"/>
      <c r="AE1462" s="113"/>
      <c r="AF1462" s="91"/>
      <c r="AG1462" s="113"/>
      <c r="AH1462" s="113"/>
      <c r="AI1462" s="113"/>
      <c r="AJ1462" s="91"/>
      <c r="AK1462" s="113"/>
      <c r="AL1462" s="113"/>
      <c r="AM1462" s="113"/>
      <c r="AN1462" s="91"/>
      <c r="AO1462" s="113"/>
      <c r="AP1462" s="113"/>
      <c r="AQ1462" s="113"/>
      <c r="AR1462" s="91"/>
      <c r="AT1462" s="117"/>
      <c r="AU1462" s="117"/>
      <c r="AV1462" s="117"/>
      <c r="AW1462" s="117"/>
      <c r="AX1462" s="93"/>
      <c r="AY1462" s="93"/>
      <c r="AZ1462" s="93"/>
      <c r="BA1462" s="93"/>
      <c r="BB1462" s="93"/>
      <c r="BC1462" s="93"/>
    </row>
    <row r="1463" spans="1:55" x14ac:dyDescent="0.45">
      <c r="A1463" s="97" t="s">
        <v>342</v>
      </c>
      <c r="B1463" s="60" t="s">
        <v>223</v>
      </c>
      <c r="C1463" s="76" t="s">
        <v>185</v>
      </c>
      <c r="D1463" s="60">
        <v>3752407</v>
      </c>
      <c r="E1463" s="66"/>
      <c r="F1463" s="66"/>
      <c r="G1463" s="66"/>
      <c r="H1463" s="67"/>
      <c r="I1463" s="66"/>
      <c r="J1463" s="66"/>
      <c r="K1463" s="66"/>
      <c r="L1463" s="67"/>
      <c r="M1463" s="66"/>
      <c r="N1463" s="66"/>
      <c r="O1463" s="66"/>
      <c r="P1463" s="67"/>
      <c r="Q1463" s="86">
        <v>896</v>
      </c>
      <c r="R1463" s="86">
        <v>932</v>
      </c>
      <c r="S1463" s="86">
        <v>949</v>
      </c>
      <c r="T1463" s="79">
        <f>AW1463-SUM(Q1463,R1463,S1463)</f>
        <v>1059</v>
      </c>
      <c r="U1463" s="113"/>
      <c r="V1463" s="113"/>
      <c r="W1463" s="113"/>
      <c r="X1463" s="91"/>
      <c r="Y1463" s="113"/>
      <c r="Z1463" s="113"/>
      <c r="AA1463" s="113"/>
      <c r="AB1463" s="91"/>
      <c r="AC1463" s="113"/>
      <c r="AD1463" s="113"/>
      <c r="AE1463" s="113"/>
      <c r="AF1463" s="91"/>
      <c r="AG1463" s="113"/>
      <c r="AH1463" s="113"/>
      <c r="AI1463" s="113"/>
      <c r="AJ1463" s="91"/>
      <c r="AK1463" s="113"/>
      <c r="AL1463" s="113"/>
      <c r="AM1463" s="113"/>
      <c r="AN1463" s="91"/>
      <c r="AO1463" s="113"/>
      <c r="AP1463" s="113"/>
      <c r="AQ1463" s="113"/>
      <c r="AR1463" s="91"/>
      <c r="AT1463" s="68"/>
      <c r="AU1463" s="68"/>
      <c r="AV1463" s="88">
        <v>3681</v>
      </c>
      <c r="AW1463" s="88">
        <v>3836</v>
      </c>
      <c r="AX1463" s="93"/>
      <c r="AY1463" s="93"/>
      <c r="AZ1463" s="93"/>
      <c r="BA1463" s="93"/>
      <c r="BB1463" s="93"/>
      <c r="BC1463" s="93"/>
    </row>
    <row r="1464" spans="1:55" x14ac:dyDescent="0.45">
      <c r="A1464" s="97" t="s">
        <v>343</v>
      </c>
      <c r="B1464" s="60" t="s">
        <v>227</v>
      </c>
      <c r="C1464" s="76" t="s">
        <v>185</v>
      </c>
      <c r="D1464" s="60">
        <v>3752408</v>
      </c>
      <c r="E1464" s="66"/>
      <c r="F1464" s="66"/>
      <c r="G1464" s="66"/>
      <c r="H1464" s="67"/>
      <c r="I1464" s="66"/>
      <c r="J1464" s="66"/>
      <c r="K1464" s="66"/>
      <c r="L1464" s="67"/>
      <c r="M1464" s="66"/>
      <c r="N1464" s="66"/>
      <c r="O1464" s="66"/>
      <c r="P1464" s="67"/>
      <c r="Q1464" s="110">
        <v>0.03</v>
      </c>
      <c r="R1464" s="110">
        <v>0.13</v>
      </c>
      <c r="S1464" s="110">
        <v>0.2</v>
      </c>
      <c r="T1464" s="91"/>
      <c r="U1464" s="113"/>
      <c r="V1464" s="113"/>
      <c r="W1464" s="113"/>
      <c r="X1464" s="91"/>
      <c r="Y1464" s="113"/>
      <c r="Z1464" s="113"/>
      <c r="AA1464" s="113"/>
      <c r="AB1464" s="91"/>
      <c r="AC1464" s="113"/>
      <c r="AD1464" s="113"/>
      <c r="AE1464" s="113"/>
      <c r="AF1464" s="91"/>
      <c r="AG1464" s="113"/>
      <c r="AH1464" s="113"/>
      <c r="AI1464" s="113"/>
      <c r="AJ1464" s="91"/>
      <c r="AK1464" s="113"/>
      <c r="AL1464" s="113"/>
      <c r="AM1464" s="113"/>
      <c r="AN1464" s="91"/>
      <c r="AO1464" s="113"/>
      <c r="AP1464" s="113"/>
      <c r="AQ1464" s="113"/>
      <c r="AR1464" s="91"/>
      <c r="AT1464" s="68"/>
      <c r="AU1464" s="68"/>
      <c r="AV1464" s="99"/>
      <c r="AW1464" s="112">
        <v>0.18</v>
      </c>
      <c r="AX1464" s="93"/>
      <c r="AY1464" s="93"/>
      <c r="AZ1464" s="93"/>
      <c r="BA1464" s="93"/>
      <c r="BB1464" s="93"/>
      <c r="BC1464" s="93"/>
    </row>
    <row r="1465" spans="1:55" x14ac:dyDescent="0.45">
      <c r="A1465" s="97" t="s">
        <v>344</v>
      </c>
      <c r="B1465" s="60" t="s">
        <v>227</v>
      </c>
      <c r="C1465" s="76" t="s">
        <v>185</v>
      </c>
      <c r="D1465" s="60">
        <v>3752409</v>
      </c>
      <c r="E1465" s="66"/>
      <c r="F1465" s="66"/>
      <c r="G1465" s="66"/>
      <c r="H1465" s="67"/>
      <c r="I1465" s="66"/>
      <c r="J1465" s="66"/>
      <c r="K1465" s="66"/>
      <c r="L1465" s="67"/>
      <c r="M1465" s="66"/>
      <c r="N1465" s="66"/>
      <c r="O1465" s="66"/>
      <c r="P1465" s="67"/>
      <c r="Q1465" s="110">
        <v>0.25</v>
      </c>
      <c r="R1465" s="110">
        <v>0.27</v>
      </c>
      <c r="S1465" s="110">
        <v>0.27</v>
      </c>
      <c r="T1465" s="91"/>
      <c r="U1465" s="113"/>
      <c r="V1465" s="113"/>
      <c r="W1465" s="113"/>
      <c r="X1465" s="91"/>
      <c r="Y1465" s="113"/>
      <c r="Z1465" s="113"/>
      <c r="AA1465" s="113"/>
      <c r="AB1465" s="91"/>
      <c r="AC1465" s="113"/>
      <c r="AD1465" s="113"/>
      <c r="AE1465" s="113"/>
      <c r="AF1465" s="91"/>
      <c r="AG1465" s="113"/>
      <c r="AH1465" s="113"/>
      <c r="AI1465" s="113"/>
      <c r="AJ1465" s="91"/>
      <c r="AK1465" s="113"/>
      <c r="AL1465" s="113"/>
      <c r="AM1465" s="113"/>
      <c r="AN1465" s="91"/>
      <c r="AO1465" s="113"/>
      <c r="AP1465" s="113"/>
      <c r="AQ1465" s="113"/>
      <c r="AR1465" s="91"/>
      <c r="AT1465" s="68"/>
      <c r="AU1465" s="68"/>
      <c r="AV1465" s="99"/>
      <c r="AW1465" s="112">
        <v>0.28999999999999998</v>
      </c>
      <c r="AX1465" s="93"/>
      <c r="AY1465" s="93"/>
      <c r="AZ1465" s="93"/>
      <c r="BA1465" s="93"/>
      <c r="BB1465" s="93"/>
      <c r="BC1465" s="93"/>
    </row>
    <row r="1466" spans="1:55" x14ac:dyDescent="0.45">
      <c r="A1466" s="59"/>
      <c r="B1466" s="60"/>
      <c r="C1466" s="60"/>
      <c r="D1466" s="60"/>
      <c r="E1466" s="66"/>
      <c r="F1466" s="66"/>
      <c r="G1466" s="66"/>
      <c r="H1466" s="67"/>
      <c r="I1466" s="66"/>
      <c r="J1466" s="66"/>
      <c r="K1466" s="66"/>
      <c r="L1466" s="67"/>
      <c r="M1466" s="66"/>
      <c r="N1466" s="66"/>
      <c r="O1466" s="66"/>
      <c r="P1466" s="67"/>
      <c r="Q1466" s="66"/>
      <c r="R1466" s="66"/>
      <c r="S1466" s="66"/>
      <c r="T1466" s="67"/>
      <c r="U1466" s="113"/>
      <c r="V1466" s="113"/>
      <c r="W1466" s="113"/>
      <c r="X1466" s="91"/>
      <c r="Y1466" s="113"/>
      <c r="Z1466" s="113"/>
      <c r="AA1466" s="113"/>
      <c r="AB1466" s="91"/>
      <c r="AC1466" s="113"/>
      <c r="AD1466" s="113"/>
      <c r="AE1466" s="113"/>
      <c r="AF1466" s="91"/>
      <c r="AG1466" s="113"/>
      <c r="AH1466" s="113"/>
      <c r="AI1466" s="113"/>
      <c r="AJ1466" s="91"/>
      <c r="AK1466" s="113"/>
      <c r="AL1466" s="113"/>
      <c r="AM1466" s="113"/>
      <c r="AN1466" s="91"/>
      <c r="AO1466" s="113"/>
      <c r="AP1466" s="113"/>
      <c r="AQ1466" s="113"/>
      <c r="AR1466" s="91"/>
      <c r="AT1466" s="68"/>
      <c r="AU1466" s="68"/>
      <c r="AV1466" s="68"/>
      <c r="AW1466" s="68"/>
      <c r="AX1466" s="93"/>
      <c r="AY1466" s="93"/>
      <c r="AZ1466" s="93"/>
      <c r="BA1466" s="93"/>
      <c r="BB1466" s="93"/>
      <c r="BC1466" s="93"/>
    </row>
    <row r="1467" spans="1:55" x14ac:dyDescent="0.45">
      <c r="A1467" s="95" t="s">
        <v>949</v>
      </c>
      <c r="B1467" s="96"/>
      <c r="C1467" s="96"/>
      <c r="D1467" s="96"/>
      <c r="E1467" s="148"/>
      <c r="F1467" s="148"/>
      <c r="G1467" s="148"/>
      <c r="H1467" s="221"/>
      <c r="I1467" s="148"/>
      <c r="J1467" s="148"/>
      <c r="K1467" s="148"/>
      <c r="L1467" s="221"/>
      <c r="M1467" s="148"/>
      <c r="N1467" s="115"/>
      <c r="O1467" s="148"/>
      <c r="P1467" s="221"/>
      <c r="Q1467" s="148"/>
      <c r="R1467" s="148"/>
      <c r="S1467" s="148"/>
      <c r="T1467" s="221"/>
      <c r="U1467" s="115"/>
      <c r="V1467" s="115"/>
      <c r="W1467" s="115"/>
      <c r="X1467" s="116"/>
      <c r="Y1467" s="115"/>
      <c r="Z1467" s="115"/>
      <c r="AA1467" s="115"/>
      <c r="AB1467" s="116"/>
      <c r="AC1467" s="115"/>
      <c r="AD1467" s="115"/>
      <c r="AE1467" s="115"/>
      <c r="AF1467" s="116"/>
      <c r="AG1467" s="115"/>
      <c r="AH1467" s="115"/>
      <c r="AI1467" s="115"/>
      <c r="AJ1467" s="116"/>
      <c r="AK1467" s="115"/>
      <c r="AL1467" s="115"/>
      <c r="AM1467" s="115"/>
      <c r="AN1467" s="116"/>
      <c r="AO1467" s="115"/>
      <c r="AP1467" s="115"/>
      <c r="AQ1467" s="115"/>
      <c r="AR1467" s="116"/>
      <c r="AT1467" s="149"/>
      <c r="AU1467" s="149"/>
      <c r="AV1467" s="149"/>
      <c r="AW1467" s="149"/>
      <c r="AX1467" s="149"/>
      <c r="AY1467" s="149"/>
      <c r="AZ1467" s="149"/>
      <c r="BA1467" s="149"/>
      <c r="BB1467" s="117"/>
      <c r="BC1467" s="117"/>
    </row>
    <row r="1468" spans="1:55" x14ac:dyDescent="0.45">
      <c r="A1468" s="97" t="s">
        <v>625</v>
      </c>
      <c r="B1468" s="60" t="s">
        <v>223</v>
      </c>
      <c r="C1468" s="76" t="s">
        <v>209</v>
      </c>
      <c r="D1468" s="60">
        <v>14814</v>
      </c>
      <c r="E1468" s="66"/>
      <c r="F1468" s="66"/>
      <c r="G1468" s="66"/>
      <c r="H1468" s="67"/>
      <c r="I1468" s="86">
        <v>15420</v>
      </c>
      <c r="J1468" s="86">
        <v>15955</v>
      </c>
      <c r="K1468" s="86">
        <v>16523</v>
      </c>
      <c r="L1468" s="77">
        <v>18103</v>
      </c>
      <c r="M1468" s="86">
        <v>17258</v>
      </c>
      <c r="N1468" s="86">
        <v>17727</v>
      </c>
      <c r="O1468" s="86">
        <v>18675</v>
      </c>
      <c r="P1468" s="77">
        <v>21329</v>
      </c>
      <c r="Q1468" s="86">
        <v>20257</v>
      </c>
      <c r="R1468" s="86">
        <v>21500</v>
      </c>
      <c r="S1468" s="86">
        <v>22451</v>
      </c>
      <c r="T1468" s="77">
        <v>26064</v>
      </c>
      <c r="U1468" s="86">
        <v>24750</v>
      </c>
      <c r="V1468" s="86">
        <v>26010</v>
      </c>
      <c r="W1468" s="86">
        <v>27772</v>
      </c>
      <c r="X1468" s="77">
        <v>32323</v>
      </c>
      <c r="Y1468" s="86">
        <v>31146</v>
      </c>
      <c r="Z1468" s="86">
        <v>32657</v>
      </c>
      <c r="AA1468" s="86">
        <v>33740</v>
      </c>
      <c r="AB1468" s="77">
        <v>39276</v>
      </c>
      <c r="AC1468" s="86">
        <v>36339</v>
      </c>
      <c r="AD1468" s="86">
        <v>38944</v>
      </c>
      <c r="AE1468" s="86">
        <v>40499</v>
      </c>
      <c r="AF1468" s="77">
        <v>46075</v>
      </c>
      <c r="AG1468" s="86">
        <v>41159</v>
      </c>
      <c r="AH1468" s="86">
        <v>38297</v>
      </c>
      <c r="AI1468" s="86">
        <v>46173</v>
      </c>
      <c r="AJ1468" s="77">
        <v>56898</v>
      </c>
      <c r="AK1468" s="86">
        <v>55314</v>
      </c>
      <c r="AL1468" s="86">
        <v>61880</v>
      </c>
      <c r="AM1468" s="86">
        <v>65118</v>
      </c>
      <c r="AN1468" s="77">
        <v>75325</v>
      </c>
      <c r="AO1468" s="86">
        <v>68011</v>
      </c>
      <c r="AP1468" s="86">
        <v>69685</v>
      </c>
      <c r="AQ1468" s="86">
        <v>69092</v>
      </c>
      <c r="AR1468" s="79"/>
      <c r="AT1468" s="68"/>
      <c r="AU1468" s="99">
        <f>SUM(I1468,J1468,K1468,L1468)</f>
        <v>66001</v>
      </c>
      <c r="AV1468" s="99">
        <f>SUM(M1468,N1468,O1468,P1468)</f>
        <v>74989</v>
      </c>
      <c r="AW1468" s="99">
        <f>SUM(Q1468,R1468,S1468,T1468)</f>
        <v>90272</v>
      </c>
      <c r="AX1468" s="99">
        <f>SUM(U1468,V1468,W1468,X1468)</f>
        <v>110855</v>
      </c>
      <c r="AY1468" s="99">
        <f>SUM(Y1468,Z1468,AA1468,AB1468)</f>
        <v>136819</v>
      </c>
      <c r="AZ1468" s="88">
        <v>161857</v>
      </c>
      <c r="BA1468" s="88">
        <v>182527</v>
      </c>
      <c r="BB1468" s="88">
        <v>257637</v>
      </c>
      <c r="BC1468" s="99"/>
    </row>
    <row r="1469" spans="1:55" x14ac:dyDescent="0.45">
      <c r="A1469" s="97" t="s">
        <v>950</v>
      </c>
      <c r="B1469" s="60" t="s">
        <v>227</v>
      </c>
      <c r="C1469" s="76" t="s">
        <v>209</v>
      </c>
      <c r="D1469" s="60">
        <v>14823</v>
      </c>
      <c r="E1469" s="66"/>
      <c r="F1469" s="66"/>
      <c r="G1469" s="66"/>
      <c r="H1469" s="67"/>
      <c r="I1469" s="110">
        <v>0.19</v>
      </c>
      <c r="J1469" s="110">
        <v>0.22</v>
      </c>
      <c r="K1469" s="110">
        <v>0.2</v>
      </c>
      <c r="L1469" s="111">
        <v>0.15</v>
      </c>
      <c r="M1469" s="110">
        <v>0.12</v>
      </c>
      <c r="N1469" s="110">
        <v>0.11</v>
      </c>
      <c r="O1469" s="110">
        <v>0.13</v>
      </c>
      <c r="P1469" s="111">
        <v>0.18</v>
      </c>
      <c r="Q1469" s="110">
        <v>0.17</v>
      </c>
      <c r="R1469" s="110">
        <v>0.21</v>
      </c>
      <c r="S1469" s="110">
        <v>0.2</v>
      </c>
      <c r="T1469" s="111">
        <v>0.22</v>
      </c>
      <c r="U1469" s="110">
        <v>0.22</v>
      </c>
      <c r="V1469" s="110">
        <v>0.21</v>
      </c>
      <c r="W1469" s="110">
        <v>0.24</v>
      </c>
      <c r="X1469" s="111">
        <v>0.24</v>
      </c>
      <c r="Y1469" s="110">
        <v>0.26</v>
      </c>
      <c r="Z1469" s="110">
        <v>0.26</v>
      </c>
      <c r="AA1469" s="110">
        <v>0.21</v>
      </c>
      <c r="AB1469" s="111">
        <v>0.22</v>
      </c>
      <c r="AC1469" s="110">
        <v>0.17</v>
      </c>
      <c r="AD1469" s="110">
        <v>0.19</v>
      </c>
      <c r="AE1469" s="110">
        <v>0.2</v>
      </c>
      <c r="AF1469" s="111">
        <v>0.17</v>
      </c>
      <c r="AG1469" s="110">
        <v>0.13</v>
      </c>
      <c r="AH1469" s="110">
        <v>-0.02</v>
      </c>
      <c r="AI1469" s="110">
        <v>0.14000000000000001</v>
      </c>
      <c r="AJ1469" s="111">
        <v>0.23</v>
      </c>
      <c r="AK1469" s="110">
        <v>0.34</v>
      </c>
      <c r="AL1469" s="110">
        <v>0.62</v>
      </c>
      <c r="AM1469" s="110">
        <v>0.41</v>
      </c>
      <c r="AN1469" s="111">
        <v>0.32</v>
      </c>
      <c r="AO1469" s="110">
        <v>0.23</v>
      </c>
      <c r="AP1469" s="110">
        <v>0.13</v>
      </c>
      <c r="AQ1469" s="110">
        <v>0.06</v>
      </c>
      <c r="AR1469" s="79"/>
      <c r="AT1469" s="68"/>
      <c r="AU1469" s="68"/>
      <c r="AV1469" s="112">
        <v>0.14000000000000001</v>
      </c>
      <c r="AW1469" s="112">
        <v>0.2</v>
      </c>
      <c r="AX1469" s="112">
        <v>0.23</v>
      </c>
      <c r="AY1469" s="112">
        <v>0.23</v>
      </c>
      <c r="AZ1469" s="112">
        <v>0.18</v>
      </c>
      <c r="BA1469" s="112">
        <v>0.13</v>
      </c>
      <c r="BB1469" s="112">
        <v>0.41</v>
      </c>
      <c r="BC1469" s="99"/>
    </row>
    <row r="1470" spans="1:55" x14ac:dyDescent="0.45">
      <c r="A1470" s="97" t="s">
        <v>951</v>
      </c>
      <c r="B1470" s="60" t="s">
        <v>223</v>
      </c>
      <c r="C1470" s="76" t="s">
        <v>209</v>
      </c>
      <c r="D1470" s="60">
        <v>14832</v>
      </c>
      <c r="E1470" s="66"/>
      <c r="F1470" s="66"/>
      <c r="G1470" s="66"/>
      <c r="H1470" s="67"/>
      <c r="I1470" s="86">
        <v>3232</v>
      </c>
      <c r="J1470" s="86">
        <v>3293</v>
      </c>
      <c r="K1470" s="86">
        <v>3348</v>
      </c>
      <c r="L1470" s="67"/>
      <c r="M1470" s="86">
        <v>3345</v>
      </c>
      <c r="N1470" s="86">
        <v>3377</v>
      </c>
      <c r="O1470" s="86">
        <v>3566</v>
      </c>
      <c r="P1470" s="67"/>
      <c r="Q1470" s="66"/>
      <c r="R1470" s="66"/>
      <c r="S1470" s="66"/>
      <c r="T1470" s="67"/>
      <c r="U1470" s="66"/>
      <c r="V1470" s="66"/>
      <c r="W1470" s="66"/>
      <c r="X1470" s="67"/>
      <c r="Y1470" s="66"/>
      <c r="Z1470" s="66"/>
      <c r="AA1470" s="66"/>
      <c r="AB1470" s="67"/>
      <c r="AC1470" s="66"/>
      <c r="AD1470" s="66"/>
      <c r="AE1470" s="66"/>
      <c r="AF1470" s="67"/>
      <c r="AG1470" s="66"/>
      <c r="AH1470" s="66"/>
      <c r="AI1470" s="66"/>
      <c r="AJ1470" s="67"/>
      <c r="AK1470" s="66"/>
      <c r="AL1470" s="66"/>
      <c r="AM1470" s="66"/>
      <c r="AN1470" s="67"/>
      <c r="AO1470" s="66"/>
      <c r="AP1470" s="66"/>
      <c r="AQ1470" s="66"/>
      <c r="AR1470" s="67"/>
      <c r="AT1470" s="68"/>
      <c r="AU1470" s="68"/>
      <c r="AV1470" s="99"/>
      <c r="AW1470" s="99"/>
      <c r="AX1470" s="99"/>
      <c r="AY1470" s="99"/>
      <c r="AZ1470" s="99"/>
      <c r="BA1470" s="99"/>
      <c r="BB1470" s="68"/>
      <c r="BC1470" s="68"/>
    </row>
    <row r="1471" spans="1:55" x14ac:dyDescent="0.45">
      <c r="A1471" s="97" t="s">
        <v>952</v>
      </c>
      <c r="B1471" s="60" t="s">
        <v>227</v>
      </c>
      <c r="C1471" s="76" t="s">
        <v>209</v>
      </c>
      <c r="D1471" s="60">
        <v>14834</v>
      </c>
      <c r="E1471" s="66"/>
      <c r="F1471" s="66"/>
      <c r="G1471" s="66"/>
      <c r="H1471" s="67"/>
      <c r="I1471" s="66"/>
      <c r="J1471" s="66"/>
      <c r="K1471" s="66"/>
      <c r="L1471" s="111">
        <v>0.18</v>
      </c>
      <c r="M1471" s="66"/>
      <c r="N1471" s="66"/>
      <c r="O1471" s="66"/>
      <c r="P1471" s="111">
        <v>0.24</v>
      </c>
      <c r="Q1471" s="110">
        <v>0.23</v>
      </c>
      <c r="R1471" s="110">
        <v>0.25</v>
      </c>
      <c r="S1471" s="110">
        <v>0.23</v>
      </c>
      <c r="T1471" s="111">
        <v>0.24</v>
      </c>
      <c r="U1471" s="110">
        <v>0.24</v>
      </c>
      <c r="V1471" s="110">
        <v>0.23</v>
      </c>
      <c r="W1471" s="110">
        <v>0.24</v>
      </c>
      <c r="X1471" s="111">
        <v>0.24</v>
      </c>
      <c r="Y1471" s="110">
        <v>0.23</v>
      </c>
      <c r="Z1471" s="110">
        <v>0.23</v>
      </c>
      <c r="AA1471" s="110">
        <v>0.22</v>
      </c>
      <c r="AB1471" s="111">
        <v>0.23</v>
      </c>
      <c r="AC1471" s="110">
        <v>0.19</v>
      </c>
      <c r="AD1471" s="110">
        <v>0.22</v>
      </c>
      <c r="AE1471" s="110">
        <v>0.22</v>
      </c>
      <c r="AF1471" s="111">
        <v>0.19</v>
      </c>
      <c r="AG1471" s="110">
        <v>0.15</v>
      </c>
      <c r="AH1471" s="90">
        <v>0</v>
      </c>
      <c r="AI1471" s="110">
        <v>0.15</v>
      </c>
      <c r="AJ1471" s="111">
        <v>0.23</v>
      </c>
      <c r="AK1471" s="110">
        <v>0.32</v>
      </c>
      <c r="AL1471" s="110">
        <v>0.56999999999999995</v>
      </c>
      <c r="AM1471" s="110">
        <v>0.39</v>
      </c>
      <c r="AN1471" s="79"/>
      <c r="AO1471" s="110">
        <v>0.26</v>
      </c>
      <c r="AP1471" s="110">
        <v>0.16</v>
      </c>
      <c r="AQ1471" s="110">
        <v>0.11</v>
      </c>
      <c r="AR1471" s="79"/>
      <c r="AT1471" s="68"/>
      <c r="AU1471" s="68"/>
      <c r="AV1471" s="112">
        <v>0.2</v>
      </c>
      <c r="AW1471" s="112">
        <v>0.24</v>
      </c>
      <c r="AX1471" s="112">
        <v>0.24</v>
      </c>
      <c r="AY1471" s="112">
        <v>0.22</v>
      </c>
      <c r="AZ1471" s="112">
        <v>0.2</v>
      </c>
      <c r="BA1471" s="112">
        <v>0.14000000000000001</v>
      </c>
      <c r="BB1471" s="99"/>
      <c r="BC1471" s="99"/>
    </row>
    <row r="1472" spans="1:55" x14ac:dyDescent="0.45">
      <c r="A1472" s="97" t="s">
        <v>953</v>
      </c>
      <c r="B1472" s="60" t="s">
        <v>223</v>
      </c>
      <c r="C1472" s="76" t="s">
        <v>209</v>
      </c>
      <c r="D1472" s="60">
        <v>14845</v>
      </c>
      <c r="E1472" s="66"/>
      <c r="F1472" s="66"/>
      <c r="G1472" s="66"/>
      <c r="H1472" s="67"/>
      <c r="I1472" s="86">
        <v>4115</v>
      </c>
      <c r="J1472" s="86">
        <v>4258</v>
      </c>
      <c r="K1472" s="86">
        <v>3724</v>
      </c>
      <c r="L1472" s="77">
        <v>4399</v>
      </c>
      <c r="M1472" s="86">
        <v>4447</v>
      </c>
      <c r="N1472" s="86">
        <v>4825</v>
      </c>
      <c r="O1472" s="86">
        <v>4708</v>
      </c>
      <c r="P1472" s="77">
        <v>5380</v>
      </c>
      <c r="Q1472" s="86">
        <v>5342</v>
      </c>
      <c r="R1472" s="86">
        <v>5968</v>
      </c>
      <c r="S1472" s="86">
        <v>5767</v>
      </c>
      <c r="T1472" s="77">
        <v>6639</v>
      </c>
      <c r="U1472" s="86">
        <v>6568</v>
      </c>
      <c r="V1472" s="86">
        <v>4132</v>
      </c>
      <c r="W1472" s="86">
        <v>7782</v>
      </c>
      <c r="X1472" s="77">
        <v>7664</v>
      </c>
      <c r="Y1472" s="86">
        <v>7001</v>
      </c>
      <c r="Z1472" s="86">
        <v>2807</v>
      </c>
      <c r="AA1472" s="86">
        <v>8310</v>
      </c>
      <c r="AB1472" s="77">
        <v>8203</v>
      </c>
      <c r="AC1472" s="86">
        <v>6608</v>
      </c>
      <c r="AD1472" s="86">
        <v>9180</v>
      </c>
      <c r="AE1472" s="86">
        <v>9177</v>
      </c>
      <c r="AF1472" s="77">
        <v>9266</v>
      </c>
      <c r="AG1472" s="86">
        <v>7977</v>
      </c>
      <c r="AH1472" s="86">
        <v>6383</v>
      </c>
      <c r="AI1472" s="86">
        <v>11213</v>
      </c>
      <c r="AJ1472" s="77">
        <v>15651</v>
      </c>
      <c r="AK1472" s="86">
        <v>16437</v>
      </c>
      <c r="AL1472" s="86">
        <v>19361</v>
      </c>
      <c r="AM1472" s="86">
        <v>21031</v>
      </c>
      <c r="AN1472" s="77">
        <v>21885</v>
      </c>
      <c r="AO1472" s="86">
        <v>20094</v>
      </c>
      <c r="AP1472" s="86">
        <v>19453</v>
      </c>
      <c r="AQ1472" s="86">
        <v>17135</v>
      </c>
      <c r="AR1472" s="79"/>
      <c r="AT1472" s="68"/>
      <c r="AU1472" s="99">
        <f>SUM(I1472,J1472,K1472,L1472)</f>
        <v>16496</v>
      </c>
      <c r="AV1472" s="99">
        <f>SUM(M1472,N1472,O1472,P1472)</f>
        <v>19360</v>
      </c>
      <c r="AW1472" s="99">
        <f>SUM(Q1472,R1472,S1472,T1472)</f>
        <v>23716</v>
      </c>
      <c r="AX1472" s="99">
        <f>SUM(U1472,V1472,W1472,X1472)</f>
        <v>26146</v>
      </c>
      <c r="AY1472" s="99">
        <f>SUM(Y1472,Z1472,AA1472,AB1472)</f>
        <v>26321</v>
      </c>
      <c r="AZ1472" s="88">
        <v>34231</v>
      </c>
      <c r="BA1472" s="88">
        <v>41224</v>
      </c>
      <c r="BB1472" s="88">
        <v>78714</v>
      </c>
      <c r="BC1472" s="99"/>
    </row>
    <row r="1473" spans="1:55" x14ac:dyDescent="0.45">
      <c r="A1473" s="97" t="s">
        <v>954</v>
      </c>
      <c r="B1473" s="60" t="s">
        <v>227</v>
      </c>
      <c r="C1473" s="76" t="s">
        <v>209</v>
      </c>
      <c r="D1473" s="60">
        <v>14855</v>
      </c>
      <c r="E1473" s="66"/>
      <c r="F1473" s="66"/>
      <c r="G1473" s="66"/>
      <c r="H1473" s="67"/>
      <c r="I1473" s="110">
        <v>0.27</v>
      </c>
      <c r="J1473" s="110">
        <v>0.27</v>
      </c>
      <c r="K1473" s="110">
        <v>0.23</v>
      </c>
      <c r="L1473" s="111">
        <v>0.24</v>
      </c>
      <c r="M1473" s="110">
        <v>0.26</v>
      </c>
      <c r="N1473" s="110">
        <v>0.27</v>
      </c>
      <c r="O1473" s="110">
        <v>0.25</v>
      </c>
      <c r="P1473" s="111">
        <v>0.25</v>
      </c>
      <c r="Q1473" s="110">
        <v>0.26</v>
      </c>
      <c r="R1473" s="110">
        <v>0.28000000000000003</v>
      </c>
      <c r="S1473" s="110">
        <v>0.26</v>
      </c>
      <c r="T1473" s="111">
        <v>0.25</v>
      </c>
      <c r="U1473" s="110">
        <v>0.27</v>
      </c>
      <c r="V1473" s="110">
        <v>0.16</v>
      </c>
      <c r="W1473" s="110">
        <v>0.28000000000000003</v>
      </c>
      <c r="X1473" s="111">
        <v>0.24</v>
      </c>
      <c r="Y1473" s="110">
        <v>0.22</v>
      </c>
      <c r="Z1473" s="110">
        <v>0.09</v>
      </c>
      <c r="AA1473" s="110">
        <v>0.25</v>
      </c>
      <c r="AB1473" s="111">
        <v>0.21</v>
      </c>
      <c r="AC1473" s="110">
        <v>0.18</v>
      </c>
      <c r="AD1473" s="110">
        <v>0.24</v>
      </c>
      <c r="AE1473" s="110">
        <v>0.23</v>
      </c>
      <c r="AF1473" s="111">
        <v>0.2</v>
      </c>
      <c r="AG1473" s="110">
        <v>0.19</v>
      </c>
      <c r="AH1473" s="110">
        <v>0.17</v>
      </c>
      <c r="AI1473" s="110">
        <v>0.24</v>
      </c>
      <c r="AJ1473" s="111">
        <v>0.28000000000000003</v>
      </c>
      <c r="AK1473" s="110">
        <v>0.3</v>
      </c>
      <c r="AL1473" s="110">
        <v>0.31</v>
      </c>
      <c r="AM1473" s="110">
        <v>0.32</v>
      </c>
      <c r="AN1473" s="111">
        <v>0.28999999999999998</v>
      </c>
      <c r="AO1473" s="110">
        <v>0.3</v>
      </c>
      <c r="AP1473" s="110">
        <v>0.28000000000000003</v>
      </c>
      <c r="AQ1473" s="110">
        <v>0.25</v>
      </c>
      <c r="AR1473" s="79"/>
      <c r="AT1473" s="68"/>
      <c r="AU1473" s="68"/>
      <c r="AV1473" s="99"/>
      <c r="AW1473" s="99"/>
      <c r="AX1473" s="99"/>
      <c r="AY1473" s="99"/>
      <c r="AZ1473" s="112">
        <v>0.21</v>
      </c>
      <c r="BA1473" s="112">
        <v>0.23</v>
      </c>
      <c r="BB1473" s="112">
        <v>0.31</v>
      </c>
      <c r="BC1473" s="99"/>
    </row>
    <row r="1474" spans="1:55" x14ac:dyDescent="0.45">
      <c r="A1474" s="97" t="s">
        <v>955</v>
      </c>
      <c r="B1474" s="60" t="s">
        <v>223</v>
      </c>
      <c r="C1474" s="76" t="s">
        <v>209</v>
      </c>
      <c r="D1474" s="60">
        <v>14868</v>
      </c>
      <c r="E1474" s="66"/>
      <c r="F1474" s="66"/>
      <c r="G1474" s="66"/>
      <c r="H1474" s="67"/>
      <c r="I1474" s="86">
        <v>4954</v>
      </c>
      <c r="J1474" s="86">
        <v>5138</v>
      </c>
      <c r="K1474" s="86">
        <v>5357</v>
      </c>
      <c r="L1474" s="77">
        <v>5600</v>
      </c>
      <c r="M1474" s="86">
        <v>5650</v>
      </c>
      <c r="N1474" s="86">
        <v>5957</v>
      </c>
      <c r="O1474" s="86">
        <v>6140</v>
      </c>
      <c r="P1474" s="77">
        <v>6816</v>
      </c>
      <c r="Q1474" s="86">
        <v>6836</v>
      </c>
      <c r="R1474" s="86">
        <v>7471</v>
      </c>
      <c r="S1474" s="86">
        <v>7627</v>
      </c>
      <c r="T1474" s="77">
        <v>8485</v>
      </c>
      <c r="U1474" s="66"/>
      <c r="V1474" s="66"/>
      <c r="W1474" s="66"/>
      <c r="X1474" s="67"/>
      <c r="Y1474" s="66"/>
      <c r="Z1474" s="66"/>
      <c r="AA1474" s="66"/>
      <c r="AB1474" s="67"/>
      <c r="AC1474" s="66"/>
      <c r="AD1474" s="86">
        <v>9180</v>
      </c>
      <c r="AE1474" s="66"/>
      <c r="AF1474" s="67"/>
      <c r="AG1474" s="86">
        <v>7977</v>
      </c>
      <c r="AH1474" s="98"/>
      <c r="AI1474" s="98"/>
      <c r="AJ1474" s="67"/>
      <c r="AK1474" s="98"/>
      <c r="AL1474" s="98"/>
      <c r="AM1474" s="98"/>
      <c r="AN1474" s="67"/>
      <c r="AO1474" s="98"/>
      <c r="AP1474" s="98"/>
      <c r="AQ1474" s="98"/>
      <c r="AR1474" s="67"/>
      <c r="AT1474" s="68"/>
      <c r="AU1474" s="99">
        <f>SUM(I1474,J1474,K1474,L1474)</f>
        <v>21049</v>
      </c>
      <c r="AV1474" s="99">
        <f>SUM(M1474,N1474,O1474,P1474)</f>
        <v>24563</v>
      </c>
      <c r="AW1474" s="99">
        <f>SUM(Q1474,R1474,S1474,T1474)</f>
        <v>30419</v>
      </c>
      <c r="AX1474" s="99"/>
      <c r="AY1474" s="99"/>
      <c r="AZ1474" s="99"/>
      <c r="BA1474" s="99"/>
      <c r="BB1474" s="68"/>
      <c r="BC1474" s="68"/>
    </row>
    <row r="1475" spans="1:55" x14ac:dyDescent="0.45">
      <c r="A1475" s="97" t="s">
        <v>956</v>
      </c>
      <c r="B1475" s="60" t="s">
        <v>227</v>
      </c>
      <c r="C1475" s="76" t="s">
        <v>209</v>
      </c>
      <c r="D1475" s="60">
        <v>14874</v>
      </c>
      <c r="E1475" s="66"/>
      <c r="F1475" s="66"/>
      <c r="G1475" s="66"/>
      <c r="H1475" s="67"/>
      <c r="I1475" s="110">
        <v>0.32</v>
      </c>
      <c r="J1475" s="110">
        <v>0.32</v>
      </c>
      <c r="K1475" s="110">
        <v>0.32</v>
      </c>
      <c r="L1475" s="111">
        <v>0.31</v>
      </c>
      <c r="M1475" s="110">
        <v>0.33</v>
      </c>
      <c r="N1475" s="110">
        <v>0.34</v>
      </c>
      <c r="O1475" s="110">
        <v>0.33</v>
      </c>
      <c r="P1475" s="111">
        <v>0.32</v>
      </c>
      <c r="Q1475" s="110">
        <v>0.34</v>
      </c>
      <c r="R1475" s="110">
        <v>0.35</v>
      </c>
      <c r="S1475" s="110">
        <v>0.34</v>
      </c>
      <c r="T1475" s="111">
        <v>0.33</v>
      </c>
      <c r="U1475" s="66"/>
      <c r="V1475" s="66"/>
      <c r="W1475" s="66"/>
      <c r="X1475" s="67"/>
      <c r="Y1475" s="66"/>
      <c r="Z1475" s="66"/>
      <c r="AA1475" s="66"/>
      <c r="AB1475" s="67"/>
      <c r="AC1475" s="66"/>
      <c r="AD1475" s="110">
        <v>0.24</v>
      </c>
      <c r="AE1475" s="66"/>
      <c r="AF1475" s="67"/>
      <c r="AG1475" s="110">
        <v>0.19</v>
      </c>
      <c r="AH1475" s="98"/>
      <c r="AI1475" s="98"/>
      <c r="AJ1475" s="67"/>
      <c r="AK1475" s="98"/>
      <c r="AL1475" s="98"/>
      <c r="AM1475" s="98"/>
      <c r="AN1475" s="67"/>
      <c r="AO1475" s="98"/>
      <c r="AP1475" s="98"/>
      <c r="AQ1475" s="98"/>
      <c r="AR1475" s="67"/>
      <c r="AT1475" s="68"/>
      <c r="AU1475" s="68"/>
      <c r="AV1475" s="99"/>
      <c r="AW1475" s="99"/>
      <c r="AX1475" s="99"/>
      <c r="AY1475" s="99"/>
      <c r="AZ1475" s="99"/>
      <c r="BA1475" s="99"/>
      <c r="BB1475" s="68"/>
      <c r="BC1475" s="68"/>
    </row>
    <row r="1476" spans="1:55" x14ac:dyDescent="0.45">
      <c r="A1476" s="97" t="s">
        <v>957</v>
      </c>
      <c r="B1476" s="60" t="s">
        <v>223</v>
      </c>
      <c r="C1476" s="76" t="s">
        <v>209</v>
      </c>
      <c r="D1476" s="60">
        <v>14880</v>
      </c>
      <c r="E1476" s="66"/>
      <c r="F1476" s="66"/>
      <c r="G1476" s="66"/>
      <c r="H1476" s="67"/>
      <c r="I1476" s="66"/>
      <c r="J1476" s="66"/>
      <c r="K1476" s="66"/>
      <c r="L1476" s="67"/>
      <c r="M1476" s="66"/>
      <c r="N1476" s="66"/>
      <c r="O1476" s="66"/>
      <c r="P1476" s="67"/>
      <c r="Q1476" s="66"/>
      <c r="R1476" s="66"/>
      <c r="S1476" s="66"/>
      <c r="T1476" s="67"/>
      <c r="U1476" s="66"/>
      <c r="V1476" s="66"/>
      <c r="W1476" s="66"/>
      <c r="X1476" s="67"/>
      <c r="Y1476" s="86">
        <v>3542</v>
      </c>
      <c r="Z1476" s="86">
        <v>1408</v>
      </c>
      <c r="AA1476" s="86">
        <v>1773</v>
      </c>
      <c r="AB1476" s="77">
        <v>1869</v>
      </c>
      <c r="AC1476" s="86">
        <v>1538</v>
      </c>
      <c r="AD1476" s="86">
        <v>2967</v>
      </c>
      <c r="AE1476" s="86">
        <v>-549</v>
      </c>
      <c r="AF1476" s="77">
        <v>1438</v>
      </c>
      <c r="AG1476" s="86">
        <v>-220</v>
      </c>
      <c r="AH1476" s="86">
        <v>1894</v>
      </c>
      <c r="AI1476" s="86">
        <v>2146</v>
      </c>
      <c r="AJ1476" s="77">
        <v>3038</v>
      </c>
      <c r="AK1476" s="86">
        <v>4846</v>
      </c>
      <c r="AL1476" s="86">
        <v>2624</v>
      </c>
      <c r="AM1476" s="86">
        <v>2033</v>
      </c>
      <c r="AN1476" s="77">
        <v>2517</v>
      </c>
      <c r="AO1476" s="86">
        <v>-1160</v>
      </c>
      <c r="AP1476" s="86">
        <v>-439</v>
      </c>
      <c r="AQ1476" s="86">
        <v>-902</v>
      </c>
      <c r="AR1476" s="79"/>
      <c r="AT1476" s="68"/>
      <c r="AU1476" s="68"/>
      <c r="AV1476" s="68"/>
      <c r="AW1476" s="68"/>
      <c r="AX1476" s="68"/>
      <c r="AY1476" s="99">
        <f>SUM(Y1476,Z1476,AA1476,AB1476)</f>
        <v>8592</v>
      </c>
      <c r="AZ1476" s="88">
        <v>5394</v>
      </c>
      <c r="BA1476" s="88">
        <v>6858</v>
      </c>
      <c r="BB1476" s="88">
        <v>12020</v>
      </c>
      <c r="BC1476" s="99"/>
    </row>
    <row r="1477" spans="1:55" x14ac:dyDescent="0.45">
      <c r="A1477" s="97" t="s">
        <v>958</v>
      </c>
      <c r="B1477" s="60" t="s">
        <v>223</v>
      </c>
      <c r="C1477" s="76" t="s">
        <v>209</v>
      </c>
      <c r="D1477" s="60">
        <v>14885</v>
      </c>
      <c r="E1477" s="66"/>
      <c r="F1477" s="66"/>
      <c r="G1477" s="66"/>
      <c r="H1477" s="67"/>
      <c r="I1477" s="86">
        <v>3452</v>
      </c>
      <c r="J1477" s="86">
        <v>3351</v>
      </c>
      <c r="K1477" s="86">
        <v>2739</v>
      </c>
      <c r="L1477" s="77">
        <v>4675</v>
      </c>
      <c r="M1477" s="86">
        <v>3586</v>
      </c>
      <c r="N1477" s="86">
        <v>3931</v>
      </c>
      <c r="O1477" s="86">
        <v>3979</v>
      </c>
      <c r="P1477" s="77">
        <v>4923</v>
      </c>
      <c r="Q1477" s="86">
        <v>4207</v>
      </c>
      <c r="R1477" s="86">
        <v>4877</v>
      </c>
      <c r="S1477" s="86">
        <v>5061</v>
      </c>
      <c r="T1477" s="77">
        <v>5333</v>
      </c>
      <c r="U1477" s="86">
        <v>5426</v>
      </c>
      <c r="V1477" s="86">
        <v>3524</v>
      </c>
      <c r="W1477" s="86">
        <v>6732</v>
      </c>
      <c r="X1477" s="77">
        <v>-3020</v>
      </c>
      <c r="Y1477" s="86">
        <v>9401</v>
      </c>
      <c r="Z1477" s="86">
        <v>3195</v>
      </c>
      <c r="AA1477" s="86">
        <v>9192</v>
      </c>
      <c r="AB1477" s="77">
        <v>8948</v>
      </c>
      <c r="AC1477" s="86">
        <v>6657</v>
      </c>
      <c r="AD1477" s="86">
        <v>9947</v>
      </c>
      <c r="AE1477" s="86">
        <v>7068</v>
      </c>
      <c r="AF1477" s="77">
        <v>10671</v>
      </c>
      <c r="AG1477" s="86">
        <v>6836</v>
      </c>
      <c r="AH1477" s="86">
        <v>6959</v>
      </c>
      <c r="AI1477" s="86">
        <v>11247</v>
      </c>
      <c r="AJ1477" s="77">
        <v>15227</v>
      </c>
      <c r="AK1477" s="86">
        <v>17930</v>
      </c>
      <c r="AL1477" s="86">
        <v>18525</v>
      </c>
      <c r="AM1477" s="86">
        <v>18936</v>
      </c>
      <c r="AN1477" s="77">
        <v>20642</v>
      </c>
      <c r="AO1477" s="86">
        <v>16436</v>
      </c>
      <c r="AP1477" s="86">
        <v>16002</v>
      </c>
      <c r="AQ1477" s="86">
        <v>13910</v>
      </c>
      <c r="AR1477" s="79"/>
      <c r="AT1477" s="68"/>
      <c r="AU1477" s="99">
        <f>SUM(I1477,J1477,K1477,L1477)</f>
        <v>14217</v>
      </c>
      <c r="AV1477" s="99">
        <f>SUM(M1477,N1477,O1477,P1477)</f>
        <v>16419</v>
      </c>
      <c r="AW1477" s="99">
        <f>SUM(Q1477,R1477,S1477,T1477)</f>
        <v>19478</v>
      </c>
      <c r="AX1477" s="99">
        <f>SUM(U1477,V1477,W1477,X1477)</f>
        <v>12662</v>
      </c>
      <c r="AY1477" s="99">
        <f>SUM(Y1477,Z1477,AA1477,AB1477)</f>
        <v>30736</v>
      </c>
      <c r="AZ1477" s="88">
        <v>34343</v>
      </c>
      <c r="BA1477" s="88">
        <v>40269</v>
      </c>
      <c r="BB1477" s="88">
        <v>76033</v>
      </c>
      <c r="BC1477" s="99"/>
    </row>
    <row r="1478" spans="1:55" x14ac:dyDescent="0.45">
      <c r="A1478" s="97" t="s">
        <v>959</v>
      </c>
      <c r="B1478" s="60" t="s">
        <v>223</v>
      </c>
      <c r="C1478" s="76" t="s">
        <v>209</v>
      </c>
      <c r="D1478" s="60">
        <v>14897</v>
      </c>
      <c r="E1478" s="66"/>
      <c r="F1478" s="66"/>
      <c r="G1478" s="66"/>
      <c r="H1478" s="67"/>
      <c r="I1478" s="86">
        <v>4299</v>
      </c>
      <c r="J1478" s="86">
        <v>4104</v>
      </c>
      <c r="K1478" s="86">
        <v>4299</v>
      </c>
      <c r="L1478" s="77">
        <v>4654</v>
      </c>
      <c r="M1478" s="86">
        <v>4532</v>
      </c>
      <c r="N1478" s="86">
        <v>4829</v>
      </c>
      <c r="O1478" s="86">
        <v>5102</v>
      </c>
      <c r="P1478" s="77">
        <v>6043</v>
      </c>
      <c r="Q1478" s="86">
        <v>5248</v>
      </c>
      <c r="R1478" s="86">
        <v>5864</v>
      </c>
      <c r="S1478" s="86">
        <v>6326</v>
      </c>
      <c r="T1478" s="77">
        <v>6593</v>
      </c>
      <c r="U1478" s="66"/>
      <c r="V1478" s="66"/>
      <c r="W1478" s="66"/>
      <c r="X1478" s="67"/>
      <c r="Y1478" s="66"/>
      <c r="Z1478" s="66"/>
      <c r="AA1478" s="66"/>
      <c r="AB1478" s="67"/>
      <c r="AC1478" s="66"/>
      <c r="AD1478" s="86">
        <v>9947</v>
      </c>
      <c r="AE1478" s="66"/>
      <c r="AF1478" s="67"/>
      <c r="AG1478" s="86">
        <v>6836</v>
      </c>
      <c r="AH1478" s="98"/>
      <c r="AI1478" s="98"/>
      <c r="AJ1478" s="79"/>
      <c r="AK1478" s="98"/>
      <c r="AL1478" s="98"/>
      <c r="AM1478" s="98"/>
      <c r="AN1478" s="79"/>
      <c r="AO1478" s="98"/>
      <c r="AP1478" s="98"/>
      <c r="AQ1478" s="98"/>
      <c r="AR1478" s="79"/>
      <c r="AT1478" s="68"/>
      <c r="AU1478" s="99">
        <f>SUM(I1478,J1478,K1478,L1478)</f>
        <v>17356</v>
      </c>
      <c r="AV1478" s="99">
        <f>SUM(M1478,N1478,O1478,P1478)</f>
        <v>20506</v>
      </c>
      <c r="AW1478" s="99">
        <f>SUM(Q1478,R1478,S1478,T1478)</f>
        <v>24031</v>
      </c>
      <c r="AX1478" s="99"/>
      <c r="AY1478" s="99"/>
      <c r="AZ1478" s="99"/>
      <c r="BA1478" s="99"/>
      <c r="BB1478" s="99"/>
      <c r="BC1478" s="99"/>
    </row>
    <row r="1479" spans="1:55" x14ac:dyDescent="0.45">
      <c r="A1479" s="97" t="s">
        <v>960</v>
      </c>
      <c r="B1479" s="60" t="s">
        <v>394</v>
      </c>
      <c r="C1479" s="76" t="s">
        <v>209</v>
      </c>
      <c r="D1479" s="60">
        <v>14903</v>
      </c>
      <c r="E1479" s="66"/>
      <c r="F1479" s="66"/>
      <c r="G1479" s="66"/>
      <c r="H1479" s="67"/>
      <c r="I1479" s="175">
        <v>5.04</v>
      </c>
      <c r="J1479" s="66"/>
      <c r="K1479" s="66"/>
      <c r="L1479" s="67"/>
      <c r="M1479" s="175">
        <v>5.2</v>
      </c>
      <c r="N1479" s="66"/>
      <c r="O1479" s="66"/>
      <c r="P1479" s="67"/>
      <c r="Q1479" s="66"/>
      <c r="R1479" s="66"/>
      <c r="S1479" s="66"/>
      <c r="T1479" s="67"/>
      <c r="U1479" s="175">
        <v>7.73</v>
      </c>
      <c r="V1479" s="175">
        <v>5.01</v>
      </c>
      <c r="W1479" s="175">
        <v>9.57</v>
      </c>
      <c r="X1479" s="176">
        <v>-4.3499999999999996</v>
      </c>
      <c r="Y1479" s="175">
        <v>13.33</v>
      </c>
      <c r="Z1479" s="175">
        <v>4.54</v>
      </c>
      <c r="AA1479" s="175">
        <v>13.06</v>
      </c>
      <c r="AB1479" s="176">
        <v>12.77</v>
      </c>
      <c r="AC1479" s="175">
        <v>9.5</v>
      </c>
      <c r="AD1479" s="175">
        <v>14.21</v>
      </c>
      <c r="AE1479" s="175">
        <v>10.119999999999999</v>
      </c>
      <c r="AF1479" s="176">
        <v>15.35</v>
      </c>
      <c r="AG1479" s="175">
        <v>9.8699999999999992</v>
      </c>
      <c r="AH1479" s="175">
        <v>10.130000000000001</v>
      </c>
      <c r="AI1479" s="175">
        <v>16.399999999999999</v>
      </c>
      <c r="AJ1479" s="176">
        <v>22.3</v>
      </c>
      <c r="AK1479" s="175">
        <v>26.29</v>
      </c>
      <c r="AL1479" s="175">
        <v>27.26</v>
      </c>
      <c r="AM1479" s="175">
        <v>27.99</v>
      </c>
      <c r="AN1479" s="176">
        <v>30.69</v>
      </c>
      <c r="AO1479" s="175">
        <v>24.62</v>
      </c>
      <c r="AP1479" s="175">
        <v>1.21</v>
      </c>
      <c r="AQ1479" s="175">
        <v>1.06</v>
      </c>
      <c r="AR1479" s="79"/>
      <c r="AT1479" s="68"/>
      <c r="AU1479" s="68"/>
      <c r="AV1479" s="68"/>
      <c r="AW1479" s="68"/>
      <c r="AX1479" s="68"/>
      <c r="AY1479" s="68"/>
      <c r="AZ1479" s="177">
        <v>49.16</v>
      </c>
      <c r="BA1479" s="177">
        <v>58.61</v>
      </c>
      <c r="BB1479" s="177">
        <v>112.2</v>
      </c>
      <c r="BC1479" s="99"/>
    </row>
    <row r="1480" spans="1:55" x14ac:dyDescent="0.45">
      <c r="A1480" s="97" t="s">
        <v>961</v>
      </c>
      <c r="B1480" s="60" t="s">
        <v>394</v>
      </c>
      <c r="C1480" s="76" t="s">
        <v>209</v>
      </c>
      <c r="D1480" s="60">
        <v>14910</v>
      </c>
      <c r="E1480" s="66"/>
      <c r="F1480" s="66"/>
      <c r="G1480" s="66"/>
      <c r="H1480" s="67"/>
      <c r="I1480" s="66"/>
      <c r="J1480" s="175">
        <v>4.88</v>
      </c>
      <c r="K1480" s="66"/>
      <c r="L1480" s="67"/>
      <c r="M1480" s="66"/>
      <c r="N1480" s="175">
        <v>4.93</v>
      </c>
      <c r="O1480" s="66"/>
      <c r="P1480" s="67"/>
      <c r="Q1480" s="66"/>
      <c r="R1480" s="175">
        <v>7</v>
      </c>
      <c r="S1480" s="66"/>
      <c r="T1480" s="67"/>
      <c r="U1480" s="66"/>
      <c r="V1480" s="66"/>
      <c r="W1480" s="66"/>
      <c r="X1480" s="67"/>
      <c r="Y1480" s="66"/>
      <c r="Z1480" s="66"/>
      <c r="AA1480" s="66"/>
      <c r="AB1480" s="67"/>
      <c r="AC1480" s="66"/>
      <c r="AD1480" s="66"/>
      <c r="AE1480" s="66"/>
      <c r="AF1480" s="67"/>
      <c r="AG1480" s="66"/>
      <c r="AH1480" s="66"/>
      <c r="AI1480" s="66"/>
      <c r="AJ1480" s="67"/>
      <c r="AK1480" s="66"/>
      <c r="AL1480" s="66"/>
      <c r="AM1480" s="66"/>
      <c r="AN1480" s="67"/>
      <c r="AO1480" s="66"/>
      <c r="AP1480" s="66"/>
      <c r="AQ1480" s="66"/>
      <c r="AR1480" s="67"/>
      <c r="AT1480" s="68"/>
      <c r="AU1480" s="68"/>
      <c r="AV1480" s="68"/>
      <c r="AW1480" s="68"/>
      <c r="AX1480" s="68"/>
      <c r="AY1480" s="68"/>
      <c r="AZ1480" s="68"/>
      <c r="BA1480" s="68"/>
      <c r="BB1480" s="68"/>
      <c r="BC1480" s="68"/>
    </row>
    <row r="1481" spans="1:55" x14ac:dyDescent="0.45">
      <c r="A1481" s="97" t="s">
        <v>962</v>
      </c>
      <c r="B1481" s="60" t="s">
        <v>394</v>
      </c>
      <c r="C1481" s="76" t="s">
        <v>209</v>
      </c>
      <c r="D1481" s="60">
        <v>14912</v>
      </c>
      <c r="E1481" s="66"/>
      <c r="F1481" s="66"/>
      <c r="G1481" s="66"/>
      <c r="H1481" s="67"/>
      <c r="I1481" s="66"/>
      <c r="J1481" s="175">
        <v>4.88</v>
      </c>
      <c r="K1481" s="66"/>
      <c r="L1481" s="67"/>
      <c r="M1481" s="66"/>
      <c r="N1481" s="175">
        <v>6.43</v>
      </c>
      <c r="O1481" s="66"/>
      <c r="P1481" s="67"/>
      <c r="Q1481" s="66"/>
      <c r="R1481" s="175">
        <v>7</v>
      </c>
      <c r="S1481" s="66"/>
      <c r="T1481" s="67"/>
      <c r="U1481" s="66"/>
      <c r="V1481" s="66"/>
      <c r="W1481" s="66"/>
      <c r="X1481" s="67"/>
      <c r="Y1481" s="66"/>
      <c r="Z1481" s="66"/>
      <c r="AA1481" s="66"/>
      <c r="AB1481" s="67"/>
      <c r="AC1481" s="66"/>
      <c r="AD1481" s="66"/>
      <c r="AE1481" s="66"/>
      <c r="AF1481" s="67"/>
      <c r="AG1481" s="66"/>
      <c r="AH1481" s="66"/>
      <c r="AI1481" s="66"/>
      <c r="AJ1481" s="79"/>
      <c r="AK1481" s="66"/>
      <c r="AL1481" s="66"/>
      <c r="AM1481" s="66"/>
      <c r="AN1481" s="79"/>
      <c r="AO1481" s="66"/>
      <c r="AP1481" s="66"/>
      <c r="AQ1481" s="66"/>
      <c r="AR1481" s="79"/>
      <c r="AT1481" s="68"/>
      <c r="AU1481" s="68"/>
      <c r="AV1481" s="68"/>
      <c r="AW1481" s="68"/>
      <c r="AX1481" s="68"/>
      <c r="AY1481" s="68"/>
      <c r="AZ1481" s="68"/>
      <c r="BA1481" s="68"/>
      <c r="BB1481" s="68"/>
      <c r="BC1481" s="68"/>
    </row>
    <row r="1482" spans="1:55" x14ac:dyDescent="0.45">
      <c r="A1482" s="97" t="s">
        <v>963</v>
      </c>
      <c r="B1482" s="60" t="s">
        <v>394</v>
      </c>
      <c r="C1482" s="76" t="s">
        <v>209</v>
      </c>
      <c r="D1482" s="60">
        <v>14914</v>
      </c>
      <c r="E1482" s="66"/>
      <c r="F1482" s="66"/>
      <c r="G1482" s="66"/>
      <c r="H1482" s="67"/>
      <c r="I1482" s="66"/>
      <c r="J1482" s="66"/>
      <c r="K1482" s="175">
        <v>3.98</v>
      </c>
      <c r="L1482" s="176">
        <v>6.79</v>
      </c>
      <c r="M1482" s="66"/>
      <c r="N1482" s="66"/>
      <c r="O1482" s="175">
        <v>5.73</v>
      </c>
      <c r="P1482" s="176">
        <v>7.06</v>
      </c>
      <c r="Q1482" s="175">
        <v>6.02</v>
      </c>
      <c r="R1482" s="66"/>
      <c r="S1482" s="175">
        <v>7.25</v>
      </c>
      <c r="T1482" s="176">
        <v>7.56</v>
      </c>
      <c r="U1482" s="66"/>
      <c r="V1482" s="66"/>
      <c r="W1482" s="66"/>
      <c r="X1482" s="67"/>
      <c r="Y1482" s="66"/>
      <c r="Z1482" s="66"/>
      <c r="AA1482" s="66"/>
      <c r="AB1482" s="67"/>
      <c r="AC1482" s="66"/>
      <c r="AD1482" s="66"/>
      <c r="AE1482" s="66"/>
      <c r="AF1482" s="67"/>
      <c r="AG1482" s="66"/>
      <c r="AH1482" s="66"/>
      <c r="AI1482" s="66"/>
      <c r="AJ1482" s="79"/>
      <c r="AK1482" s="66"/>
      <c r="AL1482" s="66"/>
      <c r="AM1482" s="66"/>
      <c r="AN1482" s="79"/>
      <c r="AO1482" s="66"/>
      <c r="AP1482" s="66"/>
      <c r="AQ1482" s="66"/>
      <c r="AR1482" s="79"/>
      <c r="AT1482" s="68"/>
      <c r="AU1482" s="68"/>
      <c r="AV1482" s="99"/>
      <c r="AW1482" s="99"/>
      <c r="AX1482" s="99"/>
      <c r="AY1482" s="99"/>
      <c r="AZ1482" s="99"/>
      <c r="BA1482" s="99"/>
      <c r="BB1482" s="68"/>
      <c r="BC1482" s="68"/>
    </row>
    <row r="1483" spans="1:55" x14ac:dyDescent="0.45">
      <c r="A1483" s="97" t="s">
        <v>964</v>
      </c>
      <c r="B1483" s="60" t="s">
        <v>394</v>
      </c>
      <c r="C1483" s="76" t="s">
        <v>209</v>
      </c>
      <c r="D1483" s="60">
        <v>14918</v>
      </c>
      <c r="E1483" s="66"/>
      <c r="F1483" s="66"/>
      <c r="G1483" s="66"/>
      <c r="H1483" s="67"/>
      <c r="I1483" s="175">
        <v>6.27</v>
      </c>
      <c r="J1483" s="66"/>
      <c r="K1483" s="66"/>
      <c r="L1483" s="67"/>
      <c r="M1483" s="175">
        <v>6.57</v>
      </c>
      <c r="N1483" s="66"/>
      <c r="O1483" s="98"/>
      <c r="P1483" s="79"/>
      <c r="Q1483" s="98"/>
      <c r="R1483" s="66"/>
      <c r="S1483" s="98"/>
      <c r="T1483" s="79"/>
      <c r="U1483" s="66"/>
      <c r="V1483" s="66"/>
      <c r="W1483" s="66"/>
      <c r="X1483" s="67"/>
      <c r="Y1483" s="66"/>
      <c r="Z1483" s="66"/>
      <c r="AA1483" s="66"/>
      <c r="AB1483" s="67"/>
      <c r="AC1483" s="66"/>
      <c r="AD1483" s="175">
        <v>14.21</v>
      </c>
      <c r="AE1483" s="66"/>
      <c r="AF1483" s="67"/>
      <c r="AG1483" s="175">
        <v>9.8699999999999992</v>
      </c>
      <c r="AH1483" s="98"/>
      <c r="AI1483" s="98"/>
      <c r="AJ1483" s="67"/>
      <c r="AK1483" s="98"/>
      <c r="AL1483" s="98"/>
      <c r="AM1483" s="98"/>
      <c r="AN1483" s="67"/>
      <c r="AO1483" s="98"/>
      <c r="AP1483" s="98"/>
      <c r="AQ1483" s="98"/>
      <c r="AR1483" s="67"/>
      <c r="AT1483" s="68"/>
      <c r="AU1483" s="68"/>
      <c r="AV1483" s="99"/>
      <c r="AW1483" s="99"/>
      <c r="AX1483" s="99"/>
      <c r="AY1483" s="99"/>
      <c r="AZ1483" s="99"/>
      <c r="BA1483" s="99"/>
      <c r="BB1483" s="68"/>
      <c r="BC1483" s="68"/>
    </row>
    <row r="1484" spans="1:55" x14ac:dyDescent="0.45">
      <c r="A1484" s="97" t="s">
        <v>965</v>
      </c>
      <c r="B1484" s="60" t="s">
        <v>394</v>
      </c>
      <c r="C1484" s="76" t="s">
        <v>209</v>
      </c>
      <c r="D1484" s="60">
        <v>14920</v>
      </c>
      <c r="E1484" s="66"/>
      <c r="F1484" s="66"/>
      <c r="G1484" s="66"/>
      <c r="H1484" s="67"/>
      <c r="I1484" s="66"/>
      <c r="J1484" s="175">
        <v>5.98</v>
      </c>
      <c r="K1484" s="175">
        <v>6.25</v>
      </c>
      <c r="L1484" s="176">
        <v>6.76</v>
      </c>
      <c r="M1484" s="66"/>
      <c r="N1484" s="175">
        <v>6.99</v>
      </c>
      <c r="O1484" s="175">
        <v>7.35</v>
      </c>
      <c r="P1484" s="176">
        <v>8.67</v>
      </c>
      <c r="Q1484" s="175">
        <v>7.5</v>
      </c>
      <c r="R1484" s="175">
        <v>8.42</v>
      </c>
      <c r="S1484" s="175">
        <v>9.06</v>
      </c>
      <c r="T1484" s="176">
        <v>9.36</v>
      </c>
      <c r="U1484" s="66"/>
      <c r="V1484" s="66"/>
      <c r="W1484" s="66"/>
      <c r="X1484" s="67"/>
      <c r="Y1484" s="66"/>
      <c r="Z1484" s="66"/>
      <c r="AA1484" s="66"/>
      <c r="AB1484" s="67"/>
      <c r="AC1484" s="66"/>
      <c r="AD1484" s="66"/>
      <c r="AE1484" s="66"/>
      <c r="AF1484" s="67"/>
      <c r="AG1484" s="66"/>
      <c r="AH1484" s="66"/>
      <c r="AI1484" s="66"/>
      <c r="AJ1484" s="130"/>
      <c r="AK1484" s="66"/>
      <c r="AL1484" s="66"/>
      <c r="AM1484" s="66"/>
      <c r="AN1484" s="130"/>
      <c r="AO1484" s="66"/>
      <c r="AP1484" s="66"/>
      <c r="AQ1484" s="66"/>
      <c r="AR1484" s="130"/>
      <c r="AT1484" s="68"/>
      <c r="AU1484" s="68"/>
      <c r="AV1484" s="99"/>
      <c r="AW1484" s="99"/>
      <c r="AX1484" s="99"/>
      <c r="AY1484" s="99"/>
      <c r="AZ1484" s="99"/>
      <c r="BA1484" s="99"/>
      <c r="BB1484" s="68"/>
      <c r="BC1484" s="68"/>
    </row>
    <row r="1485" spans="1:55" x14ac:dyDescent="0.45">
      <c r="A1485" s="97" t="s">
        <v>966</v>
      </c>
      <c r="B1485" s="60" t="s">
        <v>400</v>
      </c>
      <c r="C1485" s="76" t="s">
        <v>209</v>
      </c>
      <c r="D1485" s="60">
        <v>14923</v>
      </c>
      <c r="E1485" s="66"/>
      <c r="F1485" s="66"/>
      <c r="G1485" s="66"/>
      <c r="H1485" s="67"/>
      <c r="I1485" s="86">
        <v>685212</v>
      </c>
      <c r="J1485" s="66"/>
      <c r="K1485" s="86">
        <v>688215</v>
      </c>
      <c r="L1485" s="77">
        <v>688491</v>
      </c>
      <c r="M1485" s="86">
        <v>689498</v>
      </c>
      <c r="N1485" s="66"/>
      <c r="O1485" s="86">
        <v>694319</v>
      </c>
      <c r="P1485" s="77">
        <v>697025</v>
      </c>
      <c r="Q1485" s="86">
        <v>699311</v>
      </c>
      <c r="R1485" s="86">
        <v>696847</v>
      </c>
      <c r="S1485" s="86">
        <v>698440</v>
      </c>
      <c r="T1485" s="77">
        <v>700221</v>
      </c>
      <c r="U1485" s="86">
        <v>702036</v>
      </c>
      <c r="V1485" s="86">
        <v>703503</v>
      </c>
      <c r="W1485" s="86">
        <v>703716</v>
      </c>
      <c r="X1485" s="77">
        <v>694604</v>
      </c>
      <c r="Y1485" s="86">
        <v>705134</v>
      </c>
      <c r="Z1485" s="86">
        <v>703247</v>
      </c>
      <c r="AA1485" s="86">
        <v>703859</v>
      </c>
      <c r="AB1485" s="77">
        <v>700899</v>
      </c>
      <c r="AC1485" s="86">
        <v>700879</v>
      </c>
      <c r="AD1485" s="86">
        <v>699954</v>
      </c>
      <c r="AE1485" s="86">
        <v>698199</v>
      </c>
      <c r="AF1485" s="79"/>
      <c r="AG1485" s="98"/>
      <c r="AH1485" s="98"/>
      <c r="AI1485" s="98"/>
      <c r="AJ1485" s="79"/>
      <c r="AK1485" s="98"/>
      <c r="AL1485" s="98"/>
      <c r="AM1485" s="98"/>
      <c r="AN1485" s="79"/>
      <c r="AO1485" s="98"/>
      <c r="AP1485" s="98"/>
      <c r="AQ1485" s="98"/>
      <c r="AR1485" s="79"/>
      <c r="AT1485" s="68"/>
      <c r="AU1485" s="68"/>
      <c r="AV1485" s="99"/>
      <c r="AW1485" s="99"/>
      <c r="AX1485" s="99"/>
      <c r="AY1485" s="99"/>
      <c r="AZ1485" s="99"/>
      <c r="BA1485" s="99"/>
      <c r="BB1485" s="99"/>
      <c r="BC1485" s="99"/>
    </row>
    <row r="1486" spans="1:55" x14ac:dyDescent="0.45">
      <c r="A1486" s="97" t="s">
        <v>967</v>
      </c>
      <c r="B1486" s="60" t="s">
        <v>227</v>
      </c>
      <c r="C1486" s="76" t="s">
        <v>209</v>
      </c>
      <c r="D1486" s="60">
        <v>14931</v>
      </c>
      <c r="E1486" s="66"/>
      <c r="F1486" s="66"/>
      <c r="G1486" s="66"/>
      <c r="H1486" s="67"/>
      <c r="I1486" s="66"/>
      <c r="J1486" s="66"/>
      <c r="K1486" s="66"/>
      <c r="L1486" s="67"/>
      <c r="M1486" s="66"/>
      <c r="N1486" s="66"/>
      <c r="O1486" s="66"/>
      <c r="P1486" s="67"/>
      <c r="Q1486" s="66"/>
      <c r="R1486" s="66"/>
      <c r="S1486" s="66"/>
      <c r="T1486" s="67"/>
      <c r="U1486" s="110">
        <v>0.2</v>
      </c>
      <c r="V1486" s="110">
        <v>0.19</v>
      </c>
      <c r="W1486" s="110">
        <v>0.16</v>
      </c>
      <c r="X1486" s="111">
        <v>1.38</v>
      </c>
      <c r="Y1486" s="110">
        <v>0.11</v>
      </c>
      <c r="Z1486" s="110">
        <v>0.24</v>
      </c>
      <c r="AA1486" s="110">
        <v>0.09</v>
      </c>
      <c r="AB1486" s="111">
        <v>0.11</v>
      </c>
      <c r="AC1486" s="110">
        <v>0.18</v>
      </c>
      <c r="AD1486" s="110">
        <v>0.18</v>
      </c>
      <c r="AE1486" s="110">
        <v>0.18</v>
      </c>
      <c r="AF1486" s="79"/>
      <c r="AG1486" s="98"/>
      <c r="AH1486" s="98"/>
      <c r="AI1486" s="98"/>
      <c r="AJ1486" s="67"/>
      <c r="AK1486" s="98"/>
      <c r="AL1486" s="98"/>
      <c r="AM1486" s="98"/>
      <c r="AN1486" s="67"/>
      <c r="AO1486" s="98"/>
      <c r="AP1486" s="98"/>
      <c r="AQ1486" s="98"/>
      <c r="AR1486" s="67"/>
      <c r="AT1486" s="68"/>
      <c r="AU1486" s="68"/>
      <c r="AV1486" s="68"/>
      <c r="AW1486" s="68"/>
      <c r="AX1486" s="68"/>
      <c r="AY1486" s="68"/>
      <c r="AZ1486" s="68"/>
      <c r="BA1486" s="68"/>
      <c r="BB1486" s="99"/>
      <c r="BC1486" s="99"/>
    </row>
    <row r="1487" spans="1:55" x14ac:dyDescent="0.45">
      <c r="A1487" s="243"/>
      <c r="B1487" s="101"/>
      <c r="C1487" s="101"/>
      <c r="D1487" s="101"/>
      <c r="E1487" s="207"/>
      <c r="F1487" s="207"/>
      <c r="G1487" s="207"/>
      <c r="H1487" s="208"/>
      <c r="I1487" s="207"/>
      <c r="J1487" s="207"/>
      <c r="K1487" s="207"/>
      <c r="L1487" s="208"/>
      <c r="M1487" s="207"/>
      <c r="N1487" s="207"/>
      <c r="O1487" s="207"/>
      <c r="P1487" s="208"/>
      <c r="Q1487" s="207"/>
      <c r="R1487" s="207"/>
      <c r="S1487" s="207"/>
      <c r="T1487" s="208"/>
      <c r="U1487" s="207"/>
      <c r="V1487" s="207"/>
      <c r="W1487" s="207"/>
      <c r="X1487" s="208"/>
      <c r="Y1487" s="207"/>
      <c r="Z1487" s="207"/>
      <c r="AA1487" s="207"/>
      <c r="AB1487" s="208"/>
      <c r="AC1487" s="207"/>
      <c r="AD1487" s="207"/>
      <c r="AE1487" s="207"/>
      <c r="AF1487" s="208"/>
      <c r="AG1487" s="207"/>
      <c r="AH1487" s="207"/>
      <c r="AI1487" s="207"/>
      <c r="AJ1487" s="208"/>
      <c r="AK1487" s="207"/>
      <c r="AL1487" s="207"/>
      <c r="AM1487" s="207"/>
      <c r="AN1487" s="208"/>
      <c r="AO1487" s="207"/>
      <c r="AP1487" s="207"/>
      <c r="AQ1487" s="207"/>
      <c r="AR1487" s="208"/>
      <c r="AT1487" s="207"/>
      <c r="AU1487" s="207"/>
      <c r="AV1487" s="207"/>
      <c r="AW1487" s="207"/>
      <c r="AX1487" s="207"/>
      <c r="AY1487" s="207"/>
      <c r="AZ1487" s="207"/>
      <c r="BA1487" s="207"/>
      <c r="BB1487" s="207"/>
      <c r="BC1487" s="207"/>
    </row>
  </sheetData>
  <hyperlinks>
    <hyperlink ref="E5" r:id="rId1" xr:uid="{1AD194FB-B130-48E5-89D9-217FDBE3D116}"/>
    <hyperlink ref="F5" r:id="rId2" xr:uid="{23BC0E45-5DFF-4AB6-9DA8-3F86EF057FA1}"/>
    <hyperlink ref="G5" r:id="rId3" xr:uid="{306041BD-D71B-4C7F-B8B2-34BEA6D6C021}"/>
    <hyperlink ref="H5" r:id="rId4" xr:uid="{769B9414-9611-410C-90EB-23523D7720EA}"/>
    <hyperlink ref="I5" r:id="rId5" xr:uid="{A5908951-E518-491C-A96F-3698E1FDCC3C}"/>
    <hyperlink ref="J5" r:id="rId6" xr:uid="{D196E579-049F-419F-BE88-CB7FE916BBEC}"/>
    <hyperlink ref="K5" r:id="rId7" xr:uid="{893AE605-0B96-4DBA-AB43-A0D2C33FF6AE}"/>
    <hyperlink ref="L5" r:id="rId8" xr:uid="{E534F445-C0E5-46BD-B455-7E6F3D12D35B}"/>
    <hyperlink ref="M5" r:id="rId9" xr:uid="{B7EC5E03-6187-4292-BE9B-1F884DD4F8CC}"/>
    <hyperlink ref="N5" r:id="rId10" xr:uid="{494C4B1B-76B1-4EED-A26A-E04C86F8DAB9}"/>
    <hyperlink ref="O5" r:id="rId11" xr:uid="{0DA4BDA2-03FF-4B42-89DA-973CCBB3C5AF}"/>
    <hyperlink ref="P5" r:id="rId12" xr:uid="{B5BD2667-59FE-4E34-9BC6-8DF923CAA6BA}"/>
    <hyperlink ref="Q5" r:id="rId13" xr:uid="{207E7CD9-E1CB-4FA4-8A0A-72BB1FFB55D1}"/>
    <hyperlink ref="R5" r:id="rId14" xr:uid="{DC84051A-B513-462B-AFDD-87FA62053DC2}"/>
    <hyperlink ref="S5" r:id="rId15" xr:uid="{08E67395-B507-4B48-A7F0-939B4B6C7E2F}"/>
    <hyperlink ref="T5" r:id="rId16" xr:uid="{56F30395-29CC-4B74-8071-FF54ED139FE5}"/>
    <hyperlink ref="U5" r:id="rId17" xr:uid="{730CCC52-3A12-43AB-8396-F7FD59DB81D1}"/>
    <hyperlink ref="V5" r:id="rId18" xr:uid="{670B5209-BA80-4D3F-ABBE-89AF084BF7DF}"/>
    <hyperlink ref="W5" r:id="rId19" xr:uid="{010B83E4-72D0-4B7F-8D7C-C8F5005F847F}"/>
    <hyperlink ref="X5" r:id="rId20" xr:uid="{DC02ACF5-3A05-43D4-8425-5F75EDF42527}"/>
    <hyperlink ref="Y5" r:id="rId21" xr:uid="{68873B07-A236-4386-B3EC-EA21BA3B02AD}"/>
    <hyperlink ref="Z5" r:id="rId22" xr:uid="{D3B6848C-F2D2-44AB-9024-B5E6EBEA6AB6}"/>
    <hyperlink ref="AA5" r:id="rId23" xr:uid="{55F59D0F-F9A4-4DDA-9E72-A73CED664D2E}"/>
    <hyperlink ref="AB5" r:id="rId24" xr:uid="{D256606B-BA90-4F3A-8CDC-70B4841D724D}"/>
    <hyperlink ref="AC5" r:id="rId25" xr:uid="{4186E902-7126-46CD-AD0C-4175173AB15D}"/>
    <hyperlink ref="AD5" r:id="rId26" xr:uid="{FA20EFDD-5545-4441-BFE8-97D882959461}"/>
    <hyperlink ref="AE5" r:id="rId27" xr:uid="{339C8EB5-84F0-4C17-B97A-3AA4A127C62A}"/>
    <hyperlink ref="AF5" r:id="rId28" xr:uid="{58BBD100-01A7-40AE-9D18-C71C4E6B8596}"/>
    <hyperlink ref="AG5" r:id="rId29" xr:uid="{DED16E68-CB68-491C-8B5E-2F24EB323C09}"/>
    <hyperlink ref="AH5" r:id="rId30" xr:uid="{3DAE7419-FB45-479C-902E-9CFEB0AEE3BA}"/>
    <hyperlink ref="AI5" r:id="rId31" xr:uid="{26323112-26E2-4462-8147-7A04F3BB46EF}"/>
    <hyperlink ref="AJ5" r:id="rId32" xr:uid="{4DB3ED6A-5443-469E-965F-F76C6AFD8E16}"/>
    <hyperlink ref="AK5" r:id="rId33" xr:uid="{28EA44A9-A919-4B05-8EF7-3F5AC24E0E1C}"/>
    <hyperlink ref="AL5" r:id="rId34" xr:uid="{7E7E184A-D57E-447B-B012-2AACA71E33F7}"/>
    <hyperlink ref="AM5" r:id="rId35" xr:uid="{999F93CF-EC1F-49CB-AB4F-64FBC30A1CDA}"/>
    <hyperlink ref="AN5" r:id="rId36" xr:uid="{64195136-EF35-4312-8D0B-FAC314533E03}"/>
    <hyperlink ref="AO5" r:id="rId37" xr:uid="{87839534-A40C-4722-BFC1-45B2DED515B6}"/>
    <hyperlink ref="AP5" r:id="rId38" xr:uid="{86C3858A-998A-4E48-8C87-CA9A24C4D532}"/>
    <hyperlink ref="AQ5" r:id="rId39" xr:uid="{22A1BA0B-CD4C-4280-B306-B9B6AA3A78CF}"/>
    <hyperlink ref="AR5" r:id="rId40" xr:uid="{4AD3187D-3588-4B02-A9A9-D65841A1ECDE}"/>
    <hyperlink ref="P6" r:id="rId41" xr:uid="{D088260F-6D2D-40B5-AF77-BFED32841CC8}"/>
    <hyperlink ref="E7" r:id="rId42" xr:uid="{FDEB0098-2886-42B1-BC90-F5725978E95C}"/>
    <hyperlink ref="F7" r:id="rId43" xr:uid="{E897A5D3-E5CF-4C4C-9FF9-AF6B3D3E6442}"/>
    <hyperlink ref="G7" r:id="rId44" xr:uid="{88312B0B-03EE-4301-9D7B-163C59522135}"/>
    <hyperlink ref="H7" r:id="rId45" xr:uid="{05B1FA3A-18E2-4B0F-9973-5C5FBB7582FC}"/>
    <hyperlink ref="I7" r:id="rId46" xr:uid="{56A4C210-6CB8-462D-93F3-1CCA5C89D92F}"/>
    <hyperlink ref="J7" r:id="rId47" xr:uid="{197FF673-786F-4A46-BAC9-C200633DA3D8}"/>
    <hyperlink ref="K7" r:id="rId48" xr:uid="{6BDB7732-B4B8-40C7-B929-4A593542D722}"/>
    <hyperlink ref="L7" r:id="rId49" xr:uid="{BA6DA591-F147-45F7-B021-E5CA1EB1EC0B}"/>
    <hyperlink ref="M7" r:id="rId50" xr:uid="{7F862E9F-CAF5-4116-A2EE-C39F2D12C8A1}"/>
    <hyperlink ref="N7" r:id="rId51" xr:uid="{A5972DA7-9402-4DFB-AED3-02570D09B074}"/>
    <hyperlink ref="O7" r:id="rId52" xr:uid="{FEF5EF54-1FA2-45A4-8DC0-12B26595FE6D}"/>
    <hyperlink ref="P7" r:id="rId53" xr:uid="{E607B015-6991-498A-A315-E1D96B222F90}"/>
    <hyperlink ref="Q7" r:id="rId54" xr:uid="{37315FF5-AEBB-4878-84CF-CB089C7A9401}"/>
    <hyperlink ref="R7" r:id="rId55" xr:uid="{68750606-9217-433F-A318-AF6E3471AD0D}"/>
    <hyperlink ref="S7" r:id="rId56" xr:uid="{18753B80-4C56-4669-9DA3-2CBEC1C3A23D}"/>
    <hyperlink ref="T7" r:id="rId57" xr:uid="{5D90B697-1835-43EF-8A27-030B1D58047C}"/>
    <hyperlink ref="U7" r:id="rId58" xr:uid="{E97393F4-66F1-41B5-A3D1-9F88FB4464D3}"/>
    <hyperlink ref="V7" r:id="rId59" xr:uid="{EF10D6FD-F60E-473A-B805-F73F9CCB4EDC}"/>
    <hyperlink ref="W7" r:id="rId60" xr:uid="{38DE9265-A42A-4248-A194-AA754CF9BAAF}"/>
    <hyperlink ref="X7" r:id="rId61" xr:uid="{6BF37D16-E4D7-40E2-AFD2-E81216902639}"/>
    <hyperlink ref="Y7" r:id="rId62" xr:uid="{F73F8357-2DD3-45C6-B0B2-E5121E71C048}"/>
    <hyperlink ref="Z7" r:id="rId63" xr:uid="{EF5E338D-66E1-48E8-BC77-4D8766EBE5C4}"/>
    <hyperlink ref="AA7" r:id="rId64" xr:uid="{2580EDA4-7830-4B94-ACF2-03AED9C18DFD}"/>
    <hyperlink ref="AB7" r:id="rId65" xr:uid="{E1CE1516-D98A-43E2-AD8E-9E3AD945801F}"/>
    <hyperlink ref="AC7" r:id="rId66" xr:uid="{6B622349-D14A-41D0-9A5A-8204113E5B9B}"/>
    <hyperlink ref="AD7" r:id="rId67" xr:uid="{3772E52C-4C1A-4B02-A953-A9E65535F214}"/>
    <hyperlink ref="AE7" r:id="rId68" xr:uid="{8E4D7502-89EC-43EE-BE9B-1F13A3D83AEA}"/>
    <hyperlink ref="AF7" r:id="rId69" xr:uid="{F491D3BE-F46C-46A6-B8C9-BBAFD7E4B4A9}"/>
    <hyperlink ref="AG7" r:id="rId70" xr:uid="{A8E7E407-4557-4A2D-B4AE-748CA4762D0F}"/>
    <hyperlink ref="AH7" r:id="rId71" xr:uid="{4FD505F8-0CE5-4F16-A2E7-DB39D2BE9BC0}"/>
    <hyperlink ref="AI7" r:id="rId72" xr:uid="{235FDB79-B6F8-46EE-8406-3E41036AAD57}"/>
    <hyperlink ref="AJ7" r:id="rId73" xr:uid="{99BAF44D-3781-4091-AF1B-A82577E3CE1D}"/>
    <hyperlink ref="AK7" r:id="rId74" xr:uid="{38CF14AD-09A3-4DC4-8918-2D8880F8B2D5}"/>
    <hyperlink ref="AL7" r:id="rId75" xr:uid="{869C6414-5CC2-4F3E-A230-3F2EB232DB10}"/>
    <hyperlink ref="AM7" r:id="rId76" xr:uid="{CC229117-89E1-4C64-9DA1-F2C032394E74}"/>
    <hyperlink ref="AN7" r:id="rId77" xr:uid="{C25FE1AC-CA94-4E29-AB29-7985CFD691F3}"/>
    <hyperlink ref="AO7" r:id="rId78" xr:uid="{A8ECFB90-8E2C-4953-BAE6-4EB4F6780C9C}"/>
    <hyperlink ref="AP7" r:id="rId79" xr:uid="{825B10BD-54AF-457F-AC49-F4668CFAE33D}"/>
    <hyperlink ref="AQ7" r:id="rId80" xr:uid="{F504FD50-13FC-4154-9919-13405AA2EBFB}"/>
    <hyperlink ref="AR7" r:id="rId81" xr:uid="{CF20AF0E-8BD1-4829-B2B1-DF35551B6BEE}"/>
    <hyperlink ref="M8" r:id="rId82" xr:uid="{5CE415F2-FC49-4B3E-85E8-DB90CDE8A6C1}"/>
    <hyperlink ref="N8" r:id="rId83" xr:uid="{AFA93C97-48CC-46E0-A339-598E88788765}"/>
    <hyperlink ref="O8" r:id="rId84" xr:uid="{73F35BAE-64A9-483D-9D46-9E64350E413F}"/>
    <hyperlink ref="P8" r:id="rId85" xr:uid="{657FD7A3-4D3C-497F-8486-716B79F119F4}"/>
    <hyperlink ref="Q8" r:id="rId86" xr:uid="{8FEFE76A-08D5-4D2B-A831-B58EBB53F69C}"/>
    <hyperlink ref="R8" r:id="rId87" xr:uid="{BB6987E2-EA5F-464E-ADCE-890FA69A48DC}"/>
    <hyperlink ref="S8" r:id="rId88" xr:uid="{968D308F-3029-4E48-9A69-F9874C895621}"/>
    <hyperlink ref="T8" r:id="rId89" xr:uid="{13844543-CDDC-4C39-827C-16D00E1C390D}"/>
    <hyperlink ref="U8" r:id="rId90" xr:uid="{7536DB33-C92C-4BA9-AA5F-906D25E70781}"/>
    <hyperlink ref="V8" r:id="rId91" xr:uid="{EF0CDBD7-9019-4075-ACDD-0EE451BD29AC}"/>
    <hyperlink ref="W8" r:id="rId92" xr:uid="{EA61C683-5F91-4616-AB0F-45F63B9994D9}"/>
    <hyperlink ref="X8" r:id="rId93" xr:uid="{C88F73F1-6A3D-480C-ACE3-1A1C47E10F9A}"/>
    <hyperlink ref="Y8" r:id="rId94" xr:uid="{80FE0C36-46EB-42F5-8D5B-893B692AE8B3}"/>
    <hyperlink ref="Z8" r:id="rId95" xr:uid="{5D120334-310E-4117-A1CF-D2C6BE580DA1}"/>
    <hyperlink ref="AA8" r:id="rId96" xr:uid="{FF82E8B8-BD0C-4B1D-A4BF-4ACB997E5980}"/>
    <hyperlink ref="AB8" r:id="rId97" xr:uid="{2B69925B-F2E4-4B73-8A4D-A43F6CE942C2}"/>
    <hyperlink ref="AC8" r:id="rId98" xr:uid="{6534B803-FCE0-4459-865E-7A24372D5A8A}"/>
    <hyperlink ref="AD8" r:id="rId99" xr:uid="{FFEBCFF0-5A0C-47F4-96F5-6B90CD6AEF00}"/>
    <hyperlink ref="AE8" r:id="rId100" xr:uid="{B41F0DDB-F422-4CC5-AC9F-214CCDD7A471}"/>
    <hyperlink ref="AF8" r:id="rId101" xr:uid="{B2551DD6-52EC-4715-8EEE-8056236A042B}"/>
    <hyperlink ref="AG8" r:id="rId102" xr:uid="{CE014A34-7AE1-4685-A4DC-1AA0D1F058C0}"/>
    <hyperlink ref="Q9" r:id="rId103" xr:uid="{243C798F-9843-48D1-B10B-9AF699013E29}"/>
    <hyperlink ref="T9" r:id="rId104" xr:uid="{D8830879-0D06-49A7-82D3-6F75E042845B}"/>
    <hyperlink ref="U9" r:id="rId105" xr:uid="{8BAE3404-4BEA-4A6D-ADF1-BC3037A2368E}"/>
    <hyperlink ref="V9" r:id="rId106" xr:uid="{85F41D46-A9EE-4AC4-B6CB-A46BA2DF6007}"/>
    <hyperlink ref="W9" r:id="rId107" xr:uid="{B2DDE0D6-6546-4A99-B78B-FD69E7360B87}"/>
    <hyperlink ref="X9" r:id="rId108" xr:uid="{9D1D686A-B2CD-4284-9DF5-8146ACBE3F4F}"/>
    <hyperlink ref="Y9" r:id="rId109" xr:uid="{2BC78049-EC56-4CDA-9A24-16FBA303EC07}"/>
    <hyperlink ref="Z9" r:id="rId110" xr:uid="{3CCFBEEA-B26D-4F31-B9CC-F0F510081140}"/>
    <hyperlink ref="AC9" r:id="rId111" xr:uid="{A144F552-DC5D-47A8-8B97-AC784C253B91}"/>
    <hyperlink ref="AD9" r:id="rId112" xr:uid="{5FABD7C3-8A4B-4985-BB45-8D3991E59CD0}"/>
    <hyperlink ref="AG9" r:id="rId113" xr:uid="{1C6FA5FF-9309-4BD4-B571-62045D84E6AA}"/>
    <hyperlink ref="T10" r:id="rId114" xr:uid="{9ACF99C5-C19C-4A08-A8B2-483E9985D0AB}"/>
    <hyperlink ref="U10" r:id="rId115" xr:uid="{14730C9B-9CBD-4806-84D2-542E8B5F9944}"/>
    <hyperlink ref="Y10" r:id="rId116" xr:uid="{2E1C86F4-B8C1-4A34-8B5D-8F23AC22BE28}"/>
    <hyperlink ref="Z10" r:id="rId117" xr:uid="{DD0B8E59-ED44-44B7-ADF8-7F12CAD42E50}"/>
    <hyperlink ref="AC10" r:id="rId118" xr:uid="{96BF849E-08D1-489B-B55E-AD68EEEAC4CB}"/>
    <hyperlink ref="AG10" r:id="rId119" xr:uid="{656C7BE0-899F-4F4D-9AA7-6BA4A398E79C}"/>
    <hyperlink ref="AG11" r:id="rId120" xr:uid="{20B2909A-1879-4401-911D-A1752E40CA2B}"/>
    <hyperlink ref="M12" r:id="rId121" xr:uid="{D380F3C8-192B-4BE8-830C-A5228F7F3A84}"/>
    <hyperlink ref="N12" r:id="rId122" xr:uid="{9B9D8868-3358-414E-8CCD-344063226192}"/>
    <hyperlink ref="O12" r:id="rId123" xr:uid="{56129C91-3F48-4D97-90E5-C2C15150D066}"/>
    <hyperlink ref="P12" r:id="rId124" xr:uid="{9EBBCBF4-AF2B-4717-8D96-379CBFACB1E2}"/>
    <hyperlink ref="Q12" r:id="rId125" xr:uid="{6481A761-EE50-4774-A5ED-FBD1F1949EBE}"/>
    <hyperlink ref="R12" r:id="rId126" xr:uid="{3D095383-2708-4E01-82D7-6E669F3340C7}"/>
    <hyperlink ref="S12" r:id="rId127" xr:uid="{0B872084-4634-463E-B954-8CDCD1D447AC}"/>
    <hyperlink ref="T12" r:id="rId128" xr:uid="{F32FE0F7-0772-43B2-90C1-B9E43ABF9F71}"/>
    <hyperlink ref="U12" r:id="rId129" xr:uid="{3923D722-2976-4542-97F5-FC0FD8840E15}"/>
    <hyperlink ref="V12" r:id="rId130" xr:uid="{9548C674-0900-4AEF-B144-069669654FCA}"/>
    <hyperlink ref="W12" r:id="rId131" xr:uid="{7F47BF1A-B5E9-45C3-BF0D-BA2791B12706}"/>
    <hyperlink ref="X12" r:id="rId132" xr:uid="{894227FD-878D-430E-8729-33BFCAB59870}"/>
    <hyperlink ref="Y12" r:id="rId133" xr:uid="{6C63CE40-C9FA-4D8D-AF0A-076D3C855A27}"/>
    <hyperlink ref="Z12" r:id="rId134" xr:uid="{E8615EF9-F940-43EA-977C-8C5C573C316C}"/>
    <hyperlink ref="AA12" r:id="rId135" xr:uid="{567C2825-F500-4859-BC29-963BB8E9B08D}"/>
    <hyperlink ref="AB12" r:id="rId136" xr:uid="{EA8581F0-336E-4D76-9885-073778231C3C}"/>
    <hyperlink ref="AC12" r:id="rId137" xr:uid="{80307F6C-C57F-4F73-8655-5073E44522C9}"/>
    <hyperlink ref="AD12" r:id="rId138" xr:uid="{3897D50F-CD32-4ABE-800A-DAC62FFAC85A}"/>
    <hyperlink ref="AE12" r:id="rId139" xr:uid="{8E12E6F5-B177-4C84-98E8-8EF2CA502E93}"/>
    <hyperlink ref="AF12" r:id="rId140" xr:uid="{AF6BAA5A-ED89-4DBE-A810-9DDF2B9A2A48}"/>
    <hyperlink ref="AG12" r:id="rId141" xr:uid="{5F27D0C1-D1B7-4C5D-BBF1-262A27EAA490}"/>
    <hyperlink ref="A16" r:id="rId142" xr:uid="{66A568AB-7E99-42BC-B41E-63DE9DFAF939}"/>
    <hyperlink ref="C16" r:id="rId143" xr:uid="{CA9BC67A-D507-45ED-90E9-72BF8020F83A}"/>
    <hyperlink ref="AJ16" r:id="rId144" display="https://www.daloopa.com/src/50458985" xr:uid="{A0903396-BBC7-4608-8B25-93D2114108C8}"/>
    <hyperlink ref="A19" r:id="rId145" xr:uid="{5ADA046A-09D8-4207-8CA6-1C2849CF4BEE}"/>
    <hyperlink ref="C19" r:id="rId146" xr:uid="{28BA1EA7-41C0-435B-BBE9-D48558534BA5}"/>
    <hyperlink ref="AR19" r:id="rId147" display="https://www.daloopa.com/src/67056817" xr:uid="{1B97E24D-9DDE-49F7-AF9B-22B4BE8EA484}"/>
    <hyperlink ref="A20" r:id="rId148" xr:uid="{634662C4-804C-4C4C-892E-4BA2E7B72F90}"/>
    <hyperlink ref="C20" r:id="rId149" xr:uid="{F335C443-A9E2-493A-91E1-DA84286900E6}"/>
    <hyperlink ref="AR20" r:id="rId150" display="https://www.daloopa.com/src/67056818" xr:uid="{6D469E37-E3AF-4795-89E8-58DBA94034AB}"/>
    <hyperlink ref="A21" r:id="rId151" xr:uid="{600ECDA4-36D0-4804-965A-1BC2D772167C}"/>
    <hyperlink ref="C21" r:id="rId152" xr:uid="{C88BB890-AF64-4399-BC63-46B4DF419CD0}"/>
    <hyperlink ref="AR21" r:id="rId153" display="https://www.daloopa.com/src/67056820" xr:uid="{60B70637-68BE-4312-A3C1-F2663A441CCE}"/>
    <hyperlink ref="A24" r:id="rId154" xr:uid="{18557013-AA96-4542-865D-58A31F57BEB9}"/>
    <hyperlink ref="C24" r:id="rId155" xr:uid="{7A3359AD-0FA9-4BB8-B1F4-F6B258B63C59}"/>
    <hyperlink ref="AR24" r:id="rId156" display="https://www.daloopa.com/src/67056819" xr:uid="{2D690B09-0402-4726-ACD0-19DF20FC7EDD}"/>
    <hyperlink ref="A27" r:id="rId157" xr:uid="{0BF4D385-AB0E-4128-888A-D3BF7A9AD72B}"/>
    <hyperlink ref="C27" r:id="rId158" xr:uid="{E86B875D-F03B-4868-9615-F158BAF35E0D}"/>
    <hyperlink ref="AJ27" r:id="rId159" display="https://www.daloopa.com/src/62708166" xr:uid="{280EE669-153D-43F1-9D73-60C6941D6A07}"/>
    <hyperlink ref="AK27" r:id="rId160" display="https://www.daloopa.com/src/62707752" xr:uid="{253BEF6C-5192-4C51-9CA6-3C6070DB6875}"/>
    <hyperlink ref="AL27" r:id="rId161" display="https://www.daloopa.com/src/62707706" xr:uid="{4DE3EF2E-AE08-4C56-A0DB-52B498377440}"/>
    <hyperlink ref="AM27" r:id="rId162" display="https://www.daloopa.com/src/62707613" xr:uid="{26EB07C1-152A-4BA0-84FF-58376C476C04}"/>
    <hyperlink ref="AN27" r:id="rId163" display="https://www.daloopa.com/src/62707460" xr:uid="{315987A5-FC66-468D-8156-247938F25F16}"/>
    <hyperlink ref="AO27" r:id="rId164" display="https://www.daloopa.com/src/62707332" xr:uid="{54FD0483-B5EB-48E2-8EBF-003927455895}"/>
    <hyperlink ref="AP27" r:id="rId165" display="https://www.daloopa.com/src/62707211" xr:uid="{1327A314-CA1F-419E-B16B-600502437240}"/>
    <hyperlink ref="AQ27" r:id="rId166" display="https://www.daloopa.com/src/62997590" xr:uid="{E79FE53A-E452-4BD0-BBCE-18BD53E32E2C}"/>
    <hyperlink ref="AR27" r:id="rId167" display="https://www.daloopa.com/src/67085131" xr:uid="{1CCBDFEB-737E-4300-AEAE-C7C7AEB3EA23}"/>
    <hyperlink ref="BA27" r:id="rId168" display="https://www.daloopa.com/src/67160318" xr:uid="{FF4455A3-CF37-4878-A55D-F85F0CF2E58F}"/>
    <hyperlink ref="BB27" r:id="rId169" display="https://www.daloopa.com/src/67160319" xr:uid="{B9981AB7-B85D-44B9-A5C9-C4688EE8386F}"/>
    <hyperlink ref="BC27" r:id="rId170" display="https://www.daloopa.com/src/67160320" xr:uid="{EA16B94D-7879-4198-9E19-FCAF5DAF902B}"/>
    <hyperlink ref="A29" r:id="rId171" xr:uid="{2B0AF000-8452-4702-B0F9-4071816FA656}"/>
    <hyperlink ref="C29" r:id="rId172" xr:uid="{2CB4BA33-BBAE-435E-B1F2-6A80978F3252}"/>
    <hyperlink ref="AF29" r:id="rId173" display="https://www.daloopa.com/src/59874775" xr:uid="{B392863A-A258-446E-A2D3-77E726DC09F2}"/>
    <hyperlink ref="AG29" r:id="rId174" display="https://www.daloopa.com/src/59874750" xr:uid="{AF8D5D63-F802-45E4-9734-0CE4814A5DB2}"/>
    <hyperlink ref="AH29" r:id="rId175" display="https://www.daloopa.com/src/59874744" xr:uid="{08AEFCB1-1123-4625-95E3-E0DA297A9B1C}"/>
    <hyperlink ref="AI29" r:id="rId176" display="https://www.daloopa.com/src/59874741" xr:uid="{0CC1620B-5FEA-45E9-BAFE-27DE0AD46CD0}"/>
    <hyperlink ref="AJ29" r:id="rId177" display="https://www.daloopa.com/src/59874738" xr:uid="{A07B662E-DC31-478E-AD40-6F703BBBB3CA}"/>
    <hyperlink ref="AK29" r:id="rId178" display="https://www.daloopa.com/src/59874729" xr:uid="{33DA49FF-80FF-41DC-B697-1EBD6CC823C1}"/>
    <hyperlink ref="AL29" r:id="rId179" display="https://www.daloopa.com/src/59874711" xr:uid="{0D621C6A-1E7E-4D81-978E-D03A79898FBF}"/>
    <hyperlink ref="AM29" r:id="rId180" display="https://www.daloopa.com/src/59874674" xr:uid="{85B6A343-9FFC-42AB-9B4B-DAD8C4C20952}"/>
    <hyperlink ref="AN29" r:id="rId181" display="https://www.daloopa.com/src/59874645" xr:uid="{963B919F-A850-432D-A960-0B4833E739E2}"/>
    <hyperlink ref="AO29" r:id="rId182" display="https://www.daloopa.com/src/59874644" xr:uid="{E38AAC90-5A95-4173-8C2F-05BB74C4DBF1}"/>
    <hyperlink ref="AP29" r:id="rId183" display="https://www.daloopa.com/src/59874641" xr:uid="{97EDF93C-D48C-496C-90EE-A0168F6CD646}"/>
    <hyperlink ref="AQ29" r:id="rId184" display="https://www.daloopa.com/src/62997562" xr:uid="{ED40BA3E-8961-4340-8829-A17BBB103AD3}"/>
    <hyperlink ref="AR29" r:id="rId185" display="https://www.daloopa.com/src/67085098" xr:uid="{E92B71CC-AC75-48B5-8026-128C488A55EF}"/>
    <hyperlink ref="A32" r:id="rId186" xr:uid="{03462BA7-62DC-4C57-A083-4602430184D6}"/>
    <hyperlink ref="C32" r:id="rId187" xr:uid="{B03359AE-BD58-489E-9892-8DD047875AEE}"/>
    <hyperlink ref="AK32" r:id="rId188" display="https://www.daloopa.com/src/62709931" xr:uid="{1471C50D-915E-4F79-95EA-E304C73724A4}"/>
    <hyperlink ref="AL32" r:id="rId189" display="https://www.daloopa.com/src/62709920" xr:uid="{1BD6E150-49C1-49BD-8C58-DB30B6755647}"/>
    <hyperlink ref="AM32" r:id="rId190" display="https://www.daloopa.com/src/62709908" xr:uid="{A3675B80-E470-49BA-9FD2-4F11CCBB3182}"/>
    <hyperlink ref="AO32" r:id="rId191" display="https://www.daloopa.com/src/62709730" xr:uid="{B48F42AD-91AF-497D-85A6-2D33871305E7}"/>
    <hyperlink ref="AP32" r:id="rId192" display="https://www.daloopa.com/src/62709719" xr:uid="{E20B62EE-E9F1-4840-8139-B24351208D34}"/>
    <hyperlink ref="AQ32" r:id="rId193" display="https://www.daloopa.com/src/62997632" xr:uid="{50965E21-8F88-4FBE-B530-7562743A432B}"/>
    <hyperlink ref="AR32" r:id="rId194" display="https://www.daloopa.com/src/67097368" xr:uid="{79E57E40-7D4A-48B6-B409-2D9DDBC9E034}"/>
    <hyperlink ref="BA32" r:id="rId195" display="https://www.daloopa.com/src/62709987" xr:uid="{38FC604C-E077-487A-8FE6-FD25D19F7CE5}"/>
    <hyperlink ref="BC32" r:id="rId196" display="https://www.daloopa.com/src/67085178" xr:uid="{54F5BE07-3E8B-41D1-9053-5032D02F628C}"/>
    <hyperlink ref="A33" r:id="rId197" xr:uid="{435FC10D-E164-40ED-BBA2-D7036B3EDA95}"/>
    <hyperlink ref="C33" r:id="rId198" xr:uid="{BBA44D6F-6088-4FB5-9A8C-C0B353DE303F}"/>
    <hyperlink ref="AK33" r:id="rId199" display="https://www.daloopa.com/src/62709932" xr:uid="{710DE004-E365-4E14-B1C6-E05EE6B6CA1E}"/>
    <hyperlink ref="AL33" r:id="rId200" display="https://www.daloopa.com/src/62709921" xr:uid="{76061BF6-FAEE-4574-85DC-0F5D8E816812}"/>
    <hyperlink ref="AM33" r:id="rId201" display="https://www.daloopa.com/src/62709909" xr:uid="{58718F1D-7508-4B9D-A13D-39A0DFCC78EE}"/>
    <hyperlink ref="AO33" r:id="rId202" display="https://www.daloopa.com/src/62709731" xr:uid="{2C7BFF19-5BA1-420F-8F42-5446050FD6AC}"/>
    <hyperlink ref="AP33" r:id="rId203" display="https://www.daloopa.com/src/62709720" xr:uid="{E9A06B84-75EC-4B71-B3EB-495DAFE45F6D}"/>
    <hyperlink ref="AQ33" r:id="rId204" display="https://www.daloopa.com/src/62997633" xr:uid="{FEC738B0-7FB5-4134-A69A-C31BE4135F15}"/>
    <hyperlink ref="AR33" r:id="rId205" display="https://www.daloopa.com/src/67097369" xr:uid="{73DA2CF1-4841-43E1-98A5-521868D5B732}"/>
    <hyperlink ref="BA33" r:id="rId206" display="https://www.daloopa.com/src/62709988" xr:uid="{2FB41C16-998B-4EAB-A631-E5AAD084205B}"/>
    <hyperlink ref="BC33" r:id="rId207" display="https://www.daloopa.com/src/67085177" xr:uid="{1CBBE77B-BA22-4BD7-9892-38EAB46BC5C6}"/>
    <hyperlink ref="A36" r:id="rId208" xr:uid="{D296F7A6-EFBD-4952-9DF4-B618F882A15D}"/>
    <hyperlink ref="C36" r:id="rId209" xr:uid="{2E5A0672-9646-47AC-9470-965A66D103F8}"/>
    <hyperlink ref="I36" r:id="rId210" display="https://www.daloopa.com/src/50420182" xr:uid="{937C02CD-0320-4AEF-B2E8-BF4E128BCAAF}"/>
    <hyperlink ref="J36" r:id="rId211" display="https://www.daloopa.com/src/50420362" xr:uid="{DC1CAA69-AD7A-49D2-9EF6-5A2A288DC2DB}"/>
    <hyperlink ref="K36" r:id="rId212" display="https://www.daloopa.com/src/50420390" xr:uid="{ABBFE0B2-D62F-424C-BEF4-5FDA648D28DB}"/>
    <hyperlink ref="L36" r:id="rId213" display="https://www.daloopa.com/src/50420450" xr:uid="{6B867FB3-6F72-49A1-8CA3-4EFCE84AE319}"/>
    <hyperlink ref="M36" r:id="rId214" display="https://www.daloopa.com/src/1677006" xr:uid="{BEE249A4-FF28-4DDD-97F2-C4DE57FDA611}"/>
    <hyperlink ref="N36" r:id="rId215" display="https://www.daloopa.com/src/1677000" xr:uid="{7C61BB6B-A2BC-4CFA-B304-17C753135DBD}"/>
    <hyperlink ref="O36" r:id="rId216" display="https://www.daloopa.com/src/1676994" xr:uid="{1D14D920-B6BE-4243-8643-61ED0A36F810}"/>
    <hyperlink ref="P36" r:id="rId217" display="https://www.daloopa.com/src/1676978" xr:uid="{9FF450CB-1C58-42F9-8F82-0F104AB31C0E}"/>
    <hyperlink ref="Q36" r:id="rId218" display="https://www.daloopa.com/src/1676972" xr:uid="{4E3AA741-A0B2-40AD-AC7A-3EDF76042773}"/>
    <hyperlink ref="R36" r:id="rId219" display="https://www.daloopa.com/src/1676966" xr:uid="{73290A70-0D8B-4A92-B731-2E90CD563B7B}"/>
    <hyperlink ref="S36" r:id="rId220" display="https://www.daloopa.com/src/1676960" xr:uid="{59475846-5598-457F-B85F-1B0B325F3386}"/>
    <hyperlink ref="T36" r:id="rId221" display="https://www.daloopa.com/src/1676954" xr:uid="{4C2CDD85-B535-459A-BA27-593054BF86DC}"/>
    <hyperlink ref="U36" r:id="rId222" display="https://www.daloopa.com/src/1676948" xr:uid="{6CEF182F-5229-44AA-A2E6-4440B07E77D4}"/>
    <hyperlink ref="V36" r:id="rId223" display="https://www.daloopa.com/src/1676942" xr:uid="{8A7F9790-6803-41CB-BE07-4079EDF23FD3}"/>
    <hyperlink ref="W36" r:id="rId224" display="https://www.daloopa.com/src/1676936" xr:uid="{7DCCB4DC-9AD5-4B4E-B5EE-CF14CFC2ED3A}"/>
    <hyperlink ref="X36" r:id="rId225" display="https://www.daloopa.com/src/1676930" xr:uid="{5CE84402-3985-4C13-8045-C84F0AE1B9D3}"/>
    <hyperlink ref="Y36" r:id="rId226" display="https://www.daloopa.com/src/1676919" xr:uid="{38C8472D-7F8E-4478-BBFB-88D6C121522C}"/>
    <hyperlink ref="Z36" r:id="rId227" display="https://www.daloopa.com/src/1676913" xr:uid="{7241398C-4B93-4D6D-B78D-E2B8A14B6382}"/>
    <hyperlink ref="AA36" r:id="rId228" display="https://www.daloopa.com/src/1676907" xr:uid="{AF060A6F-3A28-4001-9E67-7A6D4AF1E5AF}"/>
    <hyperlink ref="AB36" r:id="rId229" display="https://www.daloopa.com/src/1676901" xr:uid="{2392012D-D744-421D-9ABF-DEB366A0EE71}"/>
    <hyperlink ref="AC36" r:id="rId230" display="https://www.daloopa.com/src/1676895" xr:uid="{FC85A945-8153-4FD5-A1FD-A1232C4986E3}"/>
    <hyperlink ref="AD36" r:id="rId231" display="https://www.daloopa.com/src/1676884" xr:uid="{CC3A2D4B-57EF-445E-8E9C-1F72281CCA86}"/>
    <hyperlink ref="AE36" r:id="rId232" display="https://www.daloopa.com/src/1676878" xr:uid="{DFB56348-D50F-4384-963B-FB62016D21A6}"/>
    <hyperlink ref="AT36" r:id="rId233" display="https://www.daloopa.com/src/50420518" xr:uid="{C222F417-821C-452C-8757-4A739CB1AAF1}"/>
    <hyperlink ref="AU36" r:id="rId234" display="https://www.daloopa.com/src/50420487" xr:uid="{6211BE42-D1AD-472B-A0D8-7F93C51F64A3}"/>
    <hyperlink ref="AV36" r:id="rId235" display="https://www.daloopa.com/src/48497846" xr:uid="{541654F2-B198-4855-B96C-EDB377E423CA}"/>
    <hyperlink ref="AW36" r:id="rId236" display="https://www.daloopa.com/src/48498096" xr:uid="{41D170CA-BE8C-4CB7-8D84-F928952BF555}"/>
    <hyperlink ref="AX36" r:id="rId237" display="https://www.daloopa.com/src/48498368" xr:uid="{A2D25A09-503A-4DCC-A751-541F6A906801}"/>
    <hyperlink ref="AY36" r:id="rId238" display="https://www.daloopa.com/src/48498643" xr:uid="{1D95FAAA-B54E-42A2-B74A-BAAD68F3733C}"/>
    <hyperlink ref="A37" r:id="rId239" xr:uid="{D661DD09-708D-4D17-B5D1-4859D201EF70}"/>
    <hyperlink ref="C37" r:id="rId240" xr:uid="{172FBA60-E330-4FEA-8E11-F251BBB41AF2}"/>
    <hyperlink ref="I37" r:id="rId241" display="https://www.daloopa.com/src/50420181" xr:uid="{6A086082-C61E-40F0-8659-D530057BEE50}"/>
    <hyperlink ref="J37" r:id="rId242" display="https://www.daloopa.com/src/50420358" xr:uid="{3E5B6C0A-F09E-4CD0-BC87-EC8447B95290}"/>
    <hyperlink ref="K37" r:id="rId243" display="https://www.daloopa.com/src/50420386" xr:uid="{A0A3E306-832E-45FD-95F1-143D20E208BF}"/>
    <hyperlink ref="L37" r:id="rId244" display="https://www.daloopa.com/src/50420448" xr:uid="{7AB160B2-D00F-479A-91E7-2E675D9A6352}"/>
    <hyperlink ref="M37" r:id="rId245" display="https://www.daloopa.com/src/1677007" xr:uid="{0051AB71-2C6A-4932-A0BD-C24F4DDD77BC}"/>
    <hyperlink ref="N37" r:id="rId246" display="https://www.daloopa.com/src/1677001" xr:uid="{2E83A39B-5EB7-4705-8995-641D31D53735}"/>
    <hyperlink ref="O37" r:id="rId247" display="https://www.daloopa.com/src/1676995" xr:uid="{D547A276-385F-4567-9C66-106BD1B51B08}"/>
    <hyperlink ref="P37" r:id="rId248" display="https://www.daloopa.com/src/1676980" xr:uid="{47F546B5-603E-4591-8B1D-C6C27786F5FF}"/>
    <hyperlink ref="Q37" r:id="rId249" display="https://www.daloopa.com/src/1676974" xr:uid="{3AB99CCC-3C60-4226-846F-C3CB579DC27B}"/>
    <hyperlink ref="R37" r:id="rId250" display="https://www.daloopa.com/src/1676968" xr:uid="{00EA726A-05AD-41FD-BF93-B5A31E00EF28}"/>
    <hyperlink ref="S37" r:id="rId251" display="https://www.daloopa.com/src/1676962" xr:uid="{1A492E31-53B5-4E62-9944-D0F5C5B5B7FA}"/>
    <hyperlink ref="T37" r:id="rId252" display="https://www.daloopa.com/src/1676956" xr:uid="{7211D776-F477-4F61-AC7D-BB2EFB2F09AB}"/>
    <hyperlink ref="U37" r:id="rId253" display="https://www.daloopa.com/src/1676950" xr:uid="{E45C8624-6799-4C72-942D-D0D10DC5BF2B}"/>
    <hyperlink ref="V37" r:id="rId254" display="https://www.daloopa.com/src/1676944" xr:uid="{84844622-63E8-472D-8B23-14E45E9EA05B}"/>
    <hyperlink ref="W37" r:id="rId255" display="https://www.daloopa.com/src/1676938" xr:uid="{D58D140B-AB75-42C8-B1FE-3A95AF8DEC46}"/>
    <hyperlink ref="X37" r:id="rId256" display="https://www.daloopa.com/src/1676932" xr:uid="{9574B9C1-15CD-4967-B8C4-35D9FBFAD9DD}"/>
    <hyperlink ref="Y37" r:id="rId257" display="https://www.daloopa.com/src/1676921" xr:uid="{3A1C5525-C715-468F-81E4-85289C41480C}"/>
    <hyperlink ref="Z37" r:id="rId258" display="https://www.daloopa.com/src/1676915" xr:uid="{31BFEC5C-F82D-45E7-9436-6F68175A63AD}"/>
    <hyperlink ref="AA37" r:id="rId259" display="https://www.daloopa.com/src/1676909" xr:uid="{8F9A3ADC-5F3D-44C0-B96E-2CA44F654352}"/>
    <hyperlink ref="AB37" r:id="rId260" display="https://www.daloopa.com/src/1676903" xr:uid="{1367F6AC-F51D-44FF-A775-1CFC193EC534}"/>
    <hyperlink ref="AC37" r:id="rId261" display="https://www.daloopa.com/src/1676897" xr:uid="{A5B27BE8-596C-4FC9-A565-C9A3E2563D5A}"/>
    <hyperlink ref="AD37" r:id="rId262" display="https://www.daloopa.com/src/1676886" xr:uid="{FAD6880E-A523-4D8D-8CFE-2B010DA103B9}"/>
    <hyperlink ref="AE37" r:id="rId263" display="https://www.daloopa.com/src/1676880" xr:uid="{3E43ECB6-1A80-4388-A911-76BB28C17ACF}"/>
    <hyperlink ref="AT37" r:id="rId264" display="https://www.daloopa.com/src/50420516" xr:uid="{503ED2AD-B2FE-457C-BA45-D4A27B447009}"/>
    <hyperlink ref="AU37" r:id="rId265" display="https://www.daloopa.com/src/50420486" xr:uid="{9E93960A-FDAA-4E92-924C-814E42E7DB1A}"/>
    <hyperlink ref="AV37" r:id="rId266" display="https://www.daloopa.com/src/48497843" xr:uid="{7DB7C28F-2DDB-440A-A698-925484046347}"/>
    <hyperlink ref="AW37" r:id="rId267" display="https://www.daloopa.com/src/48498101" xr:uid="{A3EDE14A-14A1-44D4-8EE9-B562E1CC3D0A}"/>
    <hyperlink ref="AX37" r:id="rId268" display="https://www.daloopa.com/src/48498366" xr:uid="{7B2B1277-3F6D-4601-B2FC-BADD58E306B2}"/>
    <hyperlink ref="AY37" r:id="rId269" display="https://www.daloopa.com/src/48498644" xr:uid="{C5F5D769-81BA-4109-8DBD-A0D548C43516}"/>
    <hyperlink ref="A38" r:id="rId270" xr:uid="{3A3B7F9A-55A1-4015-8220-CB3D1C89BFBC}"/>
    <hyperlink ref="C38" r:id="rId271" xr:uid="{5E188D6D-D05F-4561-8D14-83FBCC644015}"/>
    <hyperlink ref="E38" r:id="rId272" display="https://www.daloopa.com/src/50422675" xr:uid="{B26AA3C5-4A3A-4701-898C-5F42B6363404}"/>
    <hyperlink ref="F38" r:id="rId273" display="https://www.daloopa.com/src/50422195" xr:uid="{CF4BCAAE-225F-4FCE-B253-6141E397159E}"/>
    <hyperlink ref="G38" r:id="rId274" display="https://www.daloopa.com/src/50422179" xr:uid="{F2C94845-E7E1-43A3-AA57-DA374642BCA0}"/>
    <hyperlink ref="H38" r:id="rId275" display="https://www.daloopa.com/src/50422113" xr:uid="{2DD22EFC-F81C-47E7-8582-656501554A47}"/>
    <hyperlink ref="I38" r:id="rId276" display="https://www.daloopa.com/src/50420180" xr:uid="{079D5829-8A29-4322-86F5-A5E399B2A29C}"/>
    <hyperlink ref="J38" r:id="rId277" display="https://www.daloopa.com/src/50420363" xr:uid="{327E583C-72FB-4AEE-B678-9F0818FA75DC}"/>
    <hyperlink ref="K38" r:id="rId278" display="https://www.daloopa.com/src/50420389" xr:uid="{CD008276-A5C2-4AAB-A10F-3DFD6FC70CCF}"/>
    <hyperlink ref="L38" r:id="rId279" display="https://www.daloopa.com/src/50420451" xr:uid="{E816D847-EF45-4563-A05B-5B0262599F49}"/>
    <hyperlink ref="M38" r:id="rId280" display="https://www.daloopa.com/src/1677008" xr:uid="{644CFAA6-F659-45B5-8DA9-037A903B0918}"/>
    <hyperlink ref="N38" r:id="rId281" display="https://www.daloopa.com/src/1677002" xr:uid="{8BE09EF9-905D-49A2-AEB5-1E2D53F9917F}"/>
    <hyperlink ref="O38" r:id="rId282" display="https://www.daloopa.com/src/1676996" xr:uid="{CF3E3931-8E05-4AAA-AD13-1354C7CCF636}"/>
    <hyperlink ref="P38" r:id="rId283" display="https://www.daloopa.com/src/1676982" xr:uid="{E13F2F7C-3054-4707-A666-3652F68E2C85}"/>
    <hyperlink ref="Q38" r:id="rId284" display="https://www.daloopa.com/src/1676976" xr:uid="{5C9FEEA8-DAEF-4735-A898-95D09561AE33}"/>
    <hyperlink ref="R38" r:id="rId285" display="https://www.daloopa.com/src/1676970" xr:uid="{5D29AE8D-0083-4E51-8AE5-EF67C19EA53F}"/>
    <hyperlink ref="S38" r:id="rId286" display="https://www.daloopa.com/src/1676964" xr:uid="{C9345516-6B53-48E6-9893-7FBD1572B3B0}"/>
    <hyperlink ref="T38" r:id="rId287" display="https://www.daloopa.com/src/1676958" xr:uid="{A5ACDC2E-3FBA-4BC5-B376-70B318999270}"/>
    <hyperlink ref="U38" r:id="rId288" display="https://www.daloopa.com/src/1676952" xr:uid="{758E4068-C8FF-410E-AD92-F2B624B6AD83}"/>
    <hyperlink ref="V38" r:id="rId289" display="https://www.daloopa.com/src/1676946" xr:uid="{B6A637CD-B9F1-44BE-A790-257D9379D61F}"/>
    <hyperlink ref="W38" r:id="rId290" display="https://www.daloopa.com/src/1676940" xr:uid="{0243EAF1-69F3-4624-8926-CBDC9AEE7156}"/>
    <hyperlink ref="X38" r:id="rId291" display="https://www.daloopa.com/src/1676934" xr:uid="{CC8807E8-5B4C-495C-BB66-D556E4BAF7A2}"/>
    <hyperlink ref="Y38" r:id="rId292" display="https://www.daloopa.com/src/1676923" xr:uid="{92B2F243-AD4D-47A7-8541-67800AFC3617}"/>
    <hyperlink ref="Z38" r:id="rId293" display="https://www.daloopa.com/src/1676917" xr:uid="{5E6D3A49-0960-4479-B0C9-78362E8CFA2C}"/>
    <hyperlink ref="AA38" r:id="rId294" display="https://www.daloopa.com/src/1676911" xr:uid="{E9420E38-61DC-4854-9E7B-313BAF01DB5E}"/>
    <hyperlink ref="AB38" r:id="rId295" display="https://www.daloopa.com/src/1676905" xr:uid="{C52CBE32-85C4-4192-8272-FBC0F09C930A}"/>
    <hyperlink ref="AC38" r:id="rId296" display="https://www.daloopa.com/src/1676899" xr:uid="{86800D5D-9118-4C15-8BEB-B1AF9573A6DC}"/>
    <hyperlink ref="AD38" r:id="rId297" display="https://www.daloopa.com/src/1676888" xr:uid="{9D0B384E-BFE1-4CC2-B933-C3177AA8CB13}"/>
    <hyperlink ref="AE38" r:id="rId298" display="https://www.daloopa.com/src/1676882" xr:uid="{4B151A7F-03AC-4489-B255-4748A435925D}"/>
    <hyperlink ref="AF38" r:id="rId299" display="https://www.daloopa.com/src/2700544" xr:uid="{EE4C0BB1-5A2D-4217-B2D0-A89E75FFF83E}"/>
    <hyperlink ref="AG38" r:id="rId300" display="https://www.daloopa.com/src/4681562" xr:uid="{517235D1-21AC-4FB4-AFED-569438A06F76}"/>
    <hyperlink ref="AH38" r:id="rId301" display="https://www.daloopa.com/src/7963319" xr:uid="{A145A83D-3830-482A-A247-25DC8F008D7E}"/>
    <hyperlink ref="AI38" r:id="rId302" display="https://www.daloopa.com/src/10333176" xr:uid="{0841826F-9B95-4D52-9949-4B6A2378422C}"/>
    <hyperlink ref="AJ38" r:id="rId303" display="https://www.daloopa.com/src/14718333" xr:uid="{4EA28F08-2EF8-490C-8B9A-D9A2F7F7A74B}"/>
    <hyperlink ref="AK38" r:id="rId304" display="https://www.daloopa.com/src/20810762" xr:uid="{92C21D17-A141-492F-9D58-7D87B8C3C106}"/>
    <hyperlink ref="AL38" r:id="rId305" display="https://www.daloopa.com/src/32272121" xr:uid="{E11AE41D-26DB-418D-9AC7-226F1915EC33}"/>
    <hyperlink ref="AM38" r:id="rId306" display="https://www.daloopa.com/src/38123966" xr:uid="{5872A667-D071-4DF2-9EEF-F5BB58F46C04}"/>
    <hyperlink ref="AN38" r:id="rId307" display="https://www.daloopa.com/src/46413995" xr:uid="{615786CC-FB26-4D56-8A66-DEE6C79B559A}"/>
    <hyperlink ref="AO38" r:id="rId308" display="https://www.daloopa.com/src/53410582" xr:uid="{B1987AD2-F239-4EC3-8956-E7F67E2FCA8B}"/>
    <hyperlink ref="AP38" r:id="rId309" display="https://www.daloopa.com/src/58653037" xr:uid="{804E1451-6F3D-40ED-9D82-12C96A7C54DB}"/>
    <hyperlink ref="AQ38" r:id="rId310" display="https://www.daloopa.com/src/62949893" xr:uid="{67270927-A61D-42D1-AA79-B59541B93FDB}"/>
    <hyperlink ref="AR38" r:id="rId311" display="https://www.daloopa.com/src/67044383" xr:uid="{145F9670-297D-4BBE-8F8C-841E74686D09}"/>
    <hyperlink ref="AT38" r:id="rId312" display="https://www.daloopa.com/src/50420515" xr:uid="{07C005D8-156B-4B34-8F0B-28DE974491EC}"/>
    <hyperlink ref="AU38" r:id="rId313" display="https://www.daloopa.com/src/50420485" xr:uid="{818199AE-21E6-45E9-8D78-6B458DF48A0A}"/>
    <hyperlink ref="AV38" r:id="rId314" display="https://www.daloopa.com/src/48497845" xr:uid="{A223C501-709D-4854-8699-DE4D69DD23A7}"/>
    <hyperlink ref="AW38" r:id="rId315" display="https://www.daloopa.com/src/48498100" xr:uid="{B3559D29-3D52-473E-A0EA-5952E08579CF}"/>
    <hyperlink ref="AX38" r:id="rId316" display="https://www.daloopa.com/src/48498367" xr:uid="{060C66C0-F100-49C3-B451-3D453308D338}"/>
    <hyperlink ref="AY38" r:id="rId317" display="https://www.daloopa.com/src/48498642" xr:uid="{9B52C076-4F77-437D-8CFB-AC9B691937F8}"/>
    <hyperlink ref="AZ38" r:id="rId318" display="https://www.daloopa.com/src/48499404" xr:uid="{0EFA8324-7152-431F-AC23-11DBD013D617}"/>
    <hyperlink ref="BA38" r:id="rId319" display="https://www.daloopa.com/src/48499512" xr:uid="{4AEA3827-DF28-4DEB-BBB1-314BF5FD1F09}"/>
    <hyperlink ref="BB38" r:id="rId320" display="https://www.daloopa.com/src/46418448" xr:uid="{B26E0354-9631-4ABC-81AF-8FD7E4888217}"/>
    <hyperlink ref="BC38" r:id="rId321" display="https://www.daloopa.com/src/67097370" xr:uid="{C00980E2-C3A2-4A05-8E78-6BC2BA6D2DD2}"/>
    <hyperlink ref="A40" r:id="rId322" xr:uid="{16B85514-5F71-4CE2-A07F-33AE6565E4BA}"/>
    <hyperlink ref="C40" r:id="rId323" xr:uid="{8100F21B-48F8-4BBB-A8DF-EBE452862706}"/>
    <hyperlink ref="I40" r:id="rId324" display="https://www.daloopa.com/src/50420184" xr:uid="{3D4D5155-E78B-4C1D-99D3-0CEA22BBF21B}"/>
    <hyperlink ref="J40" r:id="rId325" display="https://www.daloopa.com/src/50420359" xr:uid="{8E42CE77-19A4-441F-90F7-9790542BD069}"/>
    <hyperlink ref="K40" r:id="rId326" display="https://www.daloopa.com/src/50420387" xr:uid="{EB696A6A-BF42-4B3E-AF56-D3346DB67EAC}"/>
    <hyperlink ref="L40" r:id="rId327" display="https://www.daloopa.com/src/50420446" xr:uid="{64B8BFCE-C637-4327-9057-4C118D75B278}"/>
    <hyperlink ref="M40" r:id="rId328" display="https://www.daloopa.com/src/1677009" xr:uid="{5B058063-4F27-4C64-BE2B-6492E6753D17}"/>
    <hyperlink ref="N40" r:id="rId329" display="https://www.daloopa.com/src/1677003" xr:uid="{8B702AF8-3CDC-4640-9A64-2CA0BA721DBC}"/>
    <hyperlink ref="O40" r:id="rId330" display="https://www.daloopa.com/src/1676997" xr:uid="{AF9CEDCD-3B6A-4376-9A53-19C2DBDC1429}"/>
    <hyperlink ref="P40" r:id="rId331" display="https://www.daloopa.com/src/1676979" xr:uid="{FE0CE992-9BBE-4DE8-9D90-375BBA9D4504}"/>
    <hyperlink ref="Q40" r:id="rId332" display="https://www.daloopa.com/src/1676973" xr:uid="{9D9DEF09-11D8-4ACB-BA45-30697E31803E}"/>
    <hyperlink ref="R40" r:id="rId333" display="https://www.daloopa.com/src/1676967" xr:uid="{87A011D5-61A5-42CE-84D6-B1F6901C5F81}"/>
    <hyperlink ref="S40" r:id="rId334" display="https://www.daloopa.com/src/1676961" xr:uid="{DBCE1605-2FAE-4BF7-8F52-250C3D384271}"/>
    <hyperlink ref="T40" r:id="rId335" display="https://www.daloopa.com/src/1676955" xr:uid="{7C54FFBC-25A9-42DF-A7C1-7902E4FCB45A}"/>
    <hyperlink ref="U40" r:id="rId336" display="https://www.daloopa.com/src/1676949" xr:uid="{E56946DD-723A-48ED-9E1E-9A8807E1BEAE}"/>
    <hyperlink ref="V40" r:id="rId337" display="https://www.daloopa.com/src/1676943" xr:uid="{8F5AB98A-4F70-4619-A87B-984E4773CAE1}"/>
    <hyperlink ref="W40" r:id="rId338" display="https://www.daloopa.com/src/1676937" xr:uid="{A9EB5DE0-E88B-44ED-B91B-CB53DBBDA200}"/>
    <hyperlink ref="X40" r:id="rId339" display="https://www.daloopa.com/src/1676931" xr:uid="{7E8DC7DC-498A-4E3F-9D9E-B198AFD93835}"/>
    <hyperlink ref="Y40" r:id="rId340" display="https://www.daloopa.com/src/1676920" xr:uid="{A966CFC0-116A-4DC0-8DC0-74C6F43598C5}"/>
    <hyperlink ref="Z40" r:id="rId341" display="https://www.daloopa.com/src/1676914" xr:uid="{70347C24-B767-4983-8C49-BCAD96145372}"/>
    <hyperlink ref="AA40" r:id="rId342" display="https://www.daloopa.com/src/1676908" xr:uid="{A808CF88-EF83-4AC4-A2CB-64E463992454}"/>
    <hyperlink ref="AB40" r:id="rId343" display="https://www.daloopa.com/src/1676902" xr:uid="{970B9647-0B55-4218-8DCD-3F0C703A458E}"/>
    <hyperlink ref="AC40" r:id="rId344" display="https://www.daloopa.com/src/1676896" xr:uid="{6E830C80-D2A1-486F-8E01-01F8183ADD90}"/>
    <hyperlink ref="AD40" r:id="rId345" display="https://www.daloopa.com/src/1676885" xr:uid="{44011B15-CB6A-42CE-BF85-6FEAC3A34C7B}"/>
    <hyperlink ref="AE40" r:id="rId346" display="https://www.daloopa.com/src/1676879" xr:uid="{CC9F01AE-2E0C-4084-A1C0-A4796F1293B1}"/>
    <hyperlink ref="AW40" r:id="rId347" display="https://www.daloopa.com/src/48498098" xr:uid="{102C8B2D-B90A-455E-998A-46D2C1EACB6E}"/>
    <hyperlink ref="AX40" r:id="rId348" display="https://www.daloopa.com/src/48498364" xr:uid="{DC55D10F-AE45-4AA2-8F72-238D042DA932}"/>
    <hyperlink ref="AY40" r:id="rId349" display="https://www.daloopa.com/src/48498639" xr:uid="{0BEF6E01-6AFD-456B-A0FA-F6D0725CC791}"/>
    <hyperlink ref="A41" r:id="rId350" xr:uid="{EF124050-DF0B-444D-858F-C7CD6B564848}"/>
    <hyperlink ref="C41" r:id="rId351" xr:uid="{65C5ED03-232E-461C-91C4-42BCC4009B0C}"/>
    <hyperlink ref="I41" r:id="rId352" display="https://www.daloopa.com/src/50420185" xr:uid="{4B6AFB3F-CE30-42B9-8416-6CC5FE634432}"/>
    <hyperlink ref="J41" r:id="rId353" display="https://www.daloopa.com/src/50420360" xr:uid="{53F3A72E-9CD2-4811-9B7E-841FA2A09F00}"/>
    <hyperlink ref="K41" r:id="rId354" display="https://www.daloopa.com/src/50420388" xr:uid="{F95EB9AA-E897-48AC-9E74-9F8CD5BFF43E}"/>
    <hyperlink ref="L41" r:id="rId355" display="https://www.daloopa.com/src/50420447" xr:uid="{F37E3E46-7273-401B-90A2-0C740C7AB86C}"/>
    <hyperlink ref="M41" r:id="rId356" display="https://www.daloopa.com/src/1677010" xr:uid="{3D21F587-00C4-4EC0-A2A2-4C99A5D448B9}"/>
    <hyperlink ref="N41" r:id="rId357" display="https://www.daloopa.com/src/1677004" xr:uid="{F5B98544-5600-48BB-8B1A-CD992E2CBA49}"/>
    <hyperlink ref="O41" r:id="rId358" display="https://www.daloopa.com/src/1676998" xr:uid="{93806F6A-F13F-4F2B-9CF0-F59EDA8886E7}"/>
    <hyperlink ref="P41" r:id="rId359" display="https://www.daloopa.com/src/1676981" xr:uid="{BE0074FE-0BBD-4F7E-9E3F-000F536B62B8}"/>
    <hyperlink ref="Q41" r:id="rId360" display="https://www.daloopa.com/src/1676975" xr:uid="{70DAF140-3C93-4419-B3EC-75D495185B98}"/>
    <hyperlink ref="R41" r:id="rId361" display="https://www.daloopa.com/src/1676969" xr:uid="{06AE65E9-6FD9-4CCD-BE20-C38C5A8D463F}"/>
    <hyperlink ref="S41" r:id="rId362" display="https://www.daloopa.com/src/1676963" xr:uid="{7ABC1B53-D44D-4E45-B070-EF1F0010826E}"/>
    <hyperlink ref="T41" r:id="rId363" display="https://www.daloopa.com/src/1676957" xr:uid="{81C2C3A2-FE84-4DF5-A95A-130F20C03313}"/>
    <hyperlink ref="U41" r:id="rId364" display="https://www.daloopa.com/src/1676951" xr:uid="{DCF5E7FB-9623-47D6-B68C-F45267C09E42}"/>
    <hyperlink ref="V41" r:id="rId365" display="https://www.daloopa.com/src/1676945" xr:uid="{AE06C60F-5E2F-4A38-8E68-9A4D1E0DB41D}"/>
    <hyperlink ref="W41" r:id="rId366" display="https://www.daloopa.com/src/1676939" xr:uid="{099882FA-1E34-495B-937B-302B464414D6}"/>
    <hyperlink ref="X41" r:id="rId367" display="https://www.daloopa.com/src/1676933" xr:uid="{718F9EE9-8C3F-44C3-BA15-417FDD34C33A}"/>
    <hyperlink ref="Y41" r:id="rId368" display="https://www.daloopa.com/src/1676922" xr:uid="{A708FEE8-FAC4-4234-BA7A-82F02AB8809F}"/>
    <hyperlink ref="Z41" r:id="rId369" display="https://www.daloopa.com/src/1676916" xr:uid="{5A7CE14A-5D51-475A-9DD6-54D1D13D6B08}"/>
    <hyperlink ref="AA41" r:id="rId370" display="https://www.daloopa.com/src/1676910" xr:uid="{79C1CA1C-7409-4838-A74A-B2CB97EB0B49}"/>
    <hyperlink ref="AB41" r:id="rId371" display="https://www.daloopa.com/src/1676904" xr:uid="{F116A5EB-98B2-43D3-A3C7-F5E3C4406943}"/>
    <hyperlink ref="AC41" r:id="rId372" display="https://www.daloopa.com/src/1676898" xr:uid="{1203EA8C-809C-4FD8-B5E7-FCBD0395854E}"/>
    <hyperlink ref="AD41" r:id="rId373" display="https://www.daloopa.com/src/1676887" xr:uid="{F2FF8728-EAF9-4285-8E23-E9C092146519}"/>
    <hyperlink ref="AE41" r:id="rId374" display="https://www.daloopa.com/src/1676881" xr:uid="{62D6CBDF-0F31-4601-B7C4-43469A2176D3}"/>
    <hyperlink ref="AW41" r:id="rId375" display="https://www.daloopa.com/src/48498099" xr:uid="{40457FF0-6B32-457B-A529-B4E4A81C993A}"/>
    <hyperlink ref="AX41" r:id="rId376" display="https://www.daloopa.com/src/48498363" xr:uid="{54398E6F-970B-447F-A0B9-774078E63752}"/>
    <hyperlink ref="AY41" r:id="rId377" display="https://www.daloopa.com/src/48498641" xr:uid="{1D4AD2DF-E093-40B1-AE94-EC5B33B9409A}"/>
    <hyperlink ref="A42" r:id="rId378" xr:uid="{E4F575B0-09A0-41AF-8077-AD537DDE7D03}"/>
    <hyperlink ref="C42" r:id="rId379" xr:uid="{599ECC32-B668-480A-8DFB-BDA182C8F4F4}"/>
    <hyperlink ref="I42" r:id="rId380" display="https://www.daloopa.com/src/50420183" xr:uid="{DBD7F19B-AC1E-4BB5-9A86-65EB1DD2C4DF}"/>
    <hyperlink ref="J42" r:id="rId381" display="https://www.daloopa.com/src/50420361" xr:uid="{3F1C0A49-416D-450F-B45F-EF93647E7689}"/>
    <hyperlink ref="K42" r:id="rId382" display="https://www.daloopa.com/src/50420385" xr:uid="{9B94591A-76B0-43A7-8C13-1EA47A7223F0}"/>
    <hyperlink ref="L42" r:id="rId383" display="https://www.daloopa.com/src/50420449" xr:uid="{478728D6-F6C7-4AEF-9753-873B36AB7ED1}"/>
    <hyperlink ref="M42" r:id="rId384" display="https://www.daloopa.com/src/1677011" xr:uid="{848925CC-940F-4885-8546-FD9567122E53}"/>
    <hyperlink ref="N42" r:id="rId385" display="https://www.daloopa.com/src/1677005" xr:uid="{DB3D5096-246A-4DCB-9A4D-90CC602E9A11}"/>
    <hyperlink ref="O42" r:id="rId386" display="https://www.daloopa.com/src/1676999" xr:uid="{87D05B9D-EBF9-4AEC-B139-C937F4689FB5}"/>
    <hyperlink ref="P42" r:id="rId387" display="https://www.daloopa.com/src/1676983" xr:uid="{0B47136B-24E6-478B-9C37-0C327BA3168B}"/>
    <hyperlink ref="Q42" r:id="rId388" display="https://www.daloopa.com/src/1676977" xr:uid="{66D4D8C9-D824-4E7B-8F5B-4D52B486A5AB}"/>
    <hyperlink ref="R42" r:id="rId389" display="https://www.daloopa.com/src/1676971" xr:uid="{FA7C86B6-379A-4F3D-9543-CAB4F0375DEB}"/>
    <hyperlink ref="S42" r:id="rId390" display="https://www.daloopa.com/src/1676965" xr:uid="{02683683-FC91-450A-AA09-258825936566}"/>
    <hyperlink ref="T42" r:id="rId391" display="https://www.daloopa.com/src/1676959" xr:uid="{524682F3-F16B-4457-A1FE-3A3C54F210AC}"/>
    <hyperlink ref="U42" r:id="rId392" display="https://www.daloopa.com/src/1676953" xr:uid="{66D2E187-01A2-4C3B-B6E9-8098A7DCA7C1}"/>
    <hyperlink ref="V42" r:id="rId393" display="https://www.daloopa.com/src/1676947" xr:uid="{38583B78-6699-4DF7-833B-64E90CC0ADB1}"/>
    <hyperlink ref="W42" r:id="rId394" display="https://www.daloopa.com/src/1676941" xr:uid="{91E6C972-33EF-437F-9A41-C29B720DA21E}"/>
    <hyperlink ref="X42" r:id="rId395" display="https://www.daloopa.com/src/1676935" xr:uid="{65BAB01F-30EC-4FF9-8C1A-C41A4E48E847}"/>
    <hyperlink ref="Y42" r:id="rId396" display="https://www.daloopa.com/src/1676924" xr:uid="{A31252A4-1393-4568-91AD-26E6A2E91267}"/>
    <hyperlink ref="Z42" r:id="rId397" display="https://www.daloopa.com/src/1676918" xr:uid="{7EBE4F77-67EE-49DA-9058-B79FC24D4DFB}"/>
    <hyperlink ref="AA42" r:id="rId398" display="https://www.daloopa.com/src/1676912" xr:uid="{4ADFB16F-15DB-44BF-A24C-B19FA48DA005}"/>
    <hyperlink ref="AB42" r:id="rId399" display="https://www.daloopa.com/src/1676906" xr:uid="{6EFA9597-2C22-491B-9692-7E51C38B4576}"/>
    <hyperlink ref="AC42" r:id="rId400" display="https://www.daloopa.com/src/1676900" xr:uid="{93144349-44D7-4C49-9550-9D80F08C2C37}"/>
    <hyperlink ref="AD42" r:id="rId401" display="https://www.daloopa.com/src/1676889" xr:uid="{A81CC1E8-59CC-46FB-A8A6-44E1DA74A395}"/>
    <hyperlink ref="AE42" r:id="rId402" display="https://www.daloopa.com/src/1676883" xr:uid="{F9EB86AD-38E4-4A71-899F-0C3F3F0C35E3}"/>
    <hyperlink ref="AT42" r:id="rId403" display="https://www.daloopa.com/src/50420517" xr:uid="{F174247B-560B-45B4-87A3-F284F6ECA4EC}"/>
    <hyperlink ref="AU42" r:id="rId404" display="https://www.daloopa.com/src/50420484" xr:uid="{5C6FBE85-4B8A-41E5-89F7-CE02B888C8BE}"/>
    <hyperlink ref="AV42" r:id="rId405" display="https://www.daloopa.com/src/48497844" xr:uid="{11A90F41-B35E-45ED-9956-06BB6B929DB2}"/>
    <hyperlink ref="AW42" r:id="rId406" display="https://www.daloopa.com/src/48498097" xr:uid="{98E37F09-18AA-409A-B9E1-2098EE49FDB1}"/>
    <hyperlink ref="AX42" r:id="rId407" display="https://www.daloopa.com/src/48498365" xr:uid="{6586A1B3-D405-4C0C-8AD7-7C4C0FA103A6}"/>
    <hyperlink ref="AY42" r:id="rId408" display="https://www.daloopa.com/src/48498640" xr:uid="{8DE3F0C1-3149-4022-AD44-B8BD9B3A3D45}"/>
    <hyperlink ref="AZ42" r:id="rId409" display="https://www.daloopa.com/src/48499405" xr:uid="{58F81E8D-D4E3-4FAB-BB6C-BC5B5962EE30}"/>
    <hyperlink ref="A45" r:id="rId410" xr:uid="{8DAEE04D-6FE6-4764-8521-1A096E775AB6}"/>
    <hyperlink ref="C45" r:id="rId411" xr:uid="{3DFC83B4-49A6-4C10-AA2B-65578809124C}"/>
    <hyperlink ref="M45" r:id="rId412" display="https://www.daloopa.com/src/1677258" xr:uid="{64F1D2BC-A6CE-492D-B9AA-07E11557DD9C}"/>
    <hyperlink ref="N45" r:id="rId413" display="https://www.daloopa.com/src/1677252" xr:uid="{05893560-B4A2-4AF2-B612-D8682E884C83}"/>
    <hyperlink ref="O45" r:id="rId414" display="https://www.daloopa.com/src/1677246" xr:uid="{ED9E3FA8-C424-4FC6-87E4-C828C4E84B1D}"/>
    <hyperlink ref="P45" r:id="rId415" display="https://www.daloopa.com/src/1677240" xr:uid="{64CD534E-24E3-4331-921C-855D2DD217C2}"/>
    <hyperlink ref="Q45" r:id="rId416" display="https://www.daloopa.com/src/1677234" xr:uid="{0A6D41FA-D75B-4799-9C40-F3095CAD671B}"/>
    <hyperlink ref="R45" r:id="rId417" display="https://www.daloopa.com/src/1677228" xr:uid="{C5BA6620-AE6B-42CE-9CE7-525900485AD0}"/>
    <hyperlink ref="S45" r:id="rId418" display="https://www.daloopa.com/src/1677222" xr:uid="{4792CBF2-154E-4FA1-AD57-4DFCAF9E66F3}"/>
    <hyperlink ref="T45" r:id="rId419" display="https://www.daloopa.com/src/1677216" xr:uid="{1B54EB59-6A92-4344-BCF6-2981FF84A26E}"/>
    <hyperlink ref="U45" r:id="rId420" display="https://www.daloopa.com/src/1677208" xr:uid="{D28E30C4-F178-4B02-AD01-C814FC90F3F0}"/>
    <hyperlink ref="V45" r:id="rId421" display="https://www.daloopa.com/src/1677199" xr:uid="{CC16EC49-6EBA-4E4E-96EB-6A3FBA3D1E6A}"/>
    <hyperlink ref="W45" r:id="rId422" display="https://www.daloopa.com/src/1677193" xr:uid="{DA6AEBFD-C665-4AAA-9C67-AE9128993420}"/>
    <hyperlink ref="X45" r:id="rId423" display="https://www.daloopa.com/src/1677168" xr:uid="{901FB8D3-BE8F-4D88-B42E-23383A3BF1BB}"/>
    <hyperlink ref="A46" r:id="rId424" xr:uid="{ABAAEC20-1543-4E8E-8089-D2024A75FAAE}"/>
    <hyperlink ref="C46" r:id="rId425" xr:uid="{20798E07-7463-4703-93F5-7C6231CCC148}"/>
    <hyperlink ref="M46" r:id="rId426" display="https://www.daloopa.com/src/1677259" xr:uid="{A7D56994-6FCF-4140-87D0-BFF927B81577}"/>
    <hyperlink ref="N46" r:id="rId427" display="https://www.daloopa.com/src/1677253" xr:uid="{A8B56EF4-9447-4954-B965-E54B41454CB2}"/>
    <hyperlink ref="O46" r:id="rId428" display="https://www.daloopa.com/src/1677247" xr:uid="{97260480-312F-44BE-A589-39F9E0B31135}"/>
    <hyperlink ref="P46" r:id="rId429" display="https://www.daloopa.com/src/1677241" xr:uid="{928565EC-B3B8-4B35-B0DE-DA003AE8A68F}"/>
    <hyperlink ref="Q46" r:id="rId430" display="https://www.daloopa.com/src/1677235" xr:uid="{7DFDAEEE-A3ED-4BC5-AAFB-774D12F4E6E2}"/>
    <hyperlink ref="R46" r:id="rId431" display="https://www.daloopa.com/src/1677229" xr:uid="{25F6E67C-259D-4D3E-88F4-166E7F947F29}"/>
    <hyperlink ref="S46" r:id="rId432" display="https://www.daloopa.com/src/1677223" xr:uid="{F8F07205-7A48-4DE4-BFC3-C218DD4BEBEE}"/>
    <hyperlink ref="T46" r:id="rId433" display="https://www.daloopa.com/src/1677217" xr:uid="{37B0B401-13A5-46FF-B1FA-9171C7CD302E}"/>
    <hyperlink ref="U46" r:id="rId434" display="https://www.daloopa.com/src/1677209" xr:uid="{E040FDB8-26A4-4453-BB1B-7F6E2DB5D36D}"/>
    <hyperlink ref="V46" r:id="rId435" display="https://www.daloopa.com/src/1677200" xr:uid="{EF3649F6-1A98-46CD-B0FD-0FEBC9859F80}"/>
    <hyperlink ref="W46" r:id="rId436" display="https://www.daloopa.com/src/1677194" xr:uid="{F3085C75-1B7E-48AD-A822-88C0ADA8922B}"/>
    <hyperlink ref="X46" r:id="rId437" display="https://www.daloopa.com/src/1677169" xr:uid="{3C8F8580-2AA3-41A7-A610-7839127B3705}"/>
    <hyperlink ref="Y46" r:id="rId438" display="https://www.daloopa.com/src/1677148" xr:uid="{991FC02E-FA5E-49D5-98E5-C538EE4D014D}"/>
    <hyperlink ref="Z46" r:id="rId439" display="https://www.daloopa.com/src/1677128" xr:uid="{6F2BD85C-E7B3-4C63-A59B-34639F710E94}"/>
    <hyperlink ref="AA46" r:id="rId440" display="https://www.daloopa.com/src/1677124" xr:uid="{014F34B4-25C5-4F6F-AB37-05E8BDB8EF1F}"/>
    <hyperlink ref="AB46" r:id="rId441" display="https://www.daloopa.com/src/1677105" xr:uid="{54841677-01E3-4D70-8738-2A43A7B1BB4D}"/>
    <hyperlink ref="AC46" r:id="rId442" display="https://www.daloopa.com/src/1677101" xr:uid="{9B0DF190-CFD0-4406-B35C-5F6DF4BD79AA}"/>
    <hyperlink ref="AD46" r:id="rId443" display="https://www.daloopa.com/src/1677081" xr:uid="{C3B7734A-ADD5-4FF7-A029-23999A4EF437}"/>
    <hyperlink ref="AE46" r:id="rId444" display="https://www.daloopa.com/src/1677076" xr:uid="{0670B179-3F43-412B-809C-F7DCC68C851B}"/>
    <hyperlink ref="A47" r:id="rId445" xr:uid="{087052C8-7FC7-4652-9CA3-17758B69B0E7}"/>
    <hyperlink ref="C47" r:id="rId446" xr:uid="{68F6DE1B-D4E3-4005-8CD3-4C29483AD009}"/>
    <hyperlink ref="M47" r:id="rId447" display="https://www.daloopa.com/src/1677260" xr:uid="{7C472C96-6904-4F5E-93D9-810F4B9D080E}"/>
    <hyperlink ref="N47" r:id="rId448" display="https://www.daloopa.com/src/1677254" xr:uid="{B5AFFCE6-7CC4-4B38-A3E9-2C1A4048D4F4}"/>
    <hyperlink ref="O47" r:id="rId449" display="https://www.daloopa.com/src/1677248" xr:uid="{AF10AA81-43CF-460D-AE40-8ED4E42BFE4F}"/>
    <hyperlink ref="P47" r:id="rId450" display="https://www.daloopa.com/src/1677242" xr:uid="{69A7845C-FDAD-410A-9DA4-E3105F276782}"/>
    <hyperlink ref="Q47" r:id="rId451" display="https://www.daloopa.com/src/1677236" xr:uid="{DED0B68D-F257-4331-8948-014EEB92C807}"/>
    <hyperlink ref="R47" r:id="rId452" display="https://www.daloopa.com/src/1677230" xr:uid="{410F141F-D715-424C-B36F-944082207C5B}"/>
    <hyperlink ref="S47" r:id="rId453" display="https://www.daloopa.com/src/1677224" xr:uid="{3BFAEB40-99DB-4A94-AD9F-D542B9A060A7}"/>
    <hyperlink ref="T47" r:id="rId454" display="https://www.daloopa.com/src/1677218" xr:uid="{8C8CEC5A-3AA0-4FD8-8C59-D3EC5C0CF806}"/>
    <hyperlink ref="U47" r:id="rId455" display="https://www.daloopa.com/src/1677210" xr:uid="{B4307CC0-F29B-4B1F-BE61-FCA1E478C331}"/>
    <hyperlink ref="V47" r:id="rId456" display="https://www.daloopa.com/src/1677201" xr:uid="{92D2E7E6-6BE9-4454-8E18-DB3D75849915}"/>
    <hyperlink ref="W47" r:id="rId457" display="https://www.daloopa.com/src/1677195" xr:uid="{D72F3013-0C12-4B97-B048-1B4C7561465E}"/>
    <hyperlink ref="X47" r:id="rId458" display="https://www.daloopa.com/src/1677170" xr:uid="{455794C9-76B6-484E-BE11-3E35C89D5AFF}"/>
    <hyperlink ref="A49" r:id="rId459" xr:uid="{3474F502-59EE-4A5A-94CC-5A5B2C8038C2}"/>
    <hyperlink ref="C49" r:id="rId460" xr:uid="{EE4DFDFC-45DA-42A0-A8F5-B054426F5C21}"/>
    <hyperlink ref="M49" r:id="rId461" display="https://www.daloopa.com/src/1677261" xr:uid="{710CCA37-24F1-46A1-872A-70D048BA2E5D}"/>
    <hyperlink ref="N49" r:id="rId462" display="https://www.daloopa.com/src/1677255" xr:uid="{E0E939D4-F0D7-4904-9280-3EE8CA51F81A}"/>
    <hyperlink ref="O49" r:id="rId463" display="https://www.daloopa.com/src/1677249" xr:uid="{99BCC9D9-3AA0-48F2-984A-D8E8947A350C}"/>
    <hyperlink ref="P49" r:id="rId464" display="https://www.daloopa.com/src/1677243" xr:uid="{F0A7E529-449E-4DC3-AAB8-52016CC2AFA1}"/>
    <hyperlink ref="Q49" r:id="rId465" display="https://www.daloopa.com/src/1677237" xr:uid="{AA9A2859-6AB8-4306-A25F-859A795830E0}"/>
    <hyperlink ref="R49" r:id="rId466" display="https://www.daloopa.com/src/1677231" xr:uid="{00D0CE15-B9CC-4A5B-84FF-D599FBD5D64E}"/>
    <hyperlink ref="S49" r:id="rId467" display="https://www.daloopa.com/src/1677225" xr:uid="{4C4EE53D-C0B1-49C4-8A7C-40F004B0008D}"/>
    <hyperlink ref="T49" r:id="rId468" display="https://www.daloopa.com/src/1677219" xr:uid="{9B6A48B2-633C-4B08-B754-5A1D1E8D47DA}"/>
    <hyperlink ref="U49" r:id="rId469" display="https://www.daloopa.com/src/1677211" xr:uid="{DDDE7681-18F9-4588-93ED-C547A410A18B}"/>
    <hyperlink ref="V49" r:id="rId470" display="https://www.daloopa.com/src/1677202" xr:uid="{81ADC529-4893-4ED0-81F6-47543C0A4AA8}"/>
    <hyperlink ref="W49" r:id="rId471" display="https://www.daloopa.com/src/1677196" xr:uid="{3C968C49-E88A-4926-9D43-DD0B6CDAC526}"/>
    <hyperlink ref="X49" r:id="rId472" display="https://www.daloopa.com/src/1677171" xr:uid="{AA1A4F03-FB96-49A5-BCA7-57476A319A94}"/>
    <hyperlink ref="A50" r:id="rId473" xr:uid="{FDCFCAEF-F89B-4198-A4C5-57F8FAD60C54}"/>
    <hyperlink ref="C50" r:id="rId474" xr:uid="{32A0D237-2FEE-4AC4-98FE-E4F0473A43F1}"/>
    <hyperlink ref="M50" r:id="rId475" display="https://www.daloopa.com/src/1677262" xr:uid="{6E6D010C-CC7B-42DD-AC49-5BF5EF69FCB7}"/>
    <hyperlink ref="N50" r:id="rId476" display="https://www.daloopa.com/src/1677256" xr:uid="{BFE6FF10-0C99-4199-B62F-94C687F2C038}"/>
    <hyperlink ref="O50" r:id="rId477" display="https://www.daloopa.com/src/1677250" xr:uid="{96DE8C5A-A589-4D4E-A23F-4E988ACDB94E}"/>
    <hyperlink ref="P50" r:id="rId478" display="https://www.daloopa.com/src/1677244" xr:uid="{2FC01C71-DD42-459C-A41F-355BA022F322}"/>
    <hyperlink ref="Q50" r:id="rId479" display="https://www.daloopa.com/src/1677238" xr:uid="{0BC2B0D8-3B07-40C8-A5FB-E61B3EE891BB}"/>
    <hyperlink ref="R50" r:id="rId480" display="https://www.daloopa.com/src/1677232" xr:uid="{D74932CB-86BC-46A7-B75D-43D107061670}"/>
    <hyperlink ref="S50" r:id="rId481" display="https://www.daloopa.com/src/1677226" xr:uid="{71E9C885-4FA3-4888-B976-0544798F1FBB}"/>
    <hyperlink ref="T50" r:id="rId482" display="https://www.daloopa.com/src/1677220" xr:uid="{0D8070D3-5AC5-4801-BBF3-EBB5EAE94D49}"/>
    <hyperlink ref="U50" r:id="rId483" display="https://www.daloopa.com/src/1677212" xr:uid="{94535639-3740-47A4-B70D-E2BD3FE46278}"/>
    <hyperlink ref="V50" r:id="rId484" display="https://www.daloopa.com/src/1677203" xr:uid="{DE102073-DA3A-4177-A85F-4EC0717A73FA}"/>
    <hyperlink ref="W50" r:id="rId485" display="https://www.daloopa.com/src/1677197" xr:uid="{5A325A7D-9F1F-4722-9C8C-E4EB1264C51A}"/>
    <hyperlink ref="X50" r:id="rId486" display="https://www.daloopa.com/src/1677172" xr:uid="{6FE531AB-9592-4B19-A56F-813DA7C128EB}"/>
    <hyperlink ref="Y50" r:id="rId487" display="https://www.daloopa.com/src/1677149" xr:uid="{A70A499E-16ED-4030-9BBF-61FE2F615D65}"/>
    <hyperlink ref="Z50" r:id="rId488" display="https://www.daloopa.com/src/1677129" xr:uid="{CE6E2C7E-D562-4BA7-A182-BFB23F815B6E}"/>
    <hyperlink ref="AA50" r:id="rId489" display="https://www.daloopa.com/src/1677125" xr:uid="{195CE5A0-7396-48C6-BE38-C30AA3AFE92A}"/>
    <hyperlink ref="AB50" r:id="rId490" display="https://www.daloopa.com/src/1677106" xr:uid="{2A18BFEA-1C0A-414F-8788-D273FF908E0E}"/>
    <hyperlink ref="AC50" r:id="rId491" display="https://www.daloopa.com/src/1677102" xr:uid="{D27BD76D-93A7-4D2D-8A31-51606742C149}"/>
    <hyperlink ref="AD50" r:id="rId492" display="https://www.daloopa.com/src/1677082" xr:uid="{35946A13-82B6-40FF-AE4B-863068FDC73B}"/>
    <hyperlink ref="AE50" r:id="rId493" display="https://www.daloopa.com/src/1677077" xr:uid="{937DAC89-BE15-450E-A34D-EB7FD1320CEE}"/>
    <hyperlink ref="A51" r:id="rId494" xr:uid="{9EE96F67-E1A2-44EA-8D3F-CAC0A0E00E1D}"/>
    <hyperlink ref="C51" r:id="rId495" xr:uid="{027568C6-3D29-4D94-9C66-ED5D0693B1ED}"/>
    <hyperlink ref="M51" r:id="rId496" display="https://www.daloopa.com/src/1677263" xr:uid="{C860E0F1-C276-409A-B1F2-D6A5061A3569}"/>
    <hyperlink ref="N51" r:id="rId497" display="https://www.daloopa.com/src/1677257" xr:uid="{83EABC9C-3D35-48FB-AFFE-6B297B7C925A}"/>
    <hyperlink ref="O51" r:id="rId498" display="https://www.daloopa.com/src/1677251" xr:uid="{C804084E-D707-4839-9ADE-4E218725F348}"/>
    <hyperlink ref="P51" r:id="rId499" display="https://www.daloopa.com/src/1677245" xr:uid="{50566D1F-88A3-488C-B4DF-D837FEBE583F}"/>
    <hyperlink ref="Q51" r:id="rId500" display="https://www.daloopa.com/src/1677239" xr:uid="{B57C835B-D08C-4D94-BE6E-9E0E6CFDAFC5}"/>
    <hyperlink ref="R51" r:id="rId501" display="https://www.daloopa.com/src/1677233" xr:uid="{D84A1043-42B0-43D5-972D-64F1F61DE4A9}"/>
    <hyperlink ref="S51" r:id="rId502" display="https://www.daloopa.com/src/1677227" xr:uid="{5454ECDB-B7A1-439C-8B63-5C8128FCC640}"/>
    <hyperlink ref="T51" r:id="rId503" display="https://www.daloopa.com/src/1677221" xr:uid="{A89DE478-5126-4FBB-A34D-A0B25802A1EC}"/>
    <hyperlink ref="U51" r:id="rId504" display="https://www.daloopa.com/src/1677213" xr:uid="{EB8F40A2-ED81-4D50-ACC4-10265376FA09}"/>
    <hyperlink ref="V51" r:id="rId505" display="https://www.daloopa.com/src/1677204" xr:uid="{02E371A3-D72C-407C-8DA8-6D76DB179F41}"/>
    <hyperlink ref="W51" r:id="rId506" display="https://www.daloopa.com/src/1677198" xr:uid="{7A049240-F00C-400F-8D46-81D0E7E78F7B}"/>
    <hyperlink ref="X51" r:id="rId507" display="https://www.daloopa.com/src/1677173" xr:uid="{DA7F96D9-DCD3-47F3-AAE5-D230AE7870BF}"/>
    <hyperlink ref="A53" r:id="rId508" xr:uid="{407191DF-C94D-4614-81FA-EAA75098132B}"/>
    <hyperlink ref="C53" r:id="rId509" xr:uid="{DDCBCB3E-4B8C-4C22-AB2C-380533356C23}"/>
    <hyperlink ref="Y53" r:id="rId510" display="https://www.daloopa.com/src/1677150" xr:uid="{8F9BF985-C09C-43B3-89F0-00B6236C85EC}"/>
    <hyperlink ref="Z53" r:id="rId511" display="https://www.daloopa.com/src/1677130" xr:uid="{922E66B7-616B-41B6-9D0A-E1DC4935D01B}"/>
    <hyperlink ref="AA53" r:id="rId512" display="https://www.daloopa.com/src/1677126" xr:uid="{87EDCA86-C80D-4D3D-9B84-30E49862472E}"/>
    <hyperlink ref="AB53" r:id="rId513" display="https://www.daloopa.com/src/1677107" xr:uid="{D8E5DB60-20FE-4776-ABF4-06C2034E51BA}"/>
    <hyperlink ref="AC53" r:id="rId514" display="https://www.daloopa.com/src/1677103" xr:uid="{ABD1FAAC-E0D5-407B-8A19-163BFDCD7442}"/>
    <hyperlink ref="AD53" r:id="rId515" display="https://www.daloopa.com/src/1677083" xr:uid="{8213FE8C-D564-4AF0-A1FE-A3B7D00DA8EB}"/>
    <hyperlink ref="AE53" r:id="rId516" display="https://www.daloopa.com/src/1677078" xr:uid="{8F31337E-D838-498C-BAD5-FB03FED0F54B}"/>
    <hyperlink ref="A54" r:id="rId517" xr:uid="{0FF77B8B-76CB-49A2-942B-17E748662E3E}"/>
    <hyperlink ref="C54" r:id="rId518" xr:uid="{17D6D7BA-01B2-4283-83D5-9C3593A76420}"/>
    <hyperlink ref="Y54" r:id="rId519" display="https://www.daloopa.com/src/1677151" xr:uid="{675D2B89-6B3C-4E62-B7B2-C7261AE6E08D}"/>
    <hyperlink ref="Z54" r:id="rId520" display="https://www.daloopa.com/src/1677131" xr:uid="{2F49C6CE-B0BE-4F8B-A1FE-4634A3E2B170}"/>
    <hyperlink ref="AA54" r:id="rId521" display="https://www.daloopa.com/src/1677127" xr:uid="{024130BA-7593-4282-8518-0810B2BDFE2C}"/>
    <hyperlink ref="AB54" r:id="rId522" display="https://www.daloopa.com/src/1677108" xr:uid="{847A028C-15FC-41E3-85B0-C7D248547BCE}"/>
    <hyperlink ref="AC54" r:id="rId523" display="https://www.daloopa.com/src/1677104" xr:uid="{2E13387B-D205-43CD-87D7-ED9AC152F038}"/>
    <hyperlink ref="AD54" r:id="rId524" display="https://www.daloopa.com/src/1677084" xr:uid="{57C49D94-6352-46CA-B842-4B1DC02D013D}"/>
    <hyperlink ref="AE54" r:id="rId525" display="https://www.daloopa.com/src/1677079" xr:uid="{4FADF400-204D-4B10-82CE-419B7A2BADA5}"/>
    <hyperlink ref="A57" r:id="rId526" xr:uid="{AB210567-43BF-4ED1-BB49-E78D7000E307}"/>
    <hyperlink ref="C57" r:id="rId527" xr:uid="{7D33C051-A684-4EDE-842F-B0BA98CD4CC0}"/>
    <hyperlink ref="K57" r:id="rId528" display="https://www.daloopa.com/src/50430835" xr:uid="{C453592C-8C0C-49E0-9C9C-464C688EE3D6}"/>
    <hyperlink ref="O57" r:id="rId529" display="https://www.daloopa.com/src/19162996" xr:uid="{18DBF99D-5FE0-40CF-B24E-B754F7381422}"/>
    <hyperlink ref="Q57" r:id="rId530" display="https://www.daloopa.com/src/18919245" xr:uid="{CCB43D3E-241C-4045-B371-5956B49B3957}"/>
    <hyperlink ref="R57" r:id="rId531" display="https://www.daloopa.com/src/18919210" xr:uid="{3A4A93FF-D53D-46AE-95CE-CEE9B37791A9}"/>
    <hyperlink ref="S57" r:id="rId532" display="https://www.daloopa.com/src/18919052" xr:uid="{610F1CB6-0DC9-4BC4-BD9B-55E1C403A4E3}"/>
    <hyperlink ref="T57" r:id="rId533" display="https://www.daloopa.com/src/45303307" xr:uid="{96F8C438-5DC5-4D57-874E-D1662ED4A427}"/>
    <hyperlink ref="U57" r:id="rId534" display="https://www.daloopa.com/src/18918899" xr:uid="{5E166C24-4052-4B23-A77A-9CFD1184EEBD}"/>
    <hyperlink ref="V57" r:id="rId535" display="https://www.daloopa.com/src/18918777" xr:uid="{CDE6DE44-946E-4FF5-A753-01DB0F335A43}"/>
    <hyperlink ref="W57" r:id="rId536" display="https://www.daloopa.com/src/18918696" xr:uid="{0961B4F1-CC79-4C81-B306-C12374CAFD6E}"/>
    <hyperlink ref="X57" r:id="rId537" display="https://www.daloopa.com/src/45303308" xr:uid="{0EB69D98-88A6-4708-9DC7-6AC6F4076D86}"/>
    <hyperlink ref="Y57" r:id="rId538" display="https://www.daloopa.com/src/18918330" xr:uid="{94FC1DD7-2B95-47B2-84C0-AC218F83AA5F}"/>
    <hyperlink ref="Z57" r:id="rId539" display="https://www.daloopa.com/src/18918271" xr:uid="{1D74B3A6-8BF8-4BB8-A537-6340C71FE547}"/>
    <hyperlink ref="AA57" r:id="rId540" display="https://www.daloopa.com/src/18918203" xr:uid="{6C29D7A0-EB38-4F5B-9C2C-74DF76E9C5CF}"/>
    <hyperlink ref="AB57" r:id="rId541" display="https://www.daloopa.com/src/45303309" xr:uid="{5150E3A0-6206-4E0C-956E-F396B4760CCA}"/>
    <hyperlink ref="AC57" r:id="rId542" display="https://www.daloopa.com/src/19355344" xr:uid="{88289415-D081-418D-B202-4D701C126165}"/>
    <hyperlink ref="AD57" r:id="rId543" display="https://www.daloopa.com/src/19355327" xr:uid="{FBFC4AEF-CCCB-4310-BE12-BF46726E4509}"/>
    <hyperlink ref="AE57" r:id="rId544" display="https://www.daloopa.com/src/19355319" xr:uid="{AC3610A6-0ACE-4F64-9033-3490DA83B08D}"/>
    <hyperlink ref="AT57" r:id="rId545" display="https://www.daloopa.com/src/50432877" xr:uid="{D234DAF1-3736-4466-977B-BDA3CA86A390}"/>
    <hyperlink ref="AU57" r:id="rId546" display="https://www.daloopa.com/src/50432756" xr:uid="{073B1643-FBAA-4319-80A4-4A82B217BA5E}"/>
    <hyperlink ref="AV57" r:id="rId547" display="https://www.daloopa.com/src/18919325" xr:uid="{6F369407-520C-4387-A012-B9D92CEFBA02}"/>
    <hyperlink ref="AW57" r:id="rId548" display="https://www.daloopa.com/src/18919016" xr:uid="{F79DA840-9638-4876-B0A8-15F7BC5FDDE9}"/>
    <hyperlink ref="AX57" r:id="rId549" display="https://www.daloopa.com/src/18918517" xr:uid="{80D9B96D-C5B3-4476-AE24-EA8B53C1C942}"/>
    <hyperlink ref="AY57" r:id="rId550" display="https://www.daloopa.com/src/18918123" xr:uid="{58FA7F12-33B8-4C37-9D64-CE74C6212E08}"/>
    <hyperlink ref="A58" r:id="rId551" xr:uid="{60EE5457-6C9A-4855-B3EA-536FB47EF3EF}"/>
    <hyperlink ref="C58" r:id="rId552" xr:uid="{038BDE30-3DCE-4B16-8944-E9891D71A307}"/>
    <hyperlink ref="K58" r:id="rId553" display="https://www.daloopa.com/src/50430834" xr:uid="{FB81DBD1-AA9E-46C9-AFDD-787B98FF9AFB}"/>
    <hyperlink ref="O58" r:id="rId554" display="https://www.daloopa.com/src/19162994" xr:uid="{36ACA787-03B1-4FD2-84C1-491F668B1BAB}"/>
    <hyperlink ref="A59" r:id="rId555" xr:uid="{CCC6EFC5-A784-4502-AB91-08D2CA9D502F}"/>
    <hyperlink ref="C59" r:id="rId556" xr:uid="{8FE153BE-C896-4DE4-874D-1D90DEA35BFF}"/>
    <hyperlink ref="Q59" r:id="rId557" display="https://www.daloopa.com/src/18919246" xr:uid="{CDB2B654-2D92-4613-8C1A-E76C5E3F6215}"/>
    <hyperlink ref="R59" r:id="rId558" display="https://www.daloopa.com/src/18919207" xr:uid="{FA47E676-538E-4A13-B11F-724C6508FA60}"/>
    <hyperlink ref="S59" r:id="rId559" display="https://www.daloopa.com/src/18919053" xr:uid="{7812A14F-5BD4-47BF-9BC8-36E2CDFE2328}"/>
    <hyperlink ref="U59" r:id="rId560" display="https://www.daloopa.com/src/18918900" xr:uid="{F99DA3B1-7863-4284-B6C5-BB17820F4D4B}"/>
    <hyperlink ref="V59" r:id="rId561" display="https://www.daloopa.com/src/18918779" xr:uid="{2504B53A-D53F-4173-8F64-FE56D0C60C39}"/>
    <hyperlink ref="W59" r:id="rId562" display="https://www.daloopa.com/src/18918698" xr:uid="{4F417BBE-220D-43F8-99B8-9637CD39062A}"/>
    <hyperlink ref="Y59" r:id="rId563" display="https://www.daloopa.com/src/18918331" xr:uid="{FE854A52-60DB-462E-BBBF-B68A40EF9267}"/>
    <hyperlink ref="Z59" r:id="rId564" display="https://www.daloopa.com/src/18918270" xr:uid="{33AAFC02-6E64-4B8F-B83A-3F9060AC7D38}"/>
    <hyperlink ref="AA59" r:id="rId565" display="https://www.daloopa.com/src/18918206" xr:uid="{27D6B6E8-C580-4822-987E-12921759EE5E}"/>
    <hyperlink ref="AC59" r:id="rId566" display="https://www.daloopa.com/src/19355345" xr:uid="{4F35A67B-FEE1-4F66-B861-AF087BDFFBE0}"/>
    <hyperlink ref="AD59" r:id="rId567" display="https://www.daloopa.com/src/19355326" xr:uid="{BA98436B-D46C-4BA2-8C71-A1E6EEDC085C}"/>
    <hyperlink ref="AE59" r:id="rId568" display="https://www.daloopa.com/src/19355318" xr:uid="{6DED3651-C523-45F1-AD0C-14626853928C}"/>
    <hyperlink ref="AT59" r:id="rId569" display="https://www.daloopa.com/src/50432849" xr:uid="{1A8171AA-2962-42F4-9E34-1223CFE26011}"/>
    <hyperlink ref="AU59" r:id="rId570" display="https://www.daloopa.com/src/50432755" xr:uid="{3395A90B-250C-490C-931A-E656F77F140C}"/>
    <hyperlink ref="AV59" r:id="rId571" display="https://www.daloopa.com/src/18919327" xr:uid="{EEC98BF0-9880-48B7-A2A1-158D03BE605D}"/>
    <hyperlink ref="AW59" r:id="rId572" display="https://www.daloopa.com/src/18919017" xr:uid="{F4370225-26D0-4751-90ED-908864A4556F}"/>
    <hyperlink ref="AX59" r:id="rId573" display="https://www.daloopa.com/src/18918516" xr:uid="{38135BC0-A222-4D8E-9323-CE21765853F1}"/>
    <hyperlink ref="AY59" r:id="rId574" display="https://www.daloopa.com/src/18918121" xr:uid="{9BCEA6E7-397B-4F24-9EFA-348426677803}"/>
    <hyperlink ref="A60" r:id="rId575" xr:uid="{2ECEFF3E-F39F-41D5-85BB-27A2707BE660}"/>
    <hyperlink ref="C60" r:id="rId576" xr:uid="{4E011DB0-D9F2-4C7A-BEB8-60689BF48676}"/>
    <hyperlink ref="M60" r:id="rId577" display="https://www.daloopa.com/src/50430285" xr:uid="{D14ECA8B-6C4A-4D1F-994D-A34BB81E18E7}"/>
    <hyperlink ref="N60" r:id="rId578" display="https://www.daloopa.com/src/50430079" xr:uid="{4CFF74BF-5293-4489-8224-8163CF6EB957}"/>
    <hyperlink ref="AT60" r:id="rId579" display="https://www.daloopa.com/src/50430629" xr:uid="{D33FF774-41C7-44E8-A15C-2F3D3486AD14}"/>
    <hyperlink ref="AU60" r:id="rId580" display="https://www.daloopa.com/src/50430557" xr:uid="{25C41924-9AB6-4B28-A74B-9CD4837024FE}"/>
    <hyperlink ref="A61" r:id="rId581" xr:uid="{73CA31BC-CB13-4EA0-8528-46511C20C1CB}"/>
    <hyperlink ref="C61" r:id="rId582" xr:uid="{AFF7C175-B339-4469-89E3-87341AD20272}"/>
    <hyperlink ref="M61" r:id="rId583" display="https://www.daloopa.com/src/19357511" xr:uid="{92012233-695C-4AA5-90B3-F41EAD9D69E7}"/>
    <hyperlink ref="N61" r:id="rId584" display="https://www.daloopa.com/src/19357329" xr:uid="{4E504BB9-4E61-4AB6-A2BD-198F0D11A3CB}"/>
    <hyperlink ref="O61" r:id="rId585" display="https://www.daloopa.com/src/19162995" xr:uid="{D81BBD67-21EA-4C72-B604-1F641F70FC1D}"/>
    <hyperlink ref="Q61" r:id="rId586" display="https://www.daloopa.com/src/18919247" xr:uid="{CDB11221-87BC-4583-B82F-97FB829D4BA5}"/>
    <hyperlink ref="R61" r:id="rId587" display="https://www.daloopa.com/src/18919208" xr:uid="{7AB13470-CEBB-4CB8-B0F5-1B34EE293F1E}"/>
    <hyperlink ref="S61" r:id="rId588" display="https://www.daloopa.com/src/18919055" xr:uid="{0BDBCAF5-6ECA-4481-A936-D2FADF62C992}"/>
    <hyperlink ref="U61" r:id="rId589" display="https://www.daloopa.com/src/18918898" xr:uid="{82E27287-9F2D-4641-B5BC-FF20A766E16A}"/>
    <hyperlink ref="V61" r:id="rId590" display="https://www.daloopa.com/src/18918780" xr:uid="{550ED0C3-92D4-42B0-A94C-AD6E309A0AE5}"/>
    <hyperlink ref="W61" r:id="rId591" display="https://www.daloopa.com/src/18918697" xr:uid="{C1A55D23-F42B-4DCE-B98B-F6D7D0A0B08A}"/>
    <hyperlink ref="Y61" r:id="rId592" display="https://www.daloopa.com/src/18918328" xr:uid="{1A504F3C-9BA8-4C06-A1AE-C58189176DDC}"/>
    <hyperlink ref="Z61" r:id="rId593" display="https://www.daloopa.com/src/18918268" xr:uid="{3739959B-FF9A-4C2E-9C44-59F54348A240}"/>
    <hyperlink ref="AA61" r:id="rId594" display="https://www.daloopa.com/src/18918205" xr:uid="{D6B0A30F-1C15-4516-8D23-0DC84690DCE8}"/>
    <hyperlink ref="AC61" r:id="rId595" display="https://www.daloopa.com/src/19355346" xr:uid="{BE39E612-C5CE-4109-8DFA-37C691208C46}"/>
    <hyperlink ref="AD61" r:id="rId596" display="https://www.daloopa.com/src/19354090" xr:uid="{211DEF30-74A9-4A5B-9AD6-EBDECEA9D11F}"/>
    <hyperlink ref="AE61" r:id="rId597" display="https://www.daloopa.com/src/19354034" xr:uid="{B030D0D2-9833-4B12-A583-BD563210A035}"/>
    <hyperlink ref="AG61" r:id="rId598" display="https://www.daloopa.com/src/18917512" xr:uid="{DF6317CB-70F8-43A8-A49E-A0D7FE6628EC}"/>
    <hyperlink ref="AH61" r:id="rId599" display="https://www.daloopa.com/src/18917318" xr:uid="{E191BA6F-4112-482B-A319-157607419E78}"/>
    <hyperlink ref="AI61" r:id="rId600" display="https://www.daloopa.com/src/18917308" xr:uid="{DBCB3033-FB42-4441-B950-C6CA67EE4D34}"/>
    <hyperlink ref="AK61" r:id="rId601" display="https://www.daloopa.com/src/20858264" xr:uid="{0FA9FB9C-1A3C-4F07-A4B8-0FF2BD0F3753}"/>
    <hyperlink ref="AL61" r:id="rId602" display="https://www.daloopa.com/src/32321948" xr:uid="{7319DBE0-3D6E-4DE8-8637-CFA664C5DB71}"/>
    <hyperlink ref="AM61" r:id="rId603" display="https://www.daloopa.com/src/38227183" xr:uid="{46F791F0-6B7C-4A14-BE2F-56BCFDD115F5}"/>
    <hyperlink ref="AO61" r:id="rId604" display="https://www.daloopa.com/src/53485554" xr:uid="{3BBA0AB7-F3AB-4CCC-9C50-732BC4F85796}"/>
    <hyperlink ref="AP61" r:id="rId605" display="https://www.daloopa.com/src/58704472" xr:uid="{58B26696-BA0E-43AF-8FEE-46AB1607FE07}"/>
    <hyperlink ref="AQ61" r:id="rId606" display="https://www.daloopa.com/src/62996040" xr:uid="{A5AAD320-4FC4-437F-887A-97C97E32B1E8}"/>
    <hyperlink ref="AT61" r:id="rId607" display="https://www.daloopa.com/src/50430631" xr:uid="{82BAEF61-EFAE-4C28-B9F0-7E3CF1999D62}"/>
    <hyperlink ref="AU61" r:id="rId608" display="https://www.daloopa.com/src/19358136" xr:uid="{EC7F0DA3-E05D-451E-B9D0-4872CD662344}"/>
    <hyperlink ref="AV61" r:id="rId609" display="https://www.daloopa.com/src/18919324" xr:uid="{DAFBC911-9A2A-44B4-9FD1-5F31E4832926}"/>
    <hyperlink ref="AW61" r:id="rId610" display="https://www.daloopa.com/src/18919014" xr:uid="{658F6CF4-D6EC-46FE-8D2B-9A1276EA8D2E}"/>
    <hyperlink ref="AX61" r:id="rId611" display="https://www.daloopa.com/src/18918515" xr:uid="{C528F98E-E712-40C4-9D69-760003849A74}"/>
    <hyperlink ref="AY61" r:id="rId612" display="https://www.daloopa.com/src/18918120" xr:uid="{C97A929D-9B4E-4D6E-8ACA-3CBAFB1FB758}"/>
    <hyperlink ref="AZ61" r:id="rId613" display="https://www.daloopa.com/src/18917786" xr:uid="{47825CA0-0B93-4A30-A694-74F0461B4DB0}"/>
    <hyperlink ref="BA61" r:id="rId614" display="https://www.daloopa.com/src/18919607" xr:uid="{8C626799-F39F-4A8B-948D-85FCF7AA9E80}"/>
    <hyperlink ref="BB61" r:id="rId615" display="https://www.daloopa.com/src/46503955" xr:uid="{651976AF-C30F-476E-8A65-30C9281E3B03}"/>
    <hyperlink ref="BC61" r:id="rId616" display="https://www.daloopa.com/src/67084963" xr:uid="{3CA16DD2-3F3D-4DFB-B3CC-DB14986AC220}"/>
    <hyperlink ref="A62" r:id="rId617" xr:uid="{6B9460C6-03EF-4D5F-8363-BD781DF57AC4}"/>
    <hyperlink ref="C62" r:id="rId618" xr:uid="{801345E9-3ECA-47F1-A2EE-C1E0D8C2D0B1}"/>
    <hyperlink ref="M62" r:id="rId619" display="https://www.daloopa.com/src/19357512" xr:uid="{B3E1B7DF-6FC5-4BE6-A77A-59B825F250FA}"/>
    <hyperlink ref="N62" r:id="rId620" display="https://www.daloopa.com/src/19357330" xr:uid="{C1029102-E8B6-465B-8A05-57ACB0B3D2B7}"/>
    <hyperlink ref="O62" r:id="rId621" display="https://www.daloopa.com/src/19162997" xr:uid="{F977F0EC-9B5D-4B72-B6DD-43DD8B5D4D1A}"/>
    <hyperlink ref="Q62" r:id="rId622" display="https://www.daloopa.com/src/18919248" xr:uid="{79DD5B26-63EC-47BF-8622-E4E5E9512EE1}"/>
    <hyperlink ref="R62" r:id="rId623" display="https://www.daloopa.com/src/18919209" xr:uid="{5772CDB9-3A82-40F9-B0FD-955120B6F458}"/>
    <hyperlink ref="S62" r:id="rId624" display="https://www.daloopa.com/src/18919054" xr:uid="{97F13BBD-D757-4CE7-913E-E43ADC4393EC}"/>
    <hyperlink ref="U62" r:id="rId625" display="https://www.daloopa.com/src/18918901" xr:uid="{9D6370E3-F3C4-4A25-954E-324792757763}"/>
    <hyperlink ref="V62" r:id="rId626" display="https://www.daloopa.com/src/18918778" xr:uid="{8186F56F-C6BA-4BAD-961A-EE71655986D3}"/>
    <hyperlink ref="W62" r:id="rId627" display="https://www.daloopa.com/src/18918695" xr:uid="{C1BC36DF-8A29-477B-9F0E-FF29EBA656B3}"/>
    <hyperlink ref="Y62" r:id="rId628" display="https://www.daloopa.com/src/18918329" xr:uid="{D0885FD2-2CC4-4742-88C5-5413C2B1721D}"/>
    <hyperlink ref="Z62" r:id="rId629" display="https://www.daloopa.com/src/18918269" xr:uid="{78660438-0100-4D00-B43E-C915D1332744}"/>
    <hyperlink ref="AA62" r:id="rId630" display="https://www.daloopa.com/src/18918204" xr:uid="{9FBAD249-5781-4B4C-936C-2B6242845385}"/>
    <hyperlink ref="AC62" r:id="rId631" display="https://www.daloopa.com/src/19355347" xr:uid="{0FC841D3-4619-436A-981E-DE536937513E}"/>
    <hyperlink ref="AD62" r:id="rId632" display="https://www.daloopa.com/src/19354091" xr:uid="{A24B2F70-9403-46F3-9EA6-27741A3D8309}"/>
    <hyperlink ref="AE62" r:id="rId633" display="https://www.daloopa.com/src/19354033" xr:uid="{9BEEFCF4-E80A-4EC8-9283-031D5C933AA4}"/>
    <hyperlink ref="AG62" r:id="rId634" display="https://www.daloopa.com/src/18917511" xr:uid="{42CBE54F-29B1-46AF-8E23-5B6472985D86}"/>
    <hyperlink ref="AH62" r:id="rId635" display="https://www.daloopa.com/src/18917319" xr:uid="{D30496D8-00FB-4781-AA83-06D3725E5FC7}"/>
    <hyperlink ref="AI62" r:id="rId636" display="https://www.daloopa.com/src/18917307" xr:uid="{2603207E-FAD1-4634-B009-C6E094CBA340}"/>
    <hyperlink ref="AK62" r:id="rId637" display="https://www.daloopa.com/src/20858263" xr:uid="{A60D3770-CDF4-4DFC-90F6-2596851A1826}"/>
    <hyperlink ref="AL62" r:id="rId638" display="https://www.daloopa.com/src/32321949" xr:uid="{DD454449-228C-49C0-83E9-EB2ADCE46161}"/>
    <hyperlink ref="AM62" r:id="rId639" display="https://www.daloopa.com/src/38227184" xr:uid="{20CC48D3-1246-4447-A838-1FA66E3515CE}"/>
    <hyperlink ref="AO62" r:id="rId640" display="https://www.daloopa.com/src/53485553" xr:uid="{19191F3C-43CA-4ABE-9E9E-01D0C4E06025}"/>
    <hyperlink ref="AQ62" r:id="rId641" display="https://www.daloopa.com/src/62996041" xr:uid="{6FD161F4-FE38-44E7-8140-B80CB0E95010}"/>
    <hyperlink ref="AT62" r:id="rId642" display="https://www.daloopa.com/src/50430630" xr:uid="{F75A3BCD-6E5F-4089-AA16-61CEF25733E5}"/>
    <hyperlink ref="AU62" r:id="rId643" display="https://www.daloopa.com/src/19358137" xr:uid="{1458C56D-9385-442B-9F0A-D54D69DA9E73}"/>
    <hyperlink ref="AV62" r:id="rId644" display="https://www.daloopa.com/src/18919326" xr:uid="{F4B095E4-2A08-47BD-8EDB-47B953173BC0}"/>
    <hyperlink ref="AW62" r:id="rId645" display="https://www.daloopa.com/src/18919015" xr:uid="{663F8BB9-6E2D-4762-ABFD-0F2F6DA8B998}"/>
    <hyperlink ref="AX62" r:id="rId646" display="https://www.daloopa.com/src/18918514" xr:uid="{670A12BA-2869-4972-8ED9-75AF1601244C}"/>
    <hyperlink ref="AY62" r:id="rId647" display="https://www.daloopa.com/src/18918122" xr:uid="{CC47868C-EB4B-4A17-9C4A-A50227361D98}"/>
    <hyperlink ref="AZ62" r:id="rId648" display="https://www.daloopa.com/src/18917787" xr:uid="{0CEB4576-279F-48DC-8D38-CF22083BA5FA}"/>
    <hyperlink ref="BA62" r:id="rId649" display="https://www.daloopa.com/src/18919608" xr:uid="{8F40CF82-22D3-46D1-B987-E6093B742055}"/>
    <hyperlink ref="BB62" r:id="rId650" display="https://www.daloopa.com/src/46503954" xr:uid="{DA728897-7FFA-4D9D-B0FB-FCFFE48BCCB0}"/>
    <hyperlink ref="BC62" r:id="rId651" display="https://www.daloopa.com/src/67084964" xr:uid="{88765BAD-104A-4C98-AF79-43EECC24E538}"/>
    <hyperlink ref="A65" r:id="rId652" xr:uid="{0D167E6A-A59A-4065-80D9-4F36A8B0167F}"/>
    <hyperlink ref="C65" r:id="rId653" xr:uid="{96ED4FE9-6FF8-4DC6-A1E8-4BB4911E9740}"/>
    <hyperlink ref="K65" r:id="rId654" display="https://www.daloopa.com/src/50432375" xr:uid="{B30F91E5-2F78-4F08-88FA-4DD4F0765113}"/>
    <hyperlink ref="O65" r:id="rId655" display="https://www.daloopa.com/src/19360027" xr:uid="{CC4FC1C2-4068-40C5-8254-9BFB3FFCAA60}"/>
    <hyperlink ref="Q65" r:id="rId656" display="https://www.daloopa.com/src/19359984" xr:uid="{15305FE6-FE43-4B5A-9128-5AB263BB5510}"/>
    <hyperlink ref="R65" r:id="rId657" display="https://www.daloopa.com/src/19359956" xr:uid="{5A64220E-726B-4F50-9D9F-4A9A4C903E8F}"/>
    <hyperlink ref="S65" r:id="rId658" display="https://www.daloopa.com/src/19359915" xr:uid="{3551E46E-5B72-49DA-B118-12EF5AA2B8E1}"/>
    <hyperlink ref="T65" r:id="rId659" display="https://www.daloopa.com/src/45303310" xr:uid="{485322EA-AB64-440E-BB0F-3BDEAD931401}"/>
    <hyperlink ref="U65" r:id="rId660" display="https://www.daloopa.com/src/19359804" xr:uid="{161AB180-8237-47A4-B763-B2EBDFF5FC44}"/>
    <hyperlink ref="V65" r:id="rId661" display="https://www.daloopa.com/src/19359765" xr:uid="{ECF95D51-2E20-47A7-A043-980B71581857}"/>
    <hyperlink ref="W65" r:id="rId662" display="https://www.daloopa.com/src/19359679" xr:uid="{97E387F9-1849-473E-89DC-57E347951532}"/>
    <hyperlink ref="X65" r:id="rId663" display="https://www.daloopa.com/src/45303311" xr:uid="{2B761CCF-793D-426A-AA06-D232A5A3172B}"/>
    <hyperlink ref="Y65" r:id="rId664" display="https://www.daloopa.com/src/18922691" xr:uid="{702DEBC4-40EE-4754-A758-F50992FE0F1B}"/>
    <hyperlink ref="Z65" r:id="rId665" display="https://www.daloopa.com/src/18922579" xr:uid="{D7BF7B05-F0A7-4797-85DC-4B9F69254719}"/>
    <hyperlink ref="AA65" r:id="rId666" display="https://www.daloopa.com/src/18922332" xr:uid="{AE49A3BE-71C1-4102-A385-E73296462ACD}"/>
    <hyperlink ref="AB65" r:id="rId667" display="https://www.daloopa.com/src/45303312" xr:uid="{B301D917-DBE9-4EB1-8491-6FAB1D76AC5F}"/>
    <hyperlink ref="AC65" r:id="rId668" display="https://www.daloopa.com/src/18922066" xr:uid="{A25094D1-AC33-4FB8-ABA8-65B977362383}"/>
    <hyperlink ref="AD65" r:id="rId669" display="https://www.daloopa.com/src/18921926" xr:uid="{3B450BE5-E8B0-4271-898B-F5528F0E9220}"/>
    <hyperlink ref="AE65" r:id="rId670" display="https://www.daloopa.com/src/18921246" xr:uid="{AD15FF67-5C71-481D-AF62-E0C9DC28487F}"/>
    <hyperlink ref="AT65" r:id="rId671" display="https://www.daloopa.com/src/50432533" xr:uid="{8474A733-80F1-449B-BCD1-1443D3C83E7C}"/>
    <hyperlink ref="AU65" r:id="rId672" display="https://www.daloopa.com/src/50432532" xr:uid="{C452471F-57FB-4391-90C9-88B920C425D0}"/>
    <hyperlink ref="AV65" r:id="rId673" display="https://www.daloopa.com/src/19360374" xr:uid="{A664C19B-96EB-43FB-9C4A-114B5C14E77B}"/>
    <hyperlink ref="AW65" r:id="rId674" display="https://www.daloopa.com/src/19360422" xr:uid="{8AE73075-4CDC-440B-B00E-43F75BD62890}"/>
    <hyperlink ref="AX65" r:id="rId675" display="https://www.daloopa.com/src/19359449" xr:uid="{8DC99F43-5D20-4172-9C88-ABF211C68069}"/>
    <hyperlink ref="AY65" r:id="rId676" display="https://www.daloopa.com/src/18922206" xr:uid="{75DD5128-B4B5-4ABE-9932-768786955B6A}"/>
    <hyperlink ref="A66" r:id="rId677" xr:uid="{BEF26D40-0B57-4A11-A23F-37DE11904D82}"/>
    <hyperlink ref="C66" r:id="rId678" xr:uid="{31E75D7A-BBBC-4289-BD8D-0AD86F6BC7BA}"/>
    <hyperlink ref="K66" r:id="rId679" display="https://www.daloopa.com/src/50432376" xr:uid="{4A71C235-36E9-46EA-B1BB-302659ECE045}"/>
    <hyperlink ref="O66" r:id="rId680" display="https://www.daloopa.com/src/19360028" xr:uid="{C4621CD2-76F4-48BE-BC4D-5F2AA7E660C1}"/>
    <hyperlink ref="A67" r:id="rId681" xr:uid="{445E0289-0C0C-4F60-B46B-C0E7355FF2AC}"/>
    <hyperlink ref="C67" r:id="rId682" xr:uid="{65C8F325-A17F-4553-8C3D-43002FA084F5}"/>
    <hyperlink ref="Q67" r:id="rId683" display="https://www.daloopa.com/src/19359985" xr:uid="{81F40F6B-6DEB-4FAC-B515-E304232A3B0A}"/>
    <hyperlink ref="R67" r:id="rId684" display="https://www.daloopa.com/src/19359955" xr:uid="{6F1A77AB-5C49-4F35-ADBA-C2DB41D39A82}"/>
    <hyperlink ref="S67" r:id="rId685" display="https://www.daloopa.com/src/19359914" xr:uid="{291407AF-7486-4208-9B0D-A2DF9F8C267D}"/>
    <hyperlink ref="U67" r:id="rId686" display="https://www.daloopa.com/src/19359801" xr:uid="{15674A9B-F1B2-4F19-9CEB-CD641112D7D2}"/>
    <hyperlink ref="V67" r:id="rId687" display="https://www.daloopa.com/src/19359766" xr:uid="{56A30C9E-6ADA-4A9A-908C-07285C178341}"/>
    <hyperlink ref="W67" r:id="rId688" display="https://www.daloopa.com/src/19359680" xr:uid="{0179C1DB-9F04-45F8-A725-FAE03AE60C88}"/>
    <hyperlink ref="Y67" r:id="rId689" display="https://www.daloopa.com/src/18922689" xr:uid="{B7B5ADA2-C7DC-45C6-ACBE-249A96490A46}"/>
    <hyperlink ref="Z67" r:id="rId690" display="https://www.daloopa.com/src/18922580" xr:uid="{437B18C9-AA8A-4634-9D17-49C21AC28C03}"/>
    <hyperlink ref="AA67" r:id="rId691" display="https://www.daloopa.com/src/18922333" xr:uid="{573AFFAB-89F3-41C9-BFA2-13FCA05ACC4F}"/>
    <hyperlink ref="AC67" r:id="rId692" display="https://www.daloopa.com/src/18922064" xr:uid="{C7276A76-D8E4-403E-92A8-71738F5399FA}"/>
    <hyperlink ref="AD67" r:id="rId693" display="https://www.daloopa.com/src/18921929" xr:uid="{42EB4D55-7A3F-4C9A-8924-25BC18456E0E}"/>
    <hyperlink ref="AE67" r:id="rId694" display="https://www.daloopa.com/src/18921247" xr:uid="{D0410580-64B7-4541-921C-577571B33CE2}"/>
    <hyperlink ref="AT67" r:id="rId695" display="https://www.daloopa.com/src/50432534" xr:uid="{C24B39C7-FFFF-4E6E-B0CD-AE1549BE90ED}"/>
    <hyperlink ref="AU67" r:id="rId696" display="https://www.daloopa.com/src/50432531" xr:uid="{9C40D117-27AF-4FE5-ACB9-0F02796AAA02}"/>
    <hyperlink ref="AV67" r:id="rId697" display="https://www.daloopa.com/src/19360373" xr:uid="{14317F30-D2EE-49E9-B8E8-B278B9A264A9}"/>
    <hyperlink ref="AW67" r:id="rId698" display="https://www.daloopa.com/src/19360423" xr:uid="{83B58611-1B76-44C1-871C-1401A9ED44FF}"/>
    <hyperlink ref="AX67" r:id="rId699" display="https://www.daloopa.com/src/19359452" xr:uid="{DD9B7C8A-50E5-450C-BA8F-C9F1A30EB554}"/>
    <hyperlink ref="AY67" r:id="rId700" display="https://www.daloopa.com/src/18922203" xr:uid="{154AF106-159D-4F4D-A136-9BC349D608AA}"/>
    <hyperlink ref="A68" r:id="rId701" xr:uid="{0FD25CD2-9EC2-44D7-A97B-7FCE0EA58326}"/>
    <hyperlink ref="C68" r:id="rId702" xr:uid="{B8C8E062-AD0B-4ED7-B3A3-3F6B073F8BF4}"/>
    <hyperlink ref="M68" r:id="rId703" display="https://www.daloopa.com/src/19360211" xr:uid="{B7561D6F-1D95-4C8F-BB33-3C6223AE361C}"/>
    <hyperlink ref="N68" r:id="rId704" display="https://www.daloopa.com/src/19360130" xr:uid="{407CCB92-A1AA-46FF-8F08-219D239FE328}"/>
    <hyperlink ref="O68" r:id="rId705" display="https://www.daloopa.com/src/19360026" xr:uid="{3DC44720-88F3-49F5-9D74-00ECB3CD37EB}"/>
    <hyperlink ref="Q68" r:id="rId706" display="https://www.daloopa.com/src/19359982" xr:uid="{7913336B-FA82-4B22-A68C-86809F835673}"/>
    <hyperlink ref="S68" r:id="rId707" display="https://www.daloopa.com/src/19359916" xr:uid="{FAAFF241-6A5C-48F7-B0DC-D5868FE74F34}"/>
    <hyperlink ref="U68" r:id="rId708" display="https://www.daloopa.com/src/19359803" xr:uid="{6999A1C2-7F2C-4502-BFFA-CD926E2C645C}"/>
    <hyperlink ref="V68" r:id="rId709" display="https://www.daloopa.com/src/19359767" xr:uid="{94D9BAE1-2159-4388-A943-3D0FCCDBA5A7}"/>
    <hyperlink ref="W68" r:id="rId710" display="https://www.daloopa.com/src/19359681" xr:uid="{4DB29E23-AAFB-4CEC-9168-2D2D6E41E281}"/>
    <hyperlink ref="AT68" r:id="rId711" display="https://www.daloopa.com/src/50430633" xr:uid="{DE514D78-897B-4499-80DC-207A23DD33F1}"/>
    <hyperlink ref="AU68" r:id="rId712" display="https://www.daloopa.com/src/19360296" xr:uid="{84DEC318-F070-4C0D-87CD-849E50EB2116}"/>
    <hyperlink ref="AV68" r:id="rId713" display="https://www.daloopa.com/src/19360371" xr:uid="{3B925D64-4517-44F2-B0F0-54A86BBDC9F5}"/>
    <hyperlink ref="AW68" r:id="rId714" display="https://www.daloopa.com/src/19360420" xr:uid="{AB361D1B-E098-4ED5-955F-5D9DA4C56391}"/>
    <hyperlink ref="AX68" r:id="rId715" display="https://www.daloopa.com/src/19359451" xr:uid="{2DC9DB3D-ED55-460D-85F4-7F61A65594F2}"/>
    <hyperlink ref="A69" r:id="rId716" xr:uid="{93FA9AAB-D22C-4427-A4C7-AADA244F8922}"/>
    <hyperlink ref="C69" r:id="rId717" xr:uid="{89894924-515E-4941-9F34-A39D08881FF6}"/>
    <hyperlink ref="M69" r:id="rId718" display="https://www.daloopa.com/src/19360212" xr:uid="{CFC57AF1-257E-46D9-BEBF-70BB1CCBB25F}"/>
    <hyperlink ref="N69" r:id="rId719" display="https://www.daloopa.com/src/19360131" xr:uid="{9573CE12-3DE7-4F13-99CE-6266A7605446}"/>
    <hyperlink ref="O69" r:id="rId720" display="https://www.daloopa.com/src/19360025" xr:uid="{0074D74E-D091-4FDF-8AAE-D3266EB17989}"/>
    <hyperlink ref="Q69" r:id="rId721" display="https://www.daloopa.com/src/19359983" xr:uid="{F7E931AA-181E-48F0-84AC-A24269528A0A}"/>
    <hyperlink ref="R69" r:id="rId722" display="https://www.daloopa.com/src/19359954" xr:uid="{64F7E808-64FD-471C-A2CF-E161684FB0B5}"/>
    <hyperlink ref="S69" r:id="rId723" display="https://www.daloopa.com/src/19359913" xr:uid="{C3D8F507-8F5C-4F95-A641-CEA8513BE426}"/>
    <hyperlink ref="U69" r:id="rId724" display="https://www.daloopa.com/src/19359802" xr:uid="{F039A849-135A-481F-B6E3-81542BEEF7A9}"/>
    <hyperlink ref="V69" r:id="rId725" display="https://www.daloopa.com/src/19359768" xr:uid="{98249ADF-913C-4946-A6F1-BAB9EC0E45A4}"/>
    <hyperlink ref="W69" r:id="rId726" display="https://www.daloopa.com/src/19359682" xr:uid="{C603D53C-43CC-4884-A76B-DA02DD24BDEE}"/>
    <hyperlink ref="AT69" r:id="rId727" display="https://www.daloopa.com/src/50430634" xr:uid="{2B4E03CA-D825-4C1F-84B9-04EB08B75A01}"/>
    <hyperlink ref="AU69" r:id="rId728" display="https://www.daloopa.com/src/19360297" xr:uid="{D3AD3D59-5832-4144-8ACA-6CE86798B420}"/>
    <hyperlink ref="AV69" r:id="rId729" display="https://www.daloopa.com/src/19360372" xr:uid="{687A61F3-89AE-4656-8738-52817B91E5AF}"/>
    <hyperlink ref="AW69" r:id="rId730" display="https://www.daloopa.com/src/19360421" xr:uid="{550A3660-57A1-48D3-A732-DE488F717AAE}"/>
    <hyperlink ref="AX69" r:id="rId731" display="https://www.daloopa.com/src/19359450" xr:uid="{BCB2DF6A-B169-46FF-99CC-D08D2CACA636}"/>
    <hyperlink ref="A70" r:id="rId732" xr:uid="{14A2DF0B-0C9A-4AEE-8050-B55339DA0EA7}"/>
    <hyperlink ref="C70" r:id="rId733" xr:uid="{BB83E1C7-FD41-4DBC-8F5D-4835EF7E373D}"/>
    <hyperlink ref="M70" r:id="rId734" display="https://www.daloopa.com/src/50430286" xr:uid="{9E0A37D0-5F6B-44C4-96AE-AAF700B37336}"/>
    <hyperlink ref="N70" r:id="rId735" display="https://www.daloopa.com/src/50430080" xr:uid="{D8563405-5908-4A0A-9E81-A3AD11BEB86B}"/>
    <hyperlink ref="AT70" r:id="rId736" display="https://www.daloopa.com/src/50430632" xr:uid="{B2BCC61D-E750-4F0B-980C-0A495D1634BE}"/>
    <hyperlink ref="AU70" r:id="rId737" display="https://www.daloopa.com/src/50430558" xr:uid="{CF851424-3FEB-43C4-A3A4-ACBBB502466D}"/>
    <hyperlink ref="A71" r:id="rId738" xr:uid="{8965E073-1325-4807-8363-CF46E3C8735A}"/>
    <hyperlink ref="C71" r:id="rId739" xr:uid="{CE975A29-D036-4A7B-8B7C-CA66626F2DE3}"/>
    <hyperlink ref="Y71" r:id="rId740" display="https://www.daloopa.com/src/18922690" xr:uid="{A0BC49CD-04D9-4204-9349-A20EFA872595}"/>
    <hyperlink ref="Z71" r:id="rId741" display="https://www.daloopa.com/src/18922582" xr:uid="{3D4D699E-BBAA-4C76-98FC-9C29677865A5}"/>
    <hyperlink ref="AA71" r:id="rId742" display="https://www.daloopa.com/src/18922330" xr:uid="{DF11F34E-7639-4C82-AAA5-FED159130420}"/>
    <hyperlink ref="AC71" r:id="rId743" display="https://www.daloopa.com/src/18922063" xr:uid="{D2B15822-8D9B-497D-8E0E-B2F5681250EF}"/>
    <hyperlink ref="AD71" r:id="rId744" display="https://www.daloopa.com/src/18921928" xr:uid="{36B98026-913D-49D4-B28A-30F9EA3FEABE}"/>
    <hyperlink ref="AE71" r:id="rId745" display="https://www.daloopa.com/src/18921248" xr:uid="{95375DBA-1793-4B58-8E51-B7CC4DA36B49}"/>
    <hyperlink ref="AG71" r:id="rId746" display="https://www.daloopa.com/src/18920719" xr:uid="{04684236-28D3-4667-B23C-C4B34FCB4AF6}"/>
    <hyperlink ref="AH71" r:id="rId747" display="https://www.daloopa.com/src/18920662" xr:uid="{A3E5D857-B558-40E5-A2A3-9B3FC8307BF3}"/>
    <hyperlink ref="AI71" r:id="rId748" display="https://www.daloopa.com/src/18920563" xr:uid="{27C1CA00-A7C3-4785-A801-02B7C0A818CD}"/>
    <hyperlink ref="AK71" r:id="rId749" display="https://www.daloopa.com/src/20859831" xr:uid="{05AF63AE-6FC5-4D08-9269-5FB6BB3C6BC5}"/>
    <hyperlink ref="AL71" r:id="rId750" display="https://www.daloopa.com/src/32322025" xr:uid="{DD86D271-8774-44DC-90E5-0A8939D43C75}"/>
    <hyperlink ref="AM71" r:id="rId751" display="https://www.daloopa.com/src/38227234" xr:uid="{99DD640A-5C18-4B76-A335-513123CF20D6}"/>
    <hyperlink ref="AO71" r:id="rId752" display="https://www.daloopa.com/src/53485639" xr:uid="{71196424-721A-4F4A-A357-6293D25863BB}"/>
    <hyperlink ref="AP71" r:id="rId753" display="https://www.daloopa.com/src/58704501" xr:uid="{5D2D7951-9B2F-4FF6-8CBC-7D0BF427DF33}"/>
    <hyperlink ref="AQ71" r:id="rId754" display="https://www.daloopa.com/src/62996043" xr:uid="{F0C8F115-6C50-4766-B035-104D21C01BA6}"/>
    <hyperlink ref="AY71" r:id="rId755" display="https://www.daloopa.com/src/18922205" xr:uid="{5C275E21-5DC5-40F7-98B8-33A253A647D9}"/>
    <hyperlink ref="AZ71" r:id="rId756" display="https://www.daloopa.com/src/18920855" xr:uid="{A2C9310B-ADB6-4A27-A8ED-CC9586326A7F}"/>
    <hyperlink ref="BA71" r:id="rId757" display="https://www.daloopa.com/src/19358813" xr:uid="{480398E7-88B7-4176-9E47-A9ECDB47B72F}"/>
    <hyperlink ref="BB71" r:id="rId758" display="https://www.daloopa.com/src/46503971" xr:uid="{A345A04D-1675-44D0-9967-E74F8C0F92D4}"/>
    <hyperlink ref="BC71" r:id="rId759" display="https://www.daloopa.com/src/67084948" xr:uid="{5B0E7317-8001-4CB2-83F9-C27403E4E565}"/>
    <hyperlink ref="A72" r:id="rId760" xr:uid="{DE99A595-FF25-4D1A-8002-684DBCF871BF}"/>
    <hyperlink ref="C72" r:id="rId761" xr:uid="{F1CCE61C-25F1-49A5-84FF-2030481379C3}"/>
    <hyperlink ref="Y72" r:id="rId762" display="https://www.daloopa.com/src/18922688" xr:uid="{99B8640F-6E24-493D-B51A-01CBCA01FE86}"/>
    <hyperlink ref="Z72" r:id="rId763" display="https://www.daloopa.com/src/18922581" xr:uid="{6F83FA36-65EF-40AD-83DC-19091B072B13}"/>
    <hyperlink ref="AA72" r:id="rId764" display="https://www.daloopa.com/src/18922331" xr:uid="{CBDA766E-6E1D-43B5-9FA9-27049DD0AFE6}"/>
    <hyperlink ref="AC72" r:id="rId765" display="https://www.daloopa.com/src/18922065" xr:uid="{76C190E5-CFF6-404E-806D-F653242FC32B}"/>
    <hyperlink ref="AD72" r:id="rId766" display="https://www.daloopa.com/src/18921927" xr:uid="{0A29A57C-6BF4-41EF-A708-7C4D3635C095}"/>
    <hyperlink ref="AE72" r:id="rId767" display="https://www.daloopa.com/src/18921249" xr:uid="{AE09C6B0-0577-4AEB-A90C-0E9B64BDDF96}"/>
    <hyperlink ref="AG72" r:id="rId768" display="https://www.daloopa.com/src/18920720" xr:uid="{EB404F07-4A81-418E-8134-371ECEE1B50D}"/>
    <hyperlink ref="AH72" r:id="rId769" display="https://www.daloopa.com/src/18920663" xr:uid="{D16BAAEF-7494-4FE8-B611-F81EAC510445}"/>
    <hyperlink ref="AI72" r:id="rId770" display="https://www.daloopa.com/src/18920562" xr:uid="{9249C2E7-5A43-4391-8B7C-AF44CE7C538F}"/>
    <hyperlink ref="AK72" r:id="rId771" display="https://www.daloopa.com/src/20859830" xr:uid="{FEE7BA1C-774F-4157-8286-1E4C8228B313}"/>
    <hyperlink ref="AL72" r:id="rId772" display="https://www.daloopa.com/src/32322024" xr:uid="{47757018-5301-4EE7-BC8E-35F269BF6065}"/>
    <hyperlink ref="AM72" r:id="rId773" display="https://www.daloopa.com/src/38227235" xr:uid="{A0C53C52-3674-46D8-B946-3B97E7B3F6F0}"/>
    <hyperlink ref="AO72" r:id="rId774" display="https://www.daloopa.com/src/53485640" xr:uid="{87432CF4-632B-426A-983C-55E38BD91AAB}"/>
    <hyperlink ref="AP72" r:id="rId775" display="https://www.daloopa.com/src/58704500" xr:uid="{7BDC6E37-DBE1-4B14-B1E9-5CE3BF9277C6}"/>
    <hyperlink ref="AQ72" r:id="rId776" display="https://www.daloopa.com/src/62996044" xr:uid="{257D56F2-2054-4529-8519-D3369E6DF750}"/>
    <hyperlink ref="AY72" r:id="rId777" display="https://www.daloopa.com/src/18922204" xr:uid="{1934A1F2-ECF9-4767-B05C-FD0CA3048C2F}"/>
    <hyperlink ref="AZ72" r:id="rId778" display="https://www.daloopa.com/src/18920854" xr:uid="{8850A514-FBD5-4E47-A7F1-76F25F26FEF5}"/>
    <hyperlink ref="BA72" r:id="rId779" display="https://www.daloopa.com/src/19358812" xr:uid="{D0BB6AB7-B9E3-45BA-98AA-6ADEACE9F8FC}"/>
    <hyperlink ref="BB72" r:id="rId780" display="https://www.daloopa.com/src/46503972" xr:uid="{75B06461-1C2A-4E7F-9421-398C22982D66}"/>
    <hyperlink ref="BC72" r:id="rId781" display="https://www.daloopa.com/src/67084949" xr:uid="{89DED153-671B-40F8-9EBD-410ABCA3436D}"/>
    <hyperlink ref="A75" r:id="rId782" xr:uid="{6775CB18-0622-4C5A-ADE0-3981083FC8EE}"/>
    <hyperlink ref="C75" r:id="rId783" xr:uid="{46DCE968-011E-488B-A9DF-223AB62242D4}"/>
    <hyperlink ref="AC75" r:id="rId784" display="https://www.daloopa.com/src/19619081" xr:uid="{B3814448-3475-44C6-B7A6-4B61D100D2B3}"/>
    <hyperlink ref="AD75" r:id="rId785" display="https://www.daloopa.com/src/19619071" xr:uid="{CCE89A9A-1A54-4495-A0D1-E83BF2CD7DD3}"/>
    <hyperlink ref="AE75" r:id="rId786" display="https://www.daloopa.com/src/19619068" xr:uid="{D3C7367A-B701-4F2F-9FDD-9170E300E35D}"/>
    <hyperlink ref="AF75" r:id="rId787" display="https://www.daloopa.com/src/45303313" xr:uid="{454DF8C6-A3AF-4545-B455-4C4C10EA779A}"/>
    <hyperlink ref="AG75" r:id="rId788" display="https://www.daloopa.com/src/19619079" xr:uid="{7AA8E5C8-57BE-4412-82E7-4623D3713E3E}"/>
    <hyperlink ref="AH75" r:id="rId789" display="https://www.daloopa.com/src/18926497" xr:uid="{7080410F-D207-41B0-81D1-0283BAE6DA85}"/>
    <hyperlink ref="AI75" r:id="rId790" display="https://www.daloopa.com/src/18926319" xr:uid="{8730AD9F-9802-4DA5-A27F-3DC143BCB0F6}"/>
    <hyperlink ref="AZ75" r:id="rId791" display="https://www.daloopa.com/src/18926801" xr:uid="{2BE0D20E-61BD-4308-8A02-16E9D785992C}"/>
    <hyperlink ref="A76" r:id="rId792" xr:uid="{329CE03F-8E44-47DE-B7B3-DB7C5F84FFF3}"/>
    <hyperlink ref="C76" r:id="rId793" xr:uid="{E6AB0EC6-76FC-43E5-B6E5-24DA1DA220FF}"/>
    <hyperlink ref="AC76" r:id="rId794" display="https://www.daloopa.com/src/19619080" xr:uid="{A40C4D3B-B258-471B-B3A2-4C9636A2A0C8}"/>
    <hyperlink ref="AD76" r:id="rId795" display="https://www.daloopa.com/src/19619070" xr:uid="{C06D0A41-2981-478E-B515-0E52DA2E2DFE}"/>
    <hyperlink ref="AE76" r:id="rId796" display="https://www.daloopa.com/src/19619067" xr:uid="{BA8592A7-C241-4C78-A21C-2319DFE92ADD}"/>
    <hyperlink ref="AG76" r:id="rId797" display="https://www.daloopa.com/src/19619078" xr:uid="{8EA5CDE9-42A8-4E31-AAE4-9AB5329498D0}"/>
    <hyperlink ref="AH76" r:id="rId798" display="https://www.daloopa.com/src/18926498" xr:uid="{36211A33-A04E-489A-A264-CE7C3F2D7ADD}"/>
    <hyperlink ref="AI76" r:id="rId799" display="https://www.daloopa.com/src/18926318" xr:uid="{5959E4C4-B0C3-417B-8509-16C69B1BF940}"/>
    <hyperlink ref="AZ76" r:id="rId800" display="https://www.daloopa.com/src/18926800" xr:uid="{6E5303C4-9C35-41BB-98E2-4F3D74B1AEE7}"/>
    <hyperlink ref="A80" r:id="rId801" xr:uid="{202FBED9-98F9-476C-9712-D1A360B60B8C}"/>
    <hyperlink ref="C80" r:id="rId802" xr:uid="{66D9A60F-88E4-4384-A8FD-C9D585F34ABF}"/>
    <hyperlink ref="AB80" r:id="rId803" display="https://www.daloopa.com/src/15999012" xr:uid="{0609B8DA-C3BE-487D-878B-FE2F14DD7DA0}"/>
    <hyperlink ref="AC80" r:id="rId804" display="https://www.daloopa.com/src/15998859" xr:uid="{F9552115-594B-4C7E-856E-F72FE57CA683}"/>
    <hyperlink ref="AD80" r:id="rId805" display="https://www.daloopa.com/src/15998727" xr:uid="{F156ED42-366D-421A-8F70-8866A76F982A}"/>
    <hyperlink ref="AE80" r:id="rId806" display="https://www.daloopa.com/src/15998661" xr:uid="{493B3EA3-A755-4131-BE04-7167B2F2ED05}"/>
    <hyperlink ref="AF80" r:id="rId807" display="https://www.daloopa.com/src/2700699" xr:uid="{A35FA3C7-DB4F-4C8A-A33B-B2D37C2F920F}"/>
    <hyperlink ref="AG80" r:id="rId808" display="https://www.daloopa.com/src/4681645" xr:uid="{2A3C8A64-A864-457A-8562-0910CFF80E86}"/>
    <hyperlink ref="AH80" r:id="rId809" display="https://www.daloopa.com/src/7963869" xr:uid="{E191F4EC-4D29-4853-8C17-89498E6F3070}"/>
    <hyperlink ref="AI80" r:id="rId810" display="https://www.daloopa.com/src/10333287" xr:uid="{26158FD0-5658-4942-9B73-2A36AB770027}"/>
    <hyperlink ref="AJ80" r:id="rId811" display="https://www.daloopa.com/src/14718345" xr:uid="{75DD02F6-9656-4E2E-B164-D612F399CECB}"/>
    <hyperlink ref="AK80" r:id="rId812" display="https://www.daloopa.com/src/20811036" xr:uid="{BCD7BE90-DB1B-43EF-9828-A798F4F8EB3D}"/>
    <hyperlink ref="AL80" r:id="rId813" display="https://www.daloopa.com/src/32273597" xr:uid="{ED1EE146-715F-48CF-9ACB-EA8227DAF697}"/>
    <hyperlink ref="AM80" r:id="rId814" display="https://www.daloopa.com/src/38124383" xr:uid="{F8CDFB80-F715-48F6-B233-5AA3731A4C33}"/>
    <hyperlink ref="AN80" r:id="rId815" display="https://www.daloopa.com/src/46414552" xr:uid="{9E86EE10-4001-4947-9A8B-925FEB197DF5}"/>
    <hyperlink ref="AO80" r:id="rId816" display="https://www.daloopa.com/src/53410664" xr:uid="{3A5FFBA3-6368-4A39-A360-1DEDF3B5AAA5}"/>
    <hyperlink ref="AP80" r:id="rId817" display="https://www.daloopa.com/src/58653240" xr:uid="{E3D20753-F1B9-4993-BF31-A3B5CF85B0E3}"/>
    <hyperlink ref="AQ80" r:id="rId818" display="https://www.daloopa.com/src/62949261" xr:uid="{0E0BFF89-E5BF-4F88-BB1B-1E3AD79E5DB9}"/>
    <hyperlink ref="AR80" r:id="rId819" display="https://www.daloopa.com/src/67045209" xr:uid="{1DA31620-B89A-4900-A8D9-A2A233D199FA}"/>
    <hyperlink ref="AZ80" r:id="rId820" display="https://www.daloopa.com/src/48507213" xr:uid="{9DB6CA33-AFB5-4125-A5C6-7B7D5AB08304}"/>
    <hyperlink ref="BA80" r:id="rId821" display="https://www.daloopa.com/src/48507384" xr:uid="{A1E74105-D286-4057-B2C7-9360DECFD5F0}"/>
    <hyperlink ref="BB80" r:id="rId822" display="https://www.daloopa.com/src/50174705" xr:uid="{C423F327-C473-4DF0-AD94-CDAC473B6276}"/>
    <hyperlink ref="BC80" r:id="rId823" display="https://www.daloopa.com/src/67092376" xr:uid="{4B23249B-B559-47B3-8ED5-56151B923CDF}"/>
    <hyperlink ref="A81" r:id="rId824" xr:uid="{577A202C-749C-4DAD-B25E-A58ACA3704CE}"/>
    <hyperlink ref="C81" r:id="rId825" xr:uid="{1F7D8078-3360-448C-84F1-5E8682B987D2}"/>
    <hyperlink ref="AB81" r:id="rId826" display="https://www.daloopa.com/src/15999014" xr:uid="{6ACB7B9A-675F-46ED-B72B-DB4A8D853B8C}"/>
    <hyperlink ref="AC81" r:id="rId827" display="https://www.daloopa.com/src/15998860" xr:uid="{6646A4EC-2D5E-4ADC-94C4-A85F2B4606FD}"/>
    <hyperlink ref="AD81" r:id="rId828" display="https://www.daloopa.com/src/15998733" xr:uid="{582FC196-8B17-48CF-840E-FC721B08B9D0}"/>
    <hyperlink ref="AE81" r:id="rId829" display="https://www.daloopa.com/src/15998660" xr:uid="{A15206AD-984D-4EB9-9405-9D88D68C5759}"/>
    <hyperlink ref="AF81" r:id="rId830" display="https://www.daloopa.com/src/2700700" xr:uid="{73106B1C-52D9-41CA-B8F7-713C6A772871}"/>
    <hyperlink ref="AG81" r:id="rId831" display="https://www.daloopa.com/src/4681646" xr:uid="{EACB2735-8D4A-47D3-BBBA-6051FA9BFD40}"/>
    <hyperlink ref="AH81" r:id="rId832" display="https://www.daloopa.com/src/7963870" xr:uid="{4805C770-0322-4CF9-BE85-2AF8E21EF634}"/>
    <hyperlink ref="AI81" r:id="rId833" display="https://www.daloopa.com/src/10333281" xr:uid="{55A3DAD4-12A9-4CEC-8637-3C6641D32534}"/>
    <hyperlink ref="AJ81" r:id="rId834" display="https://www.daloopa.com/src/14718341" xr:uid="{2B03F982-29B3-4641-A834-604782A8C73F}"/>
    <hyperlink ref="AK81" r:id="rId835" display="https://www.daloopa.com/src/20811037" xr:uid="{46CBD31D-7ADD-44E6-A106-10A0E2E50DBF}"/>
    <hyperlink ref="AL81" r:id="rId836" display="https://www.daloopa.com/src/32273596" xr:uid="{405CA692-6030-4852-B586-CF9C9EDF9D3E}"/>
    <hyperlink ref="AM81" r:id="rId837" display="https://www.daloopa.com/src/38124384" xr:uid="{59395D12-4B13-4571-96EB-1B06C459CFFC}"/>
    <hyperlink ref="AN81" r:id="rId838" display="https://www.daloopa.com/src/46414561" xr:uid="{F61C6B36-9B00-4795-901A-9D4FC393BE07}"/>
    <hyperlink ref="AO81" r:id="rId839" display="https://www.daloopa.com/src/53410669" xr:uid="{1C300EAB-F5DE-4856-9EAE-BC07A4B085E3}"/>
    <hyperlink ref="AP81" r:id="rId840" display="https://www.daloopa.com/src/58653242" xr:uid="{F63A131B-ABE3-4876-A69B-F17B25B969B5}"/>
    <hyperlink ref="AQ81" r:id="rId841" display="https://www.daloopa.com/src/62949268" xr:uid="{6F8FFDC5-99B5-4274-8A22-672916E5C252}"/>
    <hyperlink ref="AR81" r:id="rId842" display="https://www.daloopa.com/src/67045210" xr:uid="{423673DC-AE0D-442F-BD6A-5592FF0B369C}"/>
    <hyperlink ref="AZ81" r:id="rId843" display="https://www.daloopa.com/src/48507223" xr:uid="{1FE4815E-3FDD-4EF2-A581-24D45DD728D7}"/>
    <hyperlink ref="BA81" r:id="rId844" display="https://www.daloopa.com/src/48507377" xr:uid="{BE26A28A-FD2B-49C6-88D0-4E5B0BCAF4F4}"/>
    <hyperlink ref="BB81" r:id="rId845" display="https://www.daloopa.com/src/50174701" xr:uid="{548D6E35-98B4-4113-829A-39FA870D7557}"/>
    <hyperlink ref="BC81" r:id="rId846" display="https://www.daloopa.com/src/67092370" xr:uid="{4CD9DE14-B68E-46DD-ADA5-D32FAF0F8303}"/>
    <hyperlink ref="A82" r:id="rId847" xr:uid="{C78A236E-3474-4583-913C-25D1AB8A928F}"/>
    <hyperlink ref="C82" r:id="rId848" xr:uid="{64E61D09-603B-4488-8A63-AC017AEA24F5}"/>
    <hyperlink ref="AB82" r:id="rId849" display="https://www.daloopa.com/src/15999015" xr:uid="{894CCEFB-50B4-4FE3-A548-9980DCC9814E}"/>
    <hyperlink ref="AC82" r:id="rId850" display="https://www.daloopa.com/src/15998858" xr:uid="{060BC373-5A61-4EE7-A0CE-0780BF125F1B}"/>
    <hyperlink ref="AD82" r:id="rId851" display="https://www.daloopa.com/src/15998730" xr:uid="{6990674B-8B9E-4169-B868-EB34530410CD}"/>
    <hyperlink ref="AE82" r:id="rId852" display="https://www.daloopa.com/src/15998656" xr:uid="{963684F8-3380-4019-9468-5244E44B69F5}"/>
    <hyperlink ref="AF82" r:id="rId853" display="https://www.daloopa.com/src/2700701" xr:uid="{9744CD80-D0CC-40D3-ADC7-F67218CF7DA3}"/>
    <hyperlink ref="AG82" r:id="rId854" display="https://www.daloopa.com/src/4681647" xr:uid="{3CD2BB22-2738-4344-B697-164CA03F5480}"/>
    <hyperlink ref="AH82" r:id="rId855" display="https://www.daloopa.com/src/7963871" xr:uid="{CA094933-72D3-41A9-B6D0-BF951C6BF448}"/>
    <hyperlink ref="AI82" r:id="rId856" display="https://www.daloopa.com/src/10333291" xr:uid="{041E301D-2E35-4800-A55A-E23F274D1EFC}"/>
    <hyperlink ref="AW82" r:id="rId857" display="https://www.daloopa.com/src/62755495" xr:uid="{E2B4D48B-F3E0-4948-8F00-CA87F794FE47}"/>
    <hyperlink ref="AX82" r:id="rId858" display="https://www.daloopa.com/src/62755502" xr:uid="{F71367A6-6A6F-4185-9B87-219ECDD0CD45}"/>
    <hyperlink ref="AY82" r:id="rId859" display="https://www.daloopa.com/src/48505913" xr:uid="{1BB5D9DC-725B-4EC9-96AA-B8CFC47D5A6B}"/>
    <hyperlink ref="AZ82" r:id="rId860" display="https://www.daloopa.com/src/48507221" xr:uid="{166DEC34-38E4-4C98-83BA-A125074F24B6}"/>
    <hyperlink ref="A84" r:id="rId861" xr:uid="{795DACAA-EBC8-4E8D-934D-E83637D102E2}"/>
    <hyperlink ref="C84" r:id="rId862" xr:uid="{9C12F6CB-D2E7-4A4A-A69D-4855C178CD5A}"/>
    <hyperlink ref="AB84" r:id="rId863" display="https://www.daloopa.com/src/15999011" xr:uid="{CD55130C-CDAB-4177-9E66-8F17E69C43F9}"/>
    <hyperlink ref="AC84" r:id="rId864" display="https://www.daloopa.com/src/15998861" xr:uid="{A8D295C0-AA1B-469F-9259-DC690AC46C23}"/>
    <hyperlink ref="AD84" r:id="rId865" display="https://www.daloopa.com/src/15998734" xr:uid="{BBCB87CB-D2DF-47AC-8DB9-3E3A67F1EE64}"/>
    <hyperlink ref="AE84" r:id="rId866" display="https://www.daloopa.com/src/15998666" xr:uid="{810901AC-7DA8-4F37-994B-6F3E65D574B2}"/>
    <hyperlink ref="AF84" r:id="rId867" display="https://www.daloopa.com/src/2700702" xr:uid="{F9EC6B5C-CB70-4C4D-87C0-1AF5340E41BC}"/>
    <hyperlink ref="AG84" r:id="rId868" display="https://www.daloopa.com/src/4681648" xr:uid="{B2B63D11-5B1A-40A8-BE13-6E8DC89BB101}"/>
    <hyperlink ref="AH84" r:id="rId869" display="https://www.daloopa.com/src/7963872" xr:uid="{87E39718-396F-4753-B063-3A5828E49203}"/>
    <hyperlink ref="AI84" r:id="rId870" display="https://www.daloopa.com/src/10333282" xr:uid="{EBE26638-D507-4513-93A7-C9E57C5A0207}"/>
    <hyperlink ref="AJ84" r:id="rId871" display="https://www.daloopa.com/src/14718342" xr:uid="{91BD0E66-DB45-4B13-BE21-8708178A6CD7}"/>
    <hyperlink ref="AK84" r:id="rId872" display="https://www.daloopa.com/src/20811031" xr:uid="{615DB7B4-14D2-4539-8176-7715DD85F7F4}"/>
    <hyperlink ref="AL84" r:id="rId873" display="https://www.daloopa.com/src/32273593" xr:uid="{C392B330-49DA-42C1-B407-F7F103E55C0B}"/>
    <hyperlink ref="AM84" r:id="rId874" display="https://www.daloopa.com/src/38124382" xr:uid="{CDE42E54-3969-4FD2-8C99-4FF82F97C228}"/>
    <hyperlink ref="AN84" r:id="rId875" display="https://www.daloopa.com/src/46414560" xr:uid="{D68E0E31-9097-4A82-9584-4F876B1A258D}"/>
    <hyperlink ref="AO84" r:id="rId876" display="https://www.daloopa.com/src/53410665" xr:uid="{2B30914A-24EE-4066-9A0D-8E5A30B71031}"/>
    <hyperlink ref="AP84" r:id="rId877" display="https://www.daloopa.com/src/58653243" xr:uid="{8DB0D1A6-5B94-4073-A2EF-9266935DEEB7}"/>
    <hyperlink ref="AQ84" r:id="rId878" display="https://www.daloopa.com/src/62949260" xr:uid="{A2A82203-D5F2-4A91-AD2E-BA45DBB5351C}"/>
    <hyperlink ref="AR84" r:id="rId879" display="https://www.daloopa.com/src/67045211" xr:uid="{D54CDE9D-E247-45AC-B8EE-B533B31B93B7}"/>
    <hyperlink ref="AW84" r:id="rId880" display="https://www.daloopa.com/src/62755496" xr:uid="{785BD791-91B1-4D42-93C2-DC07B5659992}"/>
    <hyperlink ref="AX84" r:id="rId881" display="https://www.daloopa.com/src/62755503" xr:uid="{5FF0DD90-9948-47B7-A107-F560A1576F56}"/>
    <hyperlink ref="AY84" r:id="rId882" display="https://www.daloopa.com/src/48505914" xr:uid="{5CDDEC29-8AAC-43A1-B8EF-BAEB1539CE6A}"/>
    <hyperlink ref="AZ84" r:id="rId883" display="https://www.daloopa.com/src/48507214" xr:uid="{50515A18-4291-41D0-8214-10E97B4C2BBF}"/>
    <hyperlink ref="BA84" r:id="rId884" display="https://www.daloopa.com/src/48507380" xr:uid="{5C8CE968-7908-49D2-AFE3-298A3B24D094}"/>
    <hyperlink ref="BB84" r:id="rId885" display="https://www.daloopa.com/src/50174698" xr:uid="{845F6E4A-249C-4E28-B371-D1FE70A7CCCB}"/>
    <hyperlink ref="BC84" r:id="rId886" display="https://www.daloopa.com/src/67092368" xr:uid="{48FC9751-CA1E-4266-BF38-6CD49CE7EB0E}"/>
    <hyperlink ref="A85" r:id="rId887" xr:uid="{CDC47159-2256-47BB-AEE5-ABBF46FBFC9D}"/>
    <hyperlink ref="C85" r:id="rId888" xr:uid="{E22FB543-096B-4D5F-8A82-5F88535B54CA}"/>
    <hyperlink ref="AB85" r:id="rId889" display="https://www.daloopa.com/src/15999005" xr:uid="{87DCCDD9-6F97-4E19-A892-6450D807ECE4}"/>
    <hyperlink ref="AC85" r:id="rId890" display="https://www.daloopa.com/src/15998857" xr:uid="{D0D380D6-E93A-4C2C-8DD9-BFCE15D25017}"/>
    <hyperlink ref="AD85" r:id="rId891" display="https://www.daloopa.com/src/15998729" xr:uid="{373267D2-87E7-4D08-89AD-C75FF1569C8E}"/>
    <hyperlink ref="AE85" r:id="rId892" display="https://www.daloopa.com/src/15998659" xr:uid="{0119BCCA-8EC0-4BFB-A02E-1C0E7456D8A4}"/>
    <hyperlink ref="AF85" r:id="rId893" display="https://www.daloopa.com/src/2700703" xr:uid="{3FE65BDE-87A4-465C-ACB7-6D5992E5BCC6}"/>
    <hyperlink ref="AG85" r:id="rId894" display="https://www.daloopa.com/src/4681649" xr:uid="{F1B20C0E-FA57-466C-A1AD-1909F397E264}"/>
    <hyperlink ref="AH85" r:id="rId895" display="https://www.daloopa.com/src/7963873" xr:uid="{F5F024C3-B0E3-4CCE-AF01-1E0E846317C7}"/>
    <hyperlink ref="AI85" r:id="rId896" display="https://www.daloopa.com/src/10333286" xr:uid="{C06D46DF-8D75-4CC4-A083-5DAF882A6DC0}"/>
    <hyperlink ref="AJ85" r:id="rId897" display="https://www.daloopa.com/src/14718343" xr:uid="{07C91DEC-DB9E-4821-A5B2-90D8C4FFE3F4}"/>
    <hyperlink ref="AK85" r:id="rId898" display="https://www.daloopa.com/src/20811030" xr:uid="{DCFD1232-E976-421A-BA9D-D337D9BB9D86}"/>
    <hyperlink ref="AL85" r:id="rId899" display="https://www.daloopa.com/src/32273594" xr:uid="{5903CC48-8F63-4836-8595-05C88F5B0AA9}"/>
    <hyperlink ref="AM85" r:id="rId900" display="https://www.daloopa.com/src/38124381" xr:uid="{986E22B7-9EF2-422E-B401-602CCE499840}"/>
    <hyperlink ref="AN85" r:id="rId901" display="https://www.daloopa.com/src/46414553" xr:uid="{96DFA257-4B8C-4841-88EA-F027EFE92C4E}"/>
    <hyperlink ref="AO85" r:id="rId902" display="https://www.daloopa.com/src/53410666" xr:uid="{5E2F3824-F49A-44FC-9A40-971F7E1D15CC}"/>
    <hyperlink ref="AP85" r:id="rId903" display="https://www.daloopa.com/src/58653239" xr:uid="{1F035D6D-7B75-444A-9C0A-22B8985A61F2}"/>
    <hyperlink ref="AQ85" r:id="rId904" display="https://www.daloopa.com/src/62949263" xr:uid="{EF7E1A29-809F-4CF9-951B-273CF5390A2C}"/>
    <hyperlink ref="AR85" r:id="rId905" display="https://www.daloopa.com/src/67045212" xr:uid="{6C4FCC0B-291F-4D2F-8196-6BCFDF5EB26D}"/>
    <hyperlink ref="AW85" r:id="rId906" display="https://www.daloopa.com/src/62755497" xr:uid="{3FE30169-B494-466E-87EF-C2312A26EA1E}"/>
    <hyperlink ref="AX85" r:id="rId907" display="https://www.daloopa.com/src/62755504" xr:uid="{059BE9F8-D267-4759-85A3-CF41D527EC89}"/>
    <hyperlink ref="AY85" r:id="rId908" display="https://www.daloopa.com/src/48505915" xr:uid="{AB2B3F4D-D378-406D-ADE5-B7EEEBFA4C13}"/>
    <hyperlink ref="AZ85" r:id="rId909" display="https://www.daloopa.com/src/48507219" xr:uid="{CBEFBA38-DA52-4494-8CB9-940CE2AC8954}"/>
    <hyperlink ref="BA85" r:id="rId910" display="https://www.daloopa.com/src/48507382" xr:uid="{FF62C980-BF62-4B23-9691-93D1A1AC0F01}"/>
    <hyperlink ref="BB85" r:id="rId911" display="https://www.daloopa.com/src/50174703" xr:uid="{5B647401-60D6-4CF4-8F7F-DD30DB2F063B}"/>
    <hyperlink ref="BC85" r:id="rId912" display="https://www.daloopa.com/src/67092374" xr:uid="{7274FBB0-81CF-47B9-B4DD-5377AE8CF745}"/>
    <hyperlink ref="A87" r:id="rId913" xr:uid="{FB14092C-2182-444D-819E-758C8C945C32}"/>
    <hyperlink ref="C87" r:id="rId914" xr:uid="{A4145F6E-ABE7-458D-A81B-ACBE19DB31F5}"/>
    <hyperlink ref="AB87" r:id="rId915" display="https://www.daloopa.com/src/15999006" xr:uid="{E7E54CA9-ADDE-4304-B598-803095C90005}"/>
    <hyperlink ref="AC87" r:id="rId916" display="https://www.daloopa.com/src/15998862" xr:uid="{252A6DBB-1D10-4B14-BE73-B9B4F686AAF4}"/>
    <hyperlink ref="AD87" r:id="rId917" display="https://www.daloopa.com/src/15998732" xr:uid="{E6038F46-0BE2-40F7-886F-B2E9BEC1C133}"/>
    <hyperlink ref="AE87" r:id="rId918" display="https://www.daloopa.com/src/15998664" xr:uid="{5E043EEF-090B-4648-B3E1-2F8BE014E921}"/>
    <hyperlink ref="AF87" r:id="rId919" display="https://www.daloopa.com/src/2700704" xr:uid="{61CEAB15-F6C2-46AC-AF34-E2A45F9AF736}"/>
    <hyperlink ref="AG87" r:id="rId920" display="https://www.daloopa.com/src/4681650" xr:uid="{150FFE34-C6A9-4DB8-85B1-AAD65BB51FB5}"/>
    <hyperlink ref="AH87" r:id="rId921" display="https://www.daloopa.com/src/7963874" xr:uid="{EE05CD57-7B8E-424E-8353-F6BB901D8FAF}"/>
    <hyperlink ref="AI87" r:id="rId922" display="https://www.daloopa.com/src/10333283" xr:uid="{003EA224-377D-4332-AC72-6B016CF4A3AF}"/>
    <hyperlink ref="AZ87" r:id="rId923" display="https://www.daloopa.com/src/48507215" xr:uid="{6151B09C-E8BF-4E19-AA5B-9F7F660A6D88}"/>
    <hyperlink ref="A88" r:id="rId924" xr:uid="{C9506C8E-ADA5-4D26-99BC-A61A2A44B73B}"/>
    <hyperlink ref="C88" r:id="rId925" xr:uid="{15BE97CD-BC91-413D-83D0-B8EF16312772}"/>
    <hyperlink ref="AB88" r:id="rId926" display="https://www.daloopa.com/src/15999007" xr:uid="{AB26DF48-2C01-4B32-94CB-AD2B146425FD}"/>
    <hyperlink ref="AC88" r:id="rId927" display="https://www.daloopa.com/src/15998863" xr:uid="{48FE9FDA-A7BF-48EA-9B5C-3D4F0F8BCE9A}"/>
    <hyperlink ref="AD88" r:id="rId928" display="https://www.daloopa.com/src/15998735" xr:uid="{CDC74F6F-0C46-4977-8EBC-F7CD7BDBBD20}"/>
    <hyperlink ref="AE88" r:id="rId929" display="https://www.daloopa.com/src/15998665" xr:uid="{18AF10C0-E341-4AE2-868A-653408D9C6A7}"/>
    <hyperlink ref="AF88" r:id="rId930" display="https://www.daloopa.com/src/2700705" xr:uid="{5F934878-F6E0-440A-BBF3-54404E984D36}"/>
    <hyperlink ref="AG88" r:id="rId931" display="https://www.daloopa.com/src/4681651" xr:uid="{E88B3BC0-E7F9-4BE9-8A2B-4B239A8B005A}"/>
    <hyperlink ref="AH88" r:id="rId932" display="https://www.daloopa.com/src/7963875" xr:uid="{22550EA3-7905-4C26-AF37-C1514A35655F}"/>
    <hyperlink ref="AI88" r:id="rId933" display="https://www.daloopa.com/src/10333284" xr:uid="{B4612455-1253-4B6B-AAFA-2E5F48BF65F8}"/>
    <hyperlink ref="AJ88" r:id="rId934" display="https://www.daloopa.com/src/14718344" xr:uid="{965A4918-19B7-4A47-B1D1-E323B4162DF8}"/>
    <hyperlink ref="AK88" r:id="rId935" display="https://www.daloopa.com/src/20811029" xr:uid="{98D59677-85F1-44CF-9FE4-5B5C81E4E6C0}"/>
    <hyperlink ref="AL88" r:id="rId936" display="https://www.daloopa.com/src/32273598" xr:uid="{BC4D0E9C-A124-46B7-B7F0-5FBECFE283F6}"/>
    <hyperlink ref="AM88" r:id="rId937" display="https://www.daloopa.com/src/38124379" xr:uid="{96ED3CF1-184E-481A-8908-220A88090301}"/>
    <hyperlink ref="AN88" r:id="rId938" display="https://www.daloopa.com/src/46414559" xr:uid="{6C58D7BA-A252-4241-B709-ACB230DC451A}"/>
    <hyperlink ref="AO88" r:id="rId939" display="https://www.daloopa.com/src/53410672" xr:uid="{9FF42BE3-B40B-4837-B377-9872D6BDA866}"/>
    <hyperlink ref="AP88" r:id="rId940" display="https://www.daloopa.com/src/58653244" xr:uid="{F66E9B61-0500-4CC2-A898-0173CC7BD367}"/>
    <hyperlink ref="AQ88" r:id="rId941" display="https://www.daloopa.com/src/62949264" xr:uid="{B499308C-FF72-4B8A-825C-6EB2F15DC1F8}"/>
    <hyperlink ref="AR88" r:id="rId942" display="https://www.daloopa.com/src/67045213" xr:uid="{F69F584B-E632-452C-B0FB-DCB9664F5073}"/>
    <hyperlink ref="AW88" r:id="rId943" display="https://www.daloopa.com/src/62755498" xr:uid="{0722232A-7B96-42A7-B6A5-4961CE20FCD1}"/>
    <hyperlink ref="AX88" r:id="rId944" display="https://www.daloopa.com/src/62755505" xr:uid="{C553234B-58A7-44CF-90CA-3A8A94278DCD}"/>
    <hyperlink ref="AY88" r:id="rId945" display="https://www.daloopa.com/src/48505909" xr:uid="{608E5536-6DBF-42C0-A698-5E8B1A152671}"/>
    <hyperlink ref="AZ88" r:id="rId946" display="https://www.daloopa.com/src/48507218" xr:uid="{A9D416DC-C8D1-42EA-B04E-EB96B9284835}"/>
    <hyperlink ref="BA88" r:id="rId947" display="https://www.daloopa.com/src/48507381" xr:uid="{FBAF4CAE-F05A-472C-A135-482EDF348A6F}"/>
    <hyperlink ref="BB88" r:id="rId948" display="https://www.daloopa.com/src/50174702" xr:uid="{6C5DFE5A-71DF-450B-A082-4D5A7D7F1690}"/>
    <hyperlink ref="BC88" r:id="rId949" display="https://www.daloopa.com/src/67092373" xr:uid="{2F220D30-F54C-48DE-B32B-F9AB517013E3}"/>
    <hyperlink ref="A89" r:id="rId950" xr:uid="{C4483FBB-1D87-4D77-9F42-D49A7884CC9C}"/>
    <hyperlink ref="C89" r:id="rId951" xr:uid="{23DCA75C-CC50-4A7F-B268-77F630A7E7C1}"/>
    <hyperlink ref="AJ89" r:id="rId952" display="https://www.daloopa.com/src/14718346" xr:uid="{6EA487A4-FA1F-4BB4-A7F1-68144204D51A}"/>
    <hyperlink ref="AK89" r:id="rId953" display="https://www.daloopa.com/src/20811028" xr:uid="{A34CDDDC-5964-4C25-B846-F9BEF6ED2FD7}"/>
    <hyperlink ref="AL89" r:id="rId954" display="https://www.daloopa.com/src/32273600" xr:uid="{4AF82311-29CF-4707-8E9F-5158F28131D9}"/>
    <hyperlink ref="AM89" r:id="rId955" display="https://www.daloopa.com/src/38124380" xr:uid="{09569180-62EF-4F93-94ED-90D6318A3CD6}"/>
    <hyperlink ref="AN89" r:id="rId956" display="https://www.daloopa.com/src/46414555" xr:uid="{4A4A67CF-4B07-4A16-A725-DFAA6053975B}"/>
    <hyperlink ref="AO89" r:id="rId957" display="https://www.daloopa.com/src/53410667" xr:uid="{0DDF7658-0C96-4FED-9982-F58B41B1EDB9}"/>
    <hyperlink ref="AP89" r:id="rId958" display="https://www.daloopa.com/src/58653241" xr:uid="{0E1C767B-D19B-4747-B092-27067A12656B}"/>
    <hyperlink ref="AQ89" r:id="rId959" display="https://www.daloopa.com/src/62949265" xr:uid="{3C42813A-CBBF-4B92-8DFF-10A7171BF804}"/>
    <hyperlink ref="AR89" r:id="rId960" display="https://www.daloopa.com/src/67045214" xr:uid="{65FECD30-61F4-4AE2-A895-60AF6ECB89AF}"/>
    <hyperlink ref="BA89" r:id="rId961" display="https://www.daloopa.com/src/48507383" xr:uid="{86A3811B-4AF5-4440-8C6F-887F92643D8C}"/>
    <hyperlink ref="BB89" r:id="rId962" display="https://www.daloopa.com/src/50174704" xr:uid="{CE8730F3-D7FE-4803-B84B-40EF7F987867}"/>
    <hyperlink ref="BC89" r:id="rId963" display="https://www.daloopa.com/src/67092375" xr:uid="{A4154090-9C0A-4345-A3DA-1E4FD76597C1}"/>
    <hyperlink ref="A91" r:id="rId964" xr:uid="{F2DE00D2-A360-4AC6-817A-B36814485440}"/>
    <hyperlink ref="C91" r:id="rId965" xr:uid="{842CFC51-B1C9-4478-A8A5-6B12A0B4E79B}"/>
    <hyperlink ref="AB91" r:id="rId966" display="https://www.daloopa.com/src/15999008" xr:uid="{DF55EAEA-D364-4941-8E4C-60BED7182CE9}"/>
    <hyperlink ref="AC91" r:id="rId967" display="https://www.daloopa.com/src/15998856" xr:uid="{7A861BD0-9AE0-4097-92B3-87E4EDA3A74A}"/>
    <hyperlink ref="AD91" r:id="rId968" display="https://www.daloopa.com/src/15998731" xr:uid="{139CBD0D-8125-4078-8E85-7D3967FDC359}"/>
    <hyperlink ref="AE91" r:id="rId969" display="https://www.daloopa.com/src/15998657" xr:uid="{EE566F8D-EF55-4EC2-A8E7-054C7276FE69}"/>
    <hyperlink ref="AF91" r:id="rId970" display="https://www.daloopa.com/src/2700706" xr:uid="{78E547F3-DE24-4509-9AC5-5BE14CF5CC3B}"/>
    <hyperlink ref="AG91" r:id="rId971" display="https://www.daloopa.com/src/4681652" xr:uid="{0C76D309-4A76-47F9-ACDB-23B8A1AF2152}"/>
    <hyperlink ref="AH91" r:id="rId972" display="https://www.daloopa.com/src/7963876" xr:uid="{A0292AE3-3F96-48D7-934A-3BC2CED5A051}"/>
    <hyperlink ref="AI91" r:id="rId973" display="https://www.daloopa.com/src/10333289" xr:uid="{7CD34001-0EA0-4E22-A0DF-56130BBD6EB5}"/>
    <hyperlink ref="AW91" r:id="rId974" display="https://www.daloopa.com/src/62755499" xr:uid="{D63EABD9-AD99-4F19-A38D-2AF7AE556357}"/>
    <hyperlink ref="AX91" r:id="rId975" display="https://www.daloopa.com/src/62755506" xr:uid="{0431D70B-7FF9-4BEE-B0EE-FDCF794E0A15}"/>
    <hyperlink ref="AY91" r:id="rId976" display="https://www.daloopa.com/src/48505912" xr:uid="{8AEAEC99-B991-4B54-981A-1A7740695215}"/>
    <hyperlink ref="AZ91" r:id="rId977" display="https://www.daloopa.com/src/48507222" xr:uid="{5F21D397-0652-4E40-B2F2-E0955561BCFE}"/>
    <hyperlink ref="A93" r:id="rId978" xr:uid="{C17EB7D9-117B-4504-AAA8-663A3BB3735C}"/>
    <hyperlink ref="C93" r:id="rId979" xr:uid="{4B2CB4DE-ACC9-446A-800D-892FAB594725}"/>
    <hyperlink ref="AJ93" r:id="rId980" display="https://www.daloopa.com/src/14718347" xr:uid="{B99E851A-AB97-452E-B56D-F1F5143BD609}"/>
    <hyperlink ref="AK93" r:id="rId981" display="https://www.daloopa.com/src/20811032" xr:uid="{C2C1167F-1F66-46E8-909F-379EAAB2B4B8}"/>
    <hyperlink ref="AL93" r:id="rId982" display="https://www.daloopa.com/src/32273601" xr:uid="{09DC6E1C-E813-4CB5-8990-F3C6F1A765E6}"/>
    <hyperlink ref="AM93" r:id="rId983" display="https://www.daloopa.com/src/38124378" xr:uid="{D234F3B2-94A8-438E-981F-54BA554AF56A}"/>
    <hyperlink ref="AN93" r:id="rId984" display="https://www.daloopa.com/src/46414558" xr:uid="{AB822C21-1A23-4302-9284-4184E95E62F5}"/>
    <hyperlink ref="AO93" r:id="rId985" display="https://www.daloopa.com/src/53410668" xr:uid="{A82FDF86-09CA-4661-A5EB-A1D0B4D8D162}"/>
    <hyperlink ref="AP93" r:id="rId986" display="https://www.daloopa.com/src/58653245" xr:uid="{9EB9208F-841B-4AE4-8B3E-9CE3ABF6550D}"/>
    <hyperlink ref="AQ93" r:id="rId987" display="https://www.daloopa.com/src/62949266" xr:uid="{B20ECB15-328D-42D4-8B7C-AF306A6B0C46}"/>
    <hyperlink ref="AR93" r:id="rId988" display="https://www.daloopa.com/src/67045215" xr:uid="{85413ECA-D770-4D34-BBB0-E7A1B3EA6495}"/>
    <hyperlink ref="BA93" r:id="rId989" display="https://www.daloopa.com/src/48507376" xr:uid="{3FDA82FD-7D9D-45FF-B216-C402B94358C7}"/>
    <hyperlink ref="BB93" r:id="rId990" display="https://www.daloopa.com/src/50174697" xr:uid="{2966406A-3FEE-4C15-8CE0-4A1444973B3E}"/>
    <hyperlink ref="BC93" r:id="rId991" display="https://www.daloopa.com/src/67092369" xr:uid="{7EEED2E6-EE69-4F87-9AB6-83AF8FEB3DEE}"/>
    <hyperlink ref="A94" r:id="rId992" xr:uid="{AFE9EECD-E41A-41B1-8224-FCEA6849E3A1}"/>
    <hyperlink ref="C94" r:id="rId993" xr:uid="{C8FA9AAC-9281-4762-9E40-BB0F91B80D21}"/>
    <hyperlink ref="AB94" r:id="rId994" display="https://www.daloopa.com/src/15999009" xr:uid="{364EB724-6838-433F-9C8B-DCC25A10840C}"/>
    <hyperlink ref="AC94" r:id="rId995" display="https://www.daloopa.com/src/15998853" xr:uid="{5D788C01-A94F-4669-A9BF-222A168D5540}"/>
    <hyperlink ref="AD94" r:id="rId996" display="https://www.daloopa.com/src/15998726" xr:uid="{9CA3051D-E7A9-4288-BD0F-42A152800CAC}"/>
    <hyperlink ref="AE94" r:id="rId997" display="https://www.daloopa.com/src/15998663" xr:uid="{763EC0AE-7DAB-4FDD-818A-83332BBD0622}"/>
    <hyperlink ref="AF94" r:id="rId998" display="https://www.daloopa.com/src/2700707" xr:uid="{E9C2E141-D290-4DB1-96DF-B84706DBA5F8}"/>
    <hyperlink ref="AG94" r:id="rId999" display="https://www.daloopa.com/src/4681653" xr:uid="{6D11A2AF-9A92-4B52-ACFE-A64A65AFC5B4}"/>
    <hyperlink ref="AH94" r:id="rId1000" display="https://www.daloopa.com/src/7963877" xr:uid="{D4C33664-1F95-4CE3-A293-F5DF2D0FD547}"/>
    <hyperlink ref="AI94" r:id="rId1001" display="https://www.daloopa.com/src/10333285" xr:uid="{92C8E85C-8A8D-4938-8294-D8FE3E0B5578}"/>
    <hyperlink ref="AJ94" r:id="rId1002" display="https://www.daloopa.com/src/14718348" xr:uid="{B4F74908-7A68-4D99-88BE-4A23F3CFF624}"/>
    <hyperlink ref="AK94" r:id="rId1003" display="https://www.daloopa.com/src/20811033" xr:uid="{ACFF7EB5-3D20-4923-BB80-B6855B8EEF76}"/>
    <hyperlink ref="AL94" r:id="rId1004" display="https://www.daloopa.com/src/32273599" xr:uid="{8471B0A0-E953-4E76-AE2F-D15123199618}"/>
    <hyperlink ref="AM94" r:id="rId1005" display="https://www.daloopa.com/src/38124385" xr:uid="{664B4C97-2E67-4E5A-9026-38CDABDF7E11}"/>
    <hyperlink ref="AN94" r:id="rId1006" display="https://www.daloopa.com/src/46414557" xr:uid="{37405061-0FB7-45D3-9434-3C700B52CBD0}"/>
    <hyperlink ref="AO94" r:id="rId1007" display="https://www.daloopa.com/src/53410671" xr:uid="{C8E616DA-C000-45D0-940D-A59539238628}"/>
    <hyperlink ref="AP94" r:id="rId1008" display="https://www.daloopa.com/src/58653248" xr:uid="{B045C42B-5952-44DF-8CEF-5E780882F11D}"/>
    <hyperlink ref="AQ94" r:id="rId1009" display="https://www.daloopa.com/src/62949267" xr:uid="{027CA097-80C2-45D3-BB3C-31BD0F953AC7}"/>
    <hyperlink ref="AR94" r:id="rId1010" display="https://www.daloopa.com/src/67045216" xr:uid="{C010B3F4-B93C-4E61-8D15-B1B603699231}"/>
    <hyperlink ref="AW94" r:id="rId1011" display="https://www.daloopa.com/src/62755500" xr:uid="{3B974CD3-D40F-4E6F-BAA7-17A96E4D11E0}"/>
    <hyperlink ref="AX94" r:id="rId1012" display="https://www.daloopa.com/src/62755507" xr:uid="{6B068FB9-B5E0-4532-823D-73F5B5480005}"/>
    <hyperlink ref="AY94" r:id="rId1013" display="https://www.daloopa.com/src/48505910" xr:uid="{3A95FBED-464A-4753-9283-10DAADAA7328}"/>
    <hyperlink ref="AZ94" r:id="rId1014" display="https://www.daloopa.com/src/48507217" xr:uid="{294903C6-4DCD-4AE3-B5D9-C4A9A18D9175}"/>
    <hyperlink ref="BA94" r:id="rId1015" display="https://www.daloopa.com/src/48507378" xr:uid="{B075AF7B-183C-4A1C-A339-C2B61908340F}"/>
    <hyperlink ref="BB94" r:id="rId1016" display="https://www.daloopa.com/src/50174700" xr:uid="{1E0CF36A-94BE-4A37-BC17-1A25F2B605FB}"/>
    <hyperlink ref="BC94" r:id="rId1017" display="https://www.daloopa.com/src/67092372" xr:uid="{85B99B17-31C1-49C9-B9F3-F971F09EEC4D}"/>
    <hyperlink ref="A95" r:id="rId1018" xr:uid="{44011AA4-4B12-4DFB-9927-0000096F4726}"/>
    <hyperlink ref="C95" r:id="rId1019" xr:uid="{BE956C66-82CD-4CA5-A351-BCC8C38C81E4}"/>
    <hyperlink ref="AB95" r:id="rId1020" display="https://www.daloopa.com/src/15999010" xr:uid="{EE04BB78-7933-4470-B7CD-6ECC3A8C6C4E}"/>
    <hyperlink ref="AC95" r:id="rId1021" display="https://www.daloopa.com/src/15998854" xr:uid="{AB6E8982-60C0-4D62-A940-034244060C21}"/>
    <hyperlink ref="AD95" r:id="rId1022" display="https://www.daloopa.com/src/15998725" xr:uid="{2832D5C7-C4BA-4B16-BE86-E668FFCADD42}"/>
    <hyperlink ref="AE95" r:id="rId1023" display="https://www.daloopa.com/src/15998662" xr:uid="{5D56EF3B-C8D7-4474-843E-3DE60C6E6CFC}"/>
    <hyperlink ref="AF95" r:id="rId1024" display="https://www.daloopa.com/src/2700708" xr:uid="{7A27CD35-282E-4481-A2E7-0F3AB8321146}"/>
    <hyperlink ref="AG95" r:id="rId1025" display="https://www.daloopa.com/src/4681654" xr:uid="{EFDD91A3-55D3-47E5-B721-D5A24BAD9139}"/>
    <hyperlink ref="AH95" r:id="rId1026" display="https://www.daloopa.com/src/7963878" xr:uid="{A118C39D-D161-4E8E-9C23-FAF55980F7E4}"/>
    <hyperlink ref="AI95" r:id="rId1027" display="https://www.daloopa.com/src/10333288" xr:uid="{02AB1C33-ABB4-430C-A750-E3693DE83739}"/>
    <hyperlink ref="AJ95" r:id="rId1028" display="https://www.daloopa.com/src/14718340" xr:uid="{C092EE33-289A-4DDF-90DD-5DADE67DC159}"/>
    <hyperlink ref="AK95" r:id="rId1029" display="https://www.daloopa.com/src/20811034" xr:uid="{0BB9AB5D-98D0-4E3B-A9F7-93345B46EB99}"/>
    <hyperlink ref="AL95" r:id="rId1030" display="https://www.daloopa.com/src/32273595" xr:uid="{58ABF295-49AD-4834-9C99-D42FEFFE2829}"/>
    <hyperlink ref="AM95" r:id="rId1031" display="https://www.daloopa.com/src/38124386" xr:uid="{F50F98AB-CCA6-4CB0-B1C1-DA6F1BD08C0C}"/>
    <hyperlink ref="AN95" r:id="rId1032" display="https://www.daloopa.com/src/46414556" xr:uid="{0C2F6786-AAFA-4137-9BB0-92B15A1E12DA}"/>
    <hyperlink ref="AO95" r:id="rId1033" display="https://www.daloopa.com/src/53410670" xr:uid="{AC1C2E98-28E0-473B-80EF-D2D0EF5916E5}"/>
    <hyperlink ref="AP95" r:id="rId1034" display="https://www.daloopa.com/src/58653247" xr:uid="{3A434D51-8032-43F1-A920-95DF064BD000}"/>
    <hyperlink ref="AQ95" r:id="rId1035" display="https://www.daloopa.com/src/62949262" xr:uid="{748048CE-B8F0-4057-A754-257F58D6B9C7}"/>
    <hyperlink ref="AR95" r:id="rId1036" display="https://www.daloopa.com/src/67045217" xr:uid="{4D1EBAE6-9DC6-47AE-82EB-7329EA42F440}"/>
    <hyperlink ref="AZ95" r:id="rId1037" display="https://www.daloopa.com/src/48507216" xr:uid="{D4169D5E-84CE-4D2F-84E2-6A1DD52B7A43}"/>
    <hyperlink ref="BA95" r:id="rId1038" display="https://www.daloopa.com/src/48507379" xr:uid="{3BB6AE24-1B28-4F1A-A40F-FD6396588BB7}"/>
    <hyperlink ref="BB95" r:id="rId1039" display="https://www.daloopa.com/src/50174699" xr:uid="{6E3AAD8B-45A5-4614-892C-F16CC60C59AD}"/>
    <hyperlink ref="BC95" r:id="rId1040" display="https://www.daloopa.com/src/67092371" xr:uid="{107ECB4E-0B8C-475A-8860-EE46D3646E8D}"/>
    <hyperlink ref="A96" r:id="rId1041" xr:uid="{C64B4458-E9CA-4C27-B8B5-861A556AE31F}"/>
    <hyperlink ref="C96" r:id="rId1042" xr:uid="{2B02D9E1-063F-4B32-BD06-C6C2B12E5D9F}"/>
    <hyperlink ref="AB96" r:id="rId1043" display="https://www.daloopa.com/src/15999013" xr:uid="{93F6D73D-FFE7-482E-96E4-049E8C2CE0E7}"/>
    <hyperlink ref="AC96" r:id="rId1044" display="https://www.daloopa.com/src/15998855" xr:uid="{97BBA807-59E5-4510-91CF-AEF9ABDA02D9}"/>
    <hyperlink ref="AD96" r:id="rId1045" display="https://www.daloopa.com/src/15998728" xr:uid="{292C9C98-EEA8-48E9-BC37-38131F8FE7CE}"/>
    <hyperlink ref="AE96" r:id="rId1046" display="https://www.daloopa.com/src/15998658" xr:uid="{3D470679-D44B-4571-9CF2-72231E99B5F3}"/>
    <hyperlink ref="AF96" r:id="rId1047" display="https://www.daloopa.com/src/2700709" xr:uid="{F0DD6485-D765-4782-8A53-B83C39DB9C27}"/>
    <hyperlink ref="AG96" r:id="rId1048" display="https://www.daloopa.com/src/4681655" xr:uid="{4DB5197A-555E-4B98-8C75-F3D12759C275}"/>
    <hyperlink ref="AH96" r:id="rId1049" display="https://www.daloopa.com/src/7963879" xr:uid="{86B3E3F5-423C-48F0-883F-088527964ED2}"/>
    <hyperlink ref="AI96" r:id="rId1050" display="https://www.daloopa.com/src/10333290" xr:uid="{6F21CFFB-207E-48D7-89BD-FBF515276D33}"/>
    <hyperlink ref="AJ96" r:id="rId1051" display="https://www.daloopa.com/src/14718349" xr:uid="{0AB38944-CD8B-4D5F-8EEC-C386F8A87DD3}"/>
    <hyperlink ref="AK96" r:id="rId1052" display="https://www.daloopa.com/src/20811035" xr:uid="{F93F919B-B971-4F07-A966-B59532FF70A2}"/>
    <hyperlink ref="AL96" r:id="rId1053" display="https://www.daloopa.com/src/32273602" xr:uid="{9DF01ADE-DAD5-471D-8F76-E28C055D9935}"/>
    <hyperlink ref="AM96" r:id="rId1054" display="https://www.daloopa.com/src/38124377" xr:uid="{CBE78339-62A4-4BD2-8E6F-09BD992DF806}"/>
    <hyperlink ref="AN96" r:id="rId1055" display="https://www.daloopa.com/src/46414554" xr:uid="{6D638D30-738D-42FC-8AE6-6953369525EE}"/>
    <hyperlink ref="AO96" r:id="rId1056" display="https://www.daloopa.com/src/53410673" xr:uid="{D3E56157-9845-406B-BED5-C9EB1FE0C16A}"/>
    <hyperlink ref="AP96" r:id="rId1057" display="https://www.daloopa.com/src/58653246" xr:uid="{8ABF0C6D-79C0-4220-A194-91654FFFA2FC}"/>
    <hyperlink ref="AQ96" r:id="rId1058" display="https://www.daloopa.com/src/62949269" xr:uid="{9C1965F6-5545-4B04-B7AE-F36836811455}"/>
    <hyperlink ref="AR96" r:id="rId1059" display="https://www.daloopa.com/src/67045218" xr:uid="{385C5784-1A02-462E-8D3D-83744D5122E9}"/>
    <hyperlink ref="AW96" r:id="rId1060" display="https://www.daloopa.com/src/62755501" xr:uid="{63669100-1C73-4BB0-896F-B0A329C7F36A}"/>
    <hyperlink ref="AX96" r:id="rId1061" display="https://www.daloopa.com/src/62755508" xr:uid="{6D65287D-CF42-44CC-936D-0F88F9C00917}"/>
    <hyperlink ref="AY96" r:id="rId1062" display="https://www.daloopa.com/src/48505911" xr:uid="{A8FBE59F-C253-4CC6-A0C0-CC9A152580D1}"/>
    <hyperlink ref="AZ96" r:id="rId1063" display="https://www.daloopa.com/src/48507220" xr:uid="{00C7508D-CE2A-41F2-BA5E-3A25A56BF5CF}"/>
    <hyperlink ref="BA96" r:id="rId1064" display="https://www.daloopa.com/src/48507385" xr:uid="{90D0FAA5-4C86-48E9-9584-6A180F196FA7}"/>
    <hyperlink ref="BB96" r:id="rId1065" display="https://www.daloopa.com/src/50174706" xr:uid="{EC6DA999-EE27-426C-A61D-3D93042F35D6}"/>
    <hyperlink ref="BC96" r:id="rId1066" display="https://www.daloopa.com/src/67092377" xr:uid="{A8AC7B2E-5C1C-41D8-A828-B4875A382DAD}"/>
    <hyperlink ref="A99" r:id="rId1067" xr:uid="{54F9B09F-6148-4716-BAB0-55CD54A76B64}"/>
    <hyperlink ref="C99" r:id="rId1068" xr:uid="{E2242E67-C311-4B02-93FA-CAF05C0B81DB}"/>
    <hyperlink ref="L99" r:id="rId1069" display="https://www.daloopa.com/src/49013854" xr:uid="{D2FE3D0E-92BC-4324-90E7-64D7992F9C6D}"/>
    <hyperlink ref="M99" r:id="rId1070" display="https://www.daloopa.com/src/49013845" xr:uid="{5440D912-016D-4991-B1CA-66F2DF8D88B2}"/>
    <hyperlink ref="N99" r:id="rId1071" display="https://www.daloopa.com/src/49013835" xr:uid="{66CE2AF4-C1BC-4A2D-BA48-A4BE82FEB86E}"/>
    <hyperlink ref="O99" r:id="rId1072" display="https://www.daloopa.com/src/49013831" xr:uid="{25FD8599-D56D-4E50-9FA7-33378DF6DB06}"/>
    <hyperlink ref="P99" r:id="rId1073" display="https://www.daloopa.com/src/1671043" xr:uid="{7EFE3990-A9AC-4BAA-B939-668359C81B29}"/>
    <hyperlink ref="Q99" r:id="rId1074" display="https://www.daloopa.com/src/1671021" xr:uid="{A558A256-0BE8-40AC-BF9F-B528B5608633}"/>
    <hyperlink ref="R99" r:id="rId1075" display="https://www.daloopa.com/src/1670999" xr:uid="{88AD3D6A-D985-4276-B7D6-7F80CD90A122}"/>
    <hyperlink ref="S99" r:id="rId1076" display="https://www.daloopa.com/src/1670976" xr:uid="{519A8B27-CABB-4403-BCA1-AB9B87058813}"/>
    <hyperlink ref="T99" r:id="rId1077" display="https://www.daloopa.com/src/1670953" xr:uid="{70166C00-EF34-4137-A727-C5F2BD42F90C}"/>
    <hyperlink ref="U99" r:id="rId1078" display="https://www.daloopa.com/src/1670935" xr:uid="{2648CAA9-3524-4571-BC78-17A1C3B315F6}"/>
    <hyperlink ref="V99" r:id="rId1079" display="https://www.daloopa.com/src/1670917" xr:uid="{E107BBF2-7583-41A0-B959-738995B74B94}"/>
    <hyperlink ref="W99" r:id="rId1080" display="https://www.daloopa.com/src/1670898" xr:uid="{6FD211C7-9FCA-4F1B-BCDC-B39B51D5A753}"/>
    <hyperlink ref="X99" r:id="rId1081" display="https://www.daloopa.com/src/1670880" xr:uid="{F6859180-EDBD-450C-B998-7EB83DE4E021}"/>
    <hyperlink ref="Y99" r:id="rId1082" display="https://www.daloopa.com/src/1670862" xr:uid="{6541F584-8873-4062-9A92-E2DA48C09D96}"/>
    <hyperlink ref="Z99" r:id="rId1083" display="https://www.daloopa.com/src/1670844" xr:uid="{ABBB531B-6E51-443B-B678-C4D8C44CEDCB}"/>
    <hyperlink ref="AA99" r:id="rId1084" display="https://www.daloopa.com/src/1670826" xr:uid="{AC06066A-1553-4A53-94A1-6BB28DC8788F}"/>
    <hyperlink ref="AB99" r:id="rId1085" display="https://www.daloopa.com/src/1670808" xr:uid="{3C5260C6-2094-4811-8D90-1815F9694A17}"/>
    <hyperlink ref="AC99" r:id="rId1086" display="https://www.daloopa.com/src/1670790" xr:uid="{12295084-444A-4946-880A-E5A5953C6BFD}"/>
    <hyperlink ref="AD99" r:id="rId1087" display="https://www.daloopa.com/src/1670772" xr:uid="{327ACEB6-5DF2-46C8-ABE3-B9A763E10772}"/>
    <hyperlink ref="AE99" r:id="rId1088" display="https://www.daloopa.com/src/1670754" xr:uid="{3FF3C24A-BAAD-4B21-8334-0D930D2545BA}"/>
    <hyperlink ref="AF99" r:id="rId1089" display="https://www.daloopa.com/src/2697057" xr:uid="{71D41DD2-7BED-4D0D-BB1D-84BCAAD5AF4B}"/>
    <hyperlink ref="AG99" r:id="rId1090" display="https://www.daloopa.com/src/4681476" xr:uid="{D7E52FE6-2D2B-4674-8AAC-346493BC37E6}"/>
    <hyperlink ref="AH99" r:id="rId1091" display="https://www.daloopa.com/src/7963237" xr:uid="{6CF96035-D9C3-45CE-B153-7D0869D26721}"/>
    <hyperlink ref="AI99" r:id="rId1092" display="https://www.daloopa.com/src/10333101" xr:uid="{9D43C874-2823-472B-9DE6-7616125CC0A5}"/>
    <hyperlink ref="AT99" r:id="rId1093" display="https://www.daloopa.com/src/49016196" xr:uid="{4E6B5873-2F4C-4E1C-9BE9-0E706F34F46A}"/>
    <hyperlink ref="AU99" r:id="rId1094" display="https://www.daloopa.com/src/49016188" xr:uid="{00C8A56E-F0FC-4666-932C-7DD063B7E752}"/>
    <hyperlink ref="AV99" r:id="rId1095" display="https://www.daloopa.com/src/48511404" xr:uid="{748A1059-C25F-44FA-8753-FA1C709FD86A}"/>
    <hyperlink ref="AW99" r:id="rId1096" display="https://www.daloopa.com/src/48511329" xr:uid="{2F1EF224-0FEB-4733-877B-7C7749D956C3}"/>
    <hyperlink ref="AX99" r:id="rId1097" display="https://www.daloopa.com/src/48511218" xr:uid="{7C4EC9AF-2F0D-4E6C-AA66-BF2DABCE2AC9}"/>
    <hyperlink ref="AY99" r:id="rId1098" display="https://www.daloopa.com/src/48520225" xr:uid="{A8950AD2-551F-4F28-9C4A-76FC446F2DBD}"/>
    <hyperlink ref="AZ99" r:id="rId1099" display="https://www.daloopa.com/src/48520311" xr:uid="{BC41FBD8-E996-445A-AE36-3677A044763B}"/>
    <hyperlink ref="A100" r:id="rId1100" xr:uid="{AD96CBE9-4442-4B75-AE71-452AFBA022E9}"/>
    <hyperlink ref="C100" r:id="rId1101" xr:uid="{74963CDC-E981-46DB-A49B-F8B1820D4D2B}"/>
    <hyperlink ref="AJ100" r:id="rId1102" display="https://www.daloopa.com/src/14718381" xr:uid="{F48BD8B4-97C5-41EA-AD70-E198FE23AB62}"/>
    <hyperlink ref="AK100" r:id="rId1103" display="https://www.daloopa.com/src/20810162" xr:uid="{959B5069-92C2-464A-AE1A-D928324DFF37}"/>
    <hyperlink ref="AL100" r:id="rId1104" display="https://www.daloopa.com/src/32273418" xr:uid="{DF2EBCF2-DD66-47B3-8617-1DBB11F669F5}"/>
    <hyperlink ref="AM100" r:id="rId1105" display="https://www.daloopa.com/src/38123784" xr:uid="{C35F86B7-5E5F-469C-9B1C-2A955196545B}"/>
    <hyperlink ref="AN100" r:id="rId1106" display="https://www.daloopa.com/src/46413142" xr:uid="{D97F4523-3793-4FA5-A188-047744138125}"/>
    <hyperlink ref="AO100" r:id="rId1107" display="https://www.daloopa.com/src/53410452" xr:uid="{FE465B9A-CD1E-43A4-9EBE-C7FF950EC324}"/>
    <hyperlink ref="AP100" r:id="rId1108" display="https://www.daloopa.com/src/58652858" xr:uid="{8D75EFE8-F2C6-4DC1-B6EF-20AEB033AFDE}"/>
    <hyperlink ref="AQ100" r:id="rId1109" display="https://www.daloopa.com/src/62949192" xr:uid="{E565020D-B1F8-45CF-BF21-E02B8F9EDAE5}"/>
    <hyperlink ref="AR100" r:id="rId1110" display="https://www.daloopa.com/src/67045079" xr:uid="{FB9AD88D-9F02-4D22-8BA5-388D4D64A43F}"/>
    <hyperlink ref="BA100" r:id="rId1111" display="https://www.daloopa.com/src/48520375" xr:uid="{771C3CAC-DE5E-4341-A9D6-F896B50144AB}"/>
    <hyperlink ref="BB100" r:id="rId1112" display="https://www.daloopa.com/src/50192798" xr:uid="{76747FD2-B31D-4C07-ACF6-CAEFBBEC97C9}"/>
    <hyperlink ref="BC100" r:id="rId1113" display="https://www.daloopa.com/src/67085583" xr:uid="{EEDB888D-753B-4603-89D1-82D2D559F13E}"/>
    <hyperlink ref="A101" r:id="rId1114" xr:uid="{4A2BF949-1A8A-4D78-9A81-AE97D40B7674}"/>
    <hyperlink ref="C101" r:id="rId1115" xr:uid="{BB04CE34-3A38-402A-A927-2E08ACD73F7D}"/>
    <hyperlink ref="AJ101" r:id="rId1116" display="https://www.daloopa.com/src/14718382" xr:uid="{1AB3CD0E-FF51-4627-AAA1-0D770B9B9307}"/>
    <hyperlink ref="AK101" r:id="rId1117" display="https://www.daloopa.com/src/20810163" xr:uid="{2F988BDD-FD39-4FCB-86BC-01FF24880A30}"/>
    <hyperlink ref="AL101" r:id="rId1118" display="https://www.daloopa.com/src/32273419" xr:uid="{BBF70695-FF93-4F10-88CB-C9649CC849C2}"/>
    <hyperlink ref="AM101" r:id="rId1119" display="https://www.daloopa.com/src/38123783" xr:uid="{8B749646-28BD-40C6-83B7-DBD360898F35}"/>
    <hyperlink ref="AN101" r:id="rId1120" display="https://www.daloopa.com/src/46413140" xr:uid="{148E77DD-4CAD-4F08-BF36-D47F701D4790}"/>
    <hyperlink ref="AO101" r:id="rId1121" display="https://www.daloopa.com/src/53410456" xr:uid="{5795B420-3353-47CC-AABF-DA06EF8646CE}"/>
    <hyperlink ref="AP101" r:id="rId1122" display="https://www.daloopa.com/src/58652860" xr:uid="{A4D10C10-27F7-445C-BBFA-63B42FCBB3AA}"/>
    <hyperlink ref="AQ101" r:id="rId1123" display="https://www.daloopa.com/src/62949195" xr:uid="{22177D12-25A2-449B-9FBD-EA443A740116}"/>
    <hyperlink ref="AR101" r:id="rId1124" display="https://www.daloopa.com/src/67045075" xr:uid="{491250D9-AAE0-4D84-9425-8592081479C3}"/>
    <hyperlink ref="BA101" r:id="rId1125" display="https://www.daloopa.com/src/48520378" xr:uid="{4AB3A0A4-2EEF-4E4D-A054-82420946792E}"/>
    <hyperlink ref="BB101" r:id="rId1126" display="https://www.daloopa.com/src/50192797" xr:uid="{EB2F9697-996D-4A6D-83CA-1522F7620545}"/>
    <hyperlink ref="BC101" r:id="rId1127" display="https://www.daloopa.com/src/67085584" xr:uid="{A3EFC6E6-93D7-43A6-963D-D3D9BE75B1B5}"/>
    <hyperlink ref="A102" r:id="rId1128" xr:uid="{799871FE-A121-49C3-BFE5-A1364A28B06C}"/>
    <hyperlink ref="C102" r:id="rId1129" xr:uid="{5198517B-EE74-4A10-B076-C45D33EAF7FD}"/>
    <hyperlink ref="L102" r:id="rId1130" display="https://www.daloopa.com/src/49013853" xr:uid="{83DF42C8-9519-47D1-B30A-CF378BBAF997}"/>
    <hyperlink ref="M102" r:id="rId1131" display="https://www.daloopa.com/src/49013843" xr:uid="{A69F41C1-E27F-466B-BEE5-228BF319AF00}"/>
    <hyperlink ref="N102" r:id="rId1132" display="https://www.daloopa.com/src/49013833" xr:uid="{2AE33D4F-4F90-4723-BE39-A22FC33DD6BA}"/>
    <hyperlink ref="O102" r:id="rId1133" display="https://www.daloopa.com/src/49013830" xr:uid="{1B9390BF-D752-475F-924E-109A8CF414BC}"/>
    <hyperlink ref="P102" r:id="rId1134" display="https://www.daloopa.com/src/1671044" xr:uid="{8FFF4852-8EFF-46BA-9EFD-298A24CFEAFB}"/>
    <hyperlink ref="Q102" r:id="rId1135" display="https://www.daloopa.com/src/1671022" xr:uid="{3E7601A9-A1DB-457C-9395-75C4043794D0}"/>
    <hyperlink ref="R102" r:id="rId1136" display="https://www.daloopa.com/src/1671000" xr:uid="{F04D0753-3C34-43E2-BA30-3D58709F5253}"/>
    <hyperlink ref="S102" r:id="rId1137" display="https://www.daloopa.com/src/1670977" xr:uid="{55A00830-81D6-4713-8888-6F69BE18F672}"/>
    <hyperlink ref="T102" r:id="rId1138" display="https://www.daloopa.com/src/1670954" xr:uid="{3B4A3B0D-AEA6-4456-9F8C-3072C981D5E6}"/>
    <hyperlink ref="U102" r:id="rId1139" display="https://www.daloopa.com/src/1670936" xr:uid="{6E207247-5577-4E9B-B31B-BF899FF6F0D6}"/>
    <hyperlink ref="V102" r:id="rId1140" display="https://www.daloopa.com/src/1670918" xr:uid="{85EF710E-D071-42DB-AC6E-DA9381947A2C}"/>
    <hyperlink ref="W102" r:id="rId1141" display="https://www.daloopa.com/src/1670899" xr:uid="{0706D0EF-B11B-48E5-89B3-B344FC8C02B5}"/>
    <hyperlink ref="X102" r:id="rId1142" display="https://www.daloopa.com/src/1670881" xr:uid="{87670A71-0C08-494A-8AC2-A44F0EAB6CC9}"/>
    <hyperlink ref="Y102" r:id="rId1143" display="https://www.daloopa.com/src/1670863" xr:uid="{5F09C2F4-AA15-4C5F-A6F2-2C61226E7050}"/>
    <hyperlink ref="Z102" r:id="rId1144" display="https://www.daloopa.com/src/1670845" xr:uid="{F245CEDB-2EAC-4DE9-93F9-08586ACB1281}"/>
    <hyperlink ref="AA102" r:id="rId1145" display="https://www.daloopa.com/src/1670827" xr:uid="{C88F4549-B0FB-45B4-B059-B52433597D9A}"/>
    <hyperlink ref="AB102" r:id="rId1146" display="https://www.daloopa.com/src/1670809" xr:uid="{CBADAA41-BB50-40DC-B82E-FF7C40655C14}"/>
    <hyperlink ref="AC102" r:id="rId1147" display="https://www.daloopa.com/src/1670791" xr:uid="{131FE6CE-56F7-48E5-8047-0F6CA2F6B2C6}"/>
    <hyperlink ref="AD102" r:id="rId1148" display="https://www.daloopa.com/src/1670773" xr:uid="{B094AB20-802C-4819-B462-D22AE977B90A}"/>
    <hyperlink ref="AE102" r:id="rId1149" display="https://www.daloopa.com/src/1670755" xr:uid="{68A22D43-431B-4805-A003-A6A925D4495D}"/>
    <hyperlink ref="AF102" r:id="rId1150" display="https://www.daloopa.com/src/2697058" xr:uid="{1C35D091-B157-40B0-96B8-AE9C1B31FB94}"/>
    <hyperlink ref="AG102" r:id="rId1151" display="https://www.daloopa.com/src/4681477" xr:uid="{9B8BED3A-0158-4B53-A293-6E495F27845A}"/>
    <hyperlink ref="AH102" r:id="rId1152" display="https://www.daloopa.com/src/7963238" xr:uid="{E2647AF2-3735-4EE2-99A7-2E22D543ACC2}"/>
    <hyperlink ref="AI102" r:id="rId1153" display="https://www.daloopa.com/src/10333119" xr:uid="{2091ABEC-D73C-44A2-A634-C7C14C51AF50}"/>
    <hyperlink ref="AJ102" r:id="rId1154" display="https://www.daloopa.com/src/14718384" xr:uid="{CE0B8E74-D6CA-437A-B427-59BDE7754C8C}"/>
    <hyperlink ref="AK102" r:id="rId1155" display="https://www.daloopa.com/src/20810474" xr:uid="{1EE6F2F0-7A8E-474C-84AE-DE5717248EBC}"/>
    <hyperlink ref="AL102" r:id="rId1156" display="https://www.daloopa.com/src/32273446" xr:uid="{D23D19B9-5A7D-4A24-829C-5102030D82D6}"/>
    <hyperlink ref="AM102" r:id="rId1157" display="https://www.daloopa.com/src/38123782" xr:uid="{F77F4C3D-5734-4088-8A95-D623E6409091}"/>
    <hyperlink ref="AN102" r:id="rId1158" display="https://www.daloopa.com/src/46413139" xr:uid="{0F4DB2E4-DA6A-485C-9780-88EDF858526B}"/>
    <hyperlink ref="AO102" r:id="rId1159" display="https://www.daloopa.com/src/53410457" xr:uid="{E7B5A47D-C0F4-4EE9-8924-60BD8C61A41E}"/>
    <hyperlink ref="AP102" r:id="rId1160" display="https://www.daloopa.com/src/58652861" xr:uid="{E9D0A009-8868-467B-BA6E-DBAFF312BD21}"/>
    <hyperlink ref="AQ102" r:id="rId1161" display="https://www.daloopa.com/src/62949198" xr:uid="{26A00DD9-87F7-48EC-845F-75F791E2A515}"/>
    <hyperlink ref="AR102" r:id="rId1162" display="https://www.daloopa.com/src/67045080" xr:uid="{28D2C97B-ED9D-4F56-91AB-BF7ACE0DE799}"/>
    <hyperlink ref="AT102" r:id="rId1163" display="https://www.daloopa.com/src/49016195" xr:uid="{58509630-DECC-4D4D-9BA7-E4523C7310D8}"/>
    <hyperlink ref="AU102" r:id="rId1164" display="https://www.daloopa.com/src/49016186" xr:uid="{F249DF73-4499-4D57-8644-4750511F75EC}"/>
    <hyperlink ref="AV102" r:id="rId1165" display="https://www.daloopa.com/src/48511403" xr:uid="{6A2CEA90-E54F-446F-B5F2-92B477B22F6C}"/>
    <hyperlink ref="AW102" r:id="rId1166" display="https://www.daloopa.com/src/48511330" xr:uid="{A58DC7AA-139F-4319-BF12-148C8408F046}"/>
    <hyperlink ref="AX102" r:id="rId1167" display="https://www.daloopa.com/src/48511217" xr:uid="{77303E26-96FC-40FB-A84E-5F45682667C3}"/>
    <hyperlink ref="AY102" r:id="rId1168" display="https://www.daloopa.com/src/48520224" xr:uid="{A9786AE3-E04A-47CA-B727-4472A2635660}"/>
    <hyperlink ref="AZ102" r:id="rId1169" display="https://www.daloopa.com/src/48520312" xr:uid="{1A86AE96-1808-4549-819B-5842433D6C5C}"/>
    <hyperlink ref="BA102" r:id="rId1170" display="https://www.daloopa.com/src/48520376" xr:uid="{7DC957F7-A872-42A4-8D51-64B10B2FBD2F}"/>
    <hyperlink ref="BB102" r:id="rId1171" display="https://www.daloopa.com/src/50192799" xr:uid="{781506A1-7FDE-4B8A-9625-03043BCD4734}"/>
    <hyperlink ref="BC102" r:id="rId1172" display="https://www.daloopa.com/src/67085585" xr:uid="{91DB0CE9-C09C-4C2D-8FC2-FDCDBD43E357}"/>
    <hyperlink ref="A103" r:id="rId1173" xr:uid="{5DD0BC69-FEAD-426F-BD2B-5F94B88C8755}"/>
    <hyperlink ref="C103" r:id="rId1174" xr:uid="{11A38178-54E6-495A-8163-9FF311FC235E}"/>
    <hyperlink ref="AF103" r:id="rId1175" display="https://www.daloopa.com/src/2697059" xr:uid="{72BE34C0-90F2-40E0-8AC1-D26AE639301E}"/>
    <hyperlink ref="AG103" r:id="rId1176" display="https://www.daloopa.com/src/4681478" xr:uid="{C017E924-C668-430A-8D5C-0D0976BF39E8}"/>
    <hyperlink ref="AH103" r:id="rId1177" display="https://www.daloopa.com/src/7963239" xr:uid="{10449A2D-38A0-4696-A8F3-1EA226D55DDB}"/>
    <hyperlink ref="AI103" r:id="rId1178" display="https://www.daloopa.com/src/10333118" xr:uid="{10E4710E-90C4-466E-A426-04585B6EBDC0}"/>
    <hyperlink ref="AJ103" r:id="rId1179" display="https://www.daloopa.com/src/14718385" xr:uid="{840B3544-EDB3-4B28-83E0-AFB9253F3B18}"/>
    <hyperlink ref="AK103" r:id="rId1180" display="https://www.daloopa.com/src/20810475" xr:uid="{E951C187-A08D-40FA-A1A9-DB433C8B2C9E}"/>
    <hyperlink ref="AL103" r:id="rId1181" display="https://www.daloopa.com/src/32273447" xr:uid="{E61A5DB5-38BB-4DFF-AD58-DED4D2E1CBAA}"/>
    <hyperlink ref="AM103" r:id="rId1182" display="https://www.daloopa.com/src/38123781" xr:uid="{59E9549C-C7F5-4A6C-AAC5-1D2BE603D65E}"/>
    <hyperlink ref="AN103" r:id="rId1183" display="https://www.daloopa.com/src/46413138" xr:uid="{46D56BAF-FD49-4230-ABE8-4D7B255FAB72}"/>
    <hyperlink ref="AO103" r:id="rId1184" display="https://www.daloopa.com/src/53410458" xr:uid="{6113AF11-A64C-45F8-8534-75D6E6DBA9EA}"/>
    <hyperlink ref="AP103" r:id="rId1185" display="https://www.daloopa.com/src/58652862" xr:uid="{463DF447-BB57-41BF-88C4-3FCC3E535772}"/>
    <hyperlink ref="AQ103" r:id="rId1186" display="https://www.daloopa.com/src/62949199" xr:uid="{0B01517F-49D4-40C3-9D73-A7F420621663}"/>
    <hyperlink ref="AR103" r:id="rId1187" display="https://www.daloopa.com/src/67045078" xr:uid="{E3AC1621-439F-4D28-AA87-34651A89E8F6}"/>
    <hyperlink ref="AZ103" r:id="rId1188" display="https://www.daloopa.com/src/48520309" xr:uid="{9287DC53-8711-4D97-AA7D-DC48B94BC591}"/>
    <hyperlink ref="BA103" r:id="rId1189" display="https://www.daloopa.com/src/48520377" xr:uid="{97CC297A-FFCF-4818-93CC-7535FFEC1792}"/>
    <hyperlink ref="BB103" r:id="rId1190" display="https://www.daloopa.com/src/50192804" xr:uid="{2ED07358-177F-471F-91EC-B94E36698DA0}"/>
    <hyperlink ref="BC103" r:id="rId1191" display="https://www.daloopa.com/src/67085588" xr:uid="{31550DDA-3638-4774-BD88-C67049164021}"/>
    <hyperlink ref="A104" r:id="rId1192" xr:uid="{F2262DDC-AB7B-48F8-9F1C-7781342D0042}"/>
    <hyperlink ref="C104" r:id="rId1193" xr:uid="{025B67F8-4989-4DB2-8ABA-D475AC15F0E1}"/>
    <hyperlink ref="L104" r:id="rId1194" display="https://www.daloopa.com/src/49013855" xr:uid="{20838C01-5BF4-49A5-8DFD-4184C5FC426D}"/>
    <hyperlink ref="M104" r:id="rId1195" display="https://www.daloopa.com/src/49013844" xr:uid="{42536266-2CF8-4B6B-B333-59935451BBA1}"/>
    <hyperlink ref="N104" r:id="rId1196" display="https://www.daloopa.com/src/49013834" xr:uid="{B05F046A-5A1F-4E2C-9AE1-1E0E7CB75BCB}"/>
    <hyperlink ref="O104" r:id="rId1197" display="https://www.daloopa.com/src/49013832" xr:uid="{7B049FE5-D321-4CEA-BB40-105398D0667B}"/>
    <hyperlink ref="P104" r:id="rId1198" display="https://www.daloopa.com/src/1671045" xr:uid="{24A3757C-491B-439B-9010-53E851148630}"/>
    <hyperlink ref="Q104" r:id="rId1199" display="https://www.daloopa.com/src/1671023" xr:uid="{11AE12D7-4420-40AD-BE51-EEB62FFDC5AD}"/>
    <hyperlink ref="R104" r:id="rId1200" display="https://www.daloopa.com/src/1671001" xr:uid="{97D070A0-D0CA-422C-ACAB-FCD118A23775}"/>
    <hyperlink ref="S104" r:id="rId1201" display="https://www.daloopa.com/src/1670978" xr:uid="{703D71CB-5FA6-4241-A311-0D7279978D80}"/>
    <hyperlink ref="T104" r:id="rId1202" display="https://www.daloopa.com/src/1670955" xr:uid="{42C795DD-65EE-4CA8-A56D-B4FD1AD37B13}"/>
    <hyperlink ref="U104" r:id="rId1203" display="https://www.daloopa.com/src/1670937" xr:uid="{C3FBBDBD-1C53-4D2B-B3D9-B294D1C87B11}"/>
    <hyperlink ref="V104" r:id="rId1204" display="https://www.daloopa.com/src/1670919" xr:uid="{3366E5C8-DEF4-4188-8F7F-3572BD3D2589}"/>
    <hyperlink ref="W104" r:id="rId1205" display="https://www.daloopa.com/src/1670900" xr:uid="{A34F96C3-5813-4DA6-B3FE-1A2AEC896BB0}"/>
    <hyperlink ref="X104" r:id="rId1206" display="https://www.daloopa.com/src/1670882" xr:uid="{9D1AC760-D674-4C60-8513-C2F0C6F44017}"/>
    <hyperlink ref="Y104" r:id="rId1207" display="https://www.daloopa.com/src/1670864" xr:uid="{FCAA261C-B3AD-4EBE-B1F7-9903F1BE1C07}"/>
    <hyperlink ref="Z104" r:id="rId1208" display="https://www.daloopa.com/src/1670846" xr:uid="{FF9EC714-41C5-4D41-B7B0-47BF32F904B4}"/>
    <hyperlink ref="AA104" r:id="rId1209" display="https://www.daloopa.com/src/1670828" xr:uid="{642E5B4E-BB77-44A6-8477-0F325901695F}"/>
    <hyperlink ref="AB104" r:id="rId1210" display="https://www.daloopa.com/src/1670810" xr:uid="{44F40408-FB7E-480A-ADEF-B6ED9F3C6B21}"/>
    <hyperlink ref="AC104" r:id="rId1211" display="https://www.daloopa.com/src/1670792" xr:uid="{A35ABCB9-3951-4358-8C77-40BC97DDAD7C}"/>
    <hyperlink ref="AD104" r:id="rId1212" display="https://www.daloopa.com/src/1670774" xr:uid="{9A63F04E-49DF-454E-B32D-506575BC2AA9}"/>
    <hyperlink ref="AE104" r:id="rId1213" display="https://www.daloopa.com/src/1670756" xr:uid="{7487D1F6-0CD8-4DFD-B5BB-9CA41B4509B0}"/>
    <hyperlink ref="AF104" r:id="rId1214" display="https://www.daloopa.com/src/2697060" xr:uid="{85D8D6E3-1DE7-4B2D-984E-839348875EF5}"/>
    <hyperlink ref="AG104" r:id="rId1215" display="https://www.daloopa.com/src/4681479" xr:uid="{599F5DFE-1BBA-4111-954B-A59D6272432E}"/>
    <hyperlink ref="AH104" r:id="rId1216" display="https://www.daloopa.com/src/7963240" xr:uid="{C63970CF-35FD-4301-BDCD-98F457F00605}"/>
    <hyperlink ref="AI104" r:id="rId1217" display="https://www.daloopa.com/src/10333103" xr:uid="{389FCF90-CC0D-4928-9C3A-75890C922F34}"/>
    <hyperlink ref="AJ104" r:id="rId1218" display="https://www.daloopa.com/src/14718383" xr:uid="{8ABB2ADB-873C-4A16-B92C-426F4BEDBBE0}"/>
    <hyperlink ref="AK104" r:id="rId1219" display="https://www.daloopa.com/src/20810476" xr:uid="{D8605943-7C75-4636-A1E4-5599FF7B8EF3}"/>
    <hyperlink ref="AL104" r:id="rId1220" display="https://www.daloopa.com/src/32273445" xr:uid="{4887D23C-17C0-4F4D-968F-560341BE109D}"/>
    <hyperlink ref="AM104" r:id="rId1221" display="https://www.daloopa.com/src/38123785" xr:uid="{5A988C4E-DAB5-4339-98DC-C89779C7A5C0}"/>
    <hyperlink ref="AN104" r:id="rId1222" display="https://www.daloopa.com/src/46413141" xr:uid="{2AC0E165-B233-4A04-BB3D-28A6324481B7}"/>
    <hyperlink ref="AO104" r:id="rId1223" display="https://www.daloopa.com/src/53410451" xr:uid="{55C3BB7D-0C68-4977-8BBE-CB8D96022059}"/>
    <hyperlink ref="AP104" r:id="rId1224" display="https://www.daloopa.com/src/58652857" xr:uid="{1C1694B7-73C1-4DE4-8499-E8E65045BFD0}"/>
    <hyperlink ref="AQ104" r:id="rId1225" display="https://www.daloopa.com/src/62949193" xr:uid="{406168B7-ED04-4D87-8B70-E198CF212A79}"/>
    <hyperlink ref="AR104" r:id="rId1226" display="https://www.daloopa.com/src/67045077" xr:uid="{347EA9AA-FD6B-4D65-8FE6-B8B1EA882F0F}"/>
    <hyperlink ref="AT104" r:id="rId1227" display="https://www.daloopa.com/src/49016197" xr:uid="{5E1C139D-8D01-4A8F-8F7D-65F5609215ED}"/>
    <hyperlink ref="AU104" r:id="rId1228" display="https://www.daloopa.com/src/49016187" xr:uid="{74AFD24F-348F-4AF9-8AD0-81DD88A3901C}"/>
    <hyperlink ref="AV104" r:id="rId1229" display="https://www.daloopa.com/src/48511405" xr:uid="{455E7237-59E5-4061-93D0-99A4FF0D1ACC}"/>
    <hyperlink ref="AW104" r:id="rId1230" display="https://www.daloopa.com/src/48511328" xr:uid="{37B88BD2-F9A6-4D2D-9173-58EB26526462}"/>
    <hyperlink ref="AX104" r:id="rId1231" display="https://www.daloopa.com/src/48511216" xr:uid="{20A1327B-197B-46C2-BCBD-C3416BDE1E95}"/>
    <hyperlink ref="AY104" r:id="rId1232" display="https://www.daloopa.com/src/48520226" xr:uid="{0942801A-9B06-4F4C-9FDF-83F18C6B125D}"/>
    <hyperlink ref="AZ104" r:id="rId1233" display="https://www.daloopa.com/src/48520310" xr:uid="{E07280C3-F384-4783-812B-8A27F5EC3A26}"/>
    <hyperlink ref="BA104" r:id="rId1234" display="https://www.daloopa.com/src/48520379" xr:uid="{BA0D4463-501D-4975-BD15-D6239D2E2B02}"/>
    <hyperlink ref="BB104" r:id="rId1235" display="https://www.daloopa.com/src/50192803" xr:uid="{A9265F04-3077-4527-81E6-CDF39953CF94}"/>
    <hyperlink ref="BC104" r:id="rId1236" display="https://www.daloopa.com/src/67085582" xr:uid="{21F742E9-911B-49EC-BBF6-DA500277A232}"/>
    <hyperlink ref="A107" r:id="rId1237" xr:uid="{2DE019C8-DBD0-4C36-9B6B-80CBC624D0F9}"/>
    <hyperlink ref="C107" r:id="rId1238" xr:uid="{0462EAC5-75D9-4796-A352-5A9FEA93A632}"/>
    <hyperlink ref="L107" r:id="rId1239" display="https://www.daloopa.com/src/49014113" xr:uid="{4AD830F4-5F92-40CA-B2AB-54C4F456E57D}"/>
    <hyperlink ref="M107" r:id="rId1240" display="https://www.daloopa.com/src/49014108" xr:uid="{532EDEC2-D4F9-4405-A6D2-AEFEA9CE09DD}"/>
    <hyperlink ref="N107" r:id="rId1241" display="https://www.daloopa.com/src/49014100" xr:uid="{A6A2D7A9-1EB4-4A0A-8B98-14919A987185}"/>
    <hyperlink ref="O107" r:id="rId1242" display="https://www.daloopa.com/src/49014085" xr:uid="{9CDA03E6-EAC5-438D-BDA5-19B77ECC021F}"/>
    <hyperlink ref="P107" r:id="rId1243" display="https://www.daloopa.com/src/1671054" xr:uid="{3B7206AE-DDD8-42F2-A241-7DFA88C2D176}"/>
    <hyperlink ref="Q107" r:id="rId1244" display="https://www.daloopa.com/src/1671032" xr:uid="{EA993617-06AC-4326-B874-FCFFF6C817D2}"/>
    <hyperlink ref="R107" r:id="rId1245" display="https://www.daloopa.com/src/1671002" xr:uid="{BED6DEB5-0024-4062-A353-DFAE15682021}"/>
    <hyperlink ref="S107" r:id="rId1246" display="https://www.daloopa.com/src/1670979" xr:uid="{635A9CB6-E722-45D9-BAE5-9AC1AB22A55D}"/>
    <hyperlink ref="T107" r:id="rId1247" display="https://www.daloopa.com/src/1670956" xr:uid="{42654563-8CB3-4AA5-8F51-3B37997850FE}"/>
    <hyperlink ref="U107" r:id="rId1248" display="https://www.daloopa.com/src/1670938" xr:uid="{C6D1CBC6-1277-48AD-AFFC-98C2E2EB3A7A}"/>
    <hyperlink ref="V107" r:id="rId1249" display="https://www.daloopa.com/src/1670920" xr:uid="{E9385FCF-6B85-4986-8EDF-26BADF9B8D1D}"/>
    <hyperlink ref="W107" r:id="rId1250" display="https://www.daloopa.com/src/1670901" xr:uid="{AF868020-24AF-4E8A-A2D7-1CA52150D4CF}"/>
    <hyperlink ref="X107" r:id="rId1251" display="https://www.daloopa.com/src/1670883" xr:uid="{405E3EB0-0FEB-4714-AAA0-F1E815DBC1AB}"/>
    <hyperlink ref="Y107" r:id="rId1252" display="https://www.daloopa.com/src/1670865" xr:uid="{183B304B-B965-4ECF-A70A-568221540138}"/>
    <hyperlink ref="Z107" r:id="rId1253" display="https://www.daloopa.com/src/1670847" xr:uid="{6BF2E329-411F-40BD-8AD8-DBE810D93F95}"/>
    <hyperlink ref="AA107" r:id="rId1254" display="https://www.daloopa.com/src/1670829" xr:uid="{7101BE8F-CE97-4CC5-9064-EDA59A25DCEA}"/>
    <hyperlink ref="AB107" r:id="rId1255" display="https://www.daloopa.com/src/1670811" xr:uid="{A31E1709-9EF3-4503-BCCF-A449992DB274}"/>
    <hyperlink ref="AC107" r:id="rId1256" display="https://www.daloopa.com/src/1670793" xr:uid="{EECAD94C-57C2-47F1-BA30-DC98CA1AA065}"/>
    <hyperlink ref="AD107" r:id="rId1257" display="https://www.daloopa.com/src/1670775" xr:uid="{819EBFA3-10E8-48FE-A6F9-6F883E919151}"/>
    <hyperlink ref="AE107" r:id="rId1258" display="https://www.daloopa.com/src/1670757" xr:uid="{889FFB11-B1BB-4D2B-97E1-16A14CC075EE}"/>
    <hyperlink ref="AF107" r:id="rId1259" display="https://www.daloopa.com/src/2697061" xr:uid="{EB4FCDAA-07AC-4EBD-ABA0-FAF1B0BDA283}"/>
    <hyperlink ref="AG107" r:id="rId1260" display="https://www.daloopa.com/src/4681480" xr:uid="{B0FAB2AA-4013-46F0-8E95-0537B07B4D59}"/>
    <hyperlink ref="AH107" r:id="rId1261" display="https://www.daloopa.com/src/7963241" xr:uid="{84D71DD9-4E51-414B-8E05-BC8AD6601A58}"/>
    <hyperlink ref="AI107" r:id="rId1262" display="https://www.daloopa.com/src/10333104" xr:uid="{E55122FA-F31F-46F6-B1FC-1356D310E613}"/>
    <hyperlink ref="AT107" r:id="rId1263" display="https://www.daloopa.com/src/49016317" xr:uid="{FACA9C9A-DE8D-47DC-A872-68937282B2C4}"/>
    <hyperlink ref="AU107" r:id="rId1264" display="https://www.daloopa.com/src/49016298" xr:uid="{A4F1AE05-F5F8-418C-8944-B34823C82815}"/>
    <hyperlink ref="AV107" r:id="rId1265" display="https://www.daloopa.com/src/48521744" xr:uid="{37229DA3-1E4C-4898-B299-170096025B4D}"/>
    <hyperlink ref="AW107" r:id="rId1266" display="https://www.daloopa.com/src/48521082" xr:uid="{6A6B753B-D34D-45F7-974A-E4190A4D956A}"/>
    <hyperlink ref="AX107" r:id="rId1267" display="https://www.daloopa.com/src/48520989" xr:uid="{2DF32C11-76F6-4B74-A068-5016BA1E17ED}"/>
    <hyperlink ref="AY107" r:id="rId1268" display="https://www.daloopa.com/src/48520675" xr:uid="{3930F23B-69A6-4674-AA26-2B70FDB33524}"/>
    <hyperlink ref="AZ107" r:id="rId1269" display="https://www.daloopa.com/src/48520621" xr:uid="{EB8499F4-90A0-4D34-A01D-CAE9DEC0CCBA}"/>
    <hyperlink ref="A108" r:id="rId1270" xr:uid="{C563EDF8-15EC-4D40-9452-0E38598DA85A}"/>
    <hyperlink ref="C108" r:id="rId1271" xr:uid="{2D8655DA-F528-4CDD-9AA4-D21DFB5C4F89}"/>
    <hyperlink ref="AJ108" r:id="rId1272" display="https://www.daloopa.com/src/14718387" xr:uid="{FCFEBCD5-068F-46F3-8EB8-597DD5F01C2E}"/>
    <hyperlink ref="AK108" r:id="rId1273" display="https://www.daloopa.com/src/20810164" xr:uid="{0AB34E5E-9ABB-4742-9EBB-64A6BBF37A37}"/>
    <hyperlink ref="AL108" r:id="rId1274" display="https://www.daloopa.com/src/32273420" xr:uid="{2D87CA52-C139-424F-BD92-0A89138CBB85}"/>
    <hyperlink ref="AM108" r:id="rId1275" display="https://www.daloopa.com/src/38123786" xr:uid="{420DE90B-BAB0-4441-A6CB-99B52FC05672}"/>
    <hyperlink ref="AN108" r:id="rId1276" display="https://www.daloopa.com/src/46413191" xr:uid="{EFF0510F-2BD9-431E-9808-50ED65CA7267}"/>
    <hyperlink ref="AO108" r:id="rId1277" display="https://www.daloopa.com/src/53410453" xr:uid="{D7238BBC-7650-4CB6-85E9-E220736CF7DA}"/>
    <hyperlink ref="AP108" r:id="rId1278" display="https://www.daloopa.com/src/58652856" xr:uid="{9A267BC3-DC11-44D9-B14C-B4A30DF888F0}"/>
    <hyperlink ref="AQ108" r:id="rId1279" display="https://www.daloopa.com/src/62949194" xr:uid="{A06AFE62-D21C-4186-8BA2-10B8B770B927}"/>
    <hyperlink ref="AR108" r:id="rId1280" display="https://www.daloopa.com/src/67045076" xr:uid="{ED3638AF-00F8-435D-B140-E6A52516281A}"/>
    <hyperlink ref="BA108" r:id="rId1281" display="https://www.daloopa.com/src/48520580" xr:uid="{5744F0E6-89D0-4240-A747-04E8D628FC49}"/>
    <hyperlink ref="BB108" r:id="rId1282" display="https://www.daloopa.com/src/50192805" xr:uid="{C4D7E3F2-D032-4F65-800A-DB10AE292F5F}"/>
    <hyperlink ref="BC108" r:id="rId1283" display="https://www.daloopa.com/src/67085587" xr:uid="{CBCA2099-6A36-4C37-8D7E-164873E189A9}"/>
    <hyperlink ref="A109" r:id="rId1284" xr:uid="{84465F39-2279-4B02-B776-AB55765DA063}"/>
    <hyperlink ref="C109" r:id="rId1285" xr:uid="{FC052E3F-D2C6-44A9-AD37-09518ED63CF7}"/>
    <hyperlink ref="AJ109" r:id="rId1286" display="https://www.daloopa.com/src/14718386" xr:uid="{BD7797EF-80EB-44B9-AB21-9BFC658EE012}"/>
    <hyperlink ref="AK109" r:id="rId1287" display="https://www.daloopa.com/src/20810165" xr:uid="{B256D74A-C02F-4090-8FF0-E1B1A9C38519}"/>
    <hyperlink ref="AL109" r:id="rId1288" display="https://www.daloopa.com/src/32273421" xr:uid="{C584411B-DDEC-410C-9666-C285D62793C2}"/>
    <hyperlink ref="AM109" r:id="rId1289" display="https://www.daloopa.com/src/38123787" xr:uid="{149A8B0D-CD75-49C0-9EC0-E4D0605BE7E3}"/>
    <hyperlink ref="AN109" r:id="rId1290" display="https://www.daloopa.com/src/46413187" xr:uid="{3C0041DA-2558-429C-A54B-57DCE967FB4E}"/>
    <hyperlink ref="AO109" r:id="rId1291" display="https://www.daloopa.com/src/53410459" xr:uid="{802637BA-FCE1-42B9-A6AE-ACF6134888F4}"/>
    <hyperlink ref="AP109" r:id="rId1292" display="https://www.daloopa.com/src/58652863" xr:uid="{60984AA4-52E2-4E88-8410-B026EE08C2F0}"/>
    <hyperlink ref="AQ109" r:id="rId1293" display="https://www.daloopa.com/src/62949197" xr:uid="{05A217B2-66E5-4384-B3AD-D0A5289656EF}"/>
    <hyperlink ref="AR109" r:id="rId1294" display="https://www.daloopa.com/src/67045081" xr:uid="{C2FCC5E1-67AE-4479-BE71-2CD374CB86CC}"/>
    <hyperlink ref="BA109" r:id="rId1295" display="https://www.daloopa.com/src/48520576" xr:uid="{45ED0F52-1FE4-470E-B67E-7FA635A96244}"/>
    <hyperlink ref="BB109" r:id="rId1296" display="https://www.daloopa.com/src/50192801" xr:uid="{46201129-44C1-4EB8-BF82-09398A7D6BE4}"/>
    <hyperlink ref="BC109" r:id="rId1297" display="https://www.daloopa.com/src/67085581" xr:uid="{3D7BB5B9-DC3E-4CC0-B98C-28FB1660396F}"/>
    <hyperlink ref="A110" r:id="rId1298" xr:uid="{BB6E016D-B921-4ADA-89AF-FC8EED0A40B9}"/>
    <hyperlink ref="C110" r:id="rId1299" xr:uid="{75DCDEB3-0646-4B7E-BD5F-8D5A44A83BC4}"/>
    <hyperlink ref="L110" r:id="rId1300" display="https://www.daloopa.com/src/49014114" xr:uid="{040BABE1-0D96-4D94-9F46-6CE72899B5AF}"/>
    <hyperlink ref="M110" r:id="rId1301" display="https://www.daloopa.com/src/49014109" xr:uid="{6BE6A8F1-75A8-49DF-A389-3EAABA7B0B0A}"/>
    <hyperlink ref="N110" r:id="rId1302" display="https://www.daloopa.com/src/49014099" xr:uid="{1F741413-EE2A-45E4-A89A-64D81EC8D95F}"/>
    <hyperlink ref="O110" r:id="rId1303" display="https://www.daloopa.com/src/49014083" xr:uid="{43F7A567-FDA8-4D7F-BD1F-9E3DD57D367F}"/>
    <hyperlink ref="P110" r:id="rId1304" display="https://www.daloopa.com/src/1671055" xr:uid="{BAED2585-0F97-46E3-BC8B-567B72FA66CB}"/>
    <hyperlink ref="Q110" r:id="rId1305" display="https://www.daloopa.com/src/1671033" xr:uid="{19F88EC0-D0D0-46D3-86DB-5A4FCD91A356}"/>
    <hyperlink ref="R110" r:id="rId1306" display="https://www.daloopa.com/src/1671003" xr:uid="{2C59E0CF-45E0-4253-92AF-3B4E99FACDB0}"/>
    <hyperlink ref="S110" r:id="rId1307" display="https://www.daloopa.com/src/1670980" xr:uid="{49522729-A70C-482C-956C-21CF0005B010}"/>
    <hyperlink ref="T110" r:id="rId1308" display="https://www.daloopa.com/src/1670957" xr:uid="{4DF5DFD7-99C6-4311-8DFE-CD28486DA9E7}"/>
    <hyperlink ref="U110" r:id="rId1309" display="https://www.daloopa.com/src/1670939" xr:uid="{6C5575E1-1030-4511-AD62-38DA4C41E26B}"/>
    <hyperlink ref="V110" r:id="rId1310" display="https://www.daloopa.com/src/1670921" xr:uid="{2F195811-050B-4DAA-8999-D2E72B9421FC}"/>
    <hyperlink ref="W110" r:id="rId1311" display="https://www.daloopa.com/src/1670902" xr:uid="{08EAFB50-EAA6-4D51-BF10-C12E15901082}"/>
    <hyperlink ref="X110" r:id="rId1312" display="https://www.daloopa.com/src/1670884" xr:uid="{A1B0F14C-B6AF-4A5F-BEF5-F3815A05775F}"/>
    <hyperlink ref="Y110" r:id="rId1313" display="https://www.daloopa.com/src/1670866" xr:uid="{DDF09938-B7DE-424E-8C1E-663EB5D1E256}"/>
    <hyperlink ref="Z110" r:id="rId1314" display="https://www.daloopa.com/src/1670848" xr:uid="{68E88F3B-B564-4D51-879D-0091908C6F3A}"/>
    <hyperlink ref="AA110" r:id="rId1315" display="https://www.daloopa.com/src/1670830" xr:uid="{8416062F-CEE6-47C4-BADA-D8753782C7FF}"/>
    <hyperlink ref="AB110" r:id="rId1316" display="https://www.daloopa.com/src/1670812" xr:uid="{3AA9A832-9CBE-4EAC-BD39-30487CAB81FB}"/>
    <hyperlink ref="AC110" r:id="rId1317" display="https://www.daloopa.com/src/1670794" xr:uid="{6AE0867C-7623-4ADC-B653-6AF7A90655DE}"/>
    <hyperlink ref="AD110" r:id="rId1318" display="https://www.daloopa.com/src/1670776" xr:uid="{19CCC6AB-2CAD-4A7E-86FC-74FB13218734}"/>
    <hyperlink ref="AE110" r:id="rId1319" display="https://www.daloopa.com/src/1670758" xr:uid="{CCE301C7-8D4C-4F29-B167-9871271B063F}"/>
    <hyperlink ref="AF110" r:id="rId1320" display="https://www.daloopa.com/src/2697062" xr:uid="{79AAB4FA-A992-48AA-AB11-FCC448B11D7E}"/>
    <hyperlink ref="AG110" r:id="rId1321" display="https://www.daloopa.com/src/4681481" xr:uid="{900009C9-6A0F-475C-B498-C75FDA0EE5B8}"/>
    <hyperlink ref="AH110" r:id="rId1322" display="https://www.daloopa.com/src/7963242" xr:uid="{B7D99D92-3099-45B9-AAED-33F44F7B95AD}"/>
    <hyperlink ref="AI110" r:id="rId1323" display="https://www.daloopa.com/src/10333105" xr:uid="{8E96C13C-3C18-4348-9226-0A3C6C56A6CF}"/>
    <hyperlink ref="AJ110" r:id="rId1324" display="https://www.daloopa.com/src/14718390" xr:uid="{24F34B44-BB42-46C1-B02D-2A6EFF198421}"/>
    <hyperlink ref="AK110" r:id="rId1325" display="https://www.daloopa.com/src/20810498" xr:uid="{DF4F67C9-AF03-4269-BF24-9BD456A0D126}"/>
    <hyperlink ref="AL110" r:id="rId1326" display="https://www.daloopa.com/src/32273454" xr:uid="{73ECBA6E-52E0-4D94-BF8B-873A9A34034C}"/>
    <hyperlink ref="AM110" r:id="rId1327" display="https://www.daloopa.com/src/38123788" xr:uid="{5371D47A-94F7-47A1-9D6B-C850308A5E48}"/>
    <hyperlink ref="AN110" r:id="rId1328" display="https://www.daloopa.com/src/46413190" xr:uid="{A832EF66-D8E9-408F-A701-19381C82B698}"/>
    <hyperlink ref="AO110" r:id="rId1329" display="https://www.daloopa.com/src/53410455" xr:uid="{DB64752F-35F8-419B-83A4-CDA9420A8A40}"/>
    <hyperlink ref="AP110" r:id="rId1330" display="https://www.daloopa.com/src/58652855" xr:uid="{39A29ADA-B82B-4DF0-87E2-533E11914802}"/>
    <hyperlink ref="AQ110" r:id="rId1331" display="https://www.daloopa.com/src/62949190" xr:uid="{A9889108-A364-4149-B5BC-239C8F257BEE}"/>
    <hyperlink ref="AR110" r:id="rId1332" display="https://www.daloopa.com/src/67045082" xr:uid="{BE474FC8-FE8B-40FA-8B5B-84ED7CCCC88F}"/>
    <hyperlink ref="AT110" r:id="rId1333" display="https://www.daloopa.com/src/49016316" xr:uid="{2528A29B-F8B3-4895-B288-04475D2161AC}"/>
    <hyperlink ref="AU110" r:id="rId1334" display="https://www.daloopa.com/src/49016299" xr:uid="{93444DAA-7EE1-4131-89DE-42CB1186AEA2}"/>
    <hyperlink ref="AV110" r:id="rId1335" display="https://www.daloopa.com/src/48521743" xr:uid="{7A8CF587-DA05-44F2-A147-67B8713B899B}"/>
    <hyperlink ref="AW110" r:id="rId1336" display="https://www.daloopa.com/src/48521083" xr:uid="{8CB63216-B01E-4695-AC9E-FD8A414A872E}"/>
    <hyperlink ref="AX110" r:id="rId1337" display="https://www.daloopa.com/src/48520990" xr:uid="{A642BB38-DE47-430D-B081-1FF1884B6736}"/>
    <hyperlink ref="AY110" r:id="rId1338" display="https://www.daloopa.com/src/48520672" xr:uid="{8FE4F3CE-2072-4D2E-BCBC-DB171D0987B7}"/>
    <hyperlink ref="AZ110" r:id="rId1339" display="https://www.daloopa.com/src/48520619" xr:uid="{9388CBEC-38A3-4457-810C-8CDE2A03E252}"/>
    <hyperlink ref="BA110" r:id="rId1340" display="https://www.daloopa.com/src/48520577" xr:uid="{C894EAC0-8C8E-4804-AD35-F562DCB8CA14}"/>
    <hyperlink ref="BB110" r:id="rId1341" display="https://www.daloopa.com/src/50192800" xr:uid="{33CE8E00-3089-4B37-A270-A319746A4AB0}"/>
    <hyperlink ref="BC110" r:id="rId1342" display="https://www.daloopa.com/src/67085580" xr:uid="{1BE227FA-2D4A-498B-A82D-20D125702376}"/>
    <hyperlink ref="A111" r:id="rId1343" xr:uid="{6D1C855A-3760-4517-A19A-F9942B9B4B84}"/>
    <hyperlink ref="C111" r:id="rId1344" xr:uid="{AE1B90F0-F8CB-4CEB-9E31-7FC1D5B0C6E7}"/>
    <hyperlink ref="AJ111" r:id="rId1345" display="https://www.daloopa.com/src/14718389" xr:uid="{FB841905-83F0-4D8B-9920-FBEC1967531C}"/>
    <hyperlink ref="AK111" r:id="rId1346" display="https://www.daloopa.com/src/20810499" xr:uid="{1C7F0751-0790-41F5-8087-CB0CDFADDAB2}"/>
    <hyperlink ref="AL111" r:id="rId1347" display="https://www.daloopa.com/src/32273456" xr:uid="{5AEB34C3-397E-463F-8514-799142C51B0B}"/>
    <hyperlink ref="AM111" r:id="rId1348" display="https://www.daloopa.com/src/38123789" xr:uid="{421B69D0-1F50-4DA8-B476-6DA473A90E90}"/>
    <hyperlink ref="AN111" r:id="rId1349" display="https://www.daloopa.com/src/46413188" xr:uid="{FDB0A38F-FFAD-46E5-B0C4-EB580C1B19FB}"/>
    <hyperlink ref="AO111" r:id="rId1350" display="https://www.daloopa.com/src/53410460" xr:uid="{ABD3A6D5-1B1A-4587-872E-BED325C06DC0}"/>
    <hyperlink ref="AP111" r:id="rId1351" display="https://www.daloopa.com/src/58652864" xr:uid="{EBB65097-DF3E-4956-A11C-14AB296F9AAF}"/>
    <hyperlink ref="AQ111" r:id="rId1352" display="https://www.daloopa.com/src/62949191" xr:uid="{806CF2BC-708F-4C8D-9FD8-C08F3246506E}"/>
    <hyperlink ref="AR111" r:id="rId1353" display="https://www.daloopa.com/src/67045073" xr:uid="{138FDB64-3358-41AB-8B4A-DB644E8CDB72}"/>
    <hyperlink ref="BA111" r:id="rId1354" display="https://www.daloopa.com/src/48520579" xr:uid="{71D453BE-CF47-4AD5-A056-D901EDC96415}"/>
    <hyperlink ref="BB111" r:id="rId1355" display="https://www.daloopa.com/src/50192806" xr:uid="{BC15F5B3-9878-4044-A046-91CEE04BFC6B}"/>
    <hyperlink ref="BC111" r:id="rId1356" display="https://www.daloopa.com/src/67085579" xr:uid="{45939CF2-A37C-4584-9E73-699A1DE2E615}"/>
    <hyperlink ref="A112" r:id="rId1357" xr:uid="{63F9C3A1-1DCF-4BA5-9269-CB3F3B849371}"/>
    <hyperlink ref="C112" r:id="rId1358" xr:uid="{82102CAA-42BA-494B-8CF4-FC78AB182CD0}"/>
    <hyperlink ref="L112" r:id="rId1359" display="https://www.daloopa.com/src/49014115" xr:uid="{0EF6C118-F00C-4B62-BD6F-FFF00172B649}"/>
    <hyperlink ref="M112" r:id="rId1360" display="https://www.daloopa.com/src/49014110" xr:uid="{856A9F22-97FF-4892-87F0-750DDD87C234}"/>
    <hyperlink ref="N112" r:id="rId1361" display="https://www.daloopa.com/src/49014097" xr:uid="{BA57AC7B-6DAA-4DB9-B439-C9E26C15C66B}"/>
    <hyperlink ref="O112" r:id="rId1362" display="https://www.daloopa.com/src/49014082" xr:uid="{DC34DBF3-D252-4616-8CB9-CC73932BA878}"/>
    <hyperlink ref="P112" r:id="rId1363" display="https://www.daloopa.com/src/1671056" xr:uid="{9ED15B50-E97D-447B-A6EE-81FB6754691C}"/>
    <hyperlink ref="Q112" r:id="rId1364" display="https://www.daloopa.com/src/1671034" xr:uid="{9405F42F-8782-46C5-8A19-856E4BF4B7F0}"/>
    <hyperlink ref="R112" r:id="rId1365" display="https://www.daloopa.com/src/1671004" xr:uid="{9CF4A404-1C3D-4D29-8F33-A5CC566B2FA1}"/>
    <hyperlink ref="S112" r:id="rId1366" display="https://www.daloopa.com/src/1670981" xr:uid="{9FEA93EE-387B-4DB7-B02B-9896794144AD}"/>
    <hyperlink ref="T112" r:id="rId1367" display="https://www.daloopa.com/src/1670958" xr:uid="{485B2417-48F8-440F-B14B-B6A203765B07}"/>
    <hyperlink ref="U112" r:id="rId1368" display="https://www.daloopa.com/src/1670940" xr:uid="{AB3E5009-1AED-4923-AD51-C0AE98D170A3}"/>
    <hyperlink ref="V112" r:id="rId1369" display="https://www.daloopa.com/src/1670922" xr:uid="{3AE9F001-9E48-4166-96C2-B76850423894}"/>
    <hyperlink ref="W112" r:id="rId1370" display="https://www.daloopa.com/src/1670903" xr:uid="{C2D9DBFC-B124-4703-AB94-6B23DC94AC67}"/>
    <hyperlink ref="X112" r:id="rId1371" display="https://www.daloopa.com/src/1670885" xr:uid="{F65EFA40-59FF-46A1-843C-477AAE0C53ED}"/>
    <hyperlink ref="Y112" r:id="rId1372" display="https://www.daloopa.com/src/1670867" xr:uid="{69E0DA17-AF98-42B5-8E83-24459AB81990}"/>
    <hyperlink ref="Z112" r:id="rId1373" display="https://www.daloopa.com/src/1670849" xr:uid="{D8076CA8-BBA1-4EF9-9452-E6BE556F9806}"/>
    <hyperlink ref="AA112" r:id="rId1374" display="https://www.daloopa.com/src/1670831" xr:uid="{53C2A665-70CB-4AE4-AFC3-199C18E6B455}"/>
    <hyperlink ref="AB112" r:id="rId1375" display="https://www.daloopa.com/src/1670813" xr:uid="{2806F54D-B5E4-4FF9-9F4D-B85E3501EB38}"/>
    <hyperlink ref="AC112" r:id="rId1376" display="https://www.daloopa.com/src/1670795" xr:uid="{5B0131C9-CB95-44A0-AE3A-3BD7F72FF328}"/>
    <hyperlink ref="AD112" r:id="rId1377" display="https://www.daloopa.com/src/1670777" xr:uid="{30301030-17F2-4ED9-9105-B1E284582C71}"/>
    <hyperlink ref="AE112" r:id="rId1378" display="https://www.daloopa.com/src/1670759" xr:uid="{EADBC2E3-450F-4F40-B2C4-E48AD2DF1F85}"/>
    <hyperlink ref="AF112" r:id="rId1379" display="https://www.daloopa.com/src/2697063" xr:uid="{95CFC1CC-0AA4-4C34-AD7E-2799066C128A}"/>
    <hyperlink ref="AG112" r:id="rId1380" display="https://www.daloopa.com/src/4681482" xr:uid="{5CCA6768-36DD-49DB-BEE7-E268D244B0E4}"/>
    <hyperlink ref="AH112" r:id="rId1381" display="https://www.daloopa.com/src/7963243" xr:uid="{B6D43983-24E3-45EE-AAF8-8C3880201457}"/>
    <hyperlink ref="AI112" r:id="rId1382" display="https://www.daloopa.com/src/10333111" xr:uid="{68A528FF-226D-4B0A-981F-63C8664CE7F1}"/>
    <hyperlink ref="AT112" r:id="rId1383" display="https://www.daloopa.com/src/49016315" xr:uid="{66C0E405-C16C-4B60-AC45-196D8498C21A}"/>
    <hyperlink ref="AU112" r:id="rId1384" display="https://www.daloopa.com/src/49016296" xr:uid="{77B3ECC6-88DE-4B4C-B761-4458A2A2C6FC}"/>
    <hyperlink ref="AV112" r:id="rId1385" display="https://www.daloopa.com/src/48521742" xr:uid="{D7FC873A-1F5C-43D8-B5BD-F7F27DBD2BA9}"/>
    <hyperlink ref="AW112" r:id="rId1386" display="https://www.daloopa.com/src/48521084" xr:uid="{8DCFE4BB-D038-484D-87EC-14F3265177C7}"/>
    <hyperlink ref="AX112" r:id="rId1387" display="https://www.daloopa.com/src/48520987" xr:uid="{4CC25060-40D8-4C9E-870C-4341AB5462DA}"/>
    <hyperlink ref="AY112" r:id="rId1388" display="https://www.daloopa.com/src/48520673" xr:uid="{289ED829-4BEC-4708-8461-445B49EC30B0}"/>
    <hyperlink ref="AZ112" r:id="rId1389" display="https://www.daloopa.com/src/48520618" xr:uid="{E67FABD2-6BF3-4C65-B0BE-ABFE1F4A81ED}"/>
    <hyperlink ref="A113" r:id="rId1390" xr:uid="{61AC48CB-8C44-4C96-B4C5-869FE5449350}"/>
    <hyperlink ref="C113" r:id="rId1391" xr:uid="{419D1AA2-6FF8-4390-A8AC-8430180925E8}"/>
    <hyperlink ref="L113" r:id="rId1392" display="https://www.daloopa.com/src/49014112" xr:uid="{1ECFC060-A5AF-4CED-9153-1806C1865BD0}"/>
    <hyperlink ref="M113" r:id="rId1393" display="https://www.daloopa.com/src/49014111" xr:uid="{AFF974E9-B7D8-4FEB-9C2B-8402C7F5C442}"/>
    <hyperlink ref="N113" r:id="rId1394" display="https://www.daloopa.com/src/49014098" xr:uid="{08879678-01CE-46C1-B69F-22ECA9DADE2C}"/>
    <hyperlink ref="O113" r:id="rId1395" display="https://www.daloopa.com/src/49014084" xr:uid="{F36BFF3C-33F0-45E7-982B-6F122E99F6DA}"/>
    <hyperlink ref="P113" r:id="rId1396" display="https://www.daloopa.com/src/1671057" xr:uid="{B24AA448-0649-40E1-BEFE-D75F8F7056FF}"/>
    <hyperlink ref="Q113" r:id="rId1397" display="https://www.daloopa.com/src/1671035" xr:uid="{BB2476F3-7551-4CD0-8CD8-8C44F2898FB4}"/>
    <hyperlink ref="R113" r:id="rId1398" display="https://www.daloopa.com/src/1671005" xr:uid="{43B2D0B3-8616-4868-A00C-DCC8B5DFD418}"/>
    <hyperlink ref="S113" r:id="rId1399" display="https://www.daloopa.com/src/1670982" xr:uid="{25A065A0-39A7-4201-83E3-05C3737B9CA6}"/>
    <hyperlink ref="T113" r:id="rId1400" display="https://www.daloopa.com/src/1670959" xr:uid="{5478D13D-14F9-400E-82F2-3D0CDE9D0595}"/>
    <hyperlink ref="U113" r:id="rId1401" display="https://www.daloopa.com/src/1670941" xr:uid="{F7BF1795-D1BA-4228-8046-FED5FCD8061E}"/>
    <hyperlink ref="V113" r:id="rId1402" display="https://www.daloopa.com/src/1670923" xr:uid="{7DAEBEC5-56E2-4393-AA07-E779071238CC}"/>
    <hyperlink ref="W113" r:id="rId1403" display="https://www.daloopa.com/src/1670904" xr:uid="{2D92CBEB-2453-4D31-8CCE-07D09115A406}"/>
    <hyperlink ref="X113" r:id="rId1404" display="https://www.daloopa.com/src/1670886" xr:uid="{F6EA1F43-9A70-4356-9B1B-0268883EC46C}"/>
    <hyperlink ref="Y113" r:id="rId1405" display="https://www.daloopa.com/src/1670868" xr:uid="{687F8162-BB70-4C5C-B1C8-B9911F1A92C6}"/>
    <hyperlink ref="Z113" r:id="rId1406" display="https://www.daloopa.com/src/1670850" xr:uid="{2AE30B4E-BA52-4711-8DEA-F2F7B224FBDF}"/>
    <hyperlink ref="AA113" r:id="rId1407" display="https://www.daloopa.com/src/1670832" xr:uid="{34840EB7-5E2C-464E-B78E-18F5B60144C3}"/>
    <hyperlink ref="AB113" r:id="rId1408" display="https://www.daloopa.com/src/1670814" xr:uid="{12030585-E585-426E-A20C-169F5F386DA5}"/>
    <hyperlink ref="AC113" r:id="rId1409" display="https://www.daloopa.com/src/1670796" xr:uid="{B1F2010F-6925-43EA-9BA1-30B3F732700B}"/>
    <hyperlink ref="AD113" r:id="rId1410" display="https://www.daloopa.com/src/1670778" xr:uid="{70ED6DF4-46D5-441E-A080-5230D6319C4A}"/>
    <hyperlink ref="AE113" r:id="rId1411" display="https://www.daloopa.com/src/1670760" xr:uid="{07DC2EC3-9084-46A8-AC74-21202C284267}"/>
    <hyperlink ref="AF113" r:id="rId1412" display="https://www.daloopa.com/src/2697064" xr:uid="{FB8ECD0F-2E1C-4A8B-A284-20699CB8074E}"/>
    <hyperlink ref="AG113" r:id="rId1413" display="https://www.daloopa.com/src/4681483" xr:uid="{48AE8030-04AB-43E3-9AE6-F4BA033DD15A}"/>
    <hyperlink ref="AH113" r:id="rId1414" display="https://www.daloopa.com/src/7963244" xr:uid="{B846C935-AAE0-4A60-8730-F7786B5341D0}"/>
    <hyperlink ref="AI113" r:id="rId1415" display="https://www.daloopa.com/src/10333102" xr:uid="{EEB9EBC0-DD92-44F3-A89D-011FAF601EA1}"/>
    <hyperlink ref="AJ113" r:id="rId1416" display="https://www.daloopa.com/src/14718388" xr:uid="{0DC92413-5777-4B27-9E4B-8113578A4624}"/>
    <hyperlink ref="AK113" r:id="rId1417" display="https://www.daloopa.com/src/20810500" xr:uid="{6C45C335-08B6-4046-B5AA-ED5F18F8EDBE}"/>
    <hyperlink ref="AL113" r:id="rId1418" display="https://www.daloopa.com/src/32273455" xr:uid="{3C453E9B-D800-4270-9F7E-654F9451637E}"/>
    <hyperlink ref="AM113" r:id="rId1419" display="https://www.daloopa.com/src/38123790" xr:uid="{B2C6462E-0F67-4375-B279-B7F12287D3E3}"/>
    <hyperlink ref="AN113" r:id="rId1420" display="https://www.daloopa.com/src/46413189" xr:uid="{D2682E81-3CAB-4EC9-A9DC-5BEE597FE425}"/>
    <hyperlink ref="AO113" r:id="rId1421" display="https://www.daloopa.com/src/53410454" xr:uid="{F185E08D-2FDB-4083-977F-77811F64BE77}"/>
    <hyperlink ref="AP113" r:id="rId1422" display="https://www.daloopa.com/src/58652859" xr:uid="{DA40D8E3-DAA2-4CF1-810C-80CEAB0CB858}"/>
    <hyperlink ref="AQ113" r:id="rId1423" display="https://www.daloopa.com/src/62949196" xr:uid="{B8CE419D-FBAF-446C-B2E6-0AD4F7447DD2}"/>
    <hyperlink ref="AR113" r:id="rId1424" display="https://www.daloopa.com/src/67045074" xr:uid="{E7510729-CFDB-4422-B25B-F98F3621196A}"/>
    <hyperlink ref="AT113" r:id="rId1425" display="https://www.daloopa.com/src/49016318" xr:uid="{F46C38FD-6344-411A-A3CD-72365691E42C}"/>
    <hyperlink ref="AU113" r:id="rId1426" display="https://www.daloopa.com/src/49016297" xr:uid="{8889E3A1-A5A5-4FC5-9A24-BC2CC20B6EF3}"/>
    <hyperlink ref="AV113" r:id="rId1427" display="https://www.daloopa.com/src/48521745" xr:uid="{658C3D97-249F-42FA-A841-7C08758B6FCF}"/>
    <hyperlink ref="AW113" r:id="rId1428" display="https://www.daloopa.com/src/48521085" xr:uid="{A183C2BB-06A1-4345-8956-F6E09B5FB138}"/>
    <hyperlink ref="AX113" r:id="rId1429" display="https://www.daloopa.com/src/48520988" xr:uid="{01DF6A15-7F4A-450D-9839-EE38B7261048}"/>
    <hyperlink ref="AY113" r:id="rId1430" display="https://www.daloopa.com/src/48520674" xr:uid="{40ECCDB4-F5F1-4B1B-A539-179CD4B9587D}"/>
    <hyperlink ref="AZ113" r:id="rId1431" display="https://www.daloopa.com/src/48520620" xr:uid="{1DE6DEB4-D004-4296-99CB-8223A1735990}"/>
    <hyperlink ref="BA113" r:id="rId1432" display="https://www.daloopa.com/src/48520578" xr:uid="{CDDE1C09-4D94-4241-B5E7-B6A7E346FD53}"/>
    <hyperlink ref="BB113" r:id="rId1433" display="https://www.daloopa.com/src/50192802" xr:uid="{46F241A9-3492-4EAA-AC16-3C8D2FA65D86}"/>
    <hyperlink ref="BC113" r:id="rId1434" display="https://www.daloopa.com/src/67085586" xr:uid="{74B69FB8-A20E-4C30-B5AF-27B687A57C39}"/>
    <hyperlink ref="A116" r:id="rId1435" xr:uid="{01D940A8-C482-4690-B453-85C6079C0033}"/>
    <hyperlink ref="C116" r:id="rId1436" xr:uid="{98AB461B-66F9-482E-AFDF-2A1756160C27}"/>
    <hyperlink ref="L116" r:id="rId1437" display="https://www.daloopa.com/src/49014054" xr:uid="{7D771630-A9DE-410A-8D66-BB6F0CB61F73}"/>
    <hyperlink ref="M116" r:id="rId1438" display="https://www.daloopa.com/src/49014059" xr:uid="{522C81FD-8814-4E09-8BC2-DAF6403256E3}"/>
    <hyperlink ref="N116" r:id="rId1439" display="https://www.daloopa.com/src/49014044" xr:uid="{0543D569-AD83-4987-87E5-C810BA6554F8}"/>
    <hyperlink ref="O116" r:id="rId1440" display="https://www.daloopa.com/src/49014017" xr:uid="{97E06363-A1A0-488A-AFB5-C544D9468466}"/>
    <hyperlink ref="P116" r:id="rId1441" display="https://www.daloopa.com/src/1671050" xr:uid="{C2264B69-909B-4428-95A1-6640EAC71C6D}"/>
    <hyperlink ref="Q116" r:id="rId1442" display="https://www.daloopa.com/src/1671028" xr:uid="{3892AA26-4CFF-4A64-AAC1-A8EA8A9A41F2}"/>
    <hyperlink ref="R116" r:id="rId1443" display="https://www.daloopa.com/src/1671006" xr:uid="{68901981-AA20-4D74-AEAD-402FCC268BF1}"/>
    <hyperlink ref="S116" r:id="rId1444" display="https://www.daloopa.com/src/1670983" xr:uid="{7BEF824C-46F7-45B3-AF96-D05EEB709E2F}"/>
    <hyperlink ref="T116" r:id="rId1445" display="https://www.daloopa.com/src/1670960" xr:uid="{FF3E5E76-5FE2-410B-96C7-A8F878DEEC03}"/>
    <hyperlink ref="U116" r:id="rId1446" display="https://www.daloopa.com/src/1670942" xr:uid="{0A2ECB2D-8FE9-4E2B-8DB2-FCEBA95C6E3D}"/>
    <hyperlink ref="V116" r:id="rId1447" display="https://www.daloopa.com/src/1670924" xr:uid="{F26802E6-5FDA-49E8-95DD-9EA20F963A70}"/>
    <hyperlink ref="W116" r:id="rId1448" display="https://www.daloopa.com/src/1670905" xr:uid="{A00C6700-3AEC-4CC2-945B-E3F359001B17}"/>
    <hyperlink ref="X116" r:id="rId1449" display="https://www.daloopa.com/src/1670887" xr:uid="{961E2612-D561-4463-8C7C-E72EBFE01165}"/>
    <hyperlink ref="Y116" r:id="rId1450" display="https://www.daloopa.com/src/1670869" xr:uid="{E2920FBF-3BEA-4AA6-B536-D9783F1C35C5}"/>
    <hyperlink ref="Z116" r:id="rId1451" display="https://www.daloopa.com/src/1670851" xr:uid="{410E5B07-3241-4DA6-B7C9-B0E192673D80}"/>
    <hyperlink ref="AA116" r:id="rId1452" display="https://www.daloopa.com/src/1670833" xr:uid="{D0BB3D0D-14B9-4EAB-B1A3-5CFD39E48F0F}"/>
    <hyperlink ref="AB116" r:id="rId1453" display="https://www.daloopa.com/src/1670815" xr:uid="{7A01A262-D8E2-4AA8-8D01-2B2631CDF3B2}"/>
    <hyperlink ref="AC116" r:id="rId1454" display="https://www.daloopa.com/src/1670797" xr:uid="{D84E34E7-7A57-400C-ABA1-44035E184DED}"/>
    <hyperlink ref="AD116" r:id="rId1455" display="https://www.daloopa.com/src/1670779" xr:uid="{7254ACBB-491A-4497-824E-B0080C750A36}"/>
    <hyperlink ref="AE116" r:id="rId1456" display="https://www.daloopa.com/src/1670761" xr:uid="{C44A4586-7B9B-49C2-A5C9-FE7ADFAB4A08}"/>
    <hyperlink ref="AF116" r:id="rId1457" display="https://www.daloopa.com/src/2697065" xr:uid="{50FE0C99-2DDA-4F3A-9370-8D72B87FB142}"/>
    <hyperlink ref="AG116" r:id="rId1458" display="https://www.daloopa.com/src/4681484" xr:uid="{11FF2E3B-C076-4609-9E48-47C50AAF3CB6}"/>
    <hyperlink ref="AH116" r:id="rId1459" display="https://www.daloopa.com/src/7963245" xr:uid="{B4745A84-DADE-4B0E-9131-5C5D28D97C2B}"/>
    <hyperlink ref="AI116" r:id="rId1460" display="https://www.daloopa.com/src/10333110" xr:uid="{41E030D4-A265-4A42-AFCD-CD017B8D7D86}"/>
    <hyperlink ref="AT116" r:id="rId1461" display="https://www.daloopa.com/src/49016287" xr:uid="{4328BE46-B8B5-45F0-A7A0-998A59CCDF71}"/>
    <hyperlink ref="AU116" r:id="rId1462" display="https://www.daloopa.com/src/49016279" xr:uid="{EBF75AC2-A627-46F0-9E22-ED8390BC1DD1}"/>
    <hyperlink ref="AV116" r:id="rId1463" display="https://www.daloopa.com/src/48527055" xr:uid="{89874FFC-D737-4CED-89F0-457988DB82ED}"/>
    <hyperlink ref="AW116" r:id="rId1464" display="https://www.daloopa.com/src/48526479" xr:uid="{1C554650-32F9-4E7D-A9D0-74BC7FFC4612}"/>
    <hyperlink ref="AX116" r:id="rId1465" display="https://www.daloopa.com/src/48522586" xr:uid="{23EB44F2-68BC-47AB-AA74-C71828C54C56}"/>
    <hyperlink ref="AY116" r:id="rId1466" display="https://www.daloopa.com/src/48522712" xr:uid="{CD212A7C-F368-4806-BC1D-87FF61683CEB}"/>
    <hyperlink ref="AZ116" r:id="rId1467" display="https://www.daloopa.com/src/48522783" xr:uid="{C3C0C3AE-8D03-44F7-869E-BE280CC5F946}"/>
    <hyperlink ref="A117" r:id="rId1468" xr:uid="{FE86EFF7-6C1C-4DAD-9338-68B2A1245DAD}"/>
    <hyperlink ref="C117" r:id="rId1469" xr:uid="{F71981D6-216D-4CBC-AF82-E58D4092522C}"/>
    <hyperlink ref="L117" r:id="rId1470" display="https://www.daloopa.com/src/49014052" xr:uid="{B3486BE0-E8A5-4235-B9C4-5142492BBD48}"/>
    <hyperlink ref="M117" r:id="rId1471" display="https://www.daloopa.com/src/49014061" xr:uid="{34C6EF91-BD89-45EC-AB65-90ADB49BAA8A}"/>
    <hyperlink ref="N117" r:id="rId1472" display="https://www.daloopa.com/src/49014045" xr:uid="{9ACC94CC-D1FA-415D-949F-8EFABD378DC3}"/>
    <hyperlink ref="O117" r:id="rId1473" display="https://www.daloopa.com/src/49014016" xr:uid="{469FCC98-7FEB-4659-BC4E-51B5B986C9BF}"/>
    <hyperlink ref="P117" r:id="rId1474" display="https://www.daloopa.com/src/1671051" xr:uid="{5B07E0E6-9364-4904-A0E1-D449D3CE2A68}"/>
    <hyperlink ref="Q117" r:id="rId1475" display="https://www.daloopa.com/src/1671029" xr:uid="{6DDC392A-3FE5-4E27-BCC1-B98D20D3361B}"/>
    <hyperlink ref="R117" r:id="rId1476" display="https://www.daloopa.com/src/1671007" xr:uid="{107C741D-BEDA-49C3-A39C-EB24D3697177}"/>
    <hyperlink ref="S117" r:id="rId1477" display="https://www.daloopa.com/src/1670984" xr:uid="{AFE687E8-CD4D-410A-8E59-9F5FF55563E4}"/>
    <hyperlink ref="T117" r:id="rId1478" display="https://www.daloopa.com/src/1670961" xr:uid="{92609644-6233-4197-9ECA-7310D0873815}"/>
    <hyperlink ref="U117" r:id="rId1479" display="https://www.daloopa.com/src/1670943" xr:uid="{ADEBBB68-B0E6-4D87-B3C6-F7812D6D9E86}"/>
    <hyperlink ref="V117" r:id="rId1480" display="https://www.daloopa.com/src/1670925" xr:uid="{21D79808-AC35-402A-A463-09DBDA6BBEDA}"/>
    <hyperlink ref="W117" r:id="rId1481" display="https://www.daloopa.com/src/1670906" xr:uid="{1A4E41E6-D4F0-410F-9473-9B3B3388AE06}"/>
    <hyperlink ref="X117" r:id="rId1482" display="https://www.daloopa.com/src/1670888" xr:uid="{EC3BD70B-A9FE-4AB1-85B9-A53F9189BA63}"/>
    <hyperlink ref="Y117" r:id="rId1483" display="https://www.daloopa.com/src/1670870" xr:uid="{04BCE907-ED3A-4FC9-AF1E-4E57082C8FE8}"/>
    <hyperlink ref="Z117" r:id="rId1484" display="https://www.daloopa.com/src/1670852" xr:uid="{BD9D738E-92DA-42B6-A35D-28E3931F29CB}"/>
    <hyperlink ref="AA117" r:id="rId1485" display="https://www.daloopa.com/src/1670834" xr:uid="{0A276527-E058-4E50-9975-5D34F79945EC}"/>
    <hyperlink ref="AB117" r:id="rId1486" display="https://www.daloopa.com/src/1670816" xr:uid="{452699D3-3A8A-4065-8EED-3779AE377FBA}"/>
    <hyperlink ref="AC117" r:id="rId1487" display="https://www.daloopa.com/src/1670798" xr:uid="{B65B2E75-C0C5-4927-BAF0-AA2AB77E2FC5}"/>
    <hyperlink ref="AD117" r:id="rId1488" display="https://www.daloopa.com/src/1670780" xr:uid="{D55E79DC-1DCE-487A-9F4C-4E23385F854B}"/>
    <hyperlink ref="AE117" r:id="rId1489" display="https://www.daloopa.com/src/1670762" xr:uid="{3FFEA45D-5B7B-4293-AAD9-806D46EB09F3}"/>
    <hyperlink ref="AF117" r:id="rId1490" display="https://www.daloopa.com/src/2697066" xr:uid="{0DE7F02C-96C8-4475-A188-80F3E7FDA1FC}"/>
    <hyperlink ref="AG117" r:id="rId1491" display="https://www.daloopa.com/src/4681485" xr:uid="{C5A0287D-CDE1-4419-BB6D-5D0F3A1C1E6C}"/>
    <hyperlink ref="AH117" r:id="rId1492" display="https://www.daloopa.com/src/7963246" xr:uid="{FE3D4174-7824-489F-8B03-01848BCD03CA}"/>
    <hyperlink ref="AI117" r:id="rId1493" display="https://www.daloopa.com/src/10333117" xr:uid="{F470DA40-8454-44FB-8172-B37F877A94BF}"/>
    <hyperlink ref="AT117" r:id="rId1494" display="https://www.daloopa.com/src/49016290" xr:uid="{370416E2-0A87-47CD-B0D1-1D65B13BC55F}"/>
    <hyperlink ref="AU117" r:id="rId1495" display="https://www.daloopa.com/src/49016280" xr:uid="{0300DB8D-29D6-48A5-91F8-CFF089C8DE18}"/>
    <hyperlink ref="AV117" r:id="rId1496" display="https://www.daloopa.com/src/48527057" xr:uid="{042846BA-5328-40D9-9622-484566D441A7}"/>
    <hyperlink ref="AW117" r:id="rId1497" display="https://www.daloopa.com/src/48526480" xr:uid="{8AE4CC04-B221-44AD-BE01-76221AA695A7}"/>
    <hyperlink ref="AX117" r:id="rId1498" display="https://www.daloopa.com/src/48522585" xr:uid="{28C24AF8-C40D-4DDE-8EF4-F67B08672871}"/>
    <hyperlink ref="AY117" r:id="rId1499" display="https://www.daloopa.com/src/48522710" xr:uid="{4E9A0C7C-34DA-4778-8BB8-AEE53332E619}"/>
    <hyperlink ref="AZ117" r:id="rId1500" display="https://www.daloopa.com/src/48522782" xr:uid="{B0D790C0-7375-47DD-8A27-D98D6240FF95}"/>
    <hyperlink ref="A118" r:id="rId1501" xr:uid="{196AD158-7E1D-4E5C-A37C-8C27488BCDBB}"/>
    <hyperlink ref="C118" r:id="rId1502" xr:uid="{31BEFCBD-F487-4CD8-A255-69751AE8E9B1}"/>
    <hyperlink ref="L118" r:id="rId1503" display="https://www.daloopa.com/src/49014053" xr:uid="{ACA969A7-C06D-4722-B717-E1E8213E0DDF}"/>
    <hyperlink ref="M118" r:id="rId1504" display="https://www.daloopa.com/src/49014060" xr:uid="{174F794C-90D1-451A-8735-68C81B2695E4}"/>
    <hyperlink ref="N118" r:id="rId1505" display="https://www.daloopa.com/src/49014046" xr:uid="{883994B0-ABCA-4D6B-8567-3EF270130FEE}"/>
    <hyperlink ref="O118" r:id="rId1506" display="https://www.daloopa.com/src/49014015" xr:uid="{A3067216-28E9-490F-B36A-AF2AEF3A487E}"/>
    <hyperlink ref="P118" r:id="rId1507" display="https://www.daloopa.com/src/1671052" xr:uid="{CA44B51B-D993-41AA-B284-4758517B2E2E}"/>
    <hyperlink ref="Q118" r:id="rId1508" display="https://www.daloopa.com/src/1671030" xr:uid="{51493032-A5FA-48F1-A277-86BD4CE13F95}"/>
    <hyperlink ref="R118" r:id="rId1509" display="https://www.daloopa.com/src/1671008" xr:uid="{B58A16F6-7D07-47A7-BF4E-ABEEF77C1B7F}"/>
    <hyperlink ref="S118" r:id="rId1510" display="https://www.daloopa.com/src/1670985" xr:uid="{0A4504FB-1DBF-4B3C-8DEB-4FA1F1F165E7}"/>
    <hyperlink ref="T118" r:id="rId1511" display="https://www.daloopa.com/src/1670962" xr:uid="{DE7D5DC8-ABA9-4325-B0A4-0D6F733AC297}"/>
    <hyperlink ref="U118" r:id="rId1512" display="https://www.daloopa.com/src/1670944" xr:uid="{8C6B39BC-7CD4-4A6D-AAD8-EA1BE877DE44}"/>
    <hyperlink ref="V118" r:id="rId1513" display="https://www.daloopa.com/src/1670926" xr:uid="{510888E8-FFEA-41AB-843E-C72217B34DC0}"/>
    <hyperlink ref="W118" r:id="rId1514" display="https://www.daloopa.com/src/1670907" xr:uid="{AFDE9563-D3E4-4B4D-8A47-27344DA0A954}"/>
    <hyperlink ref="X118" r:id="rId1515" display="https://www.daloopa.com/src/1670889" xr:uid="{4474D526-D8F5-4FE8-80FC-890FB54B5DD8}"/>
    <hyperlink ref="Y118" r:id="rId1516" display="https://www.daloopa.com/src/1670871" xr:uid="{D07CC710-4A70-4D78-A63F-DD94BAD7EDE8}"/>
    <hyperlink ref="Z118" r:id="rId1517" display="https://www.daloopa.com/src/1670853" xr:uid="{F0C043F9-5AC8-436A-97A4-E43CCD23D632}"/>
    <hyperlink ref="AA118" r:id="rId1518" display="https://www.daloopa.com/src/1670835" xr:uid="{BF7D511B-40C8-45E3-A41A-3417EDED21C5}"/>
    <hyperlink ref="AB118" r:id="rId1519" display="https://www.daloopa.com/src/1670817" xr:uid="{626554A5-A0DB-4AB1-A6FF-A93EF6E1A4D4}"/>
    <hyperlink ref="AC118" r:id="rId1520" display="https://www.daloopa.com/src/1670799" xr:uid="{F8EEEBC2-4085-41E3-9F62-58D14698CB33}"/>
    <hyperlink ref="AD118" r:id="rId1521" display="https://www.daloopa.com/src/1670781" xr:uid="{5976FDEB-5F43-4832-8EC2-4D8CA21A1070}"/>
    <hyperlink ref="AE118" r:id="rId1522" display="https://www.daloopa.com/src/1670763" xr:uid="{839C7696-B729-4E00-8BB3-7AAD7E4F51AC}"/>
    <hyperlink ref="AF118" r:id="rId1523" display="https://www.daloopa.com/src/2697067" xr:uid="{FE8E16AE-D633-457B-9233-046803B5361B}"/>
    <hyperlink ref="AG118" r:id="rId1524" display="https://www.daloopa.com/src/4681486" xr:uid="{92F69251-B3EE-4EF2-929B-27EFB4608B66}"/>
    <hyperlink ref="AH118" r:id="rId1525" display="https://www.daloopa.com/src/7963247" xr:uid="{19D1B9E4-CE8A-429B-B916-D40C2758E250}"/>
    <hyperlink ref="AI118" r:id="rId1526" display="https://www.daloopa.com/src/10333116" xr:uid="{44571B69-76C1-4DF7-B6A1-BA6834A60D1A}"/>
    <hyperlink ref="AT118" r:id="rId1527" display="https://www.daloopa.com/src/49016288" xr:uid="{B7952C77-5296-4F34-BAEC-E70FFF962EFB}"/>
    <hyperlink ref="AU118" r:id="rId1528" display="https://www.daloopa.com/src/49016277" xr:uid="{66503DEC-6C5E-4BA9-B564-83904B93529F}"/>
    <hyperlink ref="AV118" r:id="rId1529" display="https://www.daloopa.com/src/48527058" xr:uid="{BA867542-56F5-4C5E-AEA1-0B1E8E7CC2AB}"/>
    <hyperlink ref="AW118" r:id="rId1530" display="https://www.daloopa.com/src/48526481" xr:uid="{E35C8192-8CD5-4392-9621-19B8D9928200}"/>
    <hyperlink ref="AX118" r:id="rId1531" display="https://www.daloopa.com/src/48522584" xr:uid="{863A8DCB-5D8A-427B-98B4-C876D37E37F5}"/>
    <hyperlink ref="AY118" r:id="rId1532" display="https://www.daloopa.com/src/48522711" xr:uid="{D4B679DF-C69C-45C5-87B9-3F6BC8FE3BB8}"/>
    <hyperlink ref="AZ118" r:id="rId1533" display="https://www.daloopa.com/src/48522784" xr:uid="{A23A411D-CCE0-4E98-83BB-1B64224C3AA6}"/>
    <hyperlink ref="A119" r:id="rId1534" xr:uid="{DC1C18AF-2435-4D4C-A43B-C38B308533FF}"/>
    <hyperlink ref="C119" r:id="rId1535" xr:uid="{261857DE-EF6E-4E99-9FA5-FC33BE617B50}"/>
    <hyperlink ref="L119" r:id="rId1536" display="https://www.daloopa.com/src/49014055" xr:uid="{2AF7ABE1-BEDD-4CDB-A56C-CA481F2B63A6}"/>
    <hyperlink ref="M119" r:id="rId1537" display="https://www.daloopa.com/src/49014058" xr:uid="{D550D119-8152-481D-B875-304C2E2D3FBB}"/>
    <hyperlink ref="N119" r:id="rId1538" display="https://www.daloopa.com/src/49014047" xr:uid="{EE0D509D-5779-4F15-87ED-357EA8BD5B0C}"/>
    <hyperlink ref="O119" r:id="rId1539" display="https://www.daloopa.com/src/49014018" xr:uid="{EFD9B000-9AD6-455A-8B29-5C1463FA4BD3}"/>
    <hyperlink ref="P119" r:id="rId1540" display="https://www.daloopa.com/src/1671053" xr:uid="{0C4B291B-8202-477C-B3C1-FAA66603224F}"/>
    <hyperlink ref="Q119" r:id="rId1541" display="https://www.daloopa.com/src/1671031" xr:uid="{E36E64C7-0C91-4B83-BFA4-16E12C5F5097}"/>
    <hyperlink ref="R119" r:id="rId1542" display="https://www.daloopa.com/src/1671009" xr:uid="{DD7A1FEB-AA71-4610-9B33-C37A061B7789}"/>
    <hyperlink ref="S119" r:id="rId1543" display="https://www.daloopa.com/src/1670986" xr:uid="{80BD5707-3E99-4220-942F-BEF40EFFF437}"/>
    <hyperlink ref="T119" r:id="rId1544" display="https://www.daloopa.com/src/1670963" xr:uid="{122BBACD-7406-4E62-9823-866CA1AC8476}"/>
    <hyperlink ref="U119" r:id="rId1545" display="https://www.daloopa.com/src/1670945" xr:uid="{CE95E28E-2F1B-470F-BA83-058096527DF3}"/>
    <hyperlink ref="V119" r:id="rId1546" display="https://www.daloopa.com/src/1670927" xr:uid="{78CAB627-5CFC-4844-9D0E-218EB6AEC1E7}"/>
    <hyperlink ref="W119" r:id="rId1547" display="https://www.daloopa.com/src/1670908" xr:uid="{FD717423-6A17-43CF-983D-860B1D2C0B29}"/>
    <hyperlink ref="X119" r:id="rId1548" display="https://www.daloopa.com/src/1670890" xr:uid="{654E83E1-E0AB-42DE-84EC-6DA40C0B4608}"/>
    <hyperlink ref="Y119" r:id="rId1549" display="https://www.daloopa.com/src/1670872" xr:uid="{FD85590B-B0D6-40EB-94CF-41879EC4E0C9}"/>
    <hyperlink ref="Z119" r:id="rId1550" display="https://www.daloopa.com/src/1670854" xr:uid="{30ED6F7B-1332-4BC3-8025-4364D56A7F38}"/>
    <hyperlink ref="AA119" r:id="rId1551" display="https://www.daloopa.com/src/1670836" xr:uid="{C5683E4C-2F1D-4B6B-B9DA-8548F75BD867}"/>
    <hyperlink ref="AB119" r:id="rId1552" display="https://www.daloopa.com/src/1670818" xr:uid="{4682BBDB-8649-48AE-AA86-B899C84B5E76}"/>
    <hyperlink ref="AC119" r:id="rId1553" display="https://www.daloopa.com/src/1670800" xr:uid="{92FDDEC7-C15D-4913-950D-D53078703F88}"/>
    <hyperlink ref="AD119" r:id="rId1554" display="https://www.daloopa.com/src/1670782" xr:uid="{FA49B888-8A8A-4DCC-9465-91FC9EB41364}"/>
    <hyperlink ref="AE119" r:id="rId1555" display="https://www.daloopa.com/src/1670764" xr:uid="{B5999F05-5C0A-454A-AC54-DA0B8431A969}"/>
    <hyperlink ref="AF119" r:id="rId1556" display="https://www.daloopa.com/src/2697068" xr:uid="{5F665AB8-9A6F-4D49-B664-6D0FFA9B8762}"/>
    <hyperlink ref="AG119" r:id="rId1557" display="https://www.daloopa.com/src/4681487" xr:uid="{F13DA023-7FDD-4EC5-A213-328B51783BF0}"/>
    <hyperlink ref="AH119" r:id="rId1558" display="https://www.daloopa.com/src/7963248" xr:uid="{EC7F0341-9623-446E-AF91-80623B9DE36E}"/>
    <hyperlink ref="AI119" r:id="rId1559" display="https://www.daloopa.com/src/10333109" xr:uid="{45A4EFB4-9A0C-4157-99F6-634B512E2FE9}"/>
    <hyperlink ref="AT119" r:id="rId1560" display="https://www.daloopa.com/src/49016289" xr:uid="{A9BC569C-C84A-41F7-8337-163F506E7E2A}"/>
    <hyperlink ref="AU119" r:id="rId1561" display="https://www.daloopa.com/src/49016278" xr:uid="{CFABAF43-A4C9-4097-B796-C98D4D2AA48F}"/>
    <hyperlink ref="AV119" r:id="rId1562" display="https://www.daloopa.com/src/48527056" xr:uid="{7E27FD73-7F1A-47A2-BE39-F18B297E8722}"/>
    <hyperlink ref="AW119" r:id="rId1563" display="https://www.daloopa.com/src/48526482" xr:uid="{9EBD3929-4A71-4FE4-A431-7E335E03800C}"/>
    <hyperlink ref="AX119" r:id="rId1564" display="https://www.daloopa.com/src/48522583" xr:uid="{77D5F97E-7CD1-4FA8-82EE-DEC6D7FBCCBD}"/>
    <hyperlink ref="AY119" r:id="rId1565" display="https://www.daloopa.com/src/48522709" xr:uid="{887E8FF4-B737-4D85-B226-59AF9E4AEA13}"/>
    <hyperlink ref="AZ119" r:id="rId1566" display="https://www.daloopa.com/src/48522781" xr:uid="{23FBF5B9-0DA5-4957-BBB4-652186CC4349}"/>
    <hyperlink ref="A122" r:id="rId1567" xr:uid="{96C2CD90-E7D3-4B36-9786-08FFBA63C780}"/>
    <hyperlink ref="C122" r:id="rId1568" xr:uid="{F21629A7-CA4B-4DC2-BC45-CE672ABE10FF}"/>
    <hyperlink ref="L122" r:id="rId1569" display="https://www.daloopa.com/src/49013983" xr:uid="{2818DBDA-9A49-4404-96BB-6C5DD4C3545E}"/>
    <hyperlink ref="M122" r:id="rId1570" display="https://www.daloopa.com/src/49013969" xr:uid="{C1158C60-09D9-4734-A93D-D7BB90E8E870}"/>
    <hyperlink ref="N122" r:id="rId1571" display="https://www.daloopa.com/src/49013956" xr:uid="{5539B336-9E46-40F2-A3F8-715064F59D06}"/>
    <hyperlink ref="O122" r:id="rId1572" display="https://www.daloopa.com/src/49013911" xr:uid="{8FA3D68D-687A-4A53-9DCB-15CDCD97B720}"/>
    <hyperlink ref="P122" r:id="rId1573" display="https://www.daloopa.com/src/1671046" xr:uid="{F4E5221D-12D2-449B-B84F-64C4B9A9A0E6}"/>
    <hyperlink ref="Q122" r:id="rId1574" display="https://www.daloopa.com/src/1671024" xr:uid="{2ACDC5D1-7996-40E1-9D18-FBF4314B4CF2}"/>
    <hyperlink ref="R122" r:id="rId1575" display="https://www.daloopa.com/src/1671010" xr:uid="{AC613AB0-B253-4AFB-B3AE-3EEE24A5F4D0}"/>
    <hyperlink ref="S122" r:id="rId1576" display="https://www.daloopa.com/src/1670987" xr:uid="{6B806C90-DB43-45C6-8578-C924A389C03C}"/>
    <hyperlink ref="T122" r:id="rId1577" display="https://www.daloopa.com/src/1670964" xr:uid="{64B17734-4105-4177-92EC-FBBADA342EB1}"/>
    <hyperlink ref="AT122" r:id="rId1578" display="https://www.daloopa.com/src/49016251" xr:uid="{F41F930B-D689-4B74-85C5-4D4B1F83A077}"/>
    <hyperlink ref="AU122" r:id="rId1579" display="https://www.daloopa.com/src/49016240" xr:uid="{2F8C6131-1F38-4C4E-9BF7-50608BB7FC35}"/>
    <hyperlink ref="AV122" r:id="rId1580" display="https://www.daloopa.com/src/49028185" xr:uid="{02382932-CB7F-435B-A307-A70FA8696402}"/>
    <hyperlink ref="AW122" r:id="rId1581" display="https://www.daloopa.com/src/45303424" xr:uid="{8D4A6448-9EA2-4202-B32D-F4072D89B51D}"/>
    <hyperlink ref="A123" r:id="rId1582" xr:uid="{C4A1EC29-044B-437C-8117-5D4B706CFFF9}"/>
    <hyperlink ref="C123" r:id="rId1583" xr:uid="{86A01626-2D66-4A40-9D47-74FCA628B313}"/>
    <hyperlink ref="L123" r:id="rId1584" display="https://www.daloopa.com/src/49013982" xr:uid="{C3B0B2B9-181D-4227-B07F-41CB17D36E72}"/>
    <hyperlink ref="M123" r:id="rId1585" display="https://www.daloopa.com/src/49013967" xr:uid="{4A7A0865-F2F6-4593-A282-4913113900F6}"/>
    <hyperlink ref="N123" r:id="rId1586" display="https://www.daloopa.com/src/49013954" xr:uid="{E11CBE6D-71E6-47B2-8E62-BACF42F91213}"/>
    <hyperlink ref="O123" r:id="rId1587" display="https://www.daloopa.com/src/49013908" xr:uid="{5A2F405A-4613-4299-8A59-98C20A26166C}"/>
    <hyperlink ref="P123" r:id="rId1588" display="https://www.daloopa.com/src/1671047" xr:uid="{8C4D1194-FDD3-4FBB-96C7-D9AD45987E84}"/>
    <hyperlink ref="Q123" r:id="rId1589" display="https://www.daloopa.com/src/1671025" xr:uid="{4C838EC7-B754-4A7C-A8F6-A18807659F6F}"/>
    <hyperlink ref="R123" r:id="rId1590" display="https://www.daloopa.com/src/1671011" xr:uid="{6A57B47C-8D8A-45CC-B1E9-3435C8ADC235}"/>
    <hyperlink ref="S123" r:id="rId1591" display="https://www.daloopa.com/src/1670988" xr:uid="{71B87A11-7EAF-4ACB-A5DC-B93F3A4592F4}"/>
    <hyperlink ref="T123" r:id="rId1592" display="https://www.daloopa.com/src/1670965" xr:uid="{F079DD43-984A-4FF8-8213-E2429918C951}"/>
    <hyperlink ref="AT123" r:id="rId1593" display="https://www.daloopa.com/src/49016250" xr:uid="{8EBF924A-2327-4D3F-BD29-B7F9C1870BE2}"/>
    <hyperlink ref="AU123" r:id="rId1594" display="https://www.daloopa.com/src/49016241" xr:uid="{8828A3EF-2D28-457D-8FF4-4E5625B90458}"/>
    <hyperlink ref="AV123" r:id="rId1595" display="https://www.daloopa.com/src/49028186" xr:uid="{1C2731B4-FF0A-4DE6-BAFA-E5B8DDA1C690}"/>
    <hyperlink ref="AW123" r:id="rId1596" display="https://www.daloopa.com/src/45303434" xr:uid="{1F77057E-359E-4DB5-B4D5-C0854FC02997}"/>
    <hyperlink ref="A124" r:id="rId1597" xr:uid="{C7387593-0A96-40A7-80DF-E222C318838C}"/>
    <hyperlink ref="C124" r:id="rId1598" xr:uid="{BD917AD2-F672-4D05-91E7-E73DA744EE1E}"/>
    <hyperlink ref="L124" r:id="rId1599" display="https://www.daloopa.com/src/49013981" xr:uid="{717E77A0-4A63-451D-821E-935FD8D5ED88}"/>
    <hyperlink ref="M124" r:id="rId1600" display="https://www.daloopa.com/src/49013968" xr:uid="{644D4B17-EEB0-4329-8E44-F82105C1ECAE}"/>
    <hyperlink ref="N124" r:id="rId1601" display="https://www.daloopa.com/src/49013953" xr:uid="{E8A1CD78-1DB8-4D69-8F72-2B2E4A420F24}"/>
    <hyperlink ref="O124" r:id="rId1602" display="https://www.daloopa.com/src/49013910" xr:uid="{D0945F0F-5395-4028-AEF1-49FDE4E70549}"/>
    <hyperlink ref="P124" r:id="rId1603" display="https://www.daloopa.com/src/1671048" xr:uid="{C7ABA7C2-C511-4321-B03E-F5BBC2257D3A}"/>
    <hyperlink ref="Q124" r:id="rId1604" display="https://www.daloopa.com/src/1671026" xr:uid="{90960282-9843-4587-BAF7-BB15902C8F5D}"/>
    <hyperlink ref="R124" r:id="rId1605" display="https://www.daloopa.com/src/1671012" xr:uid="{2BFE8549-3A13-4171-BB7A-9733AA606530}"/>
    <hyperlink ref="S124" r:id="rId1606" display="https://www.daloopa.com/src/1670989" xr:uid="{E7BDB2FC-1BEC-4312-9939-75C475CB957F}"/>
    <hyperlink ref="T124" r:id="rId1607" display="https://www.daloopa.com/src/1670966" xr:uid="{47E2DD4C-F7E8-4D97-BFB5-8534FC506674}"/>
    <hyperlink ref="AT124" r:id="rId1608" display="https://www.daloopa.com/src/49016249" xr:uid="{B9FEBF19-E697-4892-B8AD-9527B2B6920B}"/>
    <hyperlink ref="AU124" r:id="rId1609" display="https://www.daloopa.com/src/49016238" xr:uid="{1766A056-DD30-42C0-B803-F603C5DCE186}"/>
    <hyperlink ref="AV124" r:id="rId1610" display="https://www.daloopa.com/src/49028187" xr:uid="{86896885-6206-4420-9DAB-7262F46881C6}"/>
    <hyperlink ref="AW124" r:id="rId1611" display="https://www.daloopa.com/src/45303435" xr:uid="{F2364A19-A261-461B-8616-A9B9D8EE218C}"/>
    <hyperlink ref="A125" r:id="rId1612" xr:uid="{0144DDD1-8942-444A-8400-A477A93D23CE}"/>
    <hyperlink ref="C125" r:id="rId1613" xr:uid="{4D776FCD-2771-45B5-B23A-0547230C0CB5}"/>
    <hyperlink ref="L125" r:id="rId1614" display="https://www.daloopa.com/src/49013984" xr:uid="{D39D38BD-AC8D-4594-AC8C-DB6EFF0BD592}"/>
    <hyperlink ref="M125" r:id="rId1615" display="https://www.daloopa.com/src/49013970" xr:uid="{B95E6AFA-5BC4-4997-8CE5-385D2692795E}"/>
    <hyperlink ref="N125" r:id="rId1616" display="https://www.daloopa.com/src/49013955" xr:uid="{4174E20F-7766-4750-89B7-840FBD147826}"/>
    <hyperlink ref="O125" r:id="rId1617" display="https://www.daloopa.com/src/49013909" xr:uid="{CFD333E8-81B1-4E07-AAEA-BD22309AFD52}"/>
    <hyperlink ref="P125" r:id="rId1618" display="https://www.daloopa.com/src/1671049" xr:uid="{B14216E3-C7D1-4FA2-85A3-A8EA1FF37045}"/>
    <hyperlink ref="Q125" r:id="rId1619" display="https://www.daloopa.com/src/1671027" xr:uid="{B220F299-4FB0-46CB-9B00-F3DEC0DCC281}"/>
    <hyperlink ref="R125" r:id="rId1620" display="https://www.daloopa.com/src/1671013" xr:uid="{B9E885B8-D1CA-4DF1-A9F7-DFF83D94B463}"/>
    <hyperlink ref="S125" r:id="rId1621" display="https://www.daloopa.com/src/1670990" xr:uid="{64FE5BF0-0DD8-40B7-9EB3-8529298772C3}"/>
    <hyperlink ref="T125" r:id="rId1622" display="https://www.daloopa.com/src/1670967" xr:uid="{389931C0-B554-4061-BA3C-03ECF0EC6AFB}"/>
    <hyperlink ref="AT125" r:id="rId1623" display="https://www.daloopa.com/src/49016248" xr:uid="{67099148-FD59-441F-8601-C917B0AAFACD}"/>
    <hyperlink ref="AU125" r:id="rId1624" display="https://www.daloopa.com/src/49016239" xr:uid="{52624386-3B50-4268-A008-EFB9540B9A8A}"/>
    <hyperlink ref="AV125" r:id="rId1625" display="https://www.daloopa.com/src/49028188" xr:uid="{122F4474-693E-424A-9474-C4ABC8A870C3}"/>
    <hyperlink ref="AW125" r:id="rId1626" display="https://www.daloopa.com/src/45303436" xr:uid="{DCFC921E-0ABB-46B3-88DB-4B6363CBA857}"/>
    <hyperlink ref="A128" r:id="rId1627" xr:uid="{1673DD71-69DE-4882-8D4C-6209665B82A4}"/>
    <hyperlink ref="C128" r:id="rId1628" xr:uid="{1387A386-4E53-458B-8399-78C1FB6FFC25}"/>
    <hyperlink ref="L128" r:id="rId1629" display="https://www.daloopa.com/src/49014143" xr:uid="{24659CA3-C35E-4CD8-AD7C-FD091309C42C}"/>
    <hyperlink ref="M128" r:id="rId1630" display="https://www.daloopa.com/src/49014141" xr:uid="{9B1909C9-5894-46F8-A0B8-45BB9044782E}"/>
    <hyperlink ref="N128" r:id="rId1631" display="https://www.daloopa.com/src/49014130" xr:uid="{F627FAF6-0C69-470D-B318-FEBCA57D4BD8}"/>
    <hyperlink ref="O128" r:id="rId1632" display="https://www.daloopa.com/src/49014125" xr:uid="{6EBDBB23-E74D-4974-AF83-F3DBBB42D564}"/>
    <hyperlink ref="P128" r:id="rId1633" display="https://www.daloopa.com/src/1671058" xr:uid="{57953D2D-CC7B-4273-AF42-F7EE23C9273A}"/>
    <hyperlink ref="Q128" r:id="rId1634" display="https://www.daloopa.com/src/1671036" xr:uid="{85F360AC-241C-4B32-AD83-7B12ABC65E05}"/>
    <hyperlink ref="R128" r:id="rId1635" display="https://www.daloopa.com/src/1671014" xr:uid="{CA007B26-1120-472D-B801-1E21217AFE24}"/>
    <hyperlink ref="S128" r:id="rId1636" display="https://www.daloopa.com/src/1670991" xr:uid="{87EFF405-56B7-41E1-8D71-6DDD67D4ACDF}"/>
    <hyperlink ref="T128" r:id="rId1637" display="https://www.daloopa.com/src/1670968" xr:uid="{0478EAFA-3E77-403D-B8E3-4C251EF69FD7}"/>
    <hyperlink ref="U128" r:id="rId1638" display="https://www.daloopa.com/src/1670946" xr:uid="{89892A6F-D359-4D16-9B55-72905F982F4D}"/>
    <hyperlink ref="V128" r:id="rId1639" display="https://www.daloopa.com/src/1670928" xr:uid="{963D6CD5-F41D-4BA2-8312-1763AA7EE678}"/>
    <hyperlink ref="W128" r:id="rId1640" display="https://www.daloopa.com/src/1670909" xr:uid="{370078B8-DD17-4F04-A242-6A78E6E72953}"/>
    <hyperlink ref="X128" r:id="rId1641" display="https://www.daloopa.com/src/1670891" xr:uid="{7BFD1BB5-8919-4A13-B344-D099C534D339}"/>
    <hyperlink ref="Y128" r:id="rId1642" display="https://www.daloopa.com/src/1670873" xr:uid="{3D29B2F8-63BD-4319-93CB-E5C45537B89D}"/>
    <hyperlink ref="Z128" r:id="rId1643" display="https://www.daloopa.com/src/1670855" xr:uid="{3203C034-439A-4EC7-90DB-68CD4C4E6CFA}"/>
    <hyperlink ref="AA128" r:id="rId1644" display="https://www.daloopa.com/src/1670837" xr:uid="{EF7E8289-5AE3-4FD2-9BBF-186409573B46}"/>
    <hyperlink ref="AB128" r:id="rId1645" display="https://www.daloopa.com/src/1670819" xr:uid="{46EF4173-F2C5-407B-B9AA-6669657ECF83}"/>
    <hyperlink ref="AC128" r:id="rId1646" display="https://www.daloopa.com/src/1670801" xr:uid="{B42BF425-5AA7-4532-9140-3B74F9FADAC4}"/>
    <hyperlink ref="AD128" r:id="rId1647" display="https://www.daloopa.com/src/1670783" xr:uid="{A34C89E8-DFBF-4B54-A3EF-A7AEF210F21B}"/>
    <hyperlink ref="AE128" r:id="rId1648" display="https://www.daloopa.com/src/1670765" xr:uid="{D55EDB40-C9B3-46A2-AF00-B19EBC4BBE81}"/>
    <hyperlink ref="AF128" r:id="rId1649" display="https://www.daloopa.com/src/2697069" xr:uid="{1AAD3FC4-3013-4ADD-9997-CC2F04E135D9}"/>
    <hyperlink ref="AG128" r:id="rId1650" display="https://www.daloopa.com/src/4681488" xr:uid="{A21E3566-42AB-4E79-8DCF-E68D5799D017}"/>
    <hyperlink ref="AH128" r:id="rId1651" display="https://www.daloopa.com/src/7963249" xr:uid="{9C07A557-B6DA-4CB3-8165-02EC898D4696}"/>
    <hyperlink ref="AI128" r:id="rId1652" display="https://www.daloopa.com/src/10333106" xr:uid="{EDC90AF5-4CC7-496B-82E6-DCACBEA3A446}"/>
    <hyperlink ref="AT128" r:id="rId1653" display="https://www.daloopa.com/src/49016410" xr:uid="{B65AE764-7CBC-4C54-B01A-3A43DAA003CE}"/>
    <hyperlink ref="AU128" r:id="rId1654" display="https://www.daloopa.com/src/49016396" xr:uid="{90CCF7B4-5477-4928-8388-59995BF83CA9}"/>
    <hyperlink ref="AV128" r:id="rId1655" display="https://www.daloopa.com/src/48526069" xr:uid="{65A57AF4-7FEF-4BC1-97C1-57696444D7DE}"/>
    <hyperlink ref="AW128" r:id="rId1656" display="https://www.daloopa.com/src/48527858" xr:uid="{EF67B762-A3D6-4491-9242-BFB1C05F6B53}"/>
    <hyperlink ref="AX128" r:id="rId1657" display="https://www.daloopa.com/src/48527980" xr:uid="{CB804340-73C6-443B-A218-154A54EA010E}"/>
    <hyperlink ref="AY128" r:id="rId1658" display="https://www.daloopa.com/src/48529413" xr:uid="{F03E53CF-4679-45B9-8B18-D920F8FC1BF4}"/>
    <hyperlink ref="AZ128" r:id="rId1659" display="https://www.daloopa.com/src/48529516" xr:uid="{79954ED3-6CD1-4D51-B239-5B5FBF8CC8C9}"/>
    <hyperlink ref="A129" r:id="rId1660" xr:uid="{4DF79FC7-F03C-4147-B1CE-99FD53B2DEFF}"/>
    <hyperlink ref="C129" r:id="rId1661" xr:uid="{3C9A369B-1D7E-4067-B8CF-630031D80AB6}"/>
    <hyperlink ref="L129" r:id="rId1662" display="https://www.daloopa.com/src/49014142" xr:uid="{CF859E06-38CF-4F78-9F6B-BA734325D70C}"/>
    <hyperlink ref="M129" r:id="rId1663" display="https://www.daloopa.com/src/49014140" xr:uid="{B6742228-03AD-44F3-AC50-BF6B492EAED2}"/>
    <hyperlink ref="N129" r:id="rId1664" display="https://www.daloopa.com/src/49014129" xr:uid="{E3420A77-F3B0-4F83-B340-6C3DF64C7DD0}"/>
    <hyperlink ref="O129" r:id="rId1665" display="https://www.daloopa.com/src/49014123" xr:uid="{F0D51167-0A6B-41B8-823C-0B50F66D6FDE}"/>
    <hyperlink ref="P129" r:id="rId1666" display="https://www.daloopa.com/src/1671059" xr:uid="{01B29F21-581F-46F6-A75B-87E8B0303451}"/>
    <hyperlink ref="Q129" r:id="rId1667" display="https://www.daloopa.com/src/1671037" xr:uid="{CC53A52D-E018-4A3A-B058-E07A117361EF}"/>
    <hyperlink ref="R129" r:id="rId1668" display="https://www.daloopa.com/src/1671015" xr:uid="{AD3050A3-746A-4F96-A14D-57C3112936EC}"/>
    <hyperlink ref="S129" r:id="rId1669" display="https://www.daloopa.com/src/1670992" xr:uid="{603F69EC-05C6-4796-A10D-E0CD83091799}"/>
    <hyperlink ref="T129" r:id="rId1670" display="https://www.daloopa.com/src/1670969" xr:uid="{E10BFF9F-3685-49AF-B2CE-EAB4CF5FCB96}"/>
    <hyperlink ref="U129" r:id="rId1671" display="https://www.daloopa.com/src/1670947" xr:uid="{2BE4768D-3327-4D8A-89E9-57E55FE254C2}"/>
    <hyperlink ref="V129" r:id="rId1672" display="https://www.daloopa.com/src/1670929" xr:uid="{23B740FC-F970-4D5F-B603-146BCECEDC6C}"/>
    <hyperlink ref="W129" r:id="rId1673" display="https://www.daloopa.com/src/1670910" xr:uid="{46AE044C-A8B0-44D7-B556-913960A05C04}"/>
    <hyperlink ref="X129" r:id="rId1674" display="https://www.daloopa.com/src/1670892" xr:uid="{FD3DFC9C-65FE-43BE-984F-185E0DFAAB92}"/>
    <hyperlink ref="Y129" r:id="rId1675" display="https://www.daloopa.com/src/1670874" xr:uid="{3768EE57-2E97-443F-BB87-EA4E9C151356}"/>
    <hyperlink ref="Z129" r:id="rId1676" display="https://www.daloopa.com/src/1670856" xr:uid="{7CCCA44F-F1C0-40EB-B6C5-22EF88C329CE}"/>
    <hyperlink ref="AA129" r:id="rId1677" display="https://www.daloopa.com/src/1670838" xr:uid="{7B4F84A4-4842-4C52-B25A-8B9029AF9DE0}"/>
    <hyperlink ref="AB129" r:id="rId1678" display="https://www.daloopa.com/src/1670820" xr:uid="{BB98E848-2AF0-4086-A5B7-72C91BBF0492}"/>
    <hyperlink ref="AC129" r:id="rId1679" display="https://www.daloopa.com/src/1670802" xr:uid="{16FA44FE-18A6-499F-ADB1-874E0BDAF328}"/>
    <hyperlink ref="AD129" r:id="rId1680" display="https://www.daloopa.com/src/1670784" xr:uid="{EFF44C00-1817-4569-999B-477413781885}"/>
    <hyperlink ref="AE129" r:id="rId1681" display="https://www.daloopa.com/src/1670766" xr:uid="{7EC4DD9C-03F4-4E56-AE11-5F083C7B0A23}"/>
    <hyperlink ref="AF129" r:id="rId1682" display="https://www.daloopa.com/src/2697070" xr:uid="{E011B86D-3053-4ECC-85C8-8BBC02EE9FAD}"/>
    <hyperlink ref="AG129" r:id="rId1683" display="https://www.daloopa.com/src/4681489" xr:uid="{E3ACD907-AB16-43CC-A147-3D45C99AFD29}"/>
    <hyperlink ref="AH129" r:id="rId1684" display="https://www.daloopa.com/src/7963250" xr:uid="{986035F9-44D2-46FF-8218-C0CF286ABCAE}"/>
    <hyperlink ref="AI129" r:id="rId1685" display="https://www.daloopa.com/src/10333114" xr:uid="{83E2DAFC-A290-4DB1-AC9E-5B1E8CF7E447}"/>
    <hyperlink ref="AT129" r:id="rId1686" display="https://www.daloopa.com/src/49016411" xr:uid="{56C9C37A-3FA6-4305-9BF5-55B8E127AEF0}"/>
    <hyperlink ref="AU129" r:id="rId1687" display="https://www.daloopa.com/src/49016394" xr:uid="{A8058F10-6D3F-446F-A5A5-C4801CC70456}"/>
    <hyperlink ref="AV129" r:id="rId1688" display="https://www.daloopa.com/src/48526072" xr:uid="{8E950242-EB3B-49F2-982F-1C8AF028A41D}"/>
    <hyperlink ref="AW129" r:id="rId1689" display="https://www.daloopa.com/src/48527860" xr:uid="{B943B2F1-5EBD-40AF-B9B6-F75D03B75787}"/>
    <hyperlink ref="AX129" r:id="rId1690" display="https://www.daloopa.com/src/48527983" xr:uid="{7B781A5A-BEE7-4B53-8920-B3849BB90DF0}"/>
    <hyperlink ref="AY129" r:id="rId1691" display="https://www.daloopa.com/src/48529412" xr:uid="{FC5AC719-87F0-4D1E-A327-910AFA31D45C}"/>
    <hyperlink ref="AZ129" r:id="rId1692" display="https://www.daloopa.com/src/48529515" xr:uid="{0C36496C-248B-49AC-AAEE-FD5437FA4205}"/>
    <hyperlink ref="A130" r:id="rId1693" xr:uid="{8D7BC5B5-03C0-4A17-9D9F-10A81A28C128}"/>
    <hyperlink ref="C130" r:id="rId1694" xr:uid="{545186FD-B68A-4F8A-999A-7C8C89D725B8}"/>
    <hyperlink ref="L130" r:id="rId1695" display="https://www.daloopa.com/src/49014145" xr:uid="{2C3AB223-0833-4F38-AB52-5D553B8BB21B}"/>
    <hyperlink ref="M130" r:id="rId1696" display="https://www.daloopa.com/src/49014139" xr:uid="{AA73A72D-2A77-4E05-AD2C-06FB2099CC49}"/>
    <hyperlink ref="N130" r:id="rId1697" display="https://www.daloopa.com/src/49014128" xr:uid="{F443D7CE-3E49-4452-A7CD-C2487DFC7033}"/>
    <hyperlink ref="O130" r:id="rId1698" display="https://www.daloopa.com/src/49014124" xr:uid="{E1078627-7D18-4CF4-94A8-75D3F96B37EA}"/>
    <hyperlink ref="P130" r:id="rId1699" display="https://www.daloopa.com/src/1671060" xr:uid="{528CA17D-ADA0-4C3A-B936-9CE505A63A2F}"/>
    <hyperlink ref="Q130" r:id="rId1700" display="https://www.daloopa.com/src/1671038" xr:uid="{6FEC24F0-4C2F-46DC-B952-91C9762232D7}"/>
    <hyperlink ref="R130" r:id="rId1701" display="https://www.daloopa.com/src/1671016" xr:uid="{28BB0C75-B629-46DD-86C1-400B0DD15547}"/>
    <hyperlink ref="S130" r:id="rId1702" display="https://www.daloopa.com/src/1670993" xr:uid="{E42DB92E-6FE1-49B3-8718-6CF230B3D044}"/>
    <hyperlink ref="T130" r:id="rId1703" display="https://www.daloopa.com/src/1670970" xr:uid="{9A3D14C8-D416-494D-A498-A1E09833C794}"/>
    <hyperlink ref="U130" r:id="rId1704" display="https://www.daloopa.com/src/1670948" xr:uid="{89A2F1DB-7AA2-48DF-A28E-EE0B418298A4}"/>
    <hyperlink ref="V130" r:id="rId1705" display="https://www.daloopa.com/src/1670930" xr:uid="{661CA6E6-A092-429E-AA29-F43C04782CB8}"/>
    <hyperlink ref="W130" r:id="rId1706" display="https://www.daloopa.com/src/1670911" xr:uid="{77974986-0186-436A-99EB-6BC89445769F}"/>
    <hyperlink ref="X130" r:id="rId1707" display="https://www.daloopa.com/src/1670893" xr:uid="{4537C150-75E1-49A2-923E-F5F9729EB923}"/>
    <hyperlink ref="Y130" r:id="rId1708" display="https://www.daloopa.com/src/1670875" xr:uid="{4D48D739-FEE9-4204-88E5-496E2147129B}"/>
    <hyperlink ref="Z130" r:id="rId1709" display="https://www.daloopa.com/src/1670857" xr:uid="{3F2FA66E-E7EC-4446-AB71-61F12A447354}"/>
    <hyperlink ref="AA130" r:id="rId1710" display="https://www.daloopa.com/src/1670839" xr:uid="{9F76693B-10AD-4992-ABF6-8F9DB3530F93}"/>
    <hyperlink ref="AB130" r:id="rId1711" display="https://www.daloopa.com/src/1670821" xr:uid="{DE9FFE67-CB20-4158-A5CE-0D1EEDFE0990}"/>
    <hyperlink ref="AC130" r:id="rId1712" display="https://www.daloopa.com/src/1670803" xr:uid="{AEC857D9-2AC5-4D7A-B371-5E95E990E729}"/>
    <hyperlink ref="AD130" r:id="rId1713" display="https://www.daloopa.com/src/1670785" xr:uid="{E9E493B0-0D05-4355-819B-55EE38913B9C}"/>
    <hyperlink ref="AE130" r:id="rId1714" display="https://www.daloopa.com/src/1670767" xr:uid="{9C18E75D-C0F8-4CD3-AFF0-008356EE90AB}"/>
    <hyperlink ref="AF130" r:id="rId1715" display="https://www.daloopa.com/src/2697071" xr:uid="{6F74DF71-9C0B-48BD-B2EE-315513CD5B08}"/>
    <hyperlink ref="AG130" r:id="rId1716" display="https://www.daloopa.com/src/4681490" xr:uid="{CC73A673-BE4E-4116-AD00-6667F71C557D}"/>
    <hyperlink ref="AH130" r:id="rId1717" display="https://www.daloopa.com/src/7963251" xr:uid="{F1F18F04-5823-4B39-A21F-DC14E2B8C673}"/>
    <hyperlink ref="AI130" r:id="rId1718" display="https://www.daloopa.com/src/10333112" xr:uid="{921E9EA6-2BFD-4C1D-89B4-2BC5F3086472}"/>
    <hyperlink ref="AT130" r:id="rId1719" display="https://www.daloopa.com/src/49016408" xr:uid="{EB8CA475-63E5-4CD1-98BA-C00640353FEE}"/>
    <hyperlink ref="AU130" r:id="rId1720" display="https://www.daloopa.com/src/49016393" xr:uid="{84D2A34D-A29D-45B9-837E-5F973665382A}"/>
    <hyperlink ref="AV130" r:id="rId1721" display="https://www.daloopa.com/src/48526071" xr:uid="{5D574A32-AD7A-4EC0-9891-F367555D6741}"/>
    <hyperlink ref="AW130" r:id="rId1722" display="https://www.daloopa.com/src/48527859" xr:uid="{B0032837-735C-4407-B4D8-1C5C84EA59D2}"/>
    <hyperlink ref="AX130" r:id="rId1723" display="https://www.daloopa.com/src/48527981" xr:uid="{9ADFF8FD-AD33-4CEC-B80D-63A034670872}"/>
    <hyperlink ref="AY130" r:id="rId1724" display="https://www.daloopa.com/src/48529411" xr:uid="{E26330EF-DB8F-4F17-8923-5A925AA2909D}"/>
    <hyperlink ref="AZ130" r:id="rId1725" display="https://www.daloopa.com/src/48529517" xr:uid="{8862A823-5AC8-427A-99DC-A972B24D7A06}"/>
    <hyperlink ref="A131" r:id="rId1726" xr:uid="{18DFC050-496F-4224-B787-18EB7657A045}"/>
    <hyperlink ref="C131" r:id="rId1727" xr:uid="{7A69B9FF-F92D-4198-937E-62861527DD42}"/>
    <hyperlink ref="L131" r:id="rId1728" display="https://www.daloopa.com/src/49014144" xr:uid="{185598D2-41F9-4472-8EE8-2F8EFCD91952}"/>
    <hyperlink ref="M131" r:id="rId1729" display="https://www.daloopa.com/src/49014138" xr:uid="{B624A59B-B5EA-450E-BFA9-E178A4C0E669}"/>
    <hyperlink ref="N131" r:id="rId1730" display="https://www.daloopa.com/src/49014127" xr:uid="{606B62EC-693C-44D5-B686-1FCD8F446C87}"/>
    <hyperlink ref="O131" r:id="rId1731" display="https://www.daloopa.com/src/49014126" xr:uid="{7420E73F-101A-41F4-A650-980885EC2278}"/>
    <hyperlink ref="P131" r:id="rId1732" display="https://www.daloopa.com/src/1671061" xr:uid="{634D81DA-26D0-4F00-9A18-56114A526CC9}"/>
    <hyperlink ref="Q131" r:id="rId1733" display="https://www.daloopa.com/src/1671039" xr:uid="{B9AEC071-D406-460A-8B81-AE874704A78F}"/>
    <hyperlink ref="R131" r:id="rId1734" display="https://www.daloopa.com/src/1671017" xr:uid="{1AE8556E-CC4A-4439-B5CC-331DF30A7B4F}"/>
    <hyperlink ref="S131" r:id="rId1735" display="https://www.daloopa.com/src/1670994" xr:uid="{7A32A56F-4A1F-4533-9390-17297C2EC36C}"/>
    <hyperlink ref="T131" r:id="rId1736" display="https://www.daloopa.com/src/1670971" xr:uid="{6AA58DFB-4037-49C5-B9ED-B97C33386316}"/>
    <hyperlink ref="U131" r:id="rId1737" display="https://www.daloopa.com/src/1670949" xr:uid="{2A52A813-3A27-47FF-B50B-4C694F227F8B}"/>
    <hyperlink ref="V131" r:id="rId1738" display="https://www.daloopa.com/src/1670931" xr:uid="{B5042151-3697-418A-9BB0-982412679679}"/>
    <hyperlink ref="W131" r:id="rId1739" display="https://www.daloopa.com/src/1670912" xr:uid="{116944DF-30A4-42DC-944C-D15074FB3364}"/>
    <hyperlink ref="X131" r:id="rId1740" display="https://www.daloopa.com/src/1670894" xr:uid="{8320140E-D61C-4AC9-B4EE-62F707CDEC6C}"/>
    <hyperlink ref="Y131" r:id="rId1741" display="https://www.daloopa.com/src/1670876" xr:uid="{7C603C50-A949-430C-8C74-0BE97D87200B}"/>
    <hyperlink ref="Z131" r:id="rId1742" display="https://www.daloopa.com/src/1670858" xr:uid="{406E2D17-0EAE-4F35-B576-76C27B75747D}"/>
    <hyperlink ref="AA131" r:id="rId1743" display="https://www.daloopa.com/src/1670840" xr:uid="{807D986D-514F-40E5-9E6B-021489D4DF56}"/>
    <hyperlink ref="AB131" r:id="rId1744" display="https://www.daloopa.com/src/1670822" xr:uid="{3C9B5FAE-1D68-449E-AFE6-7A2EE81FC8E7}"/>
    <hyperlink ref="AC131" r:id="rId1745" display="https://www.daloopa.com/src/1670804" xr:uid="{4D392494-DBD8-4379-9C27-B43271F0AE94}"/>
    <hyperlink ref="AD131" r:id="rId1746" display="https://www.daloopa.com/src/1670786" xr:uid="{C82D2D40-4831-4053-8C76-2CB1083F0033}"/>
    <hyperlink ref="AE131" r:id="rId1747" display="https://www.daloopa.com/src/1670768" xr:uid="{3FC3C737-CCE4-486F-9265-4BD0886A8CFB}"/>
    <hyperlink ref="AF131" r:id="rId1748" display="https://www.daloopa.com/src/2697072" xr:uid="{056C72BA-5A52-4859-B966-ABDB799A4FF2}"/>
    <hyperlink ref="AG131" r:id="rId1749" display="https://www.daloopa.com/src/4681491" xr:uid="{6328C6CE-92AA-4B31-9F2B-E8F6BAFC0A9B}"/>
    <hyperlink ref="AH131" r:id="rId1750" display="https://www.daloopa.com/src/7963252" xr:uid="{D4993B64-8FC1-4B90-82EF-C5020C418F54}"/>
    <hyperlink ref="AI131" r:id="rId1751" display="https://www.daloopa.com/src/10333107" xr:uid="{469CE772-FFA1-45B9-98D0-FFBB400127A6}"/>
    <hyperlink ref="AT131" r:id="rId1752" display="https://www.daloopa.com/src/49016409" xr:uid="{FA7898DC-B628-48F2-8190-13229F053FB7}"/>
    <hyperlink ref="AU131" r:id="rId1753" display="https://www.daloopa.com/src/49016395" xr:uid="{509A04C8-893D-4ABF-9387-631156F508EE}"/>
    <hyperlink ref="AV131" r:id="rId1754" display="https://www.daloopa.com/src/48526070" xr:uid="{66993C7A-EF39-43F6-91E7-B53423ACD84B}"/>
    <hyperlink ref="AW131" r:id="rId1755" display="https://www.daloopa.com/src/48527857" xr:uid="{ABE54F1A-15F4-41C9-B46D-C52050E518A0}"/>
    <hyperlink ref="AX131" r:id="rId1756" display="https://www.daloopa.com/src/48527982" xr:uid="{C499477F-F080-4207-A04E-976A2BA4250C}"/>
    <hyperlink ref="AY131" r:id="rId1757" display="https://www.daloopa.com/src/48529414" xr:uid="{30C7F63D-B170-45E6-B3AB-0C5F3A1A8016}"/>
    <hyperlink ref="AZ131" r:id="rId1758" display="https://www.daloopa.com/src/48529518" xr:uid="{B600FCC6-9114-4012-9AFE-B044BCFF68FA}"/>
    <hyperlink ref="A134" r:id="rId1759" xr:uid="{12FF39F2-821A-4454-AA27-4CCEDED69228}"/>
    <hyperlink ref="C134" r:id="rId1760" xr:uid="{FCF5AB72-B1B4-4B77-A028-79640D83865E}"/>
    <hyperlink ref="L134" r:id="rId1761" display="https://www.daloopa.com/src/49014240" xr:uid="{8B01AAEB-7E40-4815-B127-55E7719F4B7D}"/>
    <hyperlink ref="M134" r:id="rId1762" display="https://www.daloopa.com/src/49014227" xr:uid="{90306DF4-A69B-4475-B1D9-3007E773E907}"/>
    <hyperlink ref="N134" r:id="rId1763" display="https://www.daloopa.com/src/49014186" xr:uid="{D2050F33-F8F8-4561-8CE7-F1C6F0852512}"/>
    <hyperlink ref="O134" r:id="rId1764" display="https://www.daloopa.com/src/49014176" xr:uid="{E412F688-F708-464A-9E3F-626A8F9B31EA}"/>
    <hyperlink ref="P134" r:id="rId1765" display="https://www.daloopa.com/src/1671062" xr:uid="{F4D2B714-99BC-45F7-AFF7-630E24253CAE}"/>
    <hyperlink ref="Q134" r:id="rId1766" display="https://www.daloopa.com/src/1671040" xr:uid="{8951E9D1-CDC8-46CF-9ED2-E72528968AE9}"/>
    <hyperlink ref="R134" r:id="rId1767" display="https://www.daloopa.com/src/1671018" xr:uid="{9F54B190-0DA1-49D5-B170-6D444C4484C5}"/>
    <hyperlink ref="S134" r:id="rId1768" display="https://www.daloopa.com/src/1670995" xr:uid="{EDEB012C-F54F-4E7A-A3F3-D33125AD52DC}"/>
    <hyperlink ref="T134" r:id="rId1769" display="https://www.daloopa.com/src/1670972" xr:uid="{ED8478EF-29F8-4D14-BB9A-3E6B43AEF68F}"/>
    <hyperlink ref="U134" r:id="rId1770" display="https://www.daloopa.com/src/1670950" xr:uid="{CBB1E824-ED5C-4402-9460-7BF15E02E788}"/>
    <hyperlink ref="V134" r:id="rId1771" display="https://www.daloopa.com/src/1670932" xr:uid="{9D730610-6485-46CE-B63A-1DBB3886C99C}"/>
    <hyperlink ref="W134" r:id="rId1772" display="https://www.daloopa.com/src/1670913" xr:uid="{2F603B05-879A-4C7D-AACC-00EFB77F3B9D}"/>
    <hyperlink ref="X134" r:id="rId1773" display="https://www.daloopa.com/src/1670895" xr:uid="{13F3C2AF-1836-4047-AE28-6A9EBED9497A}"/>
    <hyperlink ref="Y134" r:id="rId1774" display="https://www.daloopa.com/src/1670877" xr:uid="{8EF02369-C249-4A18-BD6E-1A67385E08CA}"/>
    <hyperlink ref="Z134" r:id="rId1775" display="https://www.daloopa.com/src/1670859" xr:uid="{99FDCBD0-F514-49B2-8635-4E52B07B4350}"/>
    <hyperlink ref="AA134" r:id="rId1776" display="https://www.daloopa.com/src/1670841" xr:uid="{4072F6EC-916B-4A3F-A0EE-68F2862C35EE}"/>
    <hyperlink ref="AB134" r:id="rId1777" display="https://www.daloopa.com/src/1670823" xr:uid="{16D25452-D1E7-4E3B-BB8B-3489CD01AF07}"/>
    <hyperlink ref="AC134" r:id="rId1778" display="https://www.daloopa.com/src/1670805" xr:uid="{45D4B525-7528-4E58-BF19-CF7DDA39DACB}"/>
    <hyperlink ref="AD134" r:id="rId1779" display="https://www.daloopa.com/src/1670787" xr:uid="{67C4B82D-2515-4E3D-8E61-7DAC5C170149}"/>
    <hyperlink ref="AE134" r:id="rId1780" display="https://www.daloopa.com/src/1670769" xr:uid="{A7477639-170F-4A78-947F-B136844867E5}"/>
    <hyperlink ref="AF134" r:id="rId1781" display="https://www.daloopa.com/src/2697073" xr:uid="{7C90A1CA-2B64-4807-939D-7AB7DD099F7C}"/>
    <hyperlink ref="AG134" r:id="rId1782" display="https://www.daloopa.com/src/4681492" xr:uid="{8DD99E98-BFF7-4802-B61E-A93966499221}"/>
    <hyperlink ref="AH134" r:id="rId1783" display="https://www.daloopa.com/src/7963253" xr:uid="{9436B204-D453-4E35-95B9-AE7C44C901E2}"/>
    <hyperlink ref="AI134" r:id="rId1784" display="https://www.daloopa.com/src/10333108" xr:uid="{FE9F6C4A-899F-41FE-9C4F-9A666AB9A6E9}"/>
    <hyperlink ref="AT134" r:id="rId1785" display="https://www.daloopa.com/src/49016437" xr:uid="{91800A2D-2A55-4F3B-9560-F39D113FB5A7}"/>
    <hyperlink ref="AU134" r:id="rId1786" display="https://www.daloopa.com/src/49016424" xr:uid="{B9F01F0A-18E8-4B69-BB47-AB22E635AC28}"/>
    <hyperlink ref="AV134" r:id="rId1787" display="https://www.daloopa.com/src/48530007" xr:uid="{B49DE992-BEED-410F-9704-02B78CA8DC27}"/>
    <hyperlink ref="AW134" r:id="rId1788" display="https://www.daloopa.com/src/48529938" xr:uid="{C5B24653-56C8-4DE9-B5B7-CD81FE2DCC85}"/>
    <hyperlink ref="AX134" r:id="rId1789" display="https://www.daloopa.com/src/48529909" xr:uid="{7E408C78-F3FA-4973-B507-55B431DA12A3}"/>
    <hyperlink ref="AY134" r:id="rId1790" display="https://www.daloopa.com/src/48529879" xr:uid="{32C286B9-F4BE-49AB-A4F7-B69F0B18850B}"/>
    <hyperlink ref="AZ134" r:id="rId1791" display="https://www.daloopa.com/src/48529781" xr:uid="{93653016-CC79-4584-87AA-BB7DB9E98BEC}"/>
    <hyperlink ref="A135" r:id="rId1792" xr:uid="{0699EE6E-7ACF-43C4-BE5E-25808F2780F8}"/>
    <hyperlink ref="C135" r:id="rId1793" xr:uid="{1D37BA75-1F3D-4750-8CDD-FC84F7A7A129}"/>
    <hyperlink ref="L135" r:id="rId1794" display="https://www.daloopa.com/src/49014237" xr:uid="{1E8A21DB-870B-45BA-8264-1349F7C19BA9}"/>
    <hyperlink ref="M135" r:id="rId1795" display="https://www.daloopa.com/src/49014228" xr:uid="{0FA66CF2-739F-446F-804E-B52B7B966DA9}"/>
    <hyperlink ref="N135" r:id="rId1796" display="https://www.daloopa.com/src/49014184" xr:uid="{EC69C079-B331-4EA7-BF80-A9A6DE2730CC}"/>
    <hyperlink ref="O135" r:id="rId1797" display="https://www.daloopa.com/src/49014174" xr:uid="{1DE26FA0-7739-446A-AD48-A00580A22BA8}"/>
    <hyperlink ref="P135" r:id="rId1798" display="https://www.daloopa.com/src/1671063" xr:uid="{E6009A86-9A63-473F-BDD5-C521CB4F52B9}"/>
    <hyperlink ref="Q135" r:id="rId1799" display="https://www.daloopa.com/src/1671041" xr:uid="{8A908ECE-70DA-4B8D-A696-49CBA2B93002}"/>
    <hyperlink ref="R135" r:id="rId1800" display="https://www.daloopa.com/src/1671019" xr:uid="{D3409919-971E-445F-98A6-71CC37320C88}"/>
    <hyperlink ref="S135" r:id="rId1801" display="https://www.daloopa.com/src/1670996" xr:uid="{3AE0489F-AED2-43A6-818E-DC072A9429C7}"/>
    <hyperlink ref="T135" r:id="rId1802" display="https://www.daloopa.com/src/1670973" xr:uid="{E474D668-77E1-4454-96D6-B2B916AF2450}"/>
    <hyperlink ref="U135" r:id="rId1803" display="https://www.daloopa.com/src/1670951" xr:uid="{8E1C5979-4593-432A-AD27-F55ED481F46C}"/>
    <hyperlink ref="V135" r:id="rId1804" display="https://www.daloopa.com/src/1670933" xr:uid="{EA5AC0C5-AD04-4780-B6AA-6E64ED60C41D}"/>
    <hyperlink ref="W135" r:id="rId1805" display="https://www.daloopa.com/src/1670914" xr:uid="{5377E1B5-603F-44B4-A52D-F4B2ECF5FA71}"/>
    <hyperlink ref="X135" r:id="rId1806" display="https://www.daloopa.com/src/1670896" xr:uid="{F0FB726D-89CD-449F-BE19-E96750184C7A}"/>
    <hyperlink ref="Y135" r:id="rId1807" display="https://www.daloopa.com/src/1670878" xr:uid="{5AAF145A-850F-4873-8610-527E02E71B49}"/>
    <hyperlink ref="Z135" r:id="rId1808" display="https://www.daloopa.com/src/1670860" xr:uid="{48D839AE-F78F-4150-833C-4476E0E86492}"/>
    <hyperlink ref="AA135" r:id="rId1809" display="https://www.daloopa.com/src/1670842" xr:uid="{FDE390B2-6316-474B-86AC-4A7FC6020A0B}"/>
    <hyperlink ref="AB135" r:id="rId1810" display="https://www.daloopa.com/src/1670824" xr:uid="{94AB7D88-A372-4070-B7A2-DCF606904EFD}"/>
    <hyperlink ref="AC135" r:id="rId1811" display="https://www.daloopa.com/src/1670806" xr:uid="{7E1E9E03-4016-4C7B-93F8-F6EBC71599B3}"/>
    <hyperlink ref="AD135" r:id="rId1812" display="https://www.daloopa.com/src/1670788" xr:uid="{1C4DDBBC-B216-49B1-8EB3-723EC724FFE6}"/>
    <hyperlink ref="AE135" r:id="rId1813" display="https://www.daloopa.com/src/1670770" xr:uid="{CC830A53-9120-4133-981B-AB3B77A7EBBD}"/>
    <hyperlink ref="AF135" r:id="rId1814" display="https://www.daloopa.com/src/2697074" xr:uid="{6DBDDF4A-5CC8-4B00-95AA-527AFAB6A4FD}"/>
    <hyperlink ref="AG135" r:id="rId1815" display="https://www.daloopa.com/src/4681493" xr:uid="{B0A4CE6B-1829-445A-AF02-41AFE58B33D2}"/>
    <hyperlink ref="AH135" r:id="rId1816" display="https://www.daloopa.com/src/7963254" xr:uid="{B6B002EB-D4F8-4DE1-89E6-C95FAC6362C4}"/>
    <hyperlink ref="AI135" r:id="rId1817" display="https://www.daloopa.com/src/10333115" xr:uid="{CCC55B12-83F5-4F05-AA79-80413E3B36AF}"/>
    <hyperlink ref="AT135" r:id="rId1818" display="https://www.daloopa.com/src/49016436" xr:uid="{C04642FA-EDAE-4714-B984-15062B22E190}"/>
    <hyperlink ref="AU135" r:id="rId1819" display="https://www.daloopa.com/src/49016425" xr:uid="{4051386A-A6B0-4FE0-AC9F-3475E6A99ABF}"/>
    <hyperlink ref="AV135" r:id="rId1820" display="https://www.daloopa.com/src/48530006" xr:uid="{3B91FD6C-D098-4684-8FF3-7D3D507C6BE5}"/>
    <hyperlink ref="AW135" r:id="rId1821" display="https://www.daloopa.com/src/48529941" xr:uid="{62155FBE-B0F8-4FF1-9779-CC10BB6636C0}"/>
    <hyperlink ref="AX135" r:id="rId1822" display="https://www.daloopa.com/src/48529910" xr:uid="{5A9D35A8-E0ED-44BF-9283-E7783535AC65}"/>
    <hyperlink ref="AY135" r:id="rId1823" display="https://www.daloopa.com/src/48529880" xr:uid="{2774293D-88BE-42FB-B1CE-AD5C479E764C}"/>
    <hyperlink ref="AZ135" r:id="rId1824" display="https://www.daloopa.com/src/48529780" xr:uid="{411EE341-90C6-4A23-BC8B-18ED0A63A1A1}"/>
    <hyperlink ref="A136" r:id="rId1825" xr:uid="{F98D82ED-3754-46D1-BB49-51EE1F604E87}"/>
    <hyperlink ref="C136" r:id="rId1826" xr:uid="{528DA8AD-CEFF-4184-8FF8-0347792F89D2}"/>
    <hyperlink ref="L136" r:id="rId1827" display="https://www.daloopa.com/src/49014238" xr:uid="{BB95ED22-EA40-44CD-B91A-7316B8C5B9E5}"/>
    <hyperlink ref="P136" r:id="rId1828" display="https://www.daloopa.com/src/1671064" xr:uid="{E51C5AA9-CDC8-4F2A-9440-9A831EA7F84D}"/>
    <hyperlink ref="S136" r:id="rId1829" display="https://www.daloopa.com/src/1670997" xr:uid="{6F6EC94B-4F42-4E47-A944-785A48EA3962}"/>
    <hyperlink ref="T136" r:id="rId1830" display="https://www.daloopa.com/src/1670974" xr:uid="{9092ADC9-177C-486A-80AF-2C3E6DD0687E}"/>
    <hyperlink ref="W136" r:id="rId1831" display="https://www.daloopa.com/src/1670915" xr:uid="{1CF31FE5-996F-49CE-8B26-3AD53DBECB07}"/>
    <hyperlink ref="AF136" r:id="rId1832" display="https://www.daloopa.com/src/2697075" xr:uid="{577BFF2E-2F72-49CA-88BF-03CF1B84BAF8}"/>
    <hyperlink ref="AG136" r:id="rId1833" display="https://www.daloopa.com/src/4681494" xr:uid="{ED624C36-40AF-431E-9EF0-633E68DDEDB7}"/>
    <hyperlink ref="AT136" r:id="rId1834" display="https://www.daloopa.com/src/49016435" xr:uid="{46C3AB88-E59B-4A50-AB18-D7BC34C3D492}"/>
    <hyperlink ref="AU136" r:id="rId1835" display="https://www.daloopa.com/src/49016427" xr:uid="{FC29EF45-B08C-4307-92C3-F67F13D7BD07}"/>
    <hyperlink ref="AV136" r:id="rId1836" display="https://www.daloopa.com/src/48530009" xr:uid="{2BA23107-07DA-4037-B013-283264534CE5}"/>
    <hyperlink ref="AW136" r:id="rId1837" display="https://www.daloopa.com/src/48529939" xr:uid="{3F08946E-C786-4624-B64D-06DBB8EDFADB}"/>
    <hyperlink ref="AZ136" r:id="rId1838" display="https://www.daloopa.com/src/48529783" xr:uid="{4DE3D322-3D3B-4A5A-B1EB-742CA91C535F}"/>
    <hyperlink ref="A137" r:id="rId1839" xr:uid="{375411EA-38EC-4A21-A3F6-0F6754DB8687}"/>
    <hyperlink ref="C137" r:id="rId1840" xr:uid="{210C4AC7-AA63-4F54-9F3B-F67579A1B7BF}"/>
    <hyperlink ref="L137" r:id="rId1841" display="https://www.daloopa.com/src/49014239" xr:uid="{E6A57B6E-A6FF-4616-9AC2-5C7A5267C4AD}"/>
    <hyperlink ref="M137" r:id="rId1842" display="https://www.daloopa.com/src/49014229" xr:uid="{85548864-F654-4C9C-A50F-E1F4E7B24215}"/>
    <hyperlink ref="N137" r:id="rId1843" display="https://www.daloopa.com/src/49014185" xr:uid="{D05CAF4D-C8ED-4A6E-96F8-DC79E9AEFF6F}"/>
    <hyperlink ref="O137" r:id="rId1844" display="https://www.daloopa.com/src/49014175" xr:uid="{71769EE1-CC87-4FC3-87E1-107767A27653}"/>
    <hyperlink ref="P137" r:id="rId1845" display="https://www.daloopa.com/src/1671065" xr:uid="{7D068A93-6287-4B55-9A7E-7735FAB423B5}"/>
    <hyperlink ref="Q137" r:id="rId1846" display="https://www.daloopa.com/src/1671042" xr:uid="{165F757C-5471-422F-88DE-87530C7837EE}"/>
    <hyperlink ref="R137" r:id="rId1847" display="https://www.daloopa.com/src/1671020" xr:uid="{E376BC77-3281-4BFE-B8FC-1C1E7C18B32B}"/>
    <hyperlink ref="S137" r:id="rId1848" display="https://www.daloopa.com/src/1670998" xr:uid="{431340CF-DDFB-4548-8BCD-F3C88DC61842}"/>
    <hyperlink ref="T137" r:id="rId1849" display="https://www.daloopa.com/src/1670975" xr:uid="{8EBC8EA2-AD43-4C24-B12C-E8412148DD83}"/>
    <hyperlink ref="U137" r:id="rId1850" display="https://www.daloopa.com/src/1670952" xr:uid="{A9E2456A-7FDA-4895-B135-BF17A0ED574D}"/>
    <hyperlink ref="V137" r:id="rId1851" display="https://www.daloopa.com/src/1670934" xr:uid="{4CF298F8-3029-4F90-BE0D-B66E2EA965EA}"/>
    <hyperlink ref="W137" r:id="rId1852" display="https://www.daloopa.com/src/1670916" xr:uid="{C6561C92-34B8-4FF1-86F6-76E9ED842158}"/>
    <hyperlink ref="X137" r:id="rId1853" display="https://www.daloopa.com/src/1670897" xr:uid="{178FDD86-CA43-49EB-8F28-52D9272632B7}"/>
    <hyperlink ref="Y137" r:id="rId1854" display="https://www.daloopa.com/src/1670879" xr:uid="{8FDEFC46-21E3-44F9-AD04-16F3DD8A9238}"/>
    <hyperlink ref="Z137" r:id="rId1855" display="https://www.daloopa.com/src/1670861" xr:uid="{FB44B24F-EF6B-4E70-A46D-9AC0C0222A37}"/>
    <hyperlink ref="AA137" r:id="rId1856" display="https://www.daloopa.com/src/1670843" xr:uid="{D8D1A747-1E08-4C10-B5EC-DC5AB4BC41E8}"/>
    <hyperlink ref="AB137" r:id="rId1857" display="https://www.daloopa.com/src/1670825" xr:uid="{EAEC6096-54C4-41C7-AF58-0CB101534E41}"/>
    <hyperlink ref="AC137" r:id="rId1858" display="https://www.daloopa.com/src/1670807" xr:uid="{82BED724-7A96-4DD8-A375-5D1E8FFFD980}"/>
    <hyperlink ref="AD137" r:id="rId1859" display="https://www.daloopa.com/src/1670789" xr:uid="{18544D31-AAD0-4F9E-A250-3F992AB2A6F9}"/>
    <hyperlink ref="AE137" r:id="rId1860" display="https://www.daloopa.com/src/1670771" xr:uid="{47BDF54A-52C2-485C-AC3C-E3F1B69B4ED3}"/>
    <hyperlink ref="AF137" r:id="rId1861" display="https://www.daloopa.com/src/2697076" xr:uid="{6EC8A60E-80CC-49CB-9975-3A0B483B54B7}"/>
    <hyperlink ref="AG137" r:id="rId1862" display="https://www.daloopa.com/src/4681495" xr:uid="{5890EA12-F00D-409B-8746-D27107A29C94}"/>
    <hyperlink ref="AH137" r:id="rId1863" display="https://www.daloopa.com/src/7963255" xr:uid="{81674B40-E3D6-47C9-9DDF-8AADBEEA551B}"/>
    <hyperlink ref="AI137" r:id="rId1864" display="https://www.daloopa.com/src/10333113" xr:uid="{4F7289EB-8351-41DF-AA41-C030B6123C44}"/>
    <hyperlink ref="AT137" r:id="rId1865" display="https://www.daloopa.com/src/49016434" xr:uid="{6BA01A49-FB55-4FD4-A8BE-F0AB456C56C5}"/>
    <hyperlink ref="AU137" r:id="rId1866" display="https://www.daloopa.com/src/49016426" xr:uid="{4F9CCCA0-117A-40C1-88EA-AABB03BFD33C}"/>
    <hyperlink ref="AV137" r:id="rId1867" display="https://www.daloopa.com/src/48530008" xr:uid="{264D1E07-75E8-41B6-9A57-D38EEBB11E03}"/>
    <hyperlink ref="AW137" r:id="rId1868" display="https://www.daloopa.com/src/48529940" xr:uid="{6F0C73C0-600D-4EBB-A423-06A5FAB0B163}"/>
    <hyperlink ref="AX137" r:id="rId1869" display="https://www.daloopa.com/src/48529911" xr:uid="{0EBD9985-4084-4BBA-9B5F-97701E9D6165}"/>
    <hyperlink ref="AY137" r:id="rId1870" display="https://www.daloopa.com/src/48529878" xr:uid="{EFA16E0B-2615-4DFF-82CA-342D4C392086}"/>
    <hyperlink ref="AZ137" r:id="rId1871" display="https://www.daloopa.com/src/48529782" xr:uid="{59144CA1-5478-4554-852F-E0ECBC5C93AF}"/>
    <hyperlink ref="A140" r:id="rId1872" xr:uid="{36EA4DAB-55ED-4EEA-9EB7-B6129CA2323D}"/>
    <hyperlink ref="C140" r:id="rId1873" xr:uid="{6DEEA2B4-A2B8-4717-A73A-80E67B209C62}"/>
    <hyperlink ref="E140" r:id="rId1874" display="https://www.daloopa.com/src/1676871" xr:uid="{1E75857C-FD67-4070-BB06-344610EACBED}"/>
    <hyperlink ref="F140" r:id="rId1875" display="https://www.daloopa.com/src/1676861" xr:uid="{DB188D32-C48A-4350-A359-4A3079C483C7}"/>
    <hyperlink ref="G140" r:id="rId1876" display="https://www.daloopa.com/src/1676856" xr:uid="{3174CA7F-5C0F-42D4-BA5C-4B9CF5425A1F}"/>
    <hyperlink ref="H140" r:id="rId1877" display="https://www.daloopa.com/src/1676851" xr:uid="{8DE81ECE-DBB5-452A-A841-F612C63120C9}"/>
    <hyperlink ref="I140" r:id="rId1878" display="https://www.daloopa.com/src/1676846" xr:uid="{8E18C35D-AEDE-4C21-A390-AACB16AF36E8}"/>
    <hyperlink ref="J140" r:id="rId1879" display="https://www.daloopa.com/src/1676836" xr:uid="{0258EB44-B6C8-4EB9-9874-C5560F68FBA9}"/>
    <hyperlink ref="K140" r:id="rId1880" display="https://www.daloopa.com/src/1676831" xr:uid="{F2F6F05F-3D62-42B8-B2FE-F735C6A5461C}"/>
    <hyperlink ref="L140" r:id="rId1881" display="https://www.daloopa.com/src/1676826" xr:uid="{3222D42E-286D-4D4E-9BDA-BA3C4BFBFE37}"/>
    <hyperlink ref="M140" r:id="rId1882" display="https://www.daloopa.com/src/1676821" xr:uid="{9282BF58-C660-4A5D-B699-6FBF16EDF6E0}"/>
    <hyperlink ref="N140" r:id="rId1883" display="https://www.daloopa.com/src/1676816" xr:uid="{997498D7-2147-408A-ABA3-DE0C3C1294F4}"/>
    <hyperlink ref="O140" r:id="rId1884" display="https://www.daloopa.com/src/1676811" xr:uid="{E8FE38B3-C098-43DA-A355-064CAC0184FB}"/>
    <hyperlink ref="P140" r:id="rId1885" display="https://www.daloopa.com/src/1680680" xr:uid="{BB622CDC-31A7-47FD-8D72-0070E0DE11EF}"/>
    <hyperlink ref="Q140" r:id="rId1886" display="https://www.daloopa.com/src/1680685" xr:uid="{E067C6F2-D4C7-4607-8226-E173B5A11B65}"/>
    <hyperlink ref="R140" r:id="rId1887" display="https://www.daloopa.com/src/1680690" xr:uid="{D740F83C-7760-4AD9-A0CC-EE2F156386F8}"/>
    <hyperlink ref="S140" r:id="rId1888" display="https://www.daloopa.com/src/1680695" xr:uid="{EDA3CBEB-653C-4123-B7AC-0E547AB746F6}"/>
    <hyperlink ref="T140" r:id="rId1889" display="https://www.daloopa.com/src/1680700" xr:uid="{9B7E89CF-EF5C-4CA5-B743-1B90FCB03576}"/>
    <hyperlink ref="U140" r:id="rId1890" display="https://www.daloopa.com/src/1680705" xr:uid="{0E87970F-2709-4258-AA67-EC67815795DE}"/>
    <hyperlink ref="V140" r:id="rId1891" display="https://www.daloopa.com/src/1680713" xr:uid="{B2E2F31C-7F2F-476E-AAC6-E53E91509F6E}"/>
    <hyperlink ref="W140" r:id="rId1892" display="https://www.daloopa.com/src/1680721" xr:uid="{41B88157-D8CF-4277-A603-DE2906820DDC}"/>
    <hyperlink ref="X140" r:id="rId1893" display="https://www.daloopa.com/src/1680729" xr:uid="{5A47C000-CEFB-4705-BB01-645A7C8F6195}"/>
    <hyperlink ref="Y140" r:id="rId1894" display="https://www.daloopa.com/src/1680737" xr:uid="{0661FAB7-1306-4018-B5DD-BA1D4FAD7AEE}"/>
    <hyperlink ref="Z140" r:id="rId1895" display="https://www.daloopa.com/src/1680745" xr:uid="{5BACA2E7-D73C-47B2-8B40-7C50689D1390}"/>
    <hyperlink ref="AA140" r:id="rId1896" display="https://www.daloopa.com/src/1680753" xr:uid="{155DE7BC-30EC-4A4D-8D0A-D7D414B77C3D}"/>
    <hyperlink ref="AB140" r:id="rId1897" display="https://www.daloopa.com/src/1680761" xr:uid="{793811FF-A5A7-4504-AEAD-0E37105FE021}"/>
    <hyperlink ref="AC140" r:id="rId1898" display="https://www.daloopa.com/src/1680769" xr:uid="{CF43A366-0715-456D-AB33-6709AD2DE54C}"/>
    <hyperlink ref="AD140" r:id="rId1899" display="https://www.daloopa.com/src/1680777" xr:uid="{8D951E22-A720-43E5-A037-E089387B8DCC}"/>
    <hyperlink ref="AE140" r:id="rId1900" display="https://www.daloopa.com/src/1680785" xr:uid="{F3AB0166-57B5-4119-B78E-505E0B43FE6F}"/>
    <hyperlink ref="AT140" r:id="rId1901" display="https://www.daloopa.com/src/48540603" xr:uid="{47FB1F1E-49F7-4CE8-AB3E-A9AC908936E6}"/>
    <hyperlink ref="AU140" r:id="rId1902" display="https://www.daloopa.com/src/48540633" xr:uid="{503CD712-1D03-477F-A2C6-F10657BC2CB2}"/>
    <hyperlink ref="AV140" r:id="rId1903" display="https://www.daloopa.com/src/45303470" xr:uid="{9EAFB219-D43B-4D73-8A5E-23E41ADF7072}"/>
    <hyperlink ref="AW140" r:id="rId1904" display="https://www.daloopa.com/src/45303471" xr:uid="{E811CDEE-3970-4981-BB5A-25D0BD819C9B}"/>
    <hyperlink ref="AX140" r:id="rId1905" display="https://www.daloopa.com/src/45303472" xr:uid="{8E132C7F-4422-4F67-87FD-F805E0CD2992}"/>
    <hyperlink ref="AY140" r:id="rId1906" display="https://www.daloopa.com/src/45303473" xr:uid="{03DFF65A-1FD6-4D3F-958B-F4D47E586947}"/>
    <hyperlink ref="A141" r:id="rId1907" xr:uid="{D15BA1F2-6951-488D-B73B-D192C110F405}"/>
    <hyperlink ref="C141" r:id="rId1908" xr:uid="{CBB6E4A2-8B1B-4C52-9C5B-4FFA62D634B0}"/>
    <hyperlink ref="E141" r:id="rId1909" display="https://www.daloopa.com/src/1676872" xr:uid="{B28C4C78-E4F7-4E88-9BDC-C7447FC52885}"/>
    <hyperlink ref="F141" r:id="rId1910" display="https://www.daloopa.com/src/1676862" xr:uid="{94C621DC-AFFE-4AC0-9BE5-C4E94D887CF8}"/>
    <hyperlink ref="G141" r:id="rId1911" display="https://www.daloopa.com/src/1676857" xr:uid="{378213E5-5FD7-415E-BD67-B215FC2864DA}"/>
    <hyperlink ref="H141" r:id="rId1912" display="https://www.daloopa.com/src/1676852" xr:uid="{2EB091C8-3CF8-4D0E-8FF7-6F5509994ED2}"/>
    <hyperlink ref="I141" r:id="rId1913" display="https://www.daloopa.com/src/1676847" xr:uid="{33C962E5-16B0-4689-9F20-AD4B74D6A644}"/>
    <hyperlink ref="J141" r:id="rId1914" display="https://www.daloopa.com/src/1676837" xr:uid="{AE26E7D6-63AE-4E46-8AD1-16B96C636B1F}"/>
    <hyperlink ref="K141" r:id="rId1915" display="https://www.daloopa.com/src/1676832" xr:uid="{EADA88E8-7F21-4B38-8D2B-45D6EEEB970B}"/>
    <hyperlink ref="L141" r:id="rId1916" display="https://www.daloopa.com/src/1676827" xr:uid="{2843F63E-E6ED-4C1C-8CE0-696F439B0D5D}"/>
    <hyperlink ref="M141" r:id="rId1917" display="https://www.daloopa.com/src/1676822" xr:uid="{E719C3D3-3F40-456B-ABAE-EA260EC8A66D}"/>
    <hyperlink ref="N141" r:id="rId1918" display="https://www.daloopa.com/src/1676817" xr:uid="{50BE38AD-D736-454C-8874-6EED0E703AC3}"/>
    <hyperlink ref="O141" r:id="rId1919" display="https://www.daloopa.com/src/1676812" xr:uid="{5E57D235-E6A4-44C1-BFF8-157A8F642E1C}"/>
    <hyperlink ref="P141" r:id="rId1920" display="https://www.daloopa.com/src/1680681" xr:uid="{99A5E618-5729-4E7D-B261-7D1CFEBBC755}"/>
    <hyperlink ref="Q141" r:id="rId1921" display="https://www.daloopa.com/src/1680686" xr:uid="{1FF3AFE7-E024-4084-909B-42871215BBD8}"/>
    <hyperlink ref="R141" r:id="rId1922" display="https://www.daloopa.com/src/1680691" xr:uid="{D34AC737-245D-4F5B-8E15-8CEF8300729D}"/>
    <hyperlink ref="S141" r:id="rId1923" display="https://www.daloopa.com/src/1680696" xr:uid="{6C57B2CE-5061-43B3-B65F-51F6E84F02D3}"/>
    <hyperlink ref="T141" r:id="rId1924" display="https://www.daloopa.com/src/1680701" xr:uid="{67F34DF6-FC36-4AAA-A4FB-0FF4A201C136}"/>
    <hyperlink ref="U141" r:id="rId1925" display="https://www.daloopa.com/src/1680706" xr:uid="{1156F667-F13C-400D-A946-B9D5EA6EDBFB}"/>
    <hyperlink ref="V141" r:id="rId1926" display="https://www.daloopa.com/src/1680714" xr:uid="{08F954F8-89E7-45C5-A420-C351E795911B}"/>
    <hyperlink ref="W141" r:id="rId1927" display="https://www.daloopa.com/src/1680722" xr:uid="{11E76350-A0F6-41FB-A723-5A7369310D98}"/>
    <hyperlink ref="X141" r:id="rId1928" display="https://www.daloopa.com/src/1680730" xr:uid="{C1AF461A-B4C1-4902-8F90-4A823E63975C}"/>
    <hyperlink ref="Y141" r:id="rId1929" display="https://www.daloopa.com/src/1680738" xr:uid="{BEAA4BBB-7D21-4A63-9441-1688D666F452}"/>
    <hyperlink ref="Z141" r:id="rId1930" display="https://www.daloopa.com/src/1680746" xr:uid="{AC454A1D-F917-41B1-9FAE-2266FE28FC5A}"/>
    <hyperlink ref="AA141" r:id="rId1931" display="https://www.daloopa.com/src/1680754" xr:uid="{A44BE094-1FE7-491F-BAEB-AAC08943EA6F}"/>
    <hyperlink ref="AB141" r:id="rId1932" display="https://www.daloopa.com/src/1680762" xr:uid="{CC22585A-790D-4B91-B9BC-4C53F2F22BC2}"/>
    <hyperlink ref="AC141" r:id="rId1933" display="https://www.daloopa.com/src/1680770" xr:uid="{934D9768-1577-416D-BCFD-0B62BE92B195}"/>
    <hyperlink ref="AD141" r:id="rId1934" display="https://www.daloopa.com/src/1680778" xr:uid="{13E452E9-10D6-444E-AE54-D4A0BCFBDDAE}"/>
    <hyperlink ref="AE141" r:id="rId1935" display="https://www.daloopa.com/src/1680786" xr:uid="{D88FE52A-A47D-48BE-9110-9D71FE76A504}"/>
    <hyperlink ref="AT141" r:id="rId1936" display="https://www.daloopa.com/src/48540604" xr:uid="{2CFD3C36-A281-4180-BBFD-8DA037F9D12D}"/>
    <hyperlink ref="AU141" r:id="rId1937" display="https://www.daloopa.com/src/48540632" xr:uid="{BEAE487B-BEBA-4C8F-AC61-F235B62866F8}"/>
    <hyperlink ref="AV141" r:id="rId1938" display="https://www.daloopa.com/src/45303476" xr:uid="{8378E643-9331-4A14-A8C9-F3C70A88D42E}"/>
    <hyperlink ref="AW141" r:id="rId1939" display="https://www.daloopa.com/src/45303477" xr:uid="{019C19D2-D987-4E30-8E67-90BAB1A4766F}"/>
    <hyperlink ref="AX141" r:id="rId1940" display="https://www.daloopa.com/src/45303478" xr:uid="{E4569580-A714-4749-B225-B2C643FA80EF}"/>
    <hyperlink ref="AY141" r:id="rId1941" display="https://www.daloopa.com/src/45303479" xr:uid="{1B4808E8-D05C-4830-8E15-B212F8820842}"/>
    <hyperlink ref="A142" r:id="rId1942" xr:uid="{FF3587E8-F3B4-4553-9B30-794EB2DA8817}"/>
    <hyperlink ref="C142" r:id="rId1943" xr:uid="{F37BDF49-F731-4BC8-991E-A8C007EDAF8D}"/>
    <hyperlink ref="E142" r:id="rId1944" display="https://www.daloopa.com/src/1676873" xr:uid="{79C5AF60-9A7B-43AF-AF20-55B0477450F0}"/>
    <hyperlink ref="F142" r:id="rId1945" display="https://www.daloopa.com/src/1676863" xr:uid="{C11FF8B9-2B74-4370-BAC4-4304E67B444E}"/>
    <hyperlink ref="G142" r:id="rId1946" display="https://www.daloopa.com/src/1676858" xr:uid="{3D9C8B83-E67F-4B4B-8E3D-C940DBEAB579}"/>
    <hyperlink ref="H142" r:id="rId1947" display="https://www.daloopa.com/src/1676853" xr:uid="{3D1E0788-D2E6-4165-A9D7-5F3EB0559D89}"/>
    <hyperlink ref="I142" r:id="rId1948" display="https://www.daloopa.com/src/1676848" xr:uid="{286FD16D-441B-4B8B-949E-8FEA68E74D9B}"/>
    <hyperlink ref="J142" r:id="rId1949" display="https://www.daloopa.com/src/1676838" xr:uid="{18A020D7-B7D2-47DA-8149-C03CF3B70D9B}"/>
    <hyperlink ref="K142" r:id="rId1950" display="https://www.daloopa.com/src/1676833" xr:uid="{2DBAE51D-379E-4345-B306-C109DDBDB24B}"/>
    <hyperlink ref="L142" r:id="rId1951" display="https://www.daloopa.com/src/1676828" xr:uid="{CBD4B9AA-385D-4280-90F6-25401D7E7AF8}"/>
    <hyperlink ref="M142" r:id="rId1952" display="https://www.daloopa.com/src/1676823" xr:uid="{E837FBC2-939D-449A-BBF6-62552134A4A2}"/>
    <hyperlink ref="N142" r:id="rId1953" display="https://www.daloopa.com/src/1676818" xr:uid="{DE51D234-5115-4ED3-BB9B-68E2A8F036B4}"/>
    <hyperlink ref="O142" r:id="rId1954" display="https://www.daloopa.com/src/1676813" xr:uid="{5B05814C-7C5A-40EC-8A07-160CC13282DE}"/>
    <hyperlink ref="P142" r:id="rId1955" display="https://www.daloopa.com/src/1680682" xr:uid="{FC3002A9-BA9D-4B6F-B764-EBE3F112D5D0}"/>
    <hyperlink ref="Q142" r:id="rId1956" display="https://www.daloopa.com/src/1680687" xr:uid="{DFE17B36-5B49-4FC6-BFD0-4A30A4B5B51F}"/>
    <hyperlink ref="R142" r:id="rId1957" display="https://www.daloopa.com/src/1680692" xr:uid="{6DD008D2-2A2F-4439-8924-6958D1F7BA66}"/>
    <hyperlink ref="S142" r:id="rId1958" display="https://www.daloopa.com/src/1680697" xr:uid="{1880D8CE-2796-43CC-99AB-869514792999}"/>
    <hyperlink ref="T142" r:id="rId1959" display="https://www.daloopa.com/src/1680702" xr:uid="{AF11039F-54BE-4662-98ED-BCFF19BAA360}"/>
    <hyperlink ref="U142" r:id="rId1960" display="https://www.daloopa.com/src/1680707" xr:uid="{280B69D9-0B86-48A4-A7FF-30D1CD852B32}"/>
    <hyperlink ref="V142" r:id="rId1961" display="https://www.daloopa.com/src/1680715" xr:uid="{9DEBEB0C-49E1-48B8-A9C1-CF64FDDFF02C}"/>
    <hyperlink ref="W142" r:id="rId1962" display="https://www.daloopa.com/src/1680723" xr:uid="{C6B4C749-C43E-472D-9C83-E41DB6E967D7}"/>
    <hyperlink ref="X142" r:id="rId1963" display="https://www.daloopa.com/src/1680731" xr:uid="{5074B5F7-4D02-4D86-B693-82AA1150A87B}"/>
    <hyperlink ref="Y142" r:id="rId1964" display="https://www.daloopa.com/src/1680739" xr:uid="{BF71692F-21A5-48C5-8FC9-CCB11CD8B5B1}"/>
    <hyperlink ref="Z142" r:id="rId1965" display="https://www.daloopa.com/src/1680747" xr:uid="{EDA3F180-CF17-4C4D-97EF-0AB7EB36FC4E}"/>
    <hyperlink ref="AA142" r:id="rId1966" display="https://www.daloopa.com/src/1680755" xr:uid="{D0567F18-B0AA-46BD-B6E2-5438C890F232}"/>
    <hyperlink ref="AB142" r:id="rId1967" display="https://www.daloopa.com/src/1680763" xr:uid="{3C2430E0-0325-4CEE-AF3C-A1EB5C3FABCC}"/>
    <hyperlink ref="AC142" r:id="rId1968" display="https://www.daloopa.com/src/1680771" xr:uid="{D482869E-C54A-4516-BD27-AC433EE84419}"/>
    <hyperlink ref="AD142" r:id="rId1969" display="https://www.daloopa.com/src/1680779" xr:uid="{E9B6127F-B166-4CAB-9BB8-9A537CFB91F0}"/>
    <hyperlink ref="AE142" r:id="rId1970" display="https://www.daloopa.com/src/1680787" xr:uid="{9BEB8E1D-D026-48E8-89E5-1523821A04D2}"/>
    <hyperlink ref="AT142" r:id="rId1971" display="https://www.daloopa.com/src/48540606" xr:uid="{09B69AEE-8065-4CBB-80F1-D521BF968442}"/>
    <hyperlink ref="AU142" r:id="rId1972" display="https://www.daloopa.com/src/48540631" xr:uid="{2649CC07-D918-4D32-86C8-41A0228D9D38}"/>
    <hyperlink ref="AV142" r:id="rId1973" display="https://www.daloopa.com/src/45303482" xr:uid="{7B5A079B-6E4D-464F-BB6D-DCA349DD5AD6}"/>
    <hyperlink ref="AW142" r:id="rId1974" display="https://www.daloopa.com/src/45303483" xr:uid="{7E458365-67CE-44B2-85AB-A0D566D44D31}"/>
    <hyperlink ref="AX142" r:id="rId1975" display="https://www.daloopa.com/src/45303484" xr:uid="{C83D4416-580E-4A48-85E1-63ED6B2CADAB}"/>
    <hyperlink ref="AY142" r:id="rId1976" display="https://www.daloopa.com/src/45303485" xr:uid="{A0D43A99-B030-4C74-BD42-E690C61905F7}"/>
    <hyperlink ref="A144" r:id="rId1977" xr:uid="{09FB5766-76D1-4985-8605-7E6B603FB450}"/>
    <hyperlink ref="C144" r:id="rId1978" xr:uid="{125993ED-3022-4848-B32F-B4835F292C7F}"/>
    <hyperlink ref="E144" r:id="rId1979" display="https://www.daloopa.com/src/1676874" xr:uid="{7637BD81-04B4-429A-ACC0-B5E934163346}"/>
    <hyperlink ref="F144" r:id="rId1980" display="https://www.daloopa.com/src/1676864" xr:uid="{698EF822-3347-409B-A7AB-5196EB86796F}"/>
    <hyperlink ref="G144" r:id="rId1981" display="https://www.daloopa.com/src/1676859" xr:uid="{4EF3D906-A0F1-4EA6-BEBD-D0805D02BE26}"/>
    <hyperlink ref="H144" r:id="rId1982" display="https://www.daloopa.com/src/1676854" xr:uid="{E0FEA383-12A5-4F62-A626-B593DD1863AF}"/>
    <hyperlink ref="I144" r:id="rId1983" display="https://www.daloopa.com/src/1676849" xr:uid="{F1350708-8121-4894-9C2D-DFEDD23042B4}"/>
    <hyperlink ref="J144" r:id="rId1984" display="https://www.daloopa.com/src/1676839" xr:uid="{3FC09E8E-6AD4-4754-A094-78C5E21B9D1C}"/>
    <hyperlink ref="K144" r:id="rId1985" display="https://www.daloopa.com/src/1676834" xr:uid="{206F3053-1DA6-4A7B-A40D-6E063473A6C4}"/>
    <hyperlink ref="L144" r:id="rId1986" display="https://www.daloopa.com/src/1676829" xr:uid="{07868676-9618-4A5A-86E7-C2D2D60E528E}"/>
    <hyperlink ref="M144" r:id="rId1987" display="https://www.daloopa.com/src/1676824" xr:uid="{22206E83-D8EC-4037-8871-C7E5F32BBFAE}"/>
    <hyperlink ref="N144" r:id="rId1988" display="https://www.daloopa.com/src/1676819" xr:uid="{EDC1D496-BCB5-44A9-9B76-18661292ADD8}"/>
    <hyperlink ref="O144" r:id="rId1989" display="https://www.daloopa.com/src/1676814" xr:uid="{C6BEDD41-DDA8-4666-AFD2-DDE34DCD3027}"/>
    <hyperlink ref="P144" r:id="rId1990" display="https://www.daloopa.com/src/1680683" xr:uid="{B2A9F357-0E75-4E3D-8DB8-6B7EE228C24D}"/>
    <hyperlink ref="Q144" r:id="rId1991" display="https://www.daloopa.com/src/1680688" xr:uid="{67910499-DF12-4E8F-9E1F-876ED713AD8A}"/>
    <hyperlink ref="R144" r:id="rId1992" display="https://www.daloopa.com/src/1680693" xr:uid="{764812E9-21DC-461E-9E7B-50837464A59F}"/>
    <hyperlink ref="S144" r:id="rId1993" display="https://www.daloopa.com/src/1680698" xr:uid="{3049D4D7-9419-4480-93C8-EF20C165933D}"/>
    <hyperlink ref="T144" r:id="rId1994" display="https://www.daloopa.com/src/1680703" xr:uid="{C3A6A623-D938-4628-803E-09FC4BF63FBA}"/>
    <hyperlink ref="U144" r:id="rId1995" display="https://www.daloopa.com/src/1680708" xr:uid="{8670A28A-95F0-4F9C-9E74-77B0DEDB0E0A}"/>
    <hyperlink ref="V144" r:id="rId1996" display="https://www.daloopa.com/src/1680716" xr:uid="{F8361691-77B3-40C6-A0BD-B797F07339C3}"/>
    <hyperlink ref="W144" r:id="rId1997" display="https://www.daloopa.com/src/1680724" xr:uid="{8450C997-B242-448A-B964-8C2158D07C44}"/>
    <hyperlink ref="X144" r:id="rId1998" display="https://www.daloopa.com/src/1680732" xr:uid="{118FE512-01BE-43D7-A953-6B0B1C805F67}"/>
    <hyperlink ref="Y144" r:id="rId1999" display="https://www.daloopa.com/src/1680740" xr:uid="{A75E75FD-70EE-4D1F-853A-5804FDED2A93}"/>
    <hyperlink ref="Z144" r:id="rId2000" display="https://www.daloopa.com/src/1680748" xr:uid="{F1A34F5F-01C3-4BA5-811F-D9E9738266A0}"/>
    <hyperlink ref="AA144" r:id="rId2001" display="https://www.daloopa.com/src/1680756" xr:uid="{74D3DCFA-F420-4EC4-896C-22846F4CD038}"/>
    <hyperlink ref="AB144" r:id="rId2002" display="https://www.daloopa.com/src/1680764" xr:uid="{E55C0047-06F2-4327-A5CB-E14356584191}"/>
    <hyperlink ref="AC144" r:id="rId2003" display="https://www.daloopa.com/src/1680772" xr:uid="{8BB8C18B-4AF3-406B-B1DD-7F670ADAF0BC}"/>
    <hyperlink ref="AD144" r:id="rId2004" display="https://www.daloopa.com/src/1680780" xr:uid="{952E9A7B-47FB-4083-A43A-3EAB54FBFE90}"/>
    <hyperlink ref="AE144" r:id="rId2005" display="https://www.daloopa.com/src/1680788" xr:uid="{C547D04B-A70E-4172-BB83-CF46E784449D}"/>
    <hyperlink ref="AT144" r:id="rId2006" display="https://www.daloopa.com/src/48540605" xr:uid="{B19F931E-D663-4D0C-8D8F-198353F1A06B}"/>
    <hyperlink ref="AU144" r:id="rId2007" display="https://www.daloopa.com/src/48540634" xr:uid="{B1FD37E0-7F1A-4D68-B783-1C7144CA2DDA}"/>
    <hyperlink ref="AV144" r:id="rId2008" display="https://www.daloopa.com/src/45303488" xr:uid="{7E481FD5-F67A-437A-A11B-84EB28611362}"/>
    <hyperlink ref="AW144" r:id="rId2009" display="https://www.daloopa.com/src/45303489" xr:uid="{40712EA3-080B-4D5F-8A32-B0FDC19111B2}"/>
    <hyperlink ref="AX144" r:id="rId2010" display="https://www.daloopa.com/src/45303490" xr:uid="{7658853E-801E-44FA-8283-2E60B98D0381}"/>
    <hyperlink ref="AY144" r:id="rId2011" display="https://www.daloopa.com/src/45303491" xr:uid="{018F6322-8CAF-437F-A60A-B3E54286A68B}"/>
    <hyperlink ref="A145" r:id="rId2012" xr:uid="{AC6E3FCB-147D-4967-9459-139301DB5948}"/>
    <hyperlink ref="C145" r:id="rId2013" xr:uid="{3D74E000-71D9-4DB7-B0BF-E3767061B9FE}"/>
    <hyperlink ref="E145" r:id="rId2014" display="https://www.daloopa.com/src/1676875" xr:uid="{10698F07-4F63-42BF-8187-D1813BB3E761}"/>
    <hyperlink ref="F145" r:id="rId2015" display="https://www.daloopa.com/src/1676865" xr:uid="{0DA2C9E6-5F89-4EA2-B93A-BE829741EED7}"/>
    <hyperlink ref="G145" r:id="rId2016" display="https://www.daloopa.com/src/1676860" xr:uid="{586F2309-48A9-4A40-AB4B-AAFBD864081E}"/>
    <hyperlink ref="H145" r:id="rId2017" display="https://www.daloopa.com/src/1676855" xr:uid="{AD3E657B-B2AF-48E4-A3E4-AFFA38E59D77}"/>
    <hyperlink ref="I145" r:id="rId2018" display="https://www.daloopa.com/src/1676850" xr:uid="{1F762285-EB15-4F0B-94B5-E7E9A190A9F0}"/>
    <hyperlink ref="J145" r:id="rId2019" display="https://www.daloopa.com/src/1676840" xr:uid="{8B12915F-6C9A-45A6-9F0E-B79D4AE2DC5E}"/>
    <hyperlink ref="K145" r:id="rId2020" display="https://www.daloopa.com/src/1676835" xr:uid="{5F739D38-4167-4424-B331-9D609306D5EA}"/>
    <hyperlink ref="L145" r:id="rId2021" display="https://www.daloopa.com/src/1676830" xr:uid="{10F2076B-B8F3-408D-B42C-1E8CB37D8093}"/>
    <hyperlink ref="M145" r:id="rId2022" display="https://www.daloopa.com/src/1676825" xr:uid="{404EA59D-101C-4F3B-A754-D63786F1EAE0}"/>
    <hyperlink ref="N145" r:id="rId2023" display="https://www.daloopa.com/src/1676820" xr:uid="{CE6CCFC7-A436-4CB9-A09A-001B716C26AD}"/>
    <hyperlink ref="O145" r:id="rId2024" display="https://www.daloopa.com/src/1676815" xr:uid="{9807F516-F59D-4B3C-92A5-46C3901A88B8}"/>
    <hyperlink ref="P145" r:id="rId2025" display="https://www.daloopa.com/src/1680684" xr:uid="{61118ECF-8826-4493-9002-91E460B567EF}"/>
    <hyperlink ref="Q145" r:id="rId2026" display="https://www.daloopa.com/src/1680689" xr:uid="{2A372029-B458-4007-BB5D-AFCF657241C0}"/>
    <hyperlink ref="R145" r:id="rId2027" display="https://www.daloopa.com/src/1680694" xr:uid="{14CB3DF6-1859-4B3D-A5BA-C2347D2CBED4}"/>
    <hyperlink ref="S145" r:id="rId2028" display="https://www.daloopa.com/src/1680699" xr:uid="{EEB63980-74C3-43FE-9BA4-FCC7DD000CA7}"/>
    <hyperlink ref="T145" r:id="rId2029" display="https://www.daloopa.com/src/1680704" xr:uid="{6760C7B5-02A7-4FE5-9F5A-E78B2A49F847}"/>
    <hyperlink ref="U145" r:id="rId2030" display="https://www.daloopa.com/src/1680709" xr:uid="{F2A595A3-3ABE-4177-A220-6A8AF1A9139E}"/>
    <hyperlink ref="V145" r:id="rId2031" display="https://www.daloopa.com/src/1680717" xr:uid="{A4AA70E9-0D85-4C02-A87C-215A5E894DB6}"/>
    <hyperlink ref="W145" r:id="rId2032" display="https://www.daloopa.com/src/1680725" xr:uid="{4A1D0C70-B993-4ACC-ABBF-D309384E42E5}"/>
    <hyperlink ref="X145" r:id="rId2033" display="https://www.daloopa.com/src/1680733" xr:uid="{8DF1ADDD-64F7-464C-98C4-1B4E971D0868}"/>
    <hyperlink ref="Y145" r:id="rId2034" display="https://www.daloopa.com/src/1680741" xr:uid="{7F4621D8-4A11-45C1-A6CA-F1F7881EB388}"/>
    <hyperlink ref="Z145" r:id="rId2035" display="https://www.daloopa.com/src/1680749" xr:uid="{78FE599B-F4F7-40D9-A827-3512BF521FA3}"/>
    <hyperlink ref="AA145" r:id="rId2036" display="https://www.daloopa.com/src/1680757" xr:uid="{C96BEC54-5433-40C0-8F28-C177411D8A4F}"/>
    <hyperlink ref="AB145" r:id="rId2037" display="https://www.daloopa.com/src/1680765" xr:uid="{57937316-27F8-4DB4-BA05-4397867C50B4}"/>
    <hyperlink ref="AC145" r:id="rId2038" display="https://www.daloopa.com/src/1680773" xr:uid="{22ADB12E-9A12-48CB-9BCD-9188FF0BAA5D}"/>
    <hyperlink ref="AD145" r:id="rId2039" display="https://www.daloopa.com/src/1680781" xr:uid="{C43E86E0-3375-4F82-BC04-4BE70AB4B63D}"/>
    <hyperlink ref="AE145" r:id="rId2040" display="https://www.daloopa.com/src/1680789" xr:uid="{FA0999B0-B899-4989-8EE4-13982AF4150E}"/>
    <hyperlink ref="AT145" r:id="rId2041" display="https://www.daloopa.com/src/48540602" xr:uid="{C4656F4D-6301-4AEC-B11C-027508ED958E}"/>
    <hyperlink ref="AU145" r:id="rId2042" display="https://www.daloopa.com/src/48540630" xr:uid="{50179FB1-D1EA-4EB9-A9A0-21D015890A44}"/>
    <hyperlink ref="AV145" r:id="rId2043" display="https://www.daloopa.com/src/45303494" xr:uid="{88BAD0E2-D068-425F-A4FF-E59065CF2E62}"/>
    <hyperlink ref="AW145" r:id="rId2044" display="https://www.daloopa.com/src/45303495" xr:uid="{877558F2-3527-46E3-B93D-F8D992B85ACF}"/>
    <hyperlink ref="AX145" r:id="rId2045" display="https://www.daloopa.com/src/45303496" xr:uid="{396330E1-E3D3-4294-B8F1-BEA16991133A}"/>
    <hyperlink ref="AY145" r:id="rId2046" display="https://www.daloopa.com/src/45303497" xr:uid="{30E04E1D-5F1A-41CE-9A09-04DDD975D039}"/>
    <hyperlink ref="A147" r:id="rId2047" xr:uid="{0946195A-65BD-45D9-AAF1-A96465F3EB03}"/>
    <hyperlink ref="C147" r:id="rId2048" xr:uid="{D5CA5C6D-9415-4ACD-A226-B23117D7879D}"/>
    <hyperlink ref="E147" r:id="rId2049" display="https://www.daloopa.com/src/1676876" xr:uid="{06147933-72FC-45D5-B760-453F6E10CFA1}"/>
    <hyperlink ref="F147" r:id="rId2050" display="https://www.daloopa.com/src/1676866" xr:uid="{1E03751C-0DF3-4DFA-BA46-5328D0286B43}"/>
    <hyperlink ref="A148" r:id="rId2051" xr:uid="{351CA21E-2451-4A71-85F6-8BD3B0100A2F}"/>
    <hyperlink ref="C148" r:id="rId2052" xr:uid="{3D6E2F40-8B73-47B2-A5F9-8456B2DF6E17}"/>
    <hyperlink ref="E148" r:id="rId2053" display="https://www.daloopa.com/src/1676877" xr:uid="{E63DA1D0-D16E-4632-BFDA-F9C5894040F6}"/>
    <hyperlink ref="F148" r:id="rId2054" display="https://www.daloopa.com/src/1676867" xr:uid="{034050ED-EAA8-4CE4-B619-A74542EE95D6}"/>
    <hyperlink ref="A150" r:id="rId2055" xr:uid="{48A246AE-81FB-4494-9F7F-5C51CDD8051E}"/>
    <hyperlink ref="C150" r:id="rId2056" xr:uid="{687FD81F-3A27-4659-A218-1A9ED553843B}"/>
    <hyperlink ref="U150" r:id="rId2057" display="https://www.daloopa.com/src/1680710" xr:uid="{5D3528A5-F867-432B-8028-EAB8338CDE20}"/>
    <hyperlink ref="V150" r:id="rId2058" display="https://www.daloopa.com/src/1680718" xr:uid="{31EF8AE6-05FB-494F-91AD-7E13C9D23F57}"/>
    <hyperlink ref="W150" r:id="rId2059" display="https://www.daloopa.com/src/1680726" xr:uid="{6D42C85D-E9FC-42DB-B3C3-7AF36D2BB299}"/>
    <hyperlink ref="X150" r:id="rId2060" display="https://www.daloopa.com/src/1680734" xr:uid="{9BED3C56-7AE3-4AD1-9AC8-6459AAF73127}"/>
    <hyperlink ref="Y150" r:id="rId2061" display="https://www.daloopa.com/src/1680742" xr:uid="{F48F900C-BC94-4038-9779-70D1F48BE5B3}"/>
    <hyperlink ref="Z150" r:id="rId2062" display="https://www.daloopa.com/src/1680750" xr:uid="{27BF7BAA-1B81-4771-930E-2D95D3AF7229}"/>
    <hyperlink ref="AA150" r:id="rId2063" display="https://www.daloopa.com/src/1680758" xr:uid="{EA976085-E704-4D12-8738-FDEFB1E2553D}"/>
    <hyperlink ref="AB150" r:id="rId2064" display="https://www.daloopa.com/src/1680766" xr:uid="{E638563C-13FD-4157-89FE-E7A7B5F3566B}"/>
    <hyperlink ref="AC150" r:id="rId2065" display="https://www.daloopa.com/src/1680774" xr:uid="{63BFD090-CB86-4E7C-BE89-AB54FC9EE343}"/>
    <hyperlink ref="AD150" r:id="rId2066" display="https://www.daloopa.com/src/1680782" xr:uid="{C0DA3906-376A-45C8-83C7-DBB0C61F761F}"/>
    <hyperlink ref="AE150" r:id="rId2067" display="https://www.daloopa.com/src/1680790" xr:uid="{58B4F944-2DAF-438F-A487-7CF7E184C973}"/>
    <hyperlink ref="AX150" r:id="rId2068" display="https://www.daloopa.com/src/45303498" xr:uid="{5DB4ACF8-D6C0-4A8A-AA6C-CD88D4125200}"/>
    <hyperlink ref="AY150" r:id="rId2069" display="https://www.daloopa.com/src/45303499" xr:uid="{9DA0CC71-0F07-4B81-962F-0B185A9F489C}"/>
    <hyperlink ref="AZ150" r:id="rId2070" display="https://www.daloopa.com/src/45303500" xr:uid="{AD21B750-6D2B-4EF0-95A3-54DB6623F5F1}"/>
    <hyperlink ref="A151" r:id="rId2071" xr:uid="{55A0DE45-F405-44B8-9970-2C8BAA481BBF}"/>
    <hyperlink ref="C151" r:id="rId2072" xr:uid="{D717622D-73B8-47DB-BC5D-225E9158E568}"/>
    <hyperlink ref="U151" r:id="rId2073" display="https://www.daloopa.com/src/1680712" xr:uid="{9D3805C4-CF28-4387-A0CA-9CAEB9D50010}"/>
    <hyperlink ref="V151" r:id="rId2074" display="https://www.daloopa.com/src/1680720" xr:uid="{ADFEE6D9-CB71-449A-AA62-DE284C46EEB2}"/>
    <hyperlink ref="W151" r:id="rId2075" display="https://www.daloopa.com/src/1680728" xr:uid="{61CA38EC-899A-4557-A33D-F5DB5EE43FD5}"/>
    <hyperlink ref="X151" r:id="rId2076" display="https://www.daloopa.com/src/1680736" xr:uid="{7C036B0A-71B8-4687-AF03-F4AEA1393374}"/>
    <hyperlink ref="Y151" r:id="rId2077" display="https://www.daloopa.com/src/1680744" xr:uid="{8499BCF6-83E3-446A-AAAC-147B1211A77F}"/>
    <hyperlink ref="Z151" r:id="rId2078" display="https://www.daloopa.com/src/1680752" xr:uid="{22E3A4C5-0EC1-4845-B1D9-A560EA6C59D4}"/>
    <hyperlink ref="AA151" r:id="rId2079" display="https://www.daloopa.com/src/1680760" xr:uid="{4C51DBBF-B3A1-4496-8ECB-414246010D07}"/>
    <hyperlink ref="AB151" r:id="rId2080" display="https://www.daloopa.com/src/1680768" xr:uid="{49AEEB8B-D731-4490-B5E1-1278EB79006B}"/>
    <hyperlink ref="AC151" r:id="rId2081" display="https://www.daloopa.com/src/1680776" xr:uid="{F556ADDE-3350-40A5-BACD-D4DEC2EEE709}"/>
    <hyperlink ref="AD151" r:id="rId2082" display="https://www.daloopa.com/src/1680784" xr:uid="{A5A76F91-43C5-4CCE-8854-3151A0368DAA}"/>
    <hyperlink ref="AE151" r:id="rId2083" display="https://www.daloopa.com/src/1680792" xr:uid="{B9B23110-389D-4C48-86B5-34BC6ED00383}"/>
    <hyperlink ref="AF151" r:id="rId2084" display="https://www.daloopa.com/src/2697953" xr:uid="{2C3C6470-CD8B-4FE8-B885-16F66CC935CB}"/>
    <hyperlink ref="AG151" r:id="rId2085" display="https://www.daloopa.com/src/4681535" xr:uid="{FC6F4E01-4D9A-4F1C-B565-73694A143261}"/>
    <hyperlink ref="AH151" r:id="rId2086" display="https://www.daloopa.com/src/7963303" xr:uid="{06D9B9E4-A4F0-471D-AE3C-977DF1323D98}"/>
    <hyperlink ref="AI151" r:id="rId2087" display="https://www.daloopa.com/src/10333165" xr:uid="{B4793D44-4672-4C2E-A5E6-CC7A1F473588}"/>
    <hyperlink ref="AX151" r:id="rId2088" display="https://www.daloopa.com/src/45303501" xr:uid="{DF79E188-3215-47DA-B219-E54253BFB5BF}"/>
    <hyperlink ref="AY151" r:id="rId2089" display="https://www.daloopa.com/src/45303502" xr:uid="{8B035E6D-AD06-466F-82E6-D4C5C0385984}"/>
    <hyperlink ref="AZ151" r:id="rId2090" display="https://www.daloopa.com/src/45303503" xr:uid="{12A6B076-EB67-4C73-A61E-3A5FA3AC3878}"/>
    <hyperlink ref="A152" r:id="rId2091" xr:uid="{E748B7AF-87ED-4920-8307-17BA6353B75D}"/>
    <hyperlink ref="C152" r:id="rId2092" xr:uid="{3B67E278-B609-475A-8C8E-CE3EDECAB9E3}"/>
    <hyperlink ref="U152" r:id="rId2093" display="https://www.daloopa.com/src/1680711" xr:uid="{829B957A-A537-45AE-97D2-FEF70DA621AA}"/>
    <hyperlink ref="V152" r:id="rId2094" display="https://www.daloopa.com/src/1680719" xr:uid="{937F50CC-A9C9-45D4-8AE7-5B60DD8CFC4F}"/>
    <hyperlink ref="W152" r:id="rId2095" display="https://www.daloopa.com/src/1680727" xr:uid="{B2204BCF-9E83-4AEA-A5E3-447B359DEBDD}"/>
    <hyperlink ref="X152" r:id="rId2096" display="https://www.daloopa.com/src/1680735" xr:uid="{0096FC11-2882-4ED2-874E-2DEEE9516EF6}"/>
    <hyperlink ref="Y152" r:id="rId2097" display="https://www.daloopa.com/src/1680743" xr:uid="{490B5837-6DFD-40B1-A291-0F1D69BD07B5}"/>
    <hyperlink ref="Z152" r:id="rId2098" display="https://www.daloopa.com/src/1680751" xr:uid="{607BB968-5F24-4CC1-A181-D31C59E7AEE9}"/>
    <hyperlink ref="AA152" r:id="rId2099" display="https://www.daloopa.com/src/1680759" xr:uid="{E11B6DDF-9141-4FB5-9042-D910A659DF1E}"/>
    <hyperlink ref="AB152" r:id="rId2100" display="https://www.daloopa.com/src/1680767" xr:uid="{BF166B82-3CA5-437B-87CF-382C8C50613E}"/>
    <hyperlink ref="AC152" r:id="rId2101" display="https://www.daloopa.com/src/1680775" xr:uid="{63A38D58-B39A-4D69-B267-7DF77608EEC4}"/>
    <hyperlink ref="AD152" r:id="rId2102" display="https://www.daloopa.com/src/1680783" xr:uid="{0B76B654-D8C6-4563-828C-467D7899D2E3}"/>
    <hyperlink ref="AE152" r:id="rId2103" display="https://www.daloopa.com/src/1680791" xr:uid="{EDE03CB9-0E4C-445A-A52A-E9D13E8E7708}"/>
    <hyperlink ref="AF152" r:id="rId2104" display="https://www.daloopa.com/src/2697952" xr:uid="{6FE64792-D818-426A-965F-566FD7C55722}"/>
    <hyperlink ref="AG152" r:id="rId2105" display="https://www.daloopa.com/src/4681534" xr:uid="{B582D300-4C28-4943-A78C-3DEE17957CB8}"/>
    <hyperlink ref="AH152" r:id="rId2106" display="https://www.daloopa.com/src/7963302" xr:uid="{2FF72754-1915-41D4-8FD2-D9C88DF93BF7}"/>
    <hyperlink ref="AI152" r:id="rId2107" display="https://www.daloopa.com/src/10333166" xr:uid="{18315FDE-1533-452D-B638-6CD94AC51100}"/>
    <hyperlink ref="AX152" r:id="rId2108" display="https://www.daloopa.com/src/45303504" xr:uid="{1F8089BD-760B-4BA0-B42A-B753B282FD81}"/>
    <hyperlink ref="AY152" r:id="rId2109" display="https://www.daloopa.com/src/45303505" xr:uid="{62317B4E-7349-48D6-A8B7-3C60DEAC65B4}"/>
    <hyperlink ref="AZ152" r:id="rId2110" display="https://www.daloopa.com/src/45303506" xr:uid="{BD5A9B9B-3218-4A95-99A3-2ECD58744318}"/>
    <hyperlink ref="A155" r:id="rId2111" xr:uid="{AE8AA8A3-8948-4191-9F3C-E4A800B6DBFF}"/>
    <hyperlink ref="C155" r:id="rId2112" xr:uid="{47F82C6F-57C7-41B5-9194-BFE8ED3066B0}"/>
    <hyperlink ref="P155" r:id="rId2113" display="https://www.daloopa.com/src/18865465" xr:uid="{FEAB195C-4F26-404A-890F-0AA56AF649CF}"/>
    <hyperlink ref="Q155" r:id="rId2114" display="https://www.daloopa.com/src/18865355" xr:uid="{98F93C77-E35A-4483-95CC-EB6A3BD92D91}"/>
    <hyperlink ref="R155" r:id="rId2115" display="https://www.daloopa.com/src/18865326" xr:uid="{98BFAE3A-B538-4F25-B838-2AFD10FD9B1B}"/>
    <hyperlink ref="S155" r:id="rId2116" display="https://www.daloopa.com/src/18863162" xr:uid="{2688F24E-E32A-491C-AA0A-8C0586FC6807}"/>
    <hyperlink ref="T155" r:id="rId2117" display="https://www.daloopa.com/src/18863048" xr:uid="{CF303C58-0D91-4B5B-A9EC-A32FBA4BDA2D}"/>
    <hyperlink ref="U155" r:id="rId2118" display="https://www.daloopa.com/src/18862900" xr:uid="{AD693B81-22FB-4F76-AC5B-8C1457EF01D7}"/>
    <hyperlink ref="V155" r:id="rId2119" display="https://www.daloopa.com/src/18862790" xr:uid="{DC492CEB-0F3B-49E1-8483-4A94DAEAF6A1}"/>
    <hyperlink ref="W155" r:id="rId2120" display="https://www.daloopa.com/src/18862742" xr:uid="{84EE3789-04CA-4A5B-8589-162D7BA5558B}"/>
    <hyperlink ref="X155" r:id="rId2121" display="https://www.daloopa.com/src/18862670" xr:uid="{DC600A65-17B9-4B56-B0D9-3402AA4159AE}"/>
    <hyperlink ref="Y155" r:id="rId2122" display="https://www.daloopa.com/src/18862447" xr:uid="{017D14FC-C52F-4987-8CE8-231CEC2FACB2}"/>
    <hyperlink ref="Z155" r:id="rId2123" display="https://www.daloopa.com/src/18861499" xr:uid="{63DE5369-9FB8-4909-8730-81B9BEA31F1E}"/>
    <hyperlink ref="AA155" r:id="rId2124" display="https://www.daloopa.com/src/18861131" xr:uid="{20C3828D-F0DF-43FA-9209-2BAA9597298F}"/>
    <hyperlink ref="AB155" r:id="rId2125" display="https://www.daloopa.com/src/18860898" xr:uid="{FF7D5B87-1132-4773-BCE6-213ED11BA5D0}"/>
    <hyperlink ref="AC155" r:id="rId2126" display="https://www.daloopa.com/src/18860089" xr:uid="{55C898B9-4045-4141-9166-A5B6F3E2F69F}"/>
    <hyperlink ref="AD155" r:id="rId2127" display="https://www.daloopa.com/src/18859976" xr:uid="{C45D021D-EA16-48B9-B3D8-B7AF47D75B6F}"/>
    <hyperlink ref="AE155" r:id="rId2128" display="https://www.daloopa.com/src/18859727" xr:uid="{05579172-7558-48FF-8524-935886AD7520}"/>
    <hyperlink ref="AF155" r:id="rId2129" display="https://www.daloopa.com/src/18859555" xr:uid="{DD4E9BC1-67F6-4667-ACD4-EB85793103EA}"/>
    <hyperlink ref="AG155" r:id="rId2130" display="https://www.daloopa.com/src/18859261" xr:uid="{CBD5EFA5-9AEA-4C59-8ACB-7CE3281C0264}"/>
    <hyperlink ref="AH155" r:id="rId2131" display="https://www.daloopa.com/src/18858747" xr:uid="{0348BCB3-2515-4FAA-B29A-C35FE5A8932A}"/>
    <hyperlink ref="AI155" r:id="rId2132" display="https://www.daloopa.com/src/18858022" xr:uid="{E0C70A02-7102-4D72-96FA-48FA1B5C36FF}"/>
    <hyperlink ref="AJ155" r:id="rId2133" display="https://www.daloopa.com/src/14835268" xr:uid="{D1B389DD-FBC0-4439-AE6D-05AE85B76707}"/>
    <hyperlink ref="AN155" r:id="rId2134" display="https://www.daloopa.com/src/46503573" xr:uid="{1B0A9940-7822-4E2B-8600-F6A48A10220E}"/>
    <hyperlink ref="A156" r:id="rId2135" xr:uid="{F20F6E14-A4CC-484C-BFFB-1D7B6086189D}"/>
    <hyperlink ref="C156" r:id="rId2136" xr:uid="{60D1F9CA-75FC-4540-B1CD-1A19C07A241C}"/>
    <hyperlink ref="AJ156" r:id="rId2137" display="https://www.daloopa.com/src/14835267" xr:uid="{689918DF-A1B1-48E9-8CEE-863FEB4C493F}"/>
    <hyperlink ref="AK156" r:id="rId2138" display="https://www.daloopa.com/src/20856840" xr:uid="{D42E7630-B7E0-414A-9CB1-769CFEFC345F}"/>
    <hyperlink ref="AL156" r:id="rId2139" display="https://www.daloopa.com/src/32321196" xr:uid="{0588088E-2FA9-4000-ADDA-A181786E53B6}"/>
    <hyperlink ref="AM156" r:id="rId2140" display="https://www.daloopa.com/src/38226100" xr:uid="{05533292-FA13-4432-B446-F645DD0F3337}"/>
    <hyperlink ref="AN156" r:id="rId2141" display="https://www.daloopa.com/src/46503572" xr:uid="{A7194891-A9CF-4211-9926-A2C459DE7EE7}"/>
    <hyperlink ref="AO156" r:id="rId2142" display="https://www.daloopa.com/src/53484492" xr:uid="{71D3A9EB-891C-49C5-94B1-E4579FB83344}"/>
    <hyperlink ref="AP156" r:id="rId2143" display="https://www.daloopa.com/src/58703808" xr:uid="{F1D37DBF-1694-40E7-9923-DE28C31AD27A}"/>
    <hyperlink ref="AQ156" r:id="rId2144" display="https://www.daloopa.com/src/62996221" xr:uid="{EDCE1E80-9564-4B8A-880A-B35334EA36E2}"/>
    <hyperlink ref="AR156" r:id="rId2145" display="https://www.daloopa.com/src/67085824" xr:uid="{B85C664B-A30D-4DE0-AC1C-2818CEBC239A}"/>
    <hyperlink ref="A157" r:id="rId2146" xr:uid="{E06E61B2-B9DE-4DF7-B51A-AEB8405FB125}"/>
    <hyperlink ref="C157" r:id="rId2147" xr:uid="{A8A66D68-3B2B-4E9E-B554-DB5068633FB0}"/>
    <hyperlink ref="AJ157" r:id="rId2148" display="https://www.daloopa.com/src/14835266" xr:uid="{EE753AAE-93C4-408C-8C44-4F66B10369DD}"/>
    <hyperlink ref="AK157" r:id="rId2149" display="https://www.daloopa.com/src/20856841" xr:uid="{0F84FFEF-AD3D-4709-B63E-016DACE08061}"/>
    <hyperlink ref="AL157" r:id="rId2150" display="https://www.daloopa.com/src/32321197" xr:uid="{A069E527-612E-4559-877A-F251713741EC}"/>
    <hyperlink ref="AM157" r:id="rId2151" display="https://www.daloopa.com/src/38226099" xr:uid="{B01CAB54-49F5-4AA4-BCA6-1422D88752A3}"/>
    <hyperlink ref="AN157" r:id="rId2152" display="https://www.daloopa.com/src/46503571" xr:uid="{8C09917C-F265-4D40-AD79-A7588730CB21}"/>
    <hyperlink ref="AO157" r:id="rId2153" display="https://www.daloopa.com/src/53484491" xr:uid="{DDCFDA4C-6141-4D62-BAD5-DC00D89E6D84}"/>
    <hyperlink ref="AP157" r:id="rId2154" display="https://www.daloopa.com/src/58703807" xr:uid="{086C72D2-93FB-49A3-B0C2-43A23CC802E6}"/>
    <hyperlink ref="AQ157" r:id="rId2155" display="https://www.daloopa.com/src/62996220" xr:uid="{89D5B674-A00A-423F-8F76-F0F118301905}"/>
    <hyperlink ref="AR157" r:id="rId2156" display="https://www.daloopa.com/src/67085823" xr:uid="{D15439A8-DE0A-41AE-8C9A-EDD11131089B}"/>
    <hyperlink ref="A158" r:id="rId2157" xr:uid="{4974B808-9FC1-4B92-8CF8-D0326053A3A4}"/>
    <hyperlink ref="C158" r:id="rId2158" xr:uid="{C4214FB7-DA25-42D6-B1B1-984279113891}"/>
    <hyperlink ref="P158" r:id="rId2159" display="https://www.daloopa.com/src/18865464" xr:uid="{99682E71-2766-4980-979F-48ACEFA52492}"/>
    <hyperlink ref="Q158" r:id="rId2160" display="https://www.daloopa.com/src/18865354" xr:uid="{3C7ACA63-7D7E-42A9-B24A-2F955B5CB353}"/>
    <hyperlink ref="R158" r:id="rId2161" display="https://www.daloopa.com/src/18865325" xr:uid="{09A42BD8-BB6F-4CD5-AF7A-B1E3E1F73E85}"/>
    <hyperlink ref="S158" r:id="rId2162" display="https://www.daloopa.com/src/18863161" xr:uid="{549AEA9C-ADFD-468B-9B2D-94DA4D1DAD61}"/>
    <hyperlink ref="T158" r:id="rId2163" display="https://www.daloopa.com/src/18863047" xr:uid="{6FA30867-A713-491C-BD19-443AFE841330}"/>
    <hyperlink ref="U158" r:id="rId2164" display="https://www.daloopa.com/src/18862899" xr:uid="{3D9CEDA9-0F93-450B-9903-130264EA6E6E}"/>
    <hyperlink ref="V158" r:id="rId2165" display="https://www.daloopa.com/src/18862789" xr:uid="{85536A06-B3E0-43B5-91E1-0119740A94DC}"/>
    <hyperlink ref="W158" r:id="rId2166" display="https://www.daloopa.com/src/18862741" xr:uid="{168C3479-1B9C-4A4B-A16F-DE6A857D7DA6}"/>
    <hyperlink ref="X158" r:id="rId2167" display="https://www.daloopa.com/src/18862669" xr:uid="{663BBF3A-9337-489A-B817-206AC18942B4}"/>
    <hyperlink ref="Y158" r:id="rId2168" display="https://www.daloopa.com/src/18862446" xr:uid="{565BECC3-FFEB-4082-83A8-789F79BA2CA3}"/>
    <hyperlink ref="Z158" r:id="rId2169" display="https://www.daloopa.com/src/18861498" xr:uid="{38315EF8-59DF-4E26-8D83-35325FC4ED6A}"/>
    <hyperlink ref="AA158" r:id="rId2170" display="https://www.daloopa.com/src/18861130" xr:uid="{3D2AB4E4-B6FE-467D-88C9-CD5D974ACCB1}"/>
    <hyperlink ref="AB158" r:id="rId2171" display="https://www.daloopa.com/src/18860897" xr:uid="{9931CEFD-B4EE-4DD4-A223-80F3D626080A}"/>
    <hyperlink ref="AC158" r:id="rId2172" display="https://www.daloopa.com/src/18860088" xr:uid="{99DF154D-190B-42F7-AE5F-3CD25B45B539}"/>
    <hyperlink ref="AD158" r:id="rId2173" display="https://www.daloopa.com/src/18859975" xr:uid="{9729EACE-A8B8-4BCA-9F3F-D2A89BB9D266}"/>
    <hyperlink ref="AE158" r:id="rId2174" display="https://www.daloopa.com/src/18859726" xr:uid="{B3DAD0A4-2B8D-4750-9F07-7443994E33DB}"/>
    <hyperlink ref="AF158" r:id="rId2175" display="https://www.daloopa.com/src/18859554" xr:uid="{63ED7778-EF9F-4B96-A091-1382BDE39639}"/>
    <hyperlink ref="AG158" r:id="rId2176" display="https://www.daloopa.com/src/18859260" xr:uid="{F1CBC6E6-7258-430A-8F38-2C77F0A48FBA}"/>
    <hyperlink ref="AH158" r:id="rId2177" display="https://www.daloopa.com/src/18858746" xr:uid="{910E4B65-8B53-44C2-B2D8-3EFE13FA32BC}"/>
    <hyperlink ref="AI158" r:id="rId2178" display="https://www.daloopa.com/src/18858021" xr:uid="{D24D5ABC-F175-450C-9843-B81AA8E7AFF0}"/>
    <hyperlink ref="AJ158" r:id="rId2179" display="https://www.daloopa.com/src/14835265" xr:uid="{1DA36FFF-D4E2-4D60-AA48-9274A38D4E97}"/>
    <hyperlink ref="AK158" r:id="rId2180" display="https://www.daloopa.com/src/20856842" xr:uid="{C6B1EDBB-2B1B-486C-AD39-E205A07508F2}"/>
    <hyperlink ref="AL158" r:id="rId2181" display="https://www.daloopa.com/src/32321198" xr:uid="{25390609-2C70-47CF-84D4-83072DE392DC}"/>
    <hyperlink ref="AM158" r:id="rId2182" display="https://www.daloopa.com/src/38226098" xr:uid="{A887899F-0556-4795-91D6-DC505D189858}"/>
    <hyperlink ref="AN158" r:id="rId2183" display="https://www.daloopa.com/src/46503570" xr:uid="{F859B516-08AD-4698-8D58-33A90EA88ED4}"/>
    <hyperlink ref="AO158" r:id="rId2184" display="https://www.daloopa.com/src/53484490" xr:uid="{E002DB59-FD75-405E-A119-919541C09225}"/>
    <hyperlink ref="AP158" r:id="rId2185" display="https://www.daloopa.com/src/58703806" xr:uid="{3AE810FF-635F-489B-8D70-42A9014BC1C1}"/>
    <hyperlink ref="AQ158" r:id="rId2186" display="https://www.daloopa.com/src/62996219" xr:uid="{A90CF1A5-F93C-465D-B7F3-01A36830C8C4}"/>
    <hyperlink ref="AR158" r:id="rId2187" display="https://www.daloopa.com/src/67085822" xr:uid="{7E15B35B-A1DB-4A27-B785-CA8E1CE9BF28}"/>
    <hyperlink ref="A159" r:id="rId2188" xr:uid="{D8338D0B-4E0D-49A6-84B4-82765AAF39AB}"/>
    <hyperlink ref="C159" r:id="rId2189" xr:uid="{2B9A7CAD-6BF7-466C-8CAA-0CDDC53BD7C1}"/>
    <hyperlink ref="E159" r:id="rId2190" display="https://www.daloopa.com/src/19161696" xr:uid="{72A70C54-C45D-4F75-98A0-9D991CCF0775}"/>
    <hyperlink ref="F159" r:id="rId2191" display="https://www.daloopa.com/src/19161629" xr:uid="{1785D360-812B-4134-9DDB-44D5366DF07A}"/>
    <hyperlink ref="G159" r:id="rId2192" display="https://www.daloopa.com/src/19161596" xr:uid="{667EBC1B-0E7F-44CD-B4C8-84B2F40BF740}"/>
    <hyperlink ref="H159" r:id="rId2193" display="https://www.daloopa.com/src/19161547" xr:uid="{201E6625-1839-4A06-87C4-7A81809167BC}"/>
    <hyperlink ref="I159" r:id="rId2194" display="https://www.daloopa.com/src/19161543" xr:uid="{909E2F1E-EA75-4CA7-8BDC-8C8AA41874A7}"/>
    <hyperlink ref="J159" r:id="rId2195" display="https://www.daloopa.com/src/19161527" xr:uid="{4A61D8D5-7BEA-4AE1-9EFB-F277DC8F1656}"/>
    <hyperlink ref="K159" r:id="rId2196" display="https://www.daloopa.com/src/19161509" xr:uid="{78B0DEC1-CA97-4A1A-8BD1-9B8687BD967B}"/>
    <hyperlink ref="L159" r:id="rId2197" display="https://www.daloopa.com/src/19161489" xr:uid="{BEC23037-C55A-4D02-B4E3-CC1CB6AD8704}"/>
    <hyperlink ref="M159" r:id="rId2198" display="https://www.daloopa.com/src/19161396" xr:uid="{A49A8588-C010-440C-BE31-D9B1392BA81B}"/>
    <hyperlink ref="N159" r:id="rId2199" display="https://www.daloopa.com/src/19161381" xr:uid="{4B5DCC90-CB8F-49DB-AF01-C80A681BF791}"/>
    <hyperlink ref="O159" r:id="rId2200" display="https://www.daloopa.com/src/19161290" xr:uid="{0B15E0D0-E71F-4ABC-9921-04CE91C87E90}"/>
    <hyperlink ref="P159" r:id="rId2201" display="https://www.daloopa.com/src/18865463" xr:uid="{8BC56EFA-011E-484C-ABB9-E40AB28CE2B4}"/>
    <hyperlink ref="Q159" r:id="rId2202" display="https://www.daloopa.com/src/18865353" xr:uid="{7B23DAF9-D5E7-4F86-9FD4-147EFDC149CF}"/>
    <hyperlink ref="R159" r:id="rId2203" display="https://www.daloopa.com/src/18865324" xr:uid="{C540A000-5206-49C0-A6C6-E832544E082A}"/>
    <hyperlink ref="S159" r:id="rId2204" display="https://www.daloopa.com/src/18863160" xr:uid="{F358CB73-6B90-49B9-84FE-83C67927DFC5}"/>
    <hyperlink ref="T159" r:id="rId2205" display="https://www.daloopa.com/src/18863046" xr:uid="{F03BFEF0-274C-451B-97C0-13C8809CCFF4}"/>
    <hyperlink ref="U159" r:id="rId2206" display="https://www.daloopa.com/src/18862898" xr:uid="{82CECD37-35C4-4912-A619-3311F4A9B745}"/>
    <hyperlink ref="V159" r:id="rId2207" display="https://www.daloopa.com/src/18862788" xr:uid="{F88C2F2F-B737-464F-8B94-E4E2F51D6CBC}"/>
    <hyperlink ref="W159" r:id="rId2208" display="https://www.daloopa.com/src/18862740" xr:uid="{162F0297-E7CD-45E5-B43D-6B198F5D7223}"/>
    <hyperlink ref="X159" r:id="rId2209" display="https://www.daloopa.com/src/18862668" xr:uid="{8501620F-F2A4-4B2D-B923-1561BB98767C}"/>
    <hyperlink ref="Y159" r:id="rId2210" display="https://www.daloopa.com/src/18862445" xr:uid="{7E8F9CE3-93CA-484E-8C46-4244D8FE8EF0}"/>
    <hyperlink ref="Z159" r:id="rId2211" display="https://www.daloopa.com/src/18861497" xr:uid="{09EADE51-B5AC-4C09-9E22-27D0A49E4BCF}"/>
    <hyperlink ref="AA159" r:id="rId2212" display="https://www.daloopa.com/src/18861129" xr:uid="{BD7830C7-04DE-4F8A-B506-AF2B59079C8A}"/>
    <hyperlink ref="AB159" r:id="rId2213" display="https://www.daloopa.com/src/18860896" xr:uid="{C153CD22-C2AA-4711-A1BA-A4A693822B94}"/>
    <hyperlink ref="AC159" r:id="rId2214" display="https://www.daloopa.com/src/18860087" xr:uid="{06D30017-A51E-4773-9CD2-189941B61B77}"/>
    <hyperlink ref="AD159" r:id="rId2215" display="https://www.daloopa.com/src/18859974" xr:uid="{E46F03B1-95EE-4C98-8AC7-78EBA7E676B0}"/>
    <hyperlink ref="AE159" r:id="rId2216" display="https://www.daloopa.com/src/18859725" xr:uid="{07B6A386-C654-49B9-8079-C0903B1F4CB6}"/>
    <hyperlink ref="AF159" r:id="rId2217" display="https://www.daloopa.com/src/18859553" xr:uid="{F4B113A6-16AA-4CE8-80C6-2AFCF7C69A00}"/>
    <hyperlink ref="AG159" r:id="rId2218" display="https://www.daloopa.com/src/18859259" xr:uid="{790821C7-C806-496F-8A06-88AEC16617AD}"/>
    <hyperlink ref="AH159" r:id="rId2219" display="https://www.daloopa.com/src/18858745" xr:uid="{DDEB87C0-2A2C-49EC-9660-6AB8CA70B993}"/>
    <hyperlink ref="AI159" r:id="rId2220" display="https://www.daloopa.com/src/18858020" xr:uid="{E6762CA7-5215-4BA2-8133-094A3957A775}"/>
    <hyperlink ref="AJ159" r:id="rId2221" display="https://www.daloopa.com/src/14835264" xr:uid="{B2D8B3C4-3E11-4426-AA0C-3EAF4BBC77B1}"/>
    <hyperlink ref="AK159" r:id="rId2222" display="https://www.daloopa.com/src/20856843" xr:uid="{D348B293-897E-4F2A-96A6-579FC03F9688}"/>
    <hyperlink ref="AL159" r:id="rId2223" display="https://www.daloopa.com/src/32321199" xr:uid="{621B0A03-49C8-49F4-B39F-01DE0A8BFE01}"/>
    <hyperlink ref="AM159" r:id="rId2224" display="https://www.daloopa.com/src/38226097" xr:uid="{796A99CF-99B5-4F3F-8ED5-56AD1CDE5C52}"/>
    <hyperlink ref="AN159" r:id="rId2225" display="https://www.daloopa.com/src/46503569" xr:uid="{2C89A995-4032-4822-BDD7-3867D8737E8D}"/>
    <hyperlink ref="AO159" r:id="rId2226" display="https://www.daloopa.com/src/53484489" xr:uid="{6456547C-534B-4073-B393-C8471DA67993}"/>
    <hyperlink ref="AP159" r:id="rId2227" display="https://www.daloopa.com/src/58703809" xr:uid="{E33EEF85-989F-4327-B984-A3FF59F7735F}"/>
    <hyperlink ref="AQ159" r:id="rId2228" display="https://www.daloopa.com/src/62996218" xr:uid="{169114BB-31CC-43CA-AE9D-989BCAF1CAB1}"/>
    <hyperlink ref="AR159" r:id="rId2229" display="https://www.daloopa.com/src/67085825" xr:uid="{3E2085EC-48E5-4723-A17F-2350648480C0}"/>
    <hyperlink ref="A163" r:id="rId2230" xr:uid="{182607EF-82F5-4476-88F7-9B3B291AEB34}"/>
    <hyperlink ref="C163" r:id="rId2231" xr:uid="{3FBCE4FB-A8B3-4777-8EA2-6B230DA1DEFF}"/>
    <hyperlink ref="E163" r:id="rId2232" display="https://www.daloopa.com/src/1679299" xr:uid="{5A49424F-0455-4D4E-A563-F308BD0113CE}"/>
    <hyperlink ref="F163" r:id="rId2233" display="https://www.daloopa.com/src/1679295" xr:uid="{33BD3302-66D5-4FC8-8144-4B60B42434A0}"/>
    <hyperlink ref="G163" r:id="rId2234" display="https://www.daloopa.com/src/1679291" xr:uid="{FDFFA67B-F717-4F0F-B7C5-A03F06CADF23}"/>
    <hyperlink ref="H163" r:id="rId2235" display="https://www.daloopa.com/src/45303507" xr:uid="{04A43548-1537-4C88-A467-83C74E964049}"/>
    <hyperlink ref="I163" r:id="rId2236" display="https://www.daloopa.com/src/1679283" xr:uid="{5F34D325-5D3A-4602-BCB4-27B8CA780E22}"/>
    <hyperlink ref="J163" r:id="rId2237" display="https://www.daloopa.com/src/1679279" xr:uid="{77B82EF2-72A3-4857-A328-DA2776C0CEBD}"/>
    <hyperlink ref="K163" r:id="rId2238" display="https://www.daloopa.com/src/1679275" xr:uid="{E07345F1-430A-4680-8B37-104380975D67}"/>
    <hyperlink ref="L163" r:id="rId2239" display="https://www.daloopa.com/src/45303508" xr:uid="{1D2B6D37-7D52-45A7-93D5-8440A8852A0F}"/>
    <hyperlink ref="M163" r:id="rId2240" display="https://www.daloopa.com/src/1679267" xr:uid="{CD585B56-F974-4E1F-9301-5AC8B2E140B8}"/>
    <hyperlink ref="N163" r:id="rId2241" display="https://www.daloopa.com/src/1679263" xr:uid="{ECBBD6D1-4942-43F4-BDE1-E9329FC3F4B1}"/>
    <hyperlink ref="O163" r:id="rId2242" display="https://www.daloopa.com/src/1679255" xr:uid="{DAB6D9EB-03E0-4A73-B16E-EB214F3731D7}"/>
    <hyperlink ref="P163" r:id="rId2243" display="https://www.daloopa.com/src/45303509" xr:uid="{245651F1-D168-4027-A0D8-EEC27157A25F}"/>
    <hyperlink ref="Q163" r:id="rId2244" display="https://www.daloopa.com/src/1679247" xr:uid="{27411C37-FCC6-4719-A6C8-87968D46B626}"/>
    <hyperlink ref="R163" r:id="rId2245" display="https://www.daloopa.com/src/1679243" xr:uid="{09A1DF1B-E4C4-408E-83B7-4BD90EE1FE53}"/>
    <hyperlink ref="S163" r:id="rId2246" display="https://www.daloopa.com/src/1679239" xr:uid="{81C397DE-C6CA-4D5E-A1C6-6B61D1525615}"/>
    <hyperlink ref="T163" r:id="rId2247" display="https://www.daloopa.com/src/45303510" xr:uid="{91200D00-DEEA-4061-8F4F-6C26F13FC147}"/>
    <hyperlink ref="U163" r:id="rId2248" display="https://www.daloopa.com/src/1679230" xr:uid="{ACC152BA-F74A-43A4-BD8D-70D4ACAC9AA9}"/>
    <hyperlink ref="V163" r:id="rId2249" display="https://www.daloopa.com/src/1679225" xr:uid="{94E3F4DC-A38E-46D6-AA51-56DF87688615}"/>
    <hyperlink ref="W163" r:id="rId2250" display="https://www.daloopa.com/src/1679220" xr:uid="{F618ABE0-44EA-4017-9B8E-1223DE770956}"/>
    <hyperlink ref="X163" r:id="rId2251" display="https://www.daloopa.com/src/45303511" xr:uid="{827142D3-9399-40FE-8356-530A5BE943A6}"/>
    <hyperlink ref="Y163" r:id="rId2252" display="https://www.daloopa.com/src/1679205" xr:uid="{F49AC26C-BD95-48A3-BDB3-3E0C19F7AE8B}"/>
    <hyperlink ref="Z163" r:id="rId2253" display="https://www.daloopa.com/src/1679200" xr:uid="{D21F092A-FA40-4551-AE9A-FDABEE0E112D}"/>
    <hyperlink ref="AA163" r:id="rId2254" display="https://www.daloopa.com/src/1679195" xr:uid="{27FAF6A6-FB53-455C-AE27-FB6402D0C5C9}"/>
    <hyperlink ref="AB163" r:id="rId2255" display="https://www.daloopa.com/src/45303512" xr:uid="{6DEB3B22-E645-46DE-A20A-F14BBB6B1CFD}"/>
    <hyperlink ref="AC163" r:id="rId2256" display="https://www.daloopa.com/src/1679185" xr:uid="{EF270934-2F8A-4E9B-9781-38C77B5C47E7}"/>
    <hyperlink ref="AD163" r:id="rId2257" display="https://www.daloopa.com/src/1679180" xr:uid="{CC1C68A7-AD89-40B5-AD88-4AB978921CCA}"/>
    <hyperlink ref="AE163" r:id="rId2258" display="https://www.daloopa.com/src/1679175" xr:uid="{FD4481D4-4CA9-4B72-9062-1B8D8A624446}"/>
    <hyperlink ref="AF163" r:id="rId2259" display="https://www.daloopa.com/src/45303513" xr:uid="{3FECB22B-85AE-4EAD-86A7-5F9E5B724870}"/>
    <hyperlink ref="AG163" r:id="rId2260" display="https://www.daloopa.com/src/4718951" xr:uid="{2BE16E86-8F50-4676-B66B-E74EB102066A}"/>
    <hyperlink ref="AH163" r:id="rId2261" display="https://www.daloopa.com/src/7998978" xr:uid="{3C37D10B-E67C-40CF-A5C2-17BCBD79A8DD}"/>
    <hyperlink ref="AI163" r:id="rId2262" display="https://www.daloopa.com/src/10353865" xr:uid="{D7FD82DE-BCB5-431B-93CE-DEB1C168E088}"/>
    <hyperlink ref="AJ163" r:id="rId2263" display="https://www.daloopa.com/src/45303514" xr:uid="{3DBDD76A-2058-4632-A27B-7E9AC25B5D6C}"/>
    <hyperlink ref="AK163" r:id="rId2264" display="https://www.daloopa.com/src/20856102" xr:uid="{41CBD62C-189B-4AE8-B243-380433E1E8B1}"/>
    <hyperlink ref="AL163" r:id="rId2265" display="https://www.daloopa.com/src/32320388" xr:uid="{1B552437-DB81-4F8A-8E48-3ED74D1D9A37}"/>
    <hyperlink ref="AM163" r:id="rId2266" display="https://www.daloopa.com/src/38224899" xr:uid="{F53B8BF2-68FD-4EDE-A78E-DB61021CEBD2}"/>
    <hyperlink ref="AN163" r:id="rId2267" display="https://www.daloopa.com/src/46520548" xr:uid="{77B5A5B8-762B-4BDF-94E2-A25AB41C43B2}"/>
    <hyperlink ref="AO163" r:id="rId2268" display="https://www.daloopa.com/src/53483886" xr:uid="{3A4AB69C-E3F7-4957-A96C-BAC3FD44B666}"/>
    <hyperlink ref="AP163" r:id="rId2269" display="https://www.daloopa.com/src/58703336" xr:uid="{5E5CC0C3-AF44-4AD8-9F49-9F2203A94F36}"/>
    <hyperlink ref="AQ163" r:id="rId2270" display="https://www.daloopa.com/src/62996373" xr:uid="{C194A0B5-56D2-4870-BE57-86ABF6DB2C2F}"/>
    <hyperlink ref="AR163" r:id="rId2271" display="https://www.daloopa.com/src/67097371" xr:uid="{21667FBD-6CB5-4AC8-84A4-1B1D9732DC54}"/>
    <hyperlink ref="AT163" r:id="rId2272" display="https://www.daloopa.com/src/1679287" xr:uid="{29998FC0-5BE0-4A49-A814-FAC158F92C2F}"/>
    <hyperlink ref="AU163" r:id="rId2273" display="https://www.daloopa.com/src/1679271" xr:uid="{1D106F3C-E59C-4116-93E9-6083BD9AE0C4}"/>
    <hyperlink ref="AV163" r:id="rId2274" display="https://www.daloopa.com/src/1679251" xr:uid="{2D872BBF-77FB-4BC3-954C-AEEE4DCE9591}"/>
    <hyperlink ref="AW163" r:id="rId2275" display="https://www.daloopa.com/src/1679235" xr:uid="{A693555C-9274-4612-974F-D3DCF7093FC4}"/>
    <hyperlink ref="AX163" r:id="rId2276" display="https://www.daloopa.com/src/1679215" xr:uid="{7FCD400C-8430-4F14-BD67-F9B02455380C}"/>
    <hyperlink ref="AY163" r:id="rId2277" display="https://www.daloopa.com/src/1679190" xr:uid="{FE2D4A01-76EA-44E5-B909-EB3A15D2B348}"/>
    <hyperlink ref="AZ163" r:id="rId2278" display="https://www.daloopa.com/src/2746476" xr:uid="{7286EE30-A796-4EAF-BF80-4DB509D6A2AD}"/>
    <hyperlink ref="BA163" r:id="rId2279" display="https://www.daloopa.com/src/14824078" xr:uid="{5D9D8F7D-FA37-4842-A0A9-7286291ACFFC}"/>
    <hyperlink ref="BB163" r:id="rId2280" display="https://www.daloopa.com/src/46503069" xr:uid="{A130EA3B-497A-40E8-BA86-75B22409754C}"/>
    <hyperlink ref="BC163" r:id="rId2281" display="https://www.daloopa.com/src/67086426" xr:uid="{979FC1B5-EF6F-4DEE-B9CF-F4F45546CE44}"/>
    <hyperlink ref="A164" r:id="rId2282" xr:uid="{773FCDC3-9BAC-4810-BF9F-668F5B53F3C9}"/>
    <hyperlink ref="C164" r:id="rId2283" xr:uid="{81520823-610A-4BF2-8E13-1A6F899EFFD4}"/>
    <hyperlink ref="E164" r:id="rId2284" display="https://www.daloopa.com/src/1679300" xr:uid="{D5854C52-2DFE-40F9-A76A-3976A5C6E27E}"/>
    <hyperlink ref="F164" r:id="rId2285" display="https://www.daloopa.com/src/1679296" xr:uid="{E879D841-A6C7-4A97-8027-44B341FF8E6E}"/>
    <hyperlink ref="G164" r:id="rId2286" display="https://www.daloopa.com/src/1679292" xr:uid="{369B4970-1896-4694-B5B7-D9E366923457}"/>
    <hyperlink ref="H164" r:id="rId2287" display="https://www.daloopa.com/src/45303515" xr:uid="{2D417C21-469A-4E39-A638-54E53D2C4B05}"/>
    <hyperlink ref="I164" r:id="rId2288" display="https://www.daloopa.com/src/1679284" xr:uid="{77A23BA3-5AB1-4485-AF61-37526F57BAB5}"/>
    <hyperlink ref="J164" r:id="rId2289" display="https://www.daloopa.com/src/1679280" xr:uid="{C7ABFB31-2310-45CC-8FD1-F75325C0DAE9}"/>
    <hyperlink ref="K164" r:id="rId2290" display="https://www.daloopa.com/src/1679276" xr:uid="{7238691C-1DC4-4FA6-AC21-0E7AC7B93EC9}"/>
    <hyperlink ref="L164" r:id="rId2291" display="https://www.daloopa.com/src/45303516" xr:uid="{0F80A66A-E08F-4BAA-8D98-A3A614BEADEA}"/>
    <hyperlink ref="M164" r:id="rId2292" display="https://www.daloopa.com/src/1679268" xr:uid="{631B36B2-70D1-4E41-997A-0DA2B5AA4E76}"/>
    <hyperlink ref="N164" r:id="rId2293" display="https://www.daloopa.com/src/1679264" xr:uid="{0ABD3605-9CFA-4C9A-8D89-671D6A93FBA9}"/>
    <hyperlink ref="O164" r:id="rId2294" display="https://www.daloopa.com/src/1679256" xr:uid="{87EB259A-9030-4F00-8448-960BDCA01403}"/>
    <hyperlink ref="P164" r:id="rId2295" display="https://www.daloopa.com/src/45303517" xr:uid="{BE0F655A-BDBE-4A04-B9CC-3100D3126DB1}"/>
    <hyperlink ref="Q164" r:id="rId2296" display="https://www.daloopa.com/src/1679248" xr:uid="{AF45C675-9A71-4316-A006-C6CD300F4C49}"/>
    <hyperlink ref="R164" r:id="rId2297" display="https://www.daloopa.com/src/1679244" xr:uid="{EF839932-799B-4C5A-B361-E15B8F7F2A61}"/>
    <hyperlink ref="S164" r:id="rId2298" display="https://www.daloopa.com/src/1679240" xr:uid="{D7E6DE9A-C600-41E5-84D7-107F6A19B4EA}"/>
    <hyperlink ref="T164" r:id="rId2299" display="https://www.daloopa.com/src/45303518" xr:uid="{BD6E26AE-6B0D-46F2-83E7-C0383E9C36EE}"/>
    <hyperlink ref="AT164" r:id="rId2300" display="https://www.daloopa.com/src/1679288" xr:uid="{5F671BC7-E1ED-4E54-8607-9A6490A94655}"/>
    <hyperlink ref="AU164" r:id="rId2301" display="https://www.daloopa.com/src/1679272" xr:uid="{6ED8A601-EB23-434C-BAE8-EB80B9947627}"/>
    <hyperlink ref="AV164" r:id="rId2302" display="https://www.daloopa.com/src/1679252" xr:uid="{85EAB5AB-78E7-4A81-849B-99C87C1300B9}"/>
    <hyperlink ref="AW164" r:id="rId2303" display="https://www.daloopa.com/src/1679236" xr:uid="{D97C7EEA-51B3-46DA-ACF9-F8C760358CF3}"/>
    <hyperlink ref="A165" r:id="rId2304" xr:uid="{BED7DDDA-9E3B-4970-A3FE-8B304C30D97A}"/>
    <hyperlink ref="C165" r:id="rId2305" xr:uid="{DB71664E-6D30-4982-AC76-329C1AA77AA7}"/>
    <hyperlink ref="E165" r:id="rId2306" display="https://www.daloopa.com/src/1679301" xr:uid="{D6AA06C1-6456-45DC-9F80-5A7970276860}"/>
    <hyperlink ref="F165" r:id="rId2307" display="https://www.daloopa.com/src/1679297" xr:uid="{F7F53A3B-EC7E-42D6-A1C0-7E5E9FE3BFCC}"/>
    <hyperlink ref="G165" r:id="rId2308" display="https://www.daloopa.com/src/1679293" xr:uid="{13FCFD89-8733-46B0-B1EB-7058F2CD1210}"/>
    <hyperlink ref="H165" r:id="rId2309" display="https://www.daloopa.com/src/45303519" xr:uid="{0AA61DA3-B34D-41A4-9A33-E2E5E5949AA8}"/>
    <hyperlink ref="I165" r:id="rId2310" display="https://www.daloopa.com/src/1679285" xr:uid="{1BABAF0C-C6DC-44FF-B20C-F41F7C8CCA2C}"/>
    <hyperlink ref="J165" r:id="rId2311" display="https://www.daloopa.com/src/1679281" xr:uid="{59109C7F-255E-4D7A-B035-A1C7134DEB4D}"/>
    <hyperlink ref="K165" r:id="rId2312" display="https://www.daloopa.com/src/1679277" xr:uid="{ADBF6500-613C-44ED-A084-E056F6FB53D7}"/>
    <hyperlink ref="L165" r:id="rId2313" display="https://www.daloopa.com/src/45303520" xr:uid="{6929004B-8868-4E44-8BF6-AC6E4630B220}"/>
    <hyperlink ref="M165" r:id="rId2314" display="https://www.daloopa.com/src/1679269" xr:uid="{65B6B185-FB5E-4011-B154-AB543E6FC076}"/>
    <hyperlink ref="N165" r:id="rId2315" display="https://www.daloopa.com/src/1679265" xr:uid="{0723848E-6E42-4C3A-8FE4-5289FE81B05C}"/>
    <hyperlink ref="O165" r:id="rId2316" display="https://www.daloopa.com/src/1679257" xr:uid="{98E45B26-F959-42CF-9A04-4EBFB977044B}"/>
    <hyperlink ref="P165" r:id="rId2317" display="https://www.daloopa.com/src/45303521" xr:uid="{A6C92CFA-1DB6-4CA8-8FD8-9D36B49E58A8}"/>
    <hyperlink ref="Q165" r:id="rId2318" display="https://www.daloopa.com/src/1679249" xr:uid="{469B2440-62CD-4FB5-A6B6-1731DD68000D}"/>
    <hyperlink ref="R165" r:id="rId2319" display="https://www.daloopa.com/src/1679245" xr:uid="{E93C38A5-3FBA-4FF0-AFCE-33D38BBDA1A7}"/>
    <hyperlink ref="S165" r:id="rId2320" display="https://www.daloopa.com/src/1679241" xr:uid="{3B11FB58-324B-4F2F-87FB-CF82EC31A395}"/>
    <hyperlink ref="T165" r:id="rId2321" display="https://www.daloopa.com/src/45303522" xr:uid="{F193F5ED-A5B5-4174-A33E-647EF6018A06}"/>
    <hyperlink ref="AT165" r:id="rId2322" display="https://www.daloopa.com/src/1679289" xr:uid="{63F8DCFD-DE65-4A3E-9FF4-631A3103884C}"/>
    <hyperlink ref="AU165" r:id="rId2323" display="https://www.daloopa.com/src/1679273" xr:uid="{F4A37F84-D4BB-40AA-B7E0-327484663946}"/>
    <hyperlink ref="AV165" r:id="rId2324" display="https://www.daloopa.com/src/1679253" xr:uid="{04E5A202-7B6B-48E4-9A39-9FD269158911}"/>
    <hyperlink ref="AW165" r:id="rId2325" display="https://www.daloopa.com/src/1679237" xr:uid="{AA2120D5-D0D7-4712-B9C0-224C1A32D7D8}"/>
    <hyperlink ref="A166" r:id="rId2326" xr:uid="{872C8F1A-BF71-416A-9ACB-69D8B227F07A}"/>
    <hyperlink ref="C166" r:id="rId2327" xr:uid="{7CEA89E9-480A-40F2-939B-327816602C37}"/>
    <hyperlink ref="U166" r:id="rId2328" display="https://www.daloopa.com/src/1679231" xr:uid="{D47D6DB9-6C50-4C3F-98F4-AE9B9E63689F}"/>
    <hyperlink ref="V166" r:id="rId2329" display="https://www.daloopa.com/src/1679226" xr:uid="{753A9D5D-64BF-43EC-808C-D81BDD6D57F7}"/>
    <hyperlink ref="W166" r:id="rId2330" display="https://www.daloopa.com/src/1679221" xr:uid="{0AAE2C30-4079-43E2-BADA-8BB136C608A0}"/>
    <hyperlink ref="X166" r:id="rId2331" display="https://www.daloopa.com/src/45303523" xr:uid="{5E134794-421A-408B-ADAD-1F3606F1D0AC}"/>
    <hyperlink ref="Y166" r:id="rId2332" display="https://www.daloopa.com/src/1679206" xr:uid="{5B660692-A12A-4776-ABC8-452461233589}"/>
    <hyperlink ref="Z166" r:id="rId2333" display="https://www.daloopa.com/src/1679201" xr:uid="{91E7E49A-F307-4B05-AB65-18659D75CD52}"/>
    <hyperlink ref="AA166" r:id="rId2334" display="https://www.daloopa.com/src/1679196" xr:uid="{0F41B172-5D9E-40A8-A126-A15542D26C1E}"/>
    <hyperlink ref="AB166" r:id="rId2335" display="https://www.daloopa.com/src/45303524" xr:uid="{2D091EE5-0CEB-4979-A6C1-1F51BEC81E04}"/>
    <hyperlink ref="AC166" r:id="rId2336" display="https://www.daloopa.com/src/1679186" xr:uid="{A1103C03-26CF-4259-9284-6813CF767910}"/>
    <hyperlink ref="AD166" r:id="rId2337" display="https://www.daloopa.com/src/1679181" xr:uid="{3E98B85C-4781-48DB-8FA6-34326A5B8635}"/>
    <hyperlink ref="AE166" r:id="rId2338" display="https://www.daloopa.com/src/1679176" xr:uid="{37141911-2062-40EC-9E39-790AFF93A08D}"/>
    <hyperlink ref="AF166" r:id="rId2339" display="https://www.daloopa.com/src/45303535" xr:uid="{D786D15B-FBAA-43B7-9C94-2E4A83135388}"/>
    <hyperlink ref="AG166" r:id="rId2340" display="https://www.daloopa.com/src/4718952" xr:uid="{56BE7C45-3C63-4A3E-B4A0-DEC70F0FD5CA}"/>
    <hyperlink ref="AH166" r:id="rId2341" display="https://www.daloopa.com/src/7998979" xr:uid="{194CACA1-B2E1-401C-A795-31FDDDE96780}"/>
    <hyperlink ref="AI166" r:id="rId2342" display="https://www.daloopa.com/src/10353866" xr:uid="{511601DB-47A3-449D-9253-038B4606D6FF}"/>
    <hyperlink ref="AJ166" r:id="rId2343" display="https://www.daloopa.com/src/45303536" xr:uid="{028E75D2-C2C6-4FAD-ABC9-1AF0156F3DF1}"/>
    <hyperlink ref="AK166" r:id="rId2344" display="https://www.daloopa.com/src/20856101" xr:uid="{D516B850-FD12-4044-8824-5F2B3F84FA2E}"/>
    <hyperlink ref="AL166" r:id="rId2345" display="https://www.daloopa.com/src/32320387" xr:uid="{B0B21C8E-661E-4CAB-9A1F-04956CABAD1D}"/>
    <hyperlink ref="AM166" r:id="rId2346" display="https://www.daloopa.com/src/38224897" xr:uid="{CCED25BE-FBD1-47F0-9F7A-E156F37BAA41}"/>
    <hyperlink ref="AN166" r:id="rId2347" display="https://www.daloopa.com/src/46520549" xr:uid="{B5E710E0-6A62-4FBA-A7AA-CDDD26E477AD}"/>
    <hyperlink ref="AO166" r:id="rId2348" display="https://www.daloopa.com/src/53483888" xr:uid="{63D9D6CE-9BDC-4019-AB40-66223D193F2E}"/>
    <hyperlink ref="AP166" r:id="rId2349" display="https://www.daloopa.com/src/58703335" xr:uid="{1A472010-F2B5-4D99-ACDB-DBDF65BD0BDF}"/>
    <hyperlink ref="AQ166" r:id="rId2350" display="https://www.daloopa.com/src/62996374" xr:uid="{541FA7F4-F119-4E8C-B8D1-9D53401429CA}"/>
    <hyperlink ref="AR166" r:id="rId2351" display="https://www.daloopa.com/src/67097372" xr:uid="{74EC6AEC-0062-43C1-8865-5D65D279D746}"/>
    <hyperlink ref="AX166" r:id="rId2352" display="https://www.daloopa.com/src/1679216" xr:uid="{03BCAD31-7F63-4B03-8579-21A478BA9664}"/>
    <hyperlink ref="AY166" r:id="rId2353" display="https://www.daloopa.com/src/1679191" xr:uid="{3C1B4FD3-7DBE-4699-BCDB-444D57F6D319}"/>
    <hyperlink ref="AZ166" r:id="rId2354" display="https://www.daloopa.com/src/2746477" xr:uid="{86FF8C9C-54A9-4442-837D-AC85408FF91A}"/>
    <hyperlink ref="BA166" r:id="rId2355" display="https://www.daloopa.com/src/14824080" xr:uid="{1340D6B9-A62A-4E53-960B-8E9C0116E5D6}"/>
    <hyperlink ref="BB166" r:id="rId2356" display="https://www.daloopa.com/src/46503071" xr:uid="{65126547-C1D9-4A28-A50A-7B8E484F9879}"/>
    <hyperlink ref="BC166" r:id="rId2357" display="https://www.daloopa.com/src/67086425" xr:uid="{AC49102C-C6E0-43BC-BCA1-F6EAEA777F3A}"/>
    <hyperlink ref="A167" r:id="rId2358" xr:uid="{59D9A6E8-1807-4AC2-96CD-64CE218CCAAF}"/>
    <hyperlink ref="C167" r:id="rId2359" xr:uid="{979334BD-18FC-40FB-9E90-34D081FD858E}"/>
    <hyperlink ref="U167" r:id="rId2360" display="https://www.daloopa.com/src/1679232" xr:uid="{8A2BB59F-ACF1-4F0A-9514-66D00D2B5E86}"/>
    <hyperlink ref="V167" r:id="rId2361" display="https://www.daloopa.com/src/1679227" xr:uid="{53B81E5F-A9F2-4D6B-8C43-E9DBDDADDEAA}"/>
    <hyperlink ref="W167" r:id="rId2362" display="https://www.daloopa.com/src/1679222" xr:uid="{24AB5851-C02B-47B9-BFE5-2CEBC0116469}"/>
    <hyperlink ref="X167" r:id="rId2363" display="https://www.daloopa.com/src/45303537" xr:uid="{7163185D-7DC4-413D-807B-DE047F71BB16}"/>
    <hyperlink ref="Y167" r:id="rId2364" display="https://www.daloopa.com/src/1679207" xr:uid="{47E028EA-9A02-4B8D-A5B4-8EB7A69EB3A5}"/>
    <hyperlink ref="Z167" r:id="rId2365" display="https://www.daloopa.com/src/1679202" xr:uid="{7EF00B4F-985F-472A-B2B3-52695EE4BD77}"/>
    <hyperlink ref="AA167" r:id="rId2366" display="https://www.daloopa.com/src/1679197" xr:uid="{B5C954F4-5E04-42B2-BE17-7DAD3371E141}"/>
    <hyperlink ref="AB167" r:id="rId2367" display="https://www.daloopa.com/src/45303538" xr:uid="{570AD5D9-4665-4D76-BDE3-06704D88BEC2}"/>
    <hyperlink ref="AC167" r:id="rId2368" display="https://www.daloopa.com/src/1679187" xr:uid="{04FA2D30-C646-4F5E-A96B-0EDC2BC02646}"/>
    <hyperlink ref="AD167" r:id="rId2369" display="https://www.daloopa.com/src/1679182" xr:uid="{BE9985D9-4068-4749-B8D1-682040517BFE}"/>
    <hyperlink ref="AE167" r:id="rId2370" display="https://www.daloopa.com/src/1679177" xr:uid="{EC136E28-E2AD-4F42-8C8C-55C2A4C5805A}"/>
    <hyperlink ref="AF167" r:id="rId2371" display="https://www.daloopa.com/src/45303539" xr:uid="{2C7EEEC0-305F-4935-9E4C-86BFBF8C8321}"/>
    <hyperlink ref="AG167" r:id="rId2372" display="https://www.daloopa.com/src/4718953" xr:uid="{C20B30E1-9F79-4CB1-A5A0-A74B5C4A30D2}"/>
    <hyperlink ref="AH167" r:id="rId2373" display="https://www.daloopa.com/src/7998980" xr:uid="{475A2BDC-444C-4A82-8C0D-EAABA62E3F97}"/>
    <hyperlink ref="AI167" r:id="rId2374" display="https://www.daloopa.com/src/10353867" xr:uid="{45DF4261-2085-4734-9C6E-911AA4DB98DA}"/>
    <hyperlink ref="AJ167" r:id="rId2375" display="https://www.daloopa.com/src/45303540" xr:uid="{B0840A9D-8BFF-4736-AED7-EFB859ACA0B7}"/>
    <hyperlink ref="AK167" r:id="rId2376" display="https://www.daloopa.com/src/20856099" xr:uid="{EB61D37E-79A8-466B-A2DC-D1742F34FB07}"/>
    <hyperlink ref="AL167" r:id="rId2377" display="https://www.daloopa.com/src/32320386" xr:uid="{EBDD45F1-0B01-4B24-9C9A-A48F1A525A57}"/>
    <hyperlink ref="AM167" r:id="rId2378" display="https://www.daloopa.com/src/38224898" xr:uid="{8D1FC417-3389-4242-BEBB-743C95074C0D}"/>
    <hyperlink ref="AN167" r:id="rId2379" display="https://www.daloopa.com/src/46520550" xr:uid="{6EDF2F86-A6B8-448F-AEB9-01C8A601F64A}"/>
    <hyperlink ref="AO167" r:id="rId2380" display="https://www.daloopa.com/src/53483887" xr:uid="{186ABDF2-AB24-4C26-8D85-9D9CF6AE921A}"/>
    <hyperlink ref="AP167" r:id="rId2381" display="https://www.daloopa.com/src/58703334" xr:uid="{017A195B-FF2F-49F1-9BAA-23FB2DA7BB8E}"/>
    <hyperlink ref="AQ167" r:id="rId2382" display="https://www.daloopa.com/src/62996375" xr:uid="{0E83117B-5EDB-4A79-95D8-DC0D7111AF10}"/>
    <hyperlink ref="AR167" r:id="rId2383" display="https://www.daloopa.com/src/67097373" xr:uid="{6E33EF81-8A83-466C-849C-518AE9A228DF}"/>
    <hyperlink ref="AX167" r:id="rId2384" display="https://www.daloopa.com/src/1679217" xr:uid="{D8A9F807-7EA8-4A78-B811-F3BF50378136}"/>
    <hyperlink ref="AY167" r:id="rId2385" display="https://www.daloopa.com/src/1679192" xr:uid="{5DD68A5D-9F0B-48EC-B63E-8CBE9D28234D}"/>
    <hyperlink ref="AZ167" r:id="rId2386" display="https://www.daloopa.com/src/2746478" xr:uid="{29BAF057-8D2A-48E8-8D2C-FEA1731B7137}"/>
    <hyperlink ref="BA167" r:id="rId2387" display="https://www.daloopa.com/src/14824082" xr:uid="{A9868DB8-CAD3-4507-82DF-0E151DB8353A}"/>
    <hyperlink ref="BB167" r:id="rId2388" display="https://www.daloopa.com/src/46503070" xr:uid="{3F62820D-D218-408F-AE9F-08BFF2683BD4}"/>
    <hyperlink ref="BC167" r:id="rId2389" display="https://www.daloopa.com/src/67086424" xr:uid="{A2FBE914-DCF6-4D18-917E-9636E3670660}"/>
    <hyperlink ref="A168" r:id="rId2390" xr:uid="{047CC6BB-9DBD-4D37-BDC6-200D3221AF0F}"/>
    <hyperlink ref="C168" r:id="rId2391" xr:uid="{7823B8D5-217A-4E29-A4D5-8CDDDD455BC4}"/>
    <hyperlink ref="AG168" r:id="rId2392" display="https://www.daloopa.com/src/4718955" xr:uid="{0A05B364-E460-4EC0-BC81-8A0AA40C6E9A}"/>
    <hyperlink ref="AH168" r:id="rId2393" display="https://www.daloopa.com/src/7998982" xr:uid="{99F033D6-E698-4B3E-8FD5-6DB7E0CC2D1B}"/>
    <hyperlink ref="AI168" r:id="rId2394" display="https://www.daloopa.com/src/10353870" xr:uid="{627B52AB-FF1F-4AC8-A2AC-49191596EF42}"/>
    <hyperlink ref="AJ168" r:id="rId2395" display="https://www.daloopa.com/src/45303541" xr:uid="{293DB2D4-C323-49C9-A2D6-0059EC98F62A}"/>
    <hyperlink ref="AK168" r:id="rId2396" display="https://www.daloopa.com/src/20856097" xr:uid="{08653DA5-F5C2-4CA7-B539-4D3B44FBC1C9}"/>
    <hyperlink ref="AL168" r:id="rId2397" display="https://www.daloopa.com/src/32320384" xr:uid="{4C2D0F05-31E7-455B-A544-AF7B2BF41622}"/>
    <hyperlink ref="AM168" r:id="rId2398" display="https://www.daloopa.com/src/38224901" xr:uid="{6DEECA6E-1DC3-40E9-9057-8F66A7591F38}"/>
    <hyperlink ref="AN168" r:id="rId2399" display="https://www.daloopa.com/src/46520551" xr:uid="{04AE8AFF-2F7E-405F-8ECB-83667FDDB2EE}"/>
    <hyperlink ref="AO168" r:id="rId2400" display="https://www.daloopa.com/src/53483889" xr:uid="{AB347B9D-0822-41A7-8C53-D75D67CF399E}"/>
    <hyperlink ref="AP168" r:id="rId2401" display="https://www.daloopa.com/src/58703337" xr:uid="{F3DC8D0B-E17D-428E-BB48-95E7D132C08F}"/>
    <hyperlink ref="AQ168" r:id="rId2402" display="https://www.daloopa.com/src/62996377" xr:uid="{00C0F4DB-A0AA-4D02-9AD6-239C691B3D3D}"/>
    <hyperlink ref="AR168" r:id="rId2403" display="https://www.daloopa.com/src/67097374" xr:uid="{38E1A710-9D2F-411C-A0A1-1B62D55F89A8}"/>
    <hyperlink ref="AZ168" r:id="rId2404" display="https://www.daloopa.com/src/2746480" xr:uid="{1EC44E39-F2DE-42D8-833A-2A2252D440F0}"/>
    <hyperlink ref="BA168" r:id="rId2405" display="https://www.daloopa.com/src/14824081" xr:uid="{5B237B83-5004-48F1-96F9-0FD37397A55F}"/>
    <hyperlink ref="BB168" r:id="rId2406" display="https://www.daloopa.com/src/46503068" xr:uid="{6BBEE992-662B-4366-9B14-36126186ADE5}"/>
    <hyperlink ref="BC168" r:id="rId2407" display="https://www.daloopa.com/src/67086428" xr:uid="{D5F8BE19-3763-46E8-A8B4-30D353FE5B91}"/>
    <hyperlink ref="A169" r:id="rId2408" xr:uid="{95361DB2-62AF-4E9A-8EB6-A5342B9F4C5E}"/>
    <hyperlink ref="C169" r:id="rId2409" xr:uid="{E667ECEB-DAB3-4AF0-AC97-81C86E6DD923}"/>
    <hyperlink ref="U169" r:id="rId2410" display="https://www.daloopa.com/src/1679233" xr:uid="{5CE2E85E-40F9-4C3B-92ED-14EBA29FC46A}"/>
    <hyperlink ref="V169" r:id="rId2411" display="https://www.daloopa.com/src/1679228" xr:uid="{96856E68-1C5C-4953-AA1E-EA088AE27393}"/>
    <hyperlink ref="W169" r:id="rId2412" display="https://www.daloopa.com/src/1679223" xr:uid="{BB3272A5-1B1E-42D9-A182-3865090586FF}"/>
    <hyperlink ref="X169" r:id="rId2413" display="https://www.daloopa.com/src/45303542" xr:uid="{67AE7620-5E33-40A5-9F09-31FB318349A1}"/>
    <hyperlink ref="Y169" r:id="rId2414" display="https://www.daloopa.com/src/1679208" xr:uid="{894532D4-5F3F-4EF2-9A0D-EAA5D4BE9A3C}"/>
    <hyperlink ref="Z169" r:id="rId2415" display="https://www.daloopa.com/src/1679203" xr:uid="{58DDC59E-EDD4-45CC-A1A6-2D1B3973580B}"/>
    <hyperlink ref="AA169" r:id="rId2416" display="https://www.daloopa.com/src/1679198" xr:uid="{16BCEDAC-D4D7-49D4-80D7-C820F4FB635F}"/>
    <hyperlink ref="AB169" r:id="rId2417" display="https://www.daloopa.com/src/45303543" xr:uid="{B7494C42-3B2D-4166-98DD-9533CFC3F768}"/>
    <hyperlink ref="AC169" r:id="rId2418" display="https://www.daloopa.com/src/1679188" xr:uid="{A0A0E349-3FDF-4F1D-B1C8-625529F3BEBC}"/>
    <hyperlink ref="AD169" r:id="rId2419" display="https://www.daloopa.com/src/1679183" xr:uid="{F6618E77-7A1A-42A8-9579-890CBCF6AC9E}"/>
    <hyperlink ref="AE169" r:id="rId2420" display="https://www.daloopa.com/src/1679178" xr:uid="{8E0399DD-47CB-4BEF-A9B4-82D5F203E48F}"/>
    <hyperlink ref="AF169" r:id="rId2421" display="https://www.daloopa.com/src/45303544" xr:uid="{7974B79C-FA27-4951-B662-BB9F6F61657B}"/>
    <hyperlink ref="AG169" r:id="rId2422" display="https://www.daloopa.com/src/4718954" xr:uid="{B069378D-4DB9-4261-9245-04F823BC6C10}"/>
    <hyperlink ref="AH169" r:id="rId2423" display="https://www.daloopa.com/src/7998981" xr:uid="{52E4E51B-F185-46C3-92C2-59BBEFDB37C4}"/>
    <hyperlink ref="AI169" r:id="rId2424" display="https://www.daloopa.com/src/10353868" xr:uid="{70571E67-17D4-469E-977D-84C944DA3050}"/>
    <hyperlink ref="AJ169" r:id="rId2425" display="https://www.daloopa.com/src/45303545" xr:uid="{B5349FF1-B99D-4B20-96EA-30C3CB8C320E}"/>
    <hyperlink ref="AK169" r:id="rId2426" display="https://www.daloopa.com/src/20856100" xr:uid="{A37FE899-0C7D-4592-B3CD-F12DB2167B8B}"/>
    <hyperlink ref="AL169" r:id="rId2427" display="https://www.daloopa.com/src/32320383" xr:uid="{7C9E0AC9-D492-4738-B430-98D19D4A2BF0}"/>
    <hyperlink ref="AM169" r:id="rId2428" display="https://www.daloopa.com/src/38224902" xr:uid="{32B6A61E-19E0-4DDD-B21C-337B10098B02}"/>
    <hyperlink ref="AN169" r:id="rId2429" display="https://www.daloopa.com/src/46520552" xr:uid="{3548D1A4-C23D-46ED-AFDF-674626B24ABC}"/>
    <hyperlink ref="AO169" r:id="rId2430" display="https://www.daloopa.com/src/53483885" xr:uid="{BC962BF2-6503-4E7B-AB5D-566E8C37CDA6}"/>
    <hyperlink ref="AP169" r:id="rId2431" display="https://www.daloopa.com/src/58703333" xr:uid="{A75462B0-01EE-4A83-BBE0-5A5B4B87A0C7}"/>
    <hyperlink ref="AQ169" r:id="rId2432" display="https://www.daloopa.com/src/62996376" xr:uid="{689746BC-9B79-4540-9185-116CF673F904}"/>
    <hyperlink ref="AR169" r:id="rId2433" display="https://www.daloopa.com/src/67097375" xr:uid="{656799EA-9EFA-4DC9-B2B3-EBD19921D9E3}"/>
    <hyperlink ref="AX169" r:id="rId2434" display="https://www.daloopa.com/src/1679218" xr:uid="{AB27B3B4-A1B3-47CC-8083-288E301479F0}"/>
    <hyperlink ref="AY169" r:id="rId2435" display="https://www.daloopa.com/src/1679193" xr:uid="{091FD43B-A33B-4066-827F-67939C56CF0E}"/>
    <hyperlink ref="AZ169" r:id="rId2436" display="https://www.daloopa.com/src/2746479" xr:uid="{34781444-B74A-4486-BA66-BD24D105A0EE}"/>
    <hyperlink ref="BA169" r:id="rId2437" display="https://www.daloopa.com/src/14824083" xr:uid="{9B2CE470-D311-45B9-819A-BF454BFA930A}"/>
    <hyperlink ref="BB169" r:id="rId2438" display="https://www.daloopa.com/src/46503072" xr:uid="{260F1398-6901-4028-BF94-3A3C566EEF64}"/>
    <hyperlink ref="BC169" r:id="rId2439" display="https://www.daloopa.com/src/67086427" xr:uid="{A18E49CD-4543-4D63-90C3-333C74EE9D6F}"/>
    <hyperlink ref="A170" r:id="rId2440" xr:uid="{9150AC74-7DD1-41A8-9F22-4B629F1D5AE0}"/>
    <hyperlink ref="C170" r:id="rId2441" xr:uid="{C65FAE70-EFD1-4382-A980-6DF402E3E803}"/>
    <hyperlink ref="E170" r:id="rId2442" display="https://www.daloopa.com/src/1679302" xr:uid="{8EEBE374-472D-4FA8-AE39-43F66765FC40}"/>
    <hyperlink ref="F170" r:id="rId2443" display="https://www.daloopa.com/src/1679298" xr:uid="{7C84966D-F34C-40AF-9156-6884C11B4E9C}"/>
    <hyperlink ref="G170" r:id="rId2444" display="https://www.daloopa.com/src/1679294" xr:uid="{4309735F-F8C4-4625-BEFF-0D29A1E1CCE7}"/>
    <hyperlink ref="H170" r:id="rId2445" display="https://www.daloopa.com/src/45303546" xr:uid="{847BA590-F03D-4ABA-A4E7-41440534712C}"/>
    <hyperlink ref="I170" r:id="rId2446" display="https://www.daloopa.com/src/1679286" xr:uid="{961D1C86-31BA-4064-9FEE-07BF86A4BD23}"/>
    <hyperlink ref="J170" r:id="rId2447" display="https://www.daloopa.com/src/1679282" xr:uid="{3AA1381D-ABA0-4675-9382-D5B73407F185}"/>
    <hyperlink ref="K170" r:id="rId2448" display="https://www.daloopa.com/src/1679278" xr:uid="{C32B88F4-332B-4FE6-A944-64FAEEACAB1D}"/>
    <hyperlink ref="L170" r:id="rId2449" display="https://www.daloopa.com/src/45303547" xr:uid="{FF33A3B0-F088-407E-9DFB-E79E0F8B537B}"/>
    <hyperlink ref="M170" r:id="rId2450" display="https://www.daloopa.com/src/1679270" xr:uid="{CE61C50B-64DA-45EC-9EDA-9503AF4509B7}"/>
    <hyperlink ref="N170" r:id="rId2451" display="https://www.daloopa.com/src/1679266" xr:uid="{4FEB4665-5AA9-4512-AED4-DFEDF8AA6493}"/>
    <hyperlink ref="O170" r:id="rId2452" display="https://www.daloopa.com/src/1679258" xr:uid="{5BDBB2CF-4CAC-4C54-82CF-B3EBCB666895}"/>
    <hyperlink ref="P170" r:id="rId2453" display="https://www.daloopa.com/src/45303548" xr:uid="{0557A9A3-8F26-42BD-8A83-BC281B24D09D}"/>
    <hyperlink ref="Q170" r:id="rId2454" display="https://www.daloopa.com/src/1679250" xr:uid="{D9DC3ADD-6D89-4B55-AB73-5F9FE21BE0FB}"/>
    <hyperlink ref="R170" r:id="rId2455" display="https://www.daloopa.com/src/1679246" xr:uid="{CDC0B153-1751-4CC5-8B2F-9ED88BC8E2B6}"/>
    <hyperlink ref="S170" r:id="rId2456" display="https://www.daloopa.com/src/1679242" xr:uid="{1C221EAC-13EC-46C2-B289-71ACB57225C9}"/>
    <hyperlink ref="T170" r:id="rId2457" display="https://www.daloopa.com/src/45303549" xr:uid="{FE8F16EE-89AD-42CD-89A1-DCDF8DC088D4}"/>
    <hyperlink ref="U170" r:id="rId2458" display="https://www.daloopa.com/src/1679234" xr:uid="{60C2B493-4CFE-49E1-9B37-435CB19B2944}"/>
    <hyperlink ref="V170" r:id="rId2459" display="https://www.daloopa.com/src/1679229" xr:uid="{7F1878A9-97E7-4423-BF4C-4CA3F67C3FB6}"/>
    <hyperlink ref="W170" r:id="rId2460" display="https://www.daloopa.com/src/1679224" xr:uid="{DE7232B0-885E-46E0-957B-6F8A8C057EBD}"/>
    <hyperlink ref="X170" r:id="rId2461" display="https://www.daloopa.com/src/45303550" xr:uid="{F6A59B03-EE93-4630-903C-6D14F13253BD}"/>
    <hyperlink ref="Y170" r:id="rId2462" display="https://www.daloopa.com/src/1679209" xr:uid="{AA19C600-841A-491B-B7CF-EE3A2CD0AA95}"/>
    <hyperlink ref="Z170" r:id="rId2463" display="https://www.daloopa.com/src/1679204" xr:uid="{2AB4B3BD-C1F3-485D-A5A8-E87C12DCB53D}"/>
    <hyperlink ref="AA170" r:id="rId2464" display="https://www.daloopa.com/src/1679199" xr:uid="{EAE50E3B-2687-4A86-8AA9-2F4CC5A98D74}"/>
    <hyperlink ref="AB170" r:id="rId2465" display="https://www.daloopa.com/src/45303551" xr:uid="{B703BCE8-64B6-4691-B0A6-56E2CDEAC9F6}"/>
    <hyperlink ref="AC170" r:id="rId2466" display="https://www.daloopa.com/src/1679189" xr:uid="{D3088A6A-4BA0-49E2-8D24-468A3E50F7D0}"/>
    <hyperlink ref="AD170" r:id="rId2467" display="https://www.daloopa.com/src/1679184" xr:uid="{C1921C9B-A9DC-4008-8B6A-FC682EFD7240}"/>
    <hyperlink ref="AE170" r:id="rId2468" display="https://www.daloopa.com/src/1679179" xr:uid="{EF68C298-DEFC-4ABB-B43B-E83D6B89CBDE}"/>
    <hyperlink ref="AF170" r:id="rId2469" display="https://www.daloopa.com/src/45303552" xr:uid="{01E3D403-C6BA-4AED-B49C-552DAFDDA785}"/>
    <hyperlink ref="AG170" r:id="rId2470" display="https://www.daloopa.com/src/4718956" xr:uid="{DD38DEB3-7047-41B0-B7CF-CB733E01921D}"/>
    <hyperlink ref="AH170" r:id="rId2471" display="https://www.daloopa.com/src/7998983" xr:uid="{2825F480-7B60-4016-B2DF-0E7F44ADC3CA}"/>
    <hyperlink ref="AI170" r:id="rId2472" display="https://www.daloopa.com/src/10353869" xr:uid="{0C729AF8-B4CD-4668-B999-F80CF2B112A8}"/>
    <hyperlink ref="AJ170" r:id="rId2473" display="https://www.daloopa.com/src/45303553" xr:uid="{A0BD8F21-D9D5-4770-A4FB-C12D9106BE07}"/>
    <hyperlink ref="AK170" r:id="rId2474" display="https://www.daloopa.com/src/20856098" xr:uid="{ACF01916-5248-4907-8C88-887ECC86A89C}"/>
    <hyperlink ref="AL170" r:id="rId2475" display="https://www.daloopa.com/src/32320385" xr:uid="{5BC1B2C8-68EC-4DC5-9935-54A9CC490030}"/>
    <hyperlink ref="AM170" r:id="rId2476" display="https://www.daloopa.com/src/38224900" xr:uid="{E4C8C31A-517D-43AF-A7F3-22FCC025F909}"/>
    <hyperlink ref="AN170" r:id="rId2477" display="https://www.daloopa.com/src/46520553" xr:uid="{899339BA-89F7-4F00-B5AF-FF18D90651F1}"/>
    <hyperlink ref="AO170" r:id="rId2478" display="https://www.daloopa.com/src/53483890" xr:uid="{C660BC6F-CF11-4F32-81CE-A93CC7A110AD}"/>
    <hyperlink ref="AP170" r:id="rId2479" display="https://www.daloopa.com/src/58703338" xr:uid="{887A4D06-BE4C-4DB0-88DA-85EAEE9C4B64}"/>
    <hyperlink ref="AQ170" r:id="rId2480" display="https://www.daloopa.com/src/62996378" xr:uid="{471FD2F2-D11B-44ED-905B-5C47A4EDC356}"/>
    <hyperlink ref="AR170" r:id="rId2481" display="https://www.daloopa.com/src/67097376" xr:uid="{96E5E7B4-2CAD-46DC-A85F-786F6D7B1313}"/>
    <hyperlink ref="AT170" r:id="rId2482" display="https://www.daloopa.com/src/1679290" xr:uid="{970BD4C6-D43C-4B56-B123-4ED3DF38F678}"/>
    <hyperlink ref="AU170" r:id="rId2483" display="https://www.daloopa.com/src/1679274" xr:uid="{55FC1EBA-28F7-49B7-878F-652EA3E43300}"/>
    <hyperlink ref="AV170" r:id="rId2484" display="https://www.daloopa.com/src/1679254" xr:uid="{DE47E851-FB70-4DB1-9ACE-ACEEFEDF276F}"/>
    <hyperlink ref="AW170" r:id="rId2485" display="https://www.daloopa.com/src/1679238" xr:uid="{89E0809B-CC50-41C2-80AA-3A6AA07A0748}"/>
    <hyperlink ref="AX170" r:id="rId2486" display="https://www.daloopa.com/src/1679219" xr:uid="{9B651511-8844-45F8-AB7D-82CFE6E437BA}"/>
    <hyperlink ref="AY170" r:id="rId2487" display="https://www.daloopa.com/src/1679194" xr:uid="{EA870227-91C8-488E-91B5-F4CC4B195774}"/>
    <hyperlink ref="AZ170" r:id="rId2488" display="https://www.daloopa.com/src/2746481" xr:uid="{A8318F49-25F6-4CB7-9A87-8A3BC6E1AB32}"/>
    <hyperlink ref="BA170" r:id="rId2489" display="https://www.daloopa.com/src/14824079" xr:uid="{86DF314A-3F49-4447-A34D-5B97BA4BA513}"/>
    <hyperlink ref="BB170" r:id="rId2490" display="https://www.daloopa.com/src/46503073" xr:uid="{83DF19BF-3ACF-43E9-BBAF-C24A94315220}"/>
    <hyperlink ref="BC170" r:id="rId2491" display="https://www.daloopa.com/src/67086423" xr:uid="{EB8FB27C-7873-4B26-936E-1572EFEF4F1B}"/>
    <hyperlink ref="A173" r:id="rId2492" xr:uid="{C2F95EC4-0577-45AB-89B1-C5674889B6DA}"/>
    <hyperlink ref="C173" r:id="rId2493" xr:uid="{8D04C39F-9577-4635-85C4-F20157A16A9E}"/>
    <hyperlink ref="E173" r:id="rId2494" display="https://www.daloopa.com/src/66332527" xr:uid="{BFC3BCD9-604E-4922-9641-AE5D6668AB0A}"/>
    <hyperlink ref="F173" r:id="rId2495" display="https://www.daloopa.com/src/66332514" xr:uid="{E4C07FA1-C038-42AA-84FF-0F6B20755EF7}"/>
    <hyperlink ref="G173" r:id="rId2496" display="https://www.daloopa.com/src/66332509" xr:uid="{D9D49588-31DF-4365-A43A-9FF81FDAB5B6}"/>
    <hyperlink ref="I173" r:id="rId2497" display="https://www.daloopa.com/src/66332489" xr:uid="{114B6D51-A138-4DE3-8605-8FCFD04752D1}"/>
    <hyperlink ref="J173" r:id="rId2498" display="https://www.daloopa.com/src/66332484" xr:uid="{0E38CE92-666A-4A99-8296-F42D35D2684A}"/>
    <hyperlink ref="K173" r:id="rId2499" display="https://www.daloopa.com/src/66332480" xr:uid="{9690FB15-6CE6-4BC4-8930-7B99CFEDEF82}"/>
    <hyperlink ref="M173" r:id="rId2500" display="https://www.daloopa.com/src/66331560" xr:uid="{A665A72F-F527-4422-9267-6538808F5DD7}"/>
    <hyperlink ref="N173" r:id="rId2501" display="https://www.daloopa.com/src/66331550" xr:uid="{8F79F637-3B5A-4450-B2B0-79D2E889BFA1}"/>
    <hyperlink ref="O173" r:id="rId2502" display="https://www.daloopa.com/src/66331547" xr:uid="{A798112A-41DF-4159-A2D4-865CCA3BC2FC}"/>
    <hyperlink ref="Q173" r:id="rId2503" display="https://www.daloopa.com/src/66331541" xr:uid="{3C366629-B6CE-4EAC-815C-48B7F4CBCF3E}"/>
    <hyperlink ref="R173" r:id="rId2504" display="https://www.daloopa.com/src/66331525" xr:uid="{9E29450C-01FC-448C-9C3E-C38EB813C9D3}"/>
    <hyperlink ref="S173" r:id="rId2505" display="https://www.daloopa.com/src/66331491" xr:uid="{739C4BE4-4EF3-492D-A4D2-79AD0BB644F6}"/>
    <hyperlink ref="U173" r:id="rId2506" display="https://www.daloopa.com/src/66331447" xr:uid="{468DC938-A205-47E2-AA5A-9863A3C4C55A}"/>
    <hyperlink ref="V173" r:id="rId2507" display="https://www.daloopa.com/src/66331442" xr:uid="{2CACAF0E-22B9-4052-A9A3-79C00D3F8D15}"/>
    <hyperlink ref="W173" r:id="rId2508" display="https://www.daloopa.com/src/66331437" xr:uid="{48EBA135-A41B-4FB9-ACF5-6B85E292F0E1}"/>
    <hyperlink ref="Y173" r:id="rId2509" display="https://www.daloopa.com/src/66331204" xr:uid="{6D04B7FF-B003-4A68-9685-FFF129FB98F7}"/>
    <hyperlink ref="Z173" r:id="rId2510" display="https://www.daloopa.com/src/66331183" xr:uid="{D8FE40DA-6509-460C-8381-F79A79F9A5C7}"/>
    <hyperlink ref="AA173" r:id="rId2511" display="https://www.daloopa.com/src/66331146" xr:uid="{9B05BCEB-F8E5-46C2-BE41-BFA018CDC7E1}"/>
    <hyperlink ref="AC173" r:id="rId2512" display="https://www.daloopa.com/src/66331078" xr:uid="{0882E6E6-77E4-4012-9290-1073C78CB949}"/>
    <hyperlink ref="AD173" r:id="rId2513" display="https://www.daloopa.com/src/66330962" xr:uid="{CDD1D640-8C86-4771-AFFF-FF14EA9AB54C}"/>
    <hyperlink ref="AE173" r:id="rId2514" display="https://www.daloopa.com/src/66330959" xr:uid="{2A87ACE9-0BA6-4F85-B6F9-C01D3190FD06}"/>
    <hyperlink ref="AG173" r:id="rId2515" display="https://www.daloopa.com/src/66330946" xr:uid="{3A12E4E2-6989-4AF1-A0C2-D51883719FA7}"/>
    <hyperlink ref="AH173" r:id="rId2516" display="https://www.daloopa.com/src/66330941" xr:uid="{1FF46396-6BCC-4117-912C-A09A2463C09E}"/>
    <hyperlink ref="AI173" r:id="rId2517" display="https://www.daloopa.com/src/66330937" xr:uid="{814D61D1-B6BD-4C28-9A81-BD0EC2D65965}"/>
    <hyperlink ref="AK173" r:id="rId2518" display="https://www.daloopa.com/src/66330918" xr:uid="{49EC8897-DCA5-4C02-839D-16044F1116AF}"/>
    <hyperlink ref="AL173" r:id="rId2519" display="https://www.daloopa.com/src/66330862" xr:uid="{E9E9ABE6-103C-4417-A45F-FDBFFE85F123}"/>
    <hyperlink ref="AM173" r:id="rId2520" display="https://www.daloopa.com/src/66330859" xr:uid="{7A9C7EF1-C59F-469B-8C1F-B9AFB0E17F19}"/>
    <hyperlink ref="AO173" r:id="rId2521" display="https://www.daloopa.com/src/66330841" xr:uid="{B9FCEE57-788B-47F8-99F3-C2AD1ADB5B10}"/>
    <hyperlink ref="AP173" r:id="rId2522" display="https://www.daloopa.com/src/66330836" xr:uid="{6932ABA8-BBAB-40F3-A1BE-092F4CF47BF0}"/>
    <hyperlink ref="AQ173" r:id="rId2523" display="https://www.daloopa.com/src/66330829" xr:uid="{F20DE5A8-E1B1-4DE9-9881-1C8956722C9C}"/>
    <hyperlink ref="AT173" r:id="rId2524" display="https://www.daloopa.com/src/66332504" xr:uid="{ED9E071F-09E7-4853-8839-FB039DD19926}"/>
    <hyperlink ref="AU173" r:id="rId2525" display="https://www.daloopa.com/src/66331571" xr:uid="{D9836415-73F3-4C46-8488-BA370A88EE73}"/>
    <hyperlink ref="AV173" r:id="rId2526" display="https://www.daloopa.com/src/66331546" xr:uid="{1FDC2102-495E-45DC-B28C-05056212EF42}"/>
    <hyperlink ref="AW173" r:id="rId2527" display="https://www.daloopa.com/src/66331488" xr:uid="{AB9A999A-F9D3-4F99-9A05-10816FEA9937}"/>
    <hyperlink ref="AX173" r:id="rId2528" display="https://www.daloopa.com/src/66331380" xr:uid="{17220FDD-6F72-4200-82AE-3028334B8FCF}"/>
    <hyperlink ref="AY173" r:id="rId2529" display="https://www.daloopa.com/src/66331141" xr:uid="{1432150F-B185-485E-BAC4-AEFA7F2B50FA}"/>
    <hyperlink ref="AZ173" r:id="rId2530" display="https://www.daloopa.com/src/66330952" xr:uid="{27211104-6DD0-4305-B61F-4C25CCB304A0}"/>
    <hyperlink ref="BA173" r:id="rId2531" display="https://www.daloopa.com/src/66330929" xr:uid="{B13B857B-F5B3-4730-BAF4-9185AC1E6452}"/>
    <hyperlink ref="BB173" r:id="rId2532" display="https://www.daloopa.com/src/66330848" xr:uid="{AD43CEA1-B178-4D13-9537-666626A8227E}"/>
    <hyperlink ref="BC173" r:id="rId2533" display="https://www.daloopa.com/src/67090459" xr:uid="{D3EDF6F7-0B11-41BE-A929-6F2B0B8EEFA4}"/>
    <hyperlink ref="A174" r:id="rId2534" xr:uid="{EE8B2E15-395C-459D-9C30-70FF1AB0D009}"/>
    <hyperlink ref="C174" r:id="rId2535" xr:uid="{F75DAA29-7B62-4A11-BF15-7136C5C31E3C}"/>
    <hyperlink ref="E174" r:id="rId2536" display="https://www.daloopa.com/src/66332526" xr:uid="{214BEA32-CBEE-497B-BF2A-E221EB813476}"/>
    <hyperlink ref="F174" r:id="rId2537" display="https://www.daloopa.com/src/66332513" xr:uid="{7B2BF16E-6E3E-4E0D-9B07-92197F441101}"/>
    <hyperlink ref="G174" r:id="rId2538" display="https://www.daloopa.com/src/66332510" xr:uid="{EE4F92AF-790A-46B7-8DEB-0077AB2BF56A}"/>
    <hyperlink ref="I174" r:id="rId2539" display="https://www.daloopa.com/src/66332490" xr:uid="{BED85F02-F40A-4816-8CE8-D0528A1B1916}"/>
    <hyperlink ref="J174" r:id="rId2540" display="https://www.daloopa.com/src/66332485" xr:uid="{A1191371-8B51-495A-8772-DFE416F78E3B}"/>
    <hyperlink ref="K174" r:id="rId2541" display="https://www.daloopa.com/src/66332478" xr:uid="{801BD547-2971-415D-8AEC-B808BCC8AC87}"/>
    <hyperlink ref="M174" r:id="rId2542" display="https://www.daloopa.com/src/66331561" xr:uid="{D2C43C46-75CA-4E57-AD31-34188C157FCA}"/>
    <hyperlink ref="N174" r:id="rId2543" display="https://www.daloopa.com/src/66331551" xr:uid="{F45ACB1F-C06F-4BE3-9EB6-51DC87BFB7DB}"/>
    <hyperlink ref="O174" r:id="rId2544" display="https://www.daloopa.com/src/66331548" xr:uid="{A6231307-1656-4CAC-8985-1FD3A6C12E89}"/>
    <hyperlink ref="Q174" r:id="rId2545" display="https://www.daloopa.com/src/66331542" xr:uid="{193DD803-B6F9-4F7A-89BC-75B4DB093A97}"/>
    <hyperlink ref="R174" r:id="rId2546" display="https://www.daloopa.com/src/66331524" xr:uid="{B77A8269-9364-48C8-A770-15FFCA10FD11}"/>
    <hyperlink ref="S174" r:id="rId2547" display="https://www.daloopa.com/src/66331492" xr:uid="{EE7518B6-F519-41F2-A168-288C97CBB7A6}"/>
    <hyperlink ref="AT174" r:id="rId2548" display="https://www.daloopa.com/src/66332505" xr:uid="{E335A157-8539-4335-8D14-4FBB8A6D8B82}"/>
    <hyperlink ref="AU174" r:id="rId2549" display="https://www.daloopa.com/src/66331570" xr:uid="{A6EBB9E0-6969-4B8D-88B5-DDF13EB7E46A}"/>
    <hyperlink ref="AV174" r:id="rId2550" display="https://www.daloopa.com/src/66331544" xr:uid="{07AFA111-4538-4E72-BB89-08FDE9179FDB}"/>
    <hyperlink ref="AW174" r:id="rId2551" display="https://www.daloopa.com/src/66331489" xr:uid="{3F73B97C-E05E-43E1-AC33-2D631164AF29}"/>
    <hyperlink ref="A175" r:id="rId2552" xr:uid="{055732BF-75C1-4E2C-BB2A-131A9C9BC1CF}"/>
    <hyperlink ref="C175" r:id="rId2553" xr:uid="{B1D94ED7-4155-4B49-B33F-CACF2A6D76BE}"/>
    <hyperlink ref="E175" r:id="rId2554" display="https://www.daloopa.com/src/66332525" xr:uid="{335FA4B1-F572-436C-878D-5F866AE7BB82}"/>
    <hyperlink ref="F175" r:id="rId2555" display="https://www.daloopa.com/src/66332515" xr:uid="{AEABAD09-9E52-4359-8451-55015C538C7A}"/>
    <hyperlink ref="G175" r:id="rId2556" display="https://www.daloopa.com/src/66332511" xr:uid="{E134E805-58B0-4DA4-93D3-2343A54CD95E}"/>
    <hyperlink ref="I175" r:id="rId2557" display="https://www.daloopa.com/src/66332488" xr:uid="{F7F52AE5-E609-4126-97F4-B8BC89300BA8}"/>
    <hyperlink ref="J175" r:id="rId2558" display="https://www.daloopa.com/src/66332486" xr:uid="{89458FF1-A8C6-4769-872B-DEDDC0034D6B}"/>
    <hyperlink ref="K175" r:id="rId2559" display="https://www.daloopa.com/src/66332479" xr:uid="{5452D39A-D8D3-4F68-8646-500BF5240188}"/>
    <hyperlink ref="M175" r:id="rId2560" display="https://www.daloopa.com/src/66331562" xr:uid="{06CEBD8B-C67F-4F67-B268-538BAB50A626}"/>
    <hyperlink ref="N175" r:id="rId2561" display="https://www.daloopa.com/src/66331552" xr:uid="{3ED24858-4D90-48B2-ACE0-C7EDBD667CCD}"/>
    <hyperlink ref="O175" r:id="rId2562" display="https://www.daloopa.com/src/66331549" xr:uid="{02F73E1A-A147-4C0B-BCCD-CF08E2C0F8B2}"/>
    <hyperlink ref="Q175" r:id="rId2563" display="https://www.daloopa.com/src/66331543" xr:uid="{7E415B17-1AFB-47BA-9661-5D2A1EF111CB}"/>
    <hyperlink ref="R175" r:id="rId2564" display="https://www.daloopa.com/src/66331526" xr:uid="{33F5ADE9-3F93-4EA3-871D-32BF2493ABE6}"/>
    <hyperlink ref="S175" r:id="rId2565" display="https://www.daloopa.com/src/66331493" xr:uid="{8C4A4C5A-FC7C-4546-B359-7D6104B7D582}"/>
    <hyperlink ref="AT175" r:id="rId2566" display="https://www.daloopa.com/src/66332506" xr:uid="{BF44CE92-44B9-4F07-955D-BBB540676F30}"/>
    <hyperlink ref="AU175" r:id="rId2567" display="https://www.daloopa.com/src/66331569" xr:uid="{16942A58-BDFE-4AA7-85CA-256FD07697E1}"/>
    <hyperlink ref="AV175" r:id="rId2568" display="https://www.daloopa.com/src/66331545" xr:uid="{10F6DB9B-A284-4206-9E3E-FF1B910866C4}"/>
    <hyperlink ref="AW175" r:id="rId2569" display="https://www.daloopa.com/src/66331490" xr:uid="{72B09671-1B27-4AF0-B601-D6E07BFD6641}"/>
    <hyperlink ref="A176" r:id="rId2570" xr:uid="{055BFD71-ABDA-47EA-8322-4ED8CBA466E7}"/>
    <hyperlink ref="C176" r:id="rId2571" xr:uid="{CFA1F238-04D0-4399-94CD-6F93A8A59535}"/>
    <hyperlink ref="U176" r:id="rId2572" display="https://www.daloopa.com/src/66331446" xr:uid="{8507EB99-1C2F-400D-80BE-54A8B78995AE}"/>
    <hyperlink ref="V176" r:id="rId2573" display="https://www.daloopa.com/src/66331443" xr:uid="{E45900D4-037F-4475-8FD1-6AC0539A7C63}"/>
    <hyperlink ref="W176" r:id="rId2574" display="https://www.daloopa.com/src/66331438" xr:uid="{893EE3C7-6600-4686-9663-3BF956EAF803}"/>
    <hyperlink ref="Y176" r:id="rId2575" display="https://www.daloopa.com/src/66331203" xr:uid="{14308C05-F91D-417D-9589-6F02B13D3DC0}"/>
    <hyperlink ref="Z176" r:id="rId2576" display="https://www.daloopa.com/src/66331182" xr:uid="{996FE8B8-ACA3-4A24-9036-2E6DBD1A43F3}"/>
    <hyperlink ref="AA176" r:id="rId2577" display="https://www.daloopa.com/src/66331147" xr:uid="{19CA8341-442A-46AB-A656-5D3ED61C48B0}"/>
    <hyperlink ref="AC176" r:id="rId2578" display="https://www.daloopa.com/src/66331079" xr:uid="{55849A41-0C54-4A22-888B-44368CDE0311}"/>
    <hyperlink ref="AD176" r:id="rId2579" display="https://www.daloopa.com/src/66330961" xr:uid="{5DF84AB4-7249-4788-B6B7-4AAC6F2EB41F}"/>
    <hyperlink ref="AE176" r:id="rId2580" display="https://www.daloopa.com/src/66330958" xr:uid="{23CBA80B-7283-4FE6-ACC0-97334E1C7579}"/>
    <hyperlink ref="AG176" r:id="rId2581" display="https://www.daloopa.com/src/66330947" xr:uid="{082E790E-C215-496F-A0D1-A85A92B9C259}"/>
    <hyperlink ref="AH176" r:id="rId2582" display="https://www.daloopa.com/src/66330940" xr:uid="{BB0411C2-46EB-4821-B17B-0943BB7F9ED2}"/>
    <hyperlink ref="AI176" r:id="rId2583" display="https://www.daloopa.com/src/66330936" xr:uid="{708C177C-C288-4EDC-89D0-976EA3C31FD9}"/>
    <hyperlink ref="AK176" r:id="rId2584" display="https://www.daloopa.com/src/66330917" xr:uid="{646DB2D5-93CF-407C-BEBF-B1AEF00D5ED1}"/>
    <hyperlink ref="AL176" r:id="rId2585" display="https://www.daloopa.com/src/66330861" xr:uid="{1FFFB135-3437-4D17-91F0-DE0A69A06CD7}"/>
    <hyperlink ref="AM176" r:id="rId2586" display="https://www.daloopa.com/src/66330860" xr:uid="{E8BEF992-0F12-4AC8-9B2C-A578D5FD4E90}"/>
    <hyperlink ref="AO176" r:id="rId2587" display="https://www.daloopa.com/src/66330844" xr:uid="{48E17281-EDC9-4136-8DA5-CB5F12C1BB17}"/>
    <hyperlink ref="AP176" r:id="rId2588" display="https://www.daloopa.com/src/66330837" xr:uid="{FC980F60-5125-4305-9181-10206C27664F}"/>
    <hyperlink ref="AQ176" r:id="rId2589" display="https://www.daloopa.com/src/66330827" xr:uid="{BBEA27BF-EF64-4969-9C9E-E22648E12CDD}"/>
    <hyperlink ref="AX176" r:id="rId2590" display="https://www.daloopa.com/src/66331382" xr:uid="{DB4F5F7C-D555-428D-8F46-066F47BE2797}"/>
    <hyperlink ref="AY176" r:id="rId2591" display="https://www.daloopa.com/src/66331142" xr:uid="{7716807F-D5E7-4BD7-89BD-9B81CD1FF7B2}"/>
    <hyperlink ref="AZ176" r:id="rId2592" display="https://www.daloopa.com/src/66330951" xr:uid="{541556D1-AF9F-407B-82B6-7E2571A8BC32}"/>
    <hyperlink ref="BA176" r:id="rId2593" display="https://www.daloopa.com/src/66330930" xr:uid="{AEFFDB6C-A39C-4D1E-8F76-805EEF6D5745}"/>
    <hyperlink ref="BB176" r:id="rId2594" display="https://www.daloopa.com/src/66330847" xr:uid="{3351FAEF-1AF6-4877-BF2F-049AC15A30D5}"/>
    <hyperlink ref="BC176" r:id="rId2595" display="https://www.daloopa.com/src/67090461" xr:uid="{BFE4089B-02E1-4199-B6F0-1ECFBAB656EA}"/>
    <hyperlink ref="A177" r:id="rId2596" xr:uid="{010CE205-4E4E-4DD7-BD31-800613FC7CB7}"/>
    <hyperlink ref="C177" r:id="rId2597" xr:uid="{AF521541-8775-45D4-8ACD-70FB441363DC}"/>
    <hyperlink ref="U177" r:id="rId2598" display="https://www.daloopa.com/src/66331445" xr:uid="{87C9ED8E-2604-40D4-A147-C4343366B0D3}"/>
    <hyperlink ref="V177" r:id="rId2599" display="https://www.daloopa.com/src/66331444" xr:uid="{E94948AA-E232-4E5A-B983-B303E436A4D1}"/>
    <hyperlink ref="W177" r:id="rId2600" display="https://www.daloopa.com/src/66331439" xr:uid="{D88829C9-13E4-48E2-9DFA-70EB43E6B28D}"/>
    <hyperlink ref="Y177" r:id="rId2601" display="https://www.daloopa.com/src/66331202" xr:uid="{6C95F696-D66C-4AEA-A20A-4170B0F26694}"/>
    <hyperlink ref="Z177" r:id="rId2602" display="https://www.daloopa.com/src/66331180" xr:uid="{BDF88C5D-2497-4B76-BA55-27535863DDC3}"/>
    <hyperlink ref="AA177" r:id="rId2603" display="https://www.daloopa.com/src/66331145" xr:uid="{2CB3C8FA-2249-4C2F-9C8B-E359526BF5A7}"/>
    <hyperlink ref="AC177" r:id="rId2604" display="https://www.daloopa.com/src/66331080" xr:uid="{B3E20F55-FBE9-4E1A-95B1-F1B8BFE7195D}"/>
    <hyperlink ref="AD177" r:id="rId2605" display="https://www.daloopa.com/src/66330963" xr:uid="{0F505ED4-B4E5-4B0B-87B4-1D4E055719CB}"/>
    <hyperlink ref="AE177" r:id="rId2606" display="https://www.daloopa.com/src/66330956" xr:uid="{A7D403A7-90BF-46AF-ADE6-2EA9AD6AE8AB}"/>
    <hyperlink ref="AG177" r:id="rId2607" display="https://www.daloopa.com/src/66330948" xr:uid="{2F33C5A2-300D-4BB9-A80E-964366D55D33}"/>
    <hyperlink ref="AH177" r:id="rId2608" display="https://www.daloopa.com/src/66330939" xr:uid="{F2F570BE-A298-4A6B-9065-D1A432319DF6}"/>
    <hyperlink ref="AI177" r:id="rId2609" display="https://www.daloopa.com/src/66330935" xr:uid="{53C14BE7-3D55-4F22-9662-F417C93BD276}"/>
    <hyperlink ref="AK177" r:id="rId2610" display="https://www.daloopa.com/src/66330916" xr:uid="{2A11E49C-9449-4CC7-9FAE-4CD556E3DA3E}"/>
    <hyperlink ref="AL177" r:id="rId2611" display="https://www.daloopa.com/src/66330863" xr:uid="{8162CDBF-20B5-4751-BA24-6CAA956F9047}"/>
    <hyperlink ref="AM177" r:id="rId2612" display="https://www.daloopa.com/src/66330858" xr:uid="{50BBB894-31C5-42EE-8F5E-75BC722CB5FD}"/>
    <hyperlink ref="AO177" r:id="rId2613" display="https://www.daloopa.com/src/66330842" xr:uid="{248C1873-2BAA-4D46-A079-09DEF9497369}"/>
    <hyperlink ref="AP177" r:id="rId2614" display="https://www.daloopa.com/src/66330835" xr:uid="{E8B9A15B-4753-4934-9265-5A6CD8F69929}"/>
    <hyperlink ref="AQ177" r:id="rId2615" display="https://www.daloopa.com/src/66330828" xr:uid="{A074A84F-274A-4876-8DD9-9491555000A1}"/>
    <hyperlink ref="AX177" r:id="rId2616" display="https://www.daloopa.com/src/66331381" xr:uid="{A29ED3C6-8900-4DB7-BA48-EE0CAC91A594}"/>
    <hyperlink ref="AY177" r:id="rId2617" display="https://www.daloopa.com/src/66331143" xr:uid="{EB47481F-FE5A-4269-983B-75B575CDEB29}"/>
    <hyperlink ref="AZ177" r:id="rId2618" display="https://www.daloopa.com/src/66330950" xr:uid="{A8F474F1-9332-4FD3-867D-5950F1005A34}"/>
    <hyperlink ref="BA177" r:id="rId2619" display="https://www.daloopa.com/src/66330931" xr:uid="{7076685E-4F52-4B32-A6CA-7722C79500D7}"/>
    <hyperlink ref="BB177" r:id="rId2620" display="https://www.daloopa.com/src/66330849" xr:uid="{2B679271-A938-4DE6-94F8-0BF6C7541486}"/>
    <hyperlink ref="BC177" r:id="rId2621" display="https://www.daloopa.com/src/67090462" xr:uid="{97348C93-9910-4292-9EA9-DA12D8616063}"/>
    <hyperlink ref="A178" r:id="rId2622" xr:uid="{DE3F7FC0-49D5-4C5E-9315-BC82C51D29BE}"/>
    <hyperlink ref="C178" r:id="rId2623" xr:uid="{3EC7BA4C-1657-4BFE-A2D9-F3ACD1A6291B}"/>
    <hyperlink ref="U178" r:id="rId2624" display="https://www.daloopa.com/src/66331448" xr:uid="{FC3E9392-D1B0-44E9-B3A5-C5DD521AE0E4}"/>
    <hyperlink ref="V178" r:id="rId2625" display="https://www.daloopa.com/src/66331441" xr:uid="{966C889C-4D9D-431F-AD42-EC80EE620446}"/>
    <hyperlink ref="W178" r:id="rId2626" display="https://www.daloopa.com/src/66331440" xr:uid="{2043F8D6-B162-4E2B-B1F8-F5BC2BCA2928}"/>
    <hyperlink ref="Y178" r:id="rId2627" display="https://www.daloopa.com/src/66331205" xr:uid="{999DFDD5-F13C-44BB-AD2E-EABA9B11767C}"/>
    <hyperlink ref="Z178" r:id="rId2628" display="https://www.daloopa.com/src/66331181" xr:uid="{930B1E5B-CD57-4311-9C12-5A3A3F5FAF49}"/>
    <hyperlink ref="AA178" r:id="rId2629" display="https://www.daloopa.com/src/66331148" xr:uid="{3227B3D2-E830-4998-9A71-FF0E86498BF6}"/>
    <hyperlink ref="AC178" r:id="rId2630" display="https://www.daloopa.com/src/66331077" xr:uid="{24607D85-4A43-4A24-B6EF-027ABF0E46B6}"/>
    <hyperlink ref="AD178" r:id="rId2631" display="https://www.daloopa.com/src/66330964" xr:uid="{C651D351-54E0-48B6-9E41-EC7291AFD4D7}"/>
    <hyperlink ref="AE178" r:id="rId2632" display="https://www.daloopa.com/src/66330957" xr:uid="{2B705957-BBB6-4F95-B114-237DE9AF40F3}"/>
    <hyperlink ref="AG178" r:id="rId2633" display="https://www.daloopa.com/src/66330949" xr:uid="{98BB610A-85C3-4D91-8A2D-97EC4191D878}"/>
    <hyperlink ref="AH178" r:id="rId2634" display="https://www.daloopa.com/src/66330938" xr:uid="{71407BA7-5E5D-4269-8637-C6A47A33A945}"/>
    <hyperlink ref="AI178" r:id="rId2635" display="https://www.daloopa.com/src/66330934" xr:uid="{A7441445-C10F-4D81-A057-08513DACF27F}"/>
    <hyperlink ref="AK178" r:id="rId2636" display="https://www.daloopa.com/src/66330915" xr:uid="{65764BB9-0BFD-4A98-9412-C06614357FA1}"/>
    <hyperlink ref="AL178" r:id="rId2637" display="https://www.daloopa.com/src/66330864" xr:uid="{3374E8E0-A003-4DFA-837A-F9EB67B4EB29}"/>
    <hyperlink ref="AM178" r:id="rId2638" display="https://www.daloopa.com/src/66330857" xr:uid="{E2E90470-56AB-40D0-AA05-D18EDB1C2ABF}"/>
    <hyperlink ref="AO178" r:id="rId2639" display="https://www.daloopa.com/src/66330843" xr:uid="{8319EE45-88C5-48E0-BB50-0CC579BAE3D1}"/>
    <hyperlink ref="AP178" r:id="rId2640" display="https://www.daloopa.com/src/66330838" xr:uid="{E2BC2FB7-431D-40AE-8994-8AD7FD5494A4}"/>
    <hyperlink ref="AQ178" r:id="rId2641" display="https://www.daloopa.com/src/66330830" xr:uid="{00B176C6-5D09-4B5D-B769-F2320373762B}"/>
    <hyperlink ref="AX178" r:id="rId2642" display="https://www.daloopa.com/src/66331379" xr:uid="{2CE3C6A1-7047-425C-B520-318225A6C6C6}"/>
    <hyperlink ref="AY178" r:id="rId2643" display="https://www.daloopa.com/src/66331144" xr:uid="{7828515C-0AE6-423A-AC1A-644C9A46B88A}"/>
    <hyperlink ref="AZ178" r:id="rId2644" display="https://www.daloopa.com/src/66330953" xr:uid="{21D494F6-A01E-4F2C-B90F-68613C703D05}"/>
    <hyperlink ref="BA178" r:id="rId2645" display="https://www.daloopa.com/src/66330928" xr:uid="{29E768F4-6EAB-4EA1-9868-216741577A78}"/>
    <hyperlink ref="BB178" r:id="rId2646" display="https://www.daloopa.com/src/66330846" xr:uid="{8D956DEA-F595-418C-BC59-592913759F4B}"/>
    <hyperlink ref="BC178" r:id="rId2647" display="https://www.daloopa.com/src/67090458" xr:uid="{E249AB13-AF22-4C5E-A121-88E69FCD5F4E}"/>
    <hyperlink ref="A179" r:id="rId2648" xr:uid="{12C481F9-05AF-412E-8927-4B5F3F0577AF}"/>
    <hyperlink ref="C179" r:id="rId2649" xr:uid="{246138B1-79C3-41AE-8343-1B3FE61179A9}"/>
    <hyperlink ref="AP179" r:id="rId2650" display="https://www.daloopa.com/src/66330839" xr:uid="{BEDE9853-30D8-4645-8265-0FF7273305FA}"/>
    <hyperlink ref="AQ179" r:id="rId2651" display="https://www.daloopa.com/src/66330831" xr:uid="{AEABB9D7-47CA-4663-B867-C81449EB9267}"/>
    <hyperlink ref="BC179" r:id="rId2652" display="https://www.daloopa.com/src/67090460" xr:uid="{D7BB0997-FBC8-49A7-B473-2DAA449528F1}"/>
    <hyperlink ref="A182" r:id="rId2653" xr:uid="{B6C79859-810B-4784-89C1-740FC4AA5D4B}"/>
    <hyperlink ref="C182" r:id="rId2654" xr:uid="{F14187D1-1AB1-4F30-BFFD-F4C99BABA3F4}"/>
    <hyperlink ref="E182" r:id="rId2655" display="https://www.daloopa.com/src/1679646" xr:uid="{A08F43D0-16CE-441A-A9DF-1AC2D1D38DF8}"/>
    <hyperlink ref="F182" r:id="rId2656" display="https://www.daloopa.com/src/1679638" xr:uid="{2E340B03-7625-47CB-A015-B5831AB44A81}"/>
    <hyperlink ref="G182" r:id="rId2657" display="https://www.daloopa.com/src/1679635" xr:uid="{F1D96DFE-8E41-44B9-B887-75DAA6A0CA61}"/>
    <hyperlink ref="H182" r:id="rId2658" display="https://www.daloopa.com/src/1679622" xr:uid="{CFD872E1-1851-4727-9338-3525D38EF3CD}"/>
    <hyperlink ref="I182" r:id="rId2659" display="https://www.daloopa.com/src/1679614" xr:uid="{7E6BEB76-FD5D-43F4-85F1-E08339C93F74}"/>
    <hyperlink ref="J182" r:id="rId2660" display="https://www.daloopa.com/src/1679606" xr:uid="{7E29D76B-33ED-4CF9-80DD-D83370C48CE6}"/>
    <hyperlink ref="K182" r:id="rId2661" display="https://www.daloopa.com/src/1679603" xr:uid="{A2B08FB3-5FEA-42F1-A2B6-AE36A521A6D6}"/>
    <hyperlink ref="L182" r:id="rId2662" display="https://www.daloopa.com/src/1679594" xr:uid="{2B4EB1B0-43A8-4C4C-B675-AC72FE056150}"/>
    <hyperlink ref="M182" r:id="rId2663" display="https://www.daloopa.com/src/1679579" xr:uid="{5E34A48E-3474-4B6C-90BF-322C393D7820}"/>
    <hyperlink ref="N182" r:id="rId2664" display="https://www.daloopa.com/src/1679576" xr:uid="{7768515B-AE54-44A4-B058-1F35F41D9595}"/>
    <hyperlink ref="O182" r:id="rId2665" display="https://www.daloopa.com/src/1679573" xr:uid="{0A5E0373-C6A2-47E4-A1E4-B2A56572D1AC}"/>
    <hyperlink ref="P182" r:id="rId2666" display="https://www.daloopa.com/src/1679570" xr:uid="{76273D97-3D83-4C11-A04C-4CB690394BD9}"/>
    <hyperlink ref="Q182" r:id="rId2667" display="https://www.daloopa.com/src/1679561" xr:uid="{C04123F7-2C2A-4884-BFDC-28480915AA1C}"/>
    <hyperlink ref="R182" r:id="rId2668" display="https://www.daloopa.com/src/1679558" xr:uid="{707B582E-109F-47AF-8771-3ACB55D80D3C}"/>
    <hyperlink ref="S182" r:id="rId2669" display="https://www.daloopa.com/src/1679555" xr:uid="{58B027EB-63F5-4BB5-9420-E0A98FFA29B3}"/>
    <hyperlink ref="T182" r:id="rId2670" display="https://www.daloopa.com/src/1679552" xr:uid="{4B547231-EDAA-46DE-8132-07BFBFED32A9}"/>
    <hyperlink ref="U182" r:id="rId2671" display="https://www.daloopa.com/src/1679549" xr:uid="{2475F897-530D-46EB-BB54-95C406C3DF37}"/>
    <hyperlink ref="V182" r:id="rId2672" display="https://www.daloopa.com/src/1679546" xr:uid="{256E68D7-2AEB-4D62-951F-DDCB864481B6}"/>
    <hyperlink ref="W182" r:id="rId2673" display="https://www.daloopa.com/src/1679543" xr:uid="{EFEED8EA-A678-4C19-8132-7EFF8CBD02A8}"/>
    <hyperlink ref="X182" r:id="rId2674" display="https://www.daloopa.com/src/1679540" xr:uid="{3BCB24A1-601A-4E52-BF57-067B88A4C9F5}"/>
    <hyperlink ref="Y182" r:id="rId2675" display="https://www.daloopa.com/src/1679537" xr:uid="{B4112036-402E-45FC-BB7A-D22813461CDC}"/>
    <hyperlink ref="Z182" r:id="rId2676" display="https://www.daloopa.com/src/1679534" xr:uid="{38D21676-02A7-4B0A-B6FB-996E6CFA20B5}"/>
    <hyperlink ref="AA182" r:id="rId2677" display="https://www.daloopa.com/src/1679531" xr:uid="{0D11A387-66AF-4CB6-A496-1F66B72FE34E}"/>
    <hyperlink ref="AB182" r:id="rId2678" display="https://www.daloopa.com/src/1679528" xr:uid="{F9614C12-602A-4BC5-8757-39336C780100}"/>
    <hyperlink ref="AC182" r:id="rId2679" display="https://www.daloopa.com/src/1679525" xr:uid="{0BE3BAB7-A60F-4A90-8C39-B7E2661A07B7}"/>
    <hyperlink ref="AD182" r:id="rId2680" display="https://www.daloopa.com/src/1679522" xr:uid="{3981AE26-6BC6-4C3C-ABCE-C2C2AEA92270}"/>
    <hyperlink ref="AE182" r:id="rId2681" display="https://www.daloopa.com/src/1679519" xr:uid="{541C1758-3091-4247-8E11-175BEC747675}"/>
    <hyperlink ref="AF182" r:id="rId2682" display="https://www.daloopa.com/src/2746585" xr:uid="{6554E96F-53C0-4514-86DC-0744ABEBBA31}"/>
    <hyperlink ref="AG182" r:id="rId2683" display="https://www.daloopa.com/src/4718993" xr:uid="{2B585095-D95B-40DC-A2F1-3FB4E4009A36}"/>
    <hyperlink ref="AH182" r:id="rId2684" display="https://www.daloopa.com/src/7998992" xr:uid="{3E60FE19-7754-43AA-A344-170B41BD05F8}"/>
    <hyperlink ref="AI182" r:id="rId2685" display="https://www.daloopa.com/src/10354040" xr:uid="{2DE76509-6BC3-4CFB-87DD-62027C7A70E6}"/>
    <hyperlink ref="AJ182" r:id="rId2686" display="https://www.daloopa.com/src/14824678" xr:uid="{5506663E-EAD8-4EFE-9329-97B98745C606}"/>
    <hyperlink ref="AK182" r:id="rId2687" display="https://www.daloopa.com/src/20856586" xr:uid="{449106ED-B648-424E-94A2-847C28EE44FA}"/>
    <hyperlink ref="AL182" r:id="rId2688" display="https://www.daloopa.com/src/32320935" xr:uid="{308419E1-E54C-4461-9F7B-FC5831B97898}"/>
    <hyperlink ref="AM182" r:id="rId2689" display="https://www.daloopa.com/src/38225579" xr:uid="{98C536C2-6391-4775-8C11-D6845B723FAA}"/>
    <hyperlink ref="AN182" r:id="rId2690" display="https://www.daloopa.com/src/46503303" xr:uid="{15F1EC24-1739-441B-98BE-593DF49C04D6}"/>
    <hyperlink ref="AO182" r:id="rId2691" display="https://www.daloopa.com/src/53484219" xr:uid="{1E9DC0F0-BDE8-4A30-AA49-450DC571DEFA}"/>
    <hyperlink ref="AP182" r:id="rId2692" display="https://www.daloopa.com/src/58703631" xr:uid="{F823BB2E-4291-449E-A4D8-80D0071F5822}"/>
    <hyperlink ref="AQ182" r:id="rId2693" display="https://www.daloopa.com/src/62996631" xr:uid="{7E693CF2-1606-49A0-888A-EA0CD086429B}"/>
    <hyperlink ref="AR182" r:id="rId2694" display="https://www.daloopa.com/src/67086613" xr:uid="{96020172-452A-413A-8CE9-F23C103373AE}"/>
    <hyperlink ref="A183" r:id="rId2695" xr:uid="{C25FD154-D2D7-4875-A24E-14F55D85CC68}"/>
    <hyperlink ref="C183" r:id="rId2696" xr:uid="{BDD65BAB-AD16-42B6-A688-8604463153D8}"/>
    <hyperlink ref="E183" r:id="rId2697" display="https://www.daloopa.com/src/1679647" xr:uid="{06D12452-9A56-422B-B587-B968814999C0}"/>
    <hyperlink ref="F183" r:id="rId2698" display="https://www.daloopa.com/src/1679639" xr:uid="{5841E2CE-B26B-4478-9362-5F2BA3B5195F}"/>
    <hyperlink ref="G183" r:id="rId2699" display="https://www.daloopa.com/src/1679636" xr:uid="{6887CBEB-FD75-49D4-8FEF-5CA987251492}"/>
    <hyperlink ref="H183" r:id="rId2700" display="https://www.daloopa.com/src/1679623" xr:uid="{3B16F7E4-7D70-4474-883E-4052DD8F392F}"/>
    <hyperlink ref="I183" r:id="rId2701" display="https://www.daloopa.com/src/1679615" xr:uid="{4DB6E714-D4B4-4F68-8DEA-761D9F9FF007}"/>
    <hyperlink ref="J183" r:id="rId2702" display="https://www.daloopa.com/src/1679607" xr:uid="{413F4F27-FEF3-4229-8038-BF365D63E923}"/>
    <hyperlink ref="K183" r:id="rId2703" display="https://www.daloopa.com/src/1679604" xr:uid="{63CAF231-F578-461A-941C-2110B596CE71}"/>
    <hyperlink ref="L183" r:id="rId2704" display="https://www.daloopa.com/src/1679595" xr:uid="{F0048D79-EBBA-4E9C-A6D1-D5C00263C2B8}"/>
    <hyperlink ref="M183" r:id="rId2705" display="https://www.daloopa.com/src/1679580" xr:uid="{C2A4182F-2580-4E29-984C-06BC18D195F2}"/>
    <hyperlink ref="N183" r:id="rId2706" display="https://www.daloopa.com/src/1679577" xr:uid="{31F8F4C1-BE52-42B9-9FC0-D09615335D73}"/>
    <hyperlink ref="O183" r:id="rId2707" display="https://www.daloopa.com/src/1679574" xr:uid="{30100D57-45CB-41EF-9E37-CD5BA4FD88D5}"/>
    <hyperlink ref="P183" r:id="rId2708" display="https://www.daloopa.com/src/1679571" xr:uid="{0E36B164-80C9-4359-9DED-578A04EEC800}"/>
    <hyperlink ref="Q183" r:id="rId2709" display="https://www.daloopa.com/src/1679562" xr:uid="{9A892271-FA09-4320-B0D1-6989031A00E8}"/>
    <hyperlink ref="R183" r:id="rId2710" display="https://www.daloopa.com/src/1679559" xr:uid="{FDFEFDB9-6E8A-4E3F-B782-D43B2BABC352}"/>
    <hyperlink ref="S183" r:id="rId2711" display="https://www.daloopa.com/src/1679556" xr:uid="{ED8EA2E7-5618-412B-B62D-53F4DE7B82D4}"/>
    <hyperlink ref="T183" r:id="rId2712" display="https://www.daloopa.com/src/1679553" xr:uid="{4D8579EC-3364-4EB4-97E9-778E54F6921D}"/>
    <hyperlink ref="U183" r:id="rId2713" display="https://www.daloopa.com/src/1679550" xr:uid="{5706568E-92BF-461C-A9AC-F099C41B9FAA}"/>
    <hyperlink ref="V183" r:id="rId2714" display="https://www.daloopa.com/src/1679547" xr:uid="{6BD85C1A-3B21-440C-9E11-44554CEF715C}"/>
    <hyperlink ref="W183" r:id="rId2715" display="https://www.daloopa.com/src/1679544" xr:uid="{9A821753-2252-477E-82AD-27C94031B91F}"/>
    <hyperlink ref="X183" r:id="rId2716" display="https://www.daloopa.com/src/1679541" xr:uid="{6E3E9026-58AB-4B8D-A16B-934296A5C9FE}"/>
    <hyperlink ref="Y183" r:id="rId2717" display="https://www.daloopa.com/src/1679538" xr:uid="{F2626C3A-BBD7-4C4F-B261-47EA08E7027F}"/>
    <hyperlink ref="Z183" r:id="rId2718" display="https://www.daloopa.com/src/1679535" xr:uid="{88228462-CF75-45F6-A032-BBF8DE83652C}"/>
    <hyperlink ref="AA183" r:id="rId2719" display="https://www.daloopa.com/src/1679532" xr:uid="{DDA27B5A-8646-4248-9B69-4B8435658891}"/>
    <hyperlink ref="AB183" r:id="rId2720" display="https://www.daloopa.com/src/1679529" xr:uid="{CF351E62-C315-4C9E-80C2-FC86536EE0BD}"/>
    <hyperlink ref="AC183" r:id="rId2721" display="https://www.daloopa.com/src/1679526" xr:uid="{480853B7-80CA-4C26-AE05-FEA7640AED57}"/>
    <hyperlink ref="AD183" r:id="rId2722" display="https://www.daloopa.com/src/1679523" xr:uid="{4163EBB4-7082-45D5-87F8-FD2B05378FEB}"/>
    <hyperlink ref="AE183" r:id="rId2723" display="https://www.daloopa.com/src/1679520" xr:uid="{25ACC574-6D8C-4AA2-83C4-8595FE98961A}"/>
    <hyperlink ref="AF183" r:id="rId2724" display="https://www.daloopa.com/src/2746586" xr:uid="{971B46B4-E43D-4E89-8681-20BEE2E39D33}"/>
    <hyperlink ref="AG183" r:id="rId2725" display="https://www.daloopa.com/src/4718994" xr:uid="{226C74F6-C5F4-4DF5-9535-D7C7E7B40375}"/>
    <hyperlink ref="AH183" r:id="rId2726" display="https://www.daloopa.com/src/7998993" xr:uid="{4D248FE3-3A8F-4023-A269-3A60D213FA87}"/>
    <hyperlink ref="AI183" r:id="rId2727" display="https://www.daloopa.com/src/10354041" xr:uid="{C055A292-43B3-4B34-B368-032408BF6423}"/>
    <hyperlink ref="AJ183" r:id="rId2728" display="https://www.daloopa.com/src/14824677" xr:uid="{0D6F3B2D-D8C4-4F31-851E-0F000FF66652}"/>
    <hyperlink ref="AK183" r:id="rId2729" display="https://www.daloopa.com/src/20856587" xr:uid="{BF539C31-40F0-4964-9A98-EFB86E0EF660}"/>
    <hyperlink ref="AL183" r:id="rId2730" display="https://www.daloopa.com/src/32320936" xr:uid="{E77F6758-9352-4A2C-A1B1-E1A16AC8B8D8}"/>
    <hyperlink ref="AM183" r:id="rId2731" display="https://www.daloopa.com/src/38225580" xr:uid="{FE368665-8142-4E94-82BC-59D406B56FAB}"/>
    <hyperlink ref="AN183" r:id="rId2732" display="https://www.daloopa.com/src/46503304" xr:uid="{71AA6A88-E4A8-4855-852B-51245CEC258A}"/>
    <hyperlink ref="AO183" r:id="rId2733" display="https://www.daloopa.com/src/53484218" xr:uid="{CC8B0B2F-079B-420B-83E9-C181922346A8}"/>
    <hyperlink ref="AP183" r:id="rId2734" display="https://www.daloopa.com/src/58703630" xr:uid="{E8958977-BF4D-4BC8-A4F4-7D7A61A09923}"/>
    <hyperlink ref="AQ183" r:id="rId2735" display="https://www.daloopa.com/src/62996630" xr:uid="{688DC0BD-3E63-4A7C-9C99-3BC60D641184}"/>
    <hyperlink ref="AR183" r:id="rId2736" display="https://www.daloopa.com/src/67086612" xr:uid="{1EEB0DE5-41CB-4116-8590-DEBC3EF22D1B}"/>
    <hyperlink ref="A184" r:id="rId2737" xr:uid="{612A5B03-C9B8-4A35-A9DA-E3B2C717FD98}"/>
    <hyperlink ref="C184" r:id="rId2738" xr:uid="{2F5F7926-1599-411C-8B7F-CB5D3273FEBB}"/>
    <hyperlink ref="E184" r:id="rId2739" display="https://www.daloopa.com/src/1679648" xr:uid="{E507AAB0-F6B3-4461-87C7-BD72543003E3}"/>
    <hyperlink ref="F184" r:id="rId2740" display="https://www.daloopa.com/src/1679640" xr:uid="{22AD071B-7071-4CD5-85A4-1324B94F09A1}"/>
    <hyperlink ref="G184" r:id="rId2741" display="https://www.daloopa.com/src/1679637" xr:uid="{F28CF339-816F-4CD0-BBDF-B3C5DDACA38F}"/>
    <hyperlink ref="H184" r:id="rId2742" display="https://www.daloopa.com/src/1679624" xr:uid="{7BA6589E-555D-45AE-88D9-0D8614E8C59A}"/>
    <hyperlink ref="I184" r:id="rId2743" display="https://www.daloopa.com/src/1679616" xr:uid="{28831E57-8A47-4F73-B131-D466C6A02AD4}"/>
    <hyperlink ref="J184" r:id="rId2744" display="https://www.daloopa.com/src/1679608" xr:uid="{69D0456C-56E8-4400-8098-3EB2AEB6FB56}"/>
    <hyperlink ref="K184" r:id="rId2745" display="https://www.daloopa.com/src/1679605" xr:uid="{39F5A1CA-6B66-4502-9FBF-3F5BB3A79F0A}"/>
    <hyperlink ref="L184" r:id="rId2746" display="https://www.daloopa.com/src/1679596" xr:uid="{C43F6543-7897-44C0-8FA2-197395B2D2E4}"/>
    <hyperlink ref="M184" r:id="rId2747" display="https://www.daloopa.com/src/1679581" xr:uid="{442EC94E-1566-4440-82ED-39264EA20E69}"/>
    <hyperlink ref="N184" r:id="rId2748" display="https://www.daloopa.com/src/1679578" xr:uid="{471FCF86-E773-4444-B044-59C76C6310B4}"/>
    <hyperlink ref="O184" r:id="rId2749" display="https://www.daloopa.com/src/1679575" xr:uid="{77C34E1C-DE8F-4B90-B143-D0C583BA1009}"/>
    <hyperlink ref="P184" r:id="rId2750" display="https://www.daloopa.com/src/1679572" xr:uid="{C7BE313D-CB18-490A-A39B-4F828DCF3B2B}"/>
    <hyperlink ref="Q184" r:id="rId2751" display="https://www.daloopa.com/src/1679563" xr:uid="{48F30A75-788F-4B26-8E55-41E1059B9C51}"/>
    <hyperlink ref="R184" r:id="rId2752" display="https://www.daloopa.com/src/1679560" xr:uid="{B253A4B5-B383-4B91-B0BF-6AC1114F67A9}"/>
    <hyperlink ref="S184" r:id="rId2753" display="https://www.daloopa.com/src/1679557" xr:uid="{9C7B8655-2510-4F48-9CA7-088152551EAA}"/>
    <hyperlink ref="T184" r:id="rId2754" display="https://www.daloopa.com/src/1679554" xr:uid="{7073BEBB-02C9-4C50-9728-7D282F51970E}"/>
    <hyperlink ref="U184" r:id="rId2755" display="https://www.daloopa.com/src/1679551" xr:uid="{577D7AA1-528B-49C9-B4E0-661EA38FACEF}"/>
    <hyperlink ref="V184" r:id="rId2756" display="https://www.daloopa.com/src/1679548" xr:uid="{393AFD2C-0827-4377-879E-A2D9A83D8C98}"/>
    <hyperlink ref="W184" r:id="rId2757" display="https://www.daloopa.com/src/1679545" xr:uid="{430A96F1-0552-4239-9AC4-33D36D2EDB04}"/>
    <hyperlink ref="X184" r:id="rId2758" display="https://www.daloopa.com/src/1679542" xr:uid="{B234E78B-F647-449C-ADB6-E67426EE6D4A}"/>
    <hyperlink ref="Y184" r:id="rId2759" display="https://www.daloopa.com/src/1679539" xr:uid="{E604DF19-8D20-4681-9841-EF5DAD40BCE6}"/>
    <hyperlink ref="Z184" r:id="rId2760" display="https://www.daloopa.com/src/1679536" xr:uid="{DF3B2FAE-752F-493B-90A3-3DF7D3D5641D}"/>
    <hyperlink ref="AA184" r:id="rId2761" display="https://www.daloopa.com/src/1679533" xr:uid="{FA632299-2721-4BC2-BFB1-F9399E3B5AD4}"/>
    <hyperlink ref="AB184" r:id="rId2762" display="https://www.daloopa.com/src/1679530" xr:uid="{12ECE97A-8F40-49D5-B98B-FDC0A0CF955F}"/>
    <hyperlink ref="AC184" r:id="rId2763" display="https://www.daloopa.com/src/1679527" xr:uid="{CABCC46B-7DCD-4796-9482-0098C933D211}"/>
    <hyperlink ref="AD184" r:id="rId2764" display="https://www.daloopa.com/src/1679524" xr:uid="{7874ECD9-1F0F-4380-AEC1-5B0CBB0C9A64}"/>
    <hyperlink ref="AE184" r:id="rId2765" display="https://www.daloopa.com/src/1679521" xr:uid="{113F5F05-7E3E-4BF1-9829-A3B001273556}"/>
    <hyperlink ref="AF184" r:id="rId2766" display="https://www.daloopa.com/src/2746587" xr:uid="{9931DADD-E85B-45F9-BC9E-BC0B5BF975F1}"/>
    <hyperlink ref="AG184" r:id="rId2767" display="https://www.daloopa.com/src/4718995" xr:uid="{54DF8B96-AC13-4E3B-A706-C99EC3E613EF}"/>
    <hyperlink ref="AH184" r:id="rId2768" display="https://www.daloopa.com/src/7998994" xr:uid="{410155DA-8202-4F36-8EA5-255A427AB4A7}"/>
    <hyperlink ref="AI184" r:id="rId2769" display="https://www.daloopa.com/src/10354042" xr:uid="{22F0D4FD-A47F-4279-889C-96D5191531BE}"/>
    <hyperlink ref="AJ184" r:id="rId2770" display="https://www.daloopa.com/src/14824676" xr:uid="{54A59E1F-4C59-443E-9E91-94995D08BAE2}"/>
    <hyperlink ref="AK184" r:id="rId2771" display="https://www.daloopa.com/src/20856585" xr:uid="{800C042F-191B-42F2-9703-E428BA4B89C9}"/>
    <hyperlink ref="AL184" r:id="rId2772" display="https://www.daloopa.com/src/32320934" xr:uid="{C6F45F04-97A0-4BC0-AC33-22769F06AF79}"/>
    <hyperlink ref="AM184" r:id="rId2773" display="https://www.daloopa.com/src/38225578" xr:uid="{701F4F30-C758-4D7F-9ED7-2118541FBB64}"/>
    <hyperlink ref="AN184" r:id="rId2774" display="https://www.daloopa.com/src/46503305" xr:uid="{98BBABE1-B5AF-4AEE-BE7A-14B1F0606508}"/>
    <hyperlink ref="AO184" r:id="rId2775" display="https://www.daloopa.com/src/53484220" xr:uid="{BD90D0ED-998D-42A8-ADB5-DCF99B0C761A}"/>
    <hyperlink ref="AP184" r:id="rId2776" display="https://www.daloopa.com/src/58703632" xr:uid="{C2EBEA94-8B98-4AD2-9E3A-67353DFAC81B}"/>
    <hyperlink ref="AQ184" r:id="rId2777" display="https://www.daloopa.com/src/62996632" xr:uid="{EB6BD7DF-D44B-4FF5-BB99-372C9292742A}"/>
    <hyperlink ref="AR184" r:id="rId2778" display="https://www.daloopa.com/src/67086614" xr:uid="{A2DB5859-AF9B-40B1-8B58-04EBE86678A3}"/>
    <hyperlink ref="A188" r:id="rId2779" xr:uid="{656779E7-9400-4B1B-ADE4-E5E0F113F9B4}"/>
    <hyperlink ref="C188" r:id="rId2780" xr:uid="{D741B393-314A-45DE-9A71-2D97B7FB3AAF}"/>
    <hyperlink ref="U188" r:id="rId2781" display="https://www.daloopa.com/src/19135039" xr:uid="{9E519410-7D8B-4052-90A7-DC029A0A825F}"/>
    <hyperlink ref="V188" r:id="rId2782" display="https://www.daloopa.com/src/19135017" xr:uid="{14968626-3541-4C06-BF31-B2CBC09E89C4}"/>
    <hyperlink ref="W188" r:id="rId2783" display="https://www.daloopa.com/src/19134988" xr:uid="{4DDAF7A1-18B1-4069-9195-BE6004845BB2}"/>
    <hyperlink ref="X188" r:id="rId2784" display="https://www.daloopa.com/src/45304484" xr:uid="{8B54BDA4-E2DB-49BD-83B2-783582FD1B8D}"/>
    <hyperlink ref="Y188" r:id="rId2785" display="https://www.daloopa.com/src/19134944" xr:uid="{D3938FFE-1675-43E5-B8DB-F4AE3D37B72E}"/>
    <hyperlink ref="Z188" r:id="rId2786" display="https://www.daloopa.com/src/19134930" xr:uid="{9E73E140-268A-4EB5-AF59-D69192165F4C}"/>
    <hyperlink ref="AA188" r:id="rId2787" display="https://www.daloopa.com/src/19134893" xr:uid="{52F6E5AA-B437-4073-B91A-28ECAAFA643E}"/>
    <hyperlink ref="AB188" r:id="rId2788" display="https://www.daloopa.com/src/45304485" xr:uid="{DEE11683-44F8-43EC-9D7E-0D71E714917C}"/>
    <hyperlink ref="AC188" r:id="rId2789" display="https://www.daloopa.com/src/19134838" xr:uid="{6E9F1597-E39F-4349-B1E3-3B3F107F753A}"/>
    <hyperlink ref="AD188" r:id="rId2790" display="https://www.daloopa.com/src/19134826" xr:uid="{A3A574B5-E979-48A7-B610-92BD9B1B109C}"/>
    <hyperlink ref="AE188" r:id="rId2791" display="https://www.daloopa.com/src/19134804" xr:uid="{27763A6C-C5AC-4706-A6E5-51EA7BDCA4D2}"/>
    <hyperlink ref="AF188" r:id="rId2792" display="https://www.daloopa.com/src/45304486" xr:uid="{9CD99061-ED30-4223-9785-706313FB7BCD}"/>
    <hyperlink ref="AG188" r:id="rId2793" display="https://www.daloopa.com/src/19134690" xr:uid="{12EA6FE2-1B21-4888-B23A-D4DAD8C1B7FB}"/>
    <hyperlink ref="AH188" r:id="rId2794" display="https://www.daloopa.com/src/19134678" xr:uid="{D67C534C-8B41-47C0-BFBE-7EDD3521E1E2}"/>
    <hyperlink ref="AI188" r:id="rId2795" display="https://www.daloopa.com/src/19134569" xr:uid="{DB0A2D54-1765-492A-A44E-DBE58A05CB7D}"/>
    <hyperlink ref="AJ188" r:id="rId2796" display="https://www.daloopa.com/src/45304487" xr:uid="{FBBCCA8F-7CDC-4BA0-B82A-EECCA454D8C3}"/>
    <hyperlink ref="AK188" r:id="rId2797" display="https://www.daloopa.com/src/20860462" xr:uid="{394A4ED0-04F8-4C26-B565-BE593FB6EDEF}"/>
    <hyperlink ref="AL188" r:id="rId2798" display="https://www.daloopa.com/src/32322505" xr:uid="{BCFC7460-B5DA-4D97-9255-CD88D546F188}"/>
    <hyperlink ref="AM188" r:id="rId2799" display="https://www.daloopa.com/src/38227497" xr:uid="{2DDA5102-FDB7-4F68-94CF-382A00C55639}"/>
    <hyperlink ref="AN188" r:id="rId2800" display="https://www.daloopa.com/src/46520641" xr:uid="{AFE029E3-B34A-4531-81E7-3C77C9EECC4A}"/>
    <hyperlink ref="AO188" r:id="rId2801" display="https://www.daloopa.com/src/53486184" xr:uid="{FD07387D-D6B9-48C0-8898-1C14AF5B1C79}"/>
    <hyperlink ref="AP188" r:id="rId2802" display="https://www.daloopa.com/src/58704669" xr:uid="{7CD2C04A-472B-489C-BEEE-3DF3267BEDC2}"/>
    <hyperlink ref="AQ188" r:id="rId2803" display="https://www.daloopa.com/src/62996708" xr:uid="{84862156-C964-44BA-B8CD-66B272ECE4D7}"/>
    <hyperlink ref="AR188" r:id="rId2804" display="https://www.daloopa.com/src/67160329" xr:uid="{73C6A773-0E66-4C00-A594-D2E3067CF5D5}"/>
    <hyperlink ref="AX188" r:id="rId2805" display="https://www.daloopa.com/src/19136447" xr:uid="{93E55AC7-7FFB-4C76-BCF9-80EAD0802727}"/>
    <hyperlink ref="AY188" r:id="rId2806" display="https://www.daloopa.com/src/19136506" xr:uid="{05B9D798-FA70-4A2D-ACAA-1D277AA0FDB8}"/>
    <hyperlink ref="AZ188" r:id="rId2807" display="https://www.daloopa.com/src/19136552" xr:uid="{3340C0D2-7FCF-47B0-B7AA-4B8ED9FFBC39}"/>
    <hyperlink ref="BA188" r:id="rId2808" display="https://www.daloopa.com/src/19136563" xr:uid="{1C3EED5E-4FE6-4C47-A6E9-221692A2CCD3}"/>
    <hyperlink ref="BB188" r:id="rId2809" display="https://www.daloopa.com/src/46504235" xr:uid="{43E4ACF0-22F0-4D8E-8104-EBFE45F07119}"/>
    <hyperlink ref="BC188" r:id="rId2810" display="https://www.daloopa.com/src/67087451" xr:uid="{654F0BE7-A04F-45CF-8402-518520E3980D}"/>
    <hyperlink ref="A189" r:id="rId2811" xr:uid="{EF2339D6-CD04-4516-9A02-63770AABEFAD}"/>
    <hyperlink ref="C189" r:id="rId2812" xr:uid="{EAC224C7-90F1-4A3F-8042-A70BB6E48A6E}"/>
    <hyperlink ref="U189" r:id="rId2813" display="https://www.daloopa.com/src/19135036" xr:uid="{5350412E-EC1C-441C-8A15-E7842BC731A6}"/>
    <hyperlink ref="V189" r:id="rId2814" display="https://www.daloopa.com/src/19135018" xr:uid="{162D6E76-CEE2-4EE3-8152-D2BDD26433F6}"/>
    <hyperlink ref="W189" r:id="rId2815" display="https://www.daloopa.com/src/19134986" xr:uid="{5533C623-39CA-4DEF-9524-D0DB0EC6981A}"/>
    <hyperlink ref="X189" r:id="rId2816" display="https://www.daloopa.com/src/45304488" xr:uid="{50760EF2-84FF-417F-A423-B5655C102173}"/>
    <hyperlink ref="Y189" r:id="rId2817" display="https://www.daloopa.com/src/19134945" xr:uid="{68226EBB-C60A-48A9-AE63-DCE686C9E581}"/>
    <hyperlink ref="Z189" r:id="rId2818" display="https://www.daloopa.com/src/19134925" xr:uid="{C70834CF-7ECE-4FE1-B0B9-2A18ABE09938}"/>
    <hyperlink ref="AA189" r:id="rId2819" display="https://www.daloopa.com/src/19134888" xr:uid="{29C049B9-6BCD-4C5C-81DE-F23D677257D2}"/>
    <hyperlink ref="AB189" r:id="rId2820" display="https://www.daloopa.com/src/45304489" xr:uid="{B50111F9-9BA8-4C73-B1DF-4AC54176CB1C}"/>
    <hyperlink ref="AC189" r:id="rId2821" display="https://www.daloopa.com/src/19134837" xr:uid="{5CC7E93A-2746-41C7-B9BE-385337F0063E}"/>
    <hyperlink ref="AD189" r:id="rId2822" display="https://www.daloopa.com/src/19134824" xr:uid="{9B654D08-7D92-48EB-9230-36589289D3DD}"/>
    <hyperlink ref="AE189" r:id="rId2823" display="https://www.daloopa.com/src/19134803" xr:uid="{035634B9-FEEC-4F4E-8915-6C4963D26CD6}"/>
    <hyperlink ref="AF189" r:id="rId2824" display="https://www.daloopa.com/src/45304490" xr:uid="{41AA7A64-B011-4AB8-AE88-A1E5349E3B74}"/>
    <hyperlink ref="AG189" r:id="rId2825" display="https://www.daloopa.com/src/19134687" xr:uid="{4CA60F8D-3283-4BC2-BC61-50B2BEE5180C}"/>
    <hyperlink ref="AH189" r:id="rId2826" display="https://www.daloopa.com/src/19134675" xr:uid="{F006C7FB-1E5D-4967-BFF2-4BE4B17BE602}"/>
    <hyperlink ref="AI189" r:id="rId2827" display="https://www.daloopa.com/src/19134567" xr:uid="{CC2ADE26-8BFC-419A-A7C7-2B8AAEDA25DC}"/>
    <hyperlink ref="AJ189" r:id="rId2828" display="https://www.daloopa.com/src/45304491" xr:uid="{41297840-F2AA-4418-8105-76C5D5A58A4B}"/>
    <hyperlink ref="AK189" r:id="rId2829" display="https://www.daloopa.com/src/20860457" xr:uid="{CF1E248F-5D0C-49C3-8757-136B7F98BB0A}"/>
    <hyperlink ref="AL189" r:id="rId2830" display="https://www.daloopa.com/src/32322506" xr:uid="{98DDCB4D-2E27-4946-86FE-45C5F8780A0D}"/>
    <hyperlink ref="AM189" r:id="rId2831" display="https://www.daloopa.com/src/38227498" xr:uid="{BB2587AB-70F4-448E-8C80-D3C51D91F262}"/>
    <hyperlink ref="AX189" r:id="rId2832" display="https://www.daloopa.com/src/19136446" xr:uid="{0855C996-34B4-43D6-8D28-496392AF34B5}"/>
    <hyperlink ref="AY189" r:id="rId2833" display="https://www.daloopa.com/src/19136501" xr:uid="{323CF72A-563B-4001-84EB-53F06D996021}"/>
    <hyperlink ref="AZ189" r:id="rId2834" display="https://www.daloopa.com/src/19136548" xr:uid="{31C92860-B7A2-4EFE-8C53-7CF4D4AB7AA1}"/>
    <hyperlink ref="BA189" r:id="rId2835" display="https://www.daloopa.com/src/19136565" xr:uid="{B9DAD3A3-0C61-491D-BB49-38D2E7E9795B}"/>
    <hyperlink ref="A190" r:id="rId2836" xr:uid="{8CE61E5D-BBC8-4E9F-BA21-64D9E39CDD2A}"/>
    <hyperlink ref="C190" r:id="rId2837" xr:uid="{DA371478-9BE4-4527-92D5-A5F818880D5A}"/>
    <hyperlink ref="BC190" r:id="rId2838" display="https://www.daloopa.com/src/67087450" xr:uid="{CFEC00BB-F9AF-42F2-8471-8363A9896B23}"/>
    <hyperlink ref="A191" r:id="rId2839" xr:uid="{36E8FED4-E05C-408F-9CC3-2EB59C9C9215}"/>
    <hyperlink ref="C191" r:id="rId2840" xr:uid="{142FF0C0-D6A9-415B-8335-9861EACD3A53}"/>
    <hyperlink ref="U191" r:id="rId2841" display="https://www.daloopa.com/src/19135038" xr:uid="{3C485036-D669-4841-BC36-3A0726BFA66E}"/>
    <hyperlink ref="V191" r:id="rId2842" display="https://www.daloopa.com/src/19135019" xr:uid="{0F485359-CC9F-4441-89DF-1A821EC3F5D9}"/>
    <hyperlink ref="W191" r:id="rId2843" display="https://www.daloopa.com/src/19134985" xr:uid="{1702FC1F-BBDF-4A02-BB47-8D828D03CAD7}"/>
    <hyperlink ref="X191" r:id="rId2844" display="https://www.daloopa.com/src/45304492" xr:uid="{E3690F34-EA3C-4B16-8C7B-5FEEBD3020AC}"/>
    <hyperlink ref="Y191" r:id="rId2845" display="https://www.daloopa.com/src/19134941" xr:uid="{388AE93F-E6FA-458F-A12A-03C665E160B7}"/>
    <hyperlink ref="Z191" r:id="rId2846" display="https://www.daloopa.com/src/19134926" xr:uid="{B7D9A458-4E1B-4EDF-9C54-2FA40150C4BB}"/>
    <hyperlink ref="AA191" r:id="rId2847" display="https://www.daloopa.com/src/19134891" xr:uid="{6AA940EE-037D-411B-A879-0919941E8D64}"/>
    <hyperlink ref="AB191" r:id="rId2848" display="https://www.daloopa.com/src/45304493" xr:uid="{4919DF82-9612-4A38-B97B-34CB4A45910B}"/>
    <hyperlink ref="AC191" r:id="rId2849" display="https://www.daloopa.com/src/19134834" xr:uid="{5264C974-3D7D-4F6F-AABA-297837891389}"/>
    <hyperlink ref="AD191" r:id="rId2850" display="https://www.daloopa.com/src/19134825" xr:uid="{A28EAF7E-F7EB-4548-99EA-0E9823E209A6}"/>
    <hyperlink ref="AE191" r:id="rId2851" display="https://www.daloopa.com/src/19134805" xr:uid="{E9C01E43-56DE-4899-B212-58127AA9851B}"/>
    <hyperlink ref="AX191" r:id="rId2852" display="https://www.daloopa.com/src/19136445" xr:uid="{B0372784-5650-4DD0-8780-A917135213E3}"/>
    <hyperlink ref="AY191" r:id="rId2853" display="https://www.daloopa.com/src/19136504" xr:uid="{51DCD7D6-8299-4B4D-BAF2-4417D12EEE43}"/>
    <hyperlink ref="A192" r:id="rId2854" xr:uid="{207B78BE-5A83-4FE2-8F45-550EF9286931}"/>
    <hyperlink ref="C192" r:id="rId2855" xr:uid="{8C5C5579-817A-4F39-BF2A-E7BB55F43F37}"/>
    <hyperlink ref="U192" r:id="rId2856" display="https://www.daloopa.com/src/19135037" xr:uid="{2D5E7458-8CFB-4A3B-AE91-4AFA895C0CA3}"/>
    <hyperlink ref="V192" r:id="rId2857" display="https://www.daloopa.com/src/19135023" xr:uid="{080387E2-B07D-4FF9-8801-A9DE775000E8}"/>
    <hyperlink ref="W192" r:id="rId2858" display="https://www.daloopa.com/src/19134987" xr:uid="{26F31970-89D6-44F9-8CCE-296F22D5EA73}"/>
    <hyperlink ref="X192" r:id="rId2859" display="https://www.daloopa.com/src/45304494" xr:uid="{02A2B40E-CAFB-4E98-A092-A01E633E3BB2}"/>
    <hyperlink ref="Y192" r:id="rId2860" display="https://www.daloopa.com/src/19134947" xr:uid="{EFBCFC51-E9F1-42CD-A16C-A6E5B62D0BF3}"/>
    <hyperlink ref="Z192" r:id="rId2861" display="https://www.daloopa.com/src/19134931" xr:uid="{DAA123FC-3155-4B0A-B649-18B0D8BC7D92}"/>
    <hyperlink ref="AA192" r:id="rId2862" display="https://www.daloopa.com/src/19134892" xr:uid="{28DC479C-3339-42E2-AC34-FF5C1B0B6BF8}"/>
    <hyperlink ref="AB192" r:id="rId2863" display="https://www.daloopa.com/src/45304495" xr:uid="{9700AF61-2477-497E-8AF9-764DDBA7DA83}"/>
    <hyperlink ref="AC192" r:id="rId2864" display="https://www.daloopa.com/src/19134839" xr:uid="{A91A870C-A450-4E34-BFA9-EEFE6E1E16B2}"/>
    <hyperlink ref="AD192" r:id="rId2865" display="https://www.daloopa.com/src/19134827" xr:uid="{74C0001A-FC12-4A96-9F24-6FBA9D38AF8F}"/>
    <hyperlink ref="AE192" r:id="rId2866" display="https://www.daloopa.com/src/19134806" xr:uid="{B9D51DEB-2DDC-4B2C-9EC7-1198E349CDEB}"/>
    <hyperlink ref="AF192" r:id="rId2867" display="https://www.daloopa.com/src/45304496" xr:uid="{DC4A8B28-5167-4C0D-9A08-FD87441E9796}"/>
    <hyperlink ref="AG192" r:id="rId2868" display="https://www.daloopa.com/src/19134691" xr:uid="{02F35408-0457-4A44-8205-D99D5B71F64A}"/>
    <hyperlink ref="AH192" r:id="rId2869" display="https://www.daloopa.com/src/19134679" xr:uid="{D968E391-F700-4C9E-B75C-E807F5E2286A}"/>
    <hyperlink ref="AI192" r:id="rId2870" display="https://www.daloopa.com/src/19134570" xr:uid="{FFB86FE7-ED48-4578-AD83-B7B9209DAC54}"/>
    <hyperlink ref="AJ192" r:id="rId2871" display="https://www.daloopa.com/src/45304497" xr:uid="{00E35E3C-A466-488C-B3AC-1A77FDE544DA}"/>
    <hyperlink ref="AK192" r:id="rId2872" display="https://www.daloopa.com/src/20860461" xr:uid="{9B3DC25B-6C08-4E41-A1B6-596B126A830A}"/>
    <hyperlink ref="AL192" r:id="rId2873" display="https://www.daloopa.com/src/32322507" xr:uid="{22EF8DA7-308D-4DE6-A1FA-279331577FEF}"/>
    <hyperlink ref="AM192" r:id="rId2874" display="https://www.daloopa.com/src/38227499" xr:uid="{0261A1AA-993C-4344-884B-4D7187B6956D}"/>
    <hyperlink ref="AN192" r:id="rId2875" display="https://www.daloopa.com/src/46520642" xr:uid="{66CEABB7-02FC-47AC-B8C1-F81043FA1EE2}"/>
    <hyperlink ref="AO192" r:id="rId2876" display="https://www.daloopa.com/src/53486185" xr:uid="{E2BF384B-9E74-4EFA-AF3C-F801C7B62CD4}"/>
    <hyperlink ref="AP192" r:id="rId2877" display="https://www.daloopa.com/src/58704670" xr:uid="{82548968-B8A4-41FA-AB97-4F45A105FCA5}"/>
    <hyperlink ref="AQ192" r:id="rId2878" display="https://www.daloopa.com/src/62996709" xr:uid="{0387F3E7-257D-4AC1-AE76-AE42B1330096}"/>
    <hyperlink ref="AR192" r:id="rId2879" display="https://www.daloopa.com/src/67160330" xr:uid="{B83506A8-479F-411B-AB97-9DED6D89AB97}"/>
    <hyperlink ref="AX192" r:id="rId2880" display="https://www.daloopa.com/src/19136449" xr:uid="{758E75EB-3017-4359-AAF5-7228FFCD76B1}"/>
    <hyperlink ref="AY192" r:id="rId2881" display="https://www.daloopa.com/src/19136507" xr:uid="{C5AF73FD-5F6B-4A97-813C-BF5558B40EB3}"/>
    <hyperlink ref="AZ192" r:id="rId2882" display="https://www.daloopa.com/src/19136551" xr:uid="{50A576D2-32C9-4FFB-A08D-6AEA652B5907}"/>
    <hyperlink ref="BA192" r:id="rId2883" display="https://www.daloopa.com/src/19136562" xr:uid="{E814A80B-BB92-47DD-8878-297FB5F55953}"/>
    <hyperlink ref="BB192" r:id="rId2884" display="https://www.daloopa.com/src/46504236" xr:uid="{88DF6434-3F00-4FEA-A4C5-FABDD7CBF010}"/>
    <hyperlink ref="BC192" r:id="rId2885" display="https://www.daloopa.com/src/67087449" xr:uid="{AE136770-9A49-4FE3-B5ED-2DF8EB0944B6}"/>
    <hyperlink ref="A194" r:id="rId2886" xr:uid="{64FAB5E9-D690-4C35-AE52-671C8D8A249F}"/>
    <hyperlink ref="C194" r:id="rId2887" xr:uid="{5F0D5C5A-0F0B-45E4-92FC-5C113F58B930}"/>
    <hyperlink ref="U194" r:id="rId2888" display="https://www.daloopa.com/src/19135040" xr:uid="{6C1087ED-CC0D-4EF9-B5CE-A32EE151FAD5}"/>
    <hyperlink ref="V194" r:id="rId2889" display="https://www.daloopa.com/src/19135022" xr:uid="{A88DF097-7BE8-4E04-9CF5-B2FD036A76F0}"/>
    <hyperlink ref="W194" r:id="rId2890" display="https://www.daloopa.com/src/19134989" xr:uid="{2BC14223-F110-4421-85E8-F36AB85A8691}"/>
    <hyperlink ref="X194" r:id="rId2891" display="https://www.daloopa.com/src/45304498" xr:uid="{14B57C17-423B-491C-AC26-3ECF1CFE2CC0}"/>
    <hyperlink ref="Y194" r:id="rId2892" display="https://www.daloopa.com/src/19134946" xr:uid="{38FA085C-EE0E-4F98-ABA7-AAFBB2C8A5E3}"/>
    <hyperlink ref="Z194" r:id="rId2893" display="https://www.daloopa.com/src/19134927" xr:uid="{21F35621-9147-4F3A-9126-AFE650CEC9D3}"/>
    <hyperlink ref="AA194" r:id="rId2894" display="https://www.daloopa.com/src/19134887" xr:uid="{FA48040D-59A9-4CC7-9B3B-28E26619B23B}"/>
    <hyperlink ref="AB194" r:id="rId2895" display="https://www.daloopa.com/src/45304499" xr:uid="{9A67BE79-D2EA-4E75-BD57-1B9A0C06A227}"/>
    <hyperlink ref="AC194" r:id="rId2896" display="https://www.daloopa.com/src/19134840" xr:uid="{EE414FE4-0CFA-4A36-AD4F-FD88A4EBF110}"/>
    <hyperlink ref="AD194" r:id="rId2897" display="https://www.daloopa.com/src/19134828" xr:uid="{117749AD-A4E2-468D-A601-1F27F957F93F}"/>
    <hyperlink ref="AE194" r:id="rId2898" display="https://www.daloopa.com/src/19134807" xr:uid="{B50D74F8-F2EB-4D1C-A495-A62E0A061EA0}"/>
    <hyperlink ref="AF194" r:id="rId2899" display="https://www.daloopa.com/src/45304500" xr:uid="{1480F437-4FEB-47D1-92BF-91AC7599B3F7}"/>
    <hyperlink ref="AG194" r:id="rId2900" display="https://www.daloopa.com/src/19134692" xr:uid="{22CAC5CE-1BE7-489E-A07E-95BC315D7F57}"/>
    <hyperlink ref="AH194" r:id="rId2901" display="https://www.daloopa.com/src/19134680" xr:uid="{88738ABB-7404-41E6-8B83-0548230B69B8}"/>
    <hyperlink ref="AI194" r:id="rId2902" display="https://www.daloopa.com/src/19134568" xr:uid="{439B12E0-0926-44A6-9DF3-394C92B8A13A}"/>
    <hyperlink ref="AJ194" r:id="rId2903" display="https://www.daloopa.com/src/45304501" xr:uid="{5AB673C7-5A4B-42EF-998F-D41C33341BF3}"/>
    <hyperlink ref="AK194" r:id="rId2904" display="https://www.daloopa.com/src/20860460" xr:uid="{77C259E1-DE51-4A61-BF58-98518A29D7E2}"/>
    <hyperlink ref="AL194" r:id="rId2905" display="https://www.daloopa.com/src/32322508" xr:uid="{812257B4-340B-402A-9E11-F0AC0EB4E7C7}"/>
    <hyperlink ref="AM194" r:id="rId2906" display="https://www.daloopa.com/src/38227496" xr:uid="{F2CDC370-AE3F-43B3-B68E-F6BE0B65F62C}"/>
    <hyperlink ref="AX194" r:id="rId2907" display="https://www.daloopa.com/src/19136448" xr:uid="{D7EF7083-62C9-4A49-A325-8031AFBB2DD0}"/>
    <hyperlink ref="AY194" r:id="rId2908" display="https://www.daloopa.com/src/19136505" xr:uid="{F93E54AA-2A15-424E-B235-7FDB4A55F81C}"/>
    <hyperlink ref="AZ194" r:id="rId2909" display="https://www.daloopa.com/src/19136553" xr:uid="{A3D8B556-9822-4C2E-9CAD-1BD2F38E4271}"/>
    <hyperlink ref="BA194" r:id="rId2910" display="https://www.daloopa.com/src/19136564" xr:uid="{BB97B34B-819F-489B-9B9C-807C1E840A8B}"/>
    <hyperlink ref="A195" r:id="rId2911" xr:uid="{2BF71C30-46EF-4B3B-9C75-18599CEA10D4}"/>
    <hyperlink ref="C195" r:id="rId2912" xr:uid="{D5943906-FBAE-46C3-8BBE-03C43EFD3D48}"/>
    <hyperlink ref="U195" r:id="rId2913" display="https://www.daloopa.com/src/19135034" xr:uid="{C2073C38-9250-41C0-8692-8464109E1D1A}"/>
    <hyperlink ref="V195" r:id="rId2914" display="https://www.daloopa.com/src/19135021" xr:uid="{74F13554-85C5-4A74-B63F-07F94DE0BA4E}"/>
    <hyperlink ref="W195" r:id="rId2915" display="https://www.daloopa.com/src/19134984" xr:uid="{3BD8C54C-A465-44E9-B7FC-4B8A67CC583F}"/>
    <hyperlink ref="Y195" r:id="rId2916" display="https://www.daloopa.com/src/19134942" xr:uid="{9A56E998-0454-4163-92B3-0F4691EC3117}"/>
    <hyperlink ref="Z195" r:id="rId2917" display="https://www.daloopa.com/src/19134928" xr:uid="{A6B1D49C-8354-4606-B50E-A9253511DC9B}"/>
    <hyperlink ref="AA195" r:id="rId2918" display="https://www.daloopa.com/src/19134889" xr:uid="{E2C5B53E-A09F-42C7-B9ED-7579CC725F35}"/>
    <hyperlink ref="AC195" r:id="rId2919" display="https://www.daloopa.com/src/19134835" xr:uid="{EB877749-609F-4F4B-88CA-C6ABFDF636CE}"/>
    <hyperlink ref="AD195" r:id="rId2920" display="https://www.daloopa.com/src/19134823" xr:uid="{CBD1B412-A1E9-4C8B-9334-BCD73811F8D0}"/>
    <hyperlink ref="AE195" r:id="rId2921" display="https://www.daloopa.com/src/19134802" xr:uid="{19E74289-345B-4D9F-9D61-FA1B4F8470DF}"/>
    <hyperlink ref="AG195" r:id="rId2922" display="https://www.daloopa.com/src/19134688" xr:uid="{0A47AE8D-B7AF-4AF1-8A9C-27EA002F3280}"/>
    <hyperlink ref="AH195" r:id="rId2923" display="https://www.daloopa.com/src/19134677" xr:uid="{5F3BB47B-EEEA-46E3-A5DB-D5E15507A667}"/>
    <hyperlink ref="AI195" r:id="rId2924" display="https://www.daloopa.com/src/19134565" xr:uid="{2D43A2C3-68E6-4FA6-B65B-353DF2DF52D1}"/>
    <hyperlink ref="AK195" r:id="rId2925" display="https://www.daloopa.com/src/20860458" xr:uid="{FFAE5B44-4318-48E0-A9DB-5B9F69379347}"/>
    <hyperlink ref="AL195" r:id="rId2926" display="https://www.daloopa.com/src/32322509" xr:uid="{CAA64E43-4B9C-4012-B905-DEDDAA574182}"/>
    <hyperlink ref="AM195" r:id="rId2927" display="https://www.daloopa.com/src/38227494" xr:uid="{96790B7E-6F70-4397-A1CD-EE683E9AEB30}"/>
    <hyperlink ref="AO195" r:id="rId2928" display="https://www.daloopa.com/src/53486186" xr:uid="{B3925215-30AD-4158-AA57-31686135F1EA}"/>
    <hyperlink ref="AP195" r:id="rId2929" display="https://www.daloopa.com/src/58704671" xr:uid="{7DBD7CA9-D637-488B-BE42-10F9314C1BC0}"/>
    <hyperlink ref="AQ195" r:id="rId2930" display="https://www.daloopa.com/src/62996710" xr:uid="{46A39CC9-F8F9-4433-83D8-7C6169A89183}"/>
    <hyperlink ref="AX195" r:id="rId2931" display="https://www.daloopa.com/src/19136444" xr:uid="{C5061C03-6425-4073-BB21-EDC9640E564A}"/>
    <hyperlink ref="AY195" r:id="rId2932" display="https://www.daloopa.com/src/19136502" xr:uid="{654815D9-C67B-4857-BA73-59BC13BC0B27}"/>
    <hyperlink ref="AZ195" r:id="rId2933" display="https://www.daloopa.com/src/19136550" xr:uid="{90AEE3C8-A45C-4DDB-B6D5-EA55FF7FA223}"/>
    <hyperlink ref="BA195" r:id="rId2934" display="https://www.daloopa.com/src/19136561" xr:uid="{47556D11-AE7B-46A7-99FF-83487E4DD0F4}"/>
    <hyperlink ref="BB195" r:id="rId2935" display="https://www.daloopa.com/src/46541976" xr:uid="{2089153A-6303-4E87-8AD8-79589F572324}"/>
    <hyperlink ref="BC195" r:id="rId2936" display="https://www.daloopa.com/src/67087448" xr:uid="{42F82BDD-D52D-4C3F-A219-D070CF48ECBD}"/>
    <hyperlink ref="A196" r:id="rId2937" xr:uid="{899ADDC0-5240-48B7-AADD-E5D163CFACE2}"/>
    <hyperlink ref="C196" r:id="rId2938" xr:uid="{84CBE20A-EFB2-454E-8193-BD4C99CDE401}"/>
    <hyperlink ref="BC196" r:id="rId2939" display="https://www.daloopa.com/src/67087447" xr:uid="{B4AD83B1-917A-4925-9091-A6D79532D252}"/>
    <hyperlink ref="A197" r:id="rId2940" xr:uid="{D1FB2ED4-DF24-4FC6-9267-E4CB1C7F2969}"/>
    <hyperlink ref="C197" r:id="rId2941" xr:uid="{D3F3CA2F-4306-4997-8D13-9643AE205128}"/>
    <hyperlink ref="U197" r:id="rId2942" display="https://www.daloopa.com/src/19135035" xr:uid="{1AD01B29-62CC-4B44-BACC-93C8D9DECD19}"/>
    <hyperlink ref="V197" r:id="rId2943" display="https://www.daloopa.com/src/19135020" xr:uid="{284C60F3-42D8-414B-B502-1C07C3C751E1}"/>
    <hyperlink ref="W197" r:id="rId2944" display="https://www.daloopa.com/src/19134983" xr:uid="{326ED151-0C30-4938-9016-30C2F5372F4B}"/>
    <hyperlink ref="Y197" r:id="rId2945" display="https://www.daloopa.com/src/19134943" xr:uid="{C7E27E5E-69A8-41AC-A0CA-AF32161473E3}"/>
    <hyperlink ref="Z197" r:id="rId2946" display="https://www.daloopa.com/src/19134929" xr:uid="{31E475F5-CC89-4017-8E91-54D94CD068AA}"/>
    <hyperlink ref="AA197" r:id="rId2947" display="https://www.daloopa.com/src/19134890" xr:uid="{95276E1C-47F4-4A53-869D-049892FBBBCA}"/>
    <hyperlink ref="AC197" r:id="rId2948" display="https://www.daloopa.com/src/19134836" xr:uid="{9B244A0E-6BBC-4510-804D-650177394C66}"/>
    <hyperlink ref="AD197" r:id="rId2949" display="https://www.daloopa.com/src/19134822" xr:uid="{8C845A05-13FD-4A80-A6D9-5B5993755A9B}"/>
    <hyperlink ref="AE197" r:id="rId2950" display="https://www.daloopa.com/src/19134801" xr:uid="{2DA6140A-4D1D-44CE-A394-47F8024F820E}"/>
    <hyperlink ref="AG197" r:id="rId2951" display="https://www.daloopa.com/src/19134689" xr:uid="{403A6F53-051D-43ED-9C16-D69D42F756E8}"/>
    <hyperlink ref="AH197" r:id="rId2952" display="https://www.daloopa.com/src/19134676" xr:uid="{31D6CE97-2D94-4276-B350-E584F4C91B2D}"/>
    <hyperlink ref="AI197" r:id="rId2953" display="https://www.daloopa.com/src/19134566" xr:uid="{47E3AA11-21D5-4D65-83F6-7FE07B2E646F}"/>
    <hyperlink ref="AK197" r:id="rId2954" display="https://www.daloopa.com/src/20860459" xr:uid="{776436CE-8696-49FA-B9E7-FB62B51EEA46}"/>
    <hyperlink ref="AL197" r:id="rId2955" display="https://www.daloopa.com/src/32322510" xr:uid="{03817614-399F-4F68-B04B-BF3BD3DF4589}"/>
    <hyperlink ref="AM197" r:id="rId2956" display="https://www.daloopa.com/src/38227495" xr:uid="{3BEE3EBC-DFB9-4548-8BB1-57D9A0A3863E}"/>
    <hyperlink ref="AO197" r:id="rId2957" display="https://www.daloopa.com/src/53486187" xr:uid="{AEA28FFB-FAF3-48AD-AFBD-82F3166341CF}"/>
    <hyperlink ref="AP197" r:id="rId2958" display="https://www.daloopa.com/src/58704672" xr:uid="{D06BCFA7-9222-42BB-8D5F-B6883C3BE20A}"/>
    <hyperlink ref="AQ197" r:id="rId2959" display="https://www.daloopa.com/src/62996711" xr:uid="{030E88D3-F504-4566-B3F4-4163E1307B8A}"/>
    <hyperlink ref="AX197" r:id="rId2960" display="https://www.daloopa.com/src/19136443" xr:uid="{FF49C1D4-BD2F-401F-95DA-C787676031D3}"/>
    <hyperlink ref="AY197" r:id="rId2961" display="https://www.daloopa.com/src/19136503" xr:uid="{5291153C-2206-4DE3-BCA2-E15225907C01}"/>
    <hyperlink ref="AZ197" r:id="rId2962" display="https://www.daloopa.com/src/19136549" xr:uid="{C89D7C54-24DB-49D6-9C28-00121C61C75D}"/>
    <hyperlink ref="BA197" r:id="rId2963" display="https://www.daloopa.com/src/19136560" xr:uid="{F8F49A6E-399C-4B0E-8609-28C1E5B91664}"/>
    <hyperlink ref="BB197" r:id="rId2964" display="https://www.daloopa.com/src/46541977" xr:uid="{30667882-2931-4368-A3C4-83ABEC4A9CB7}"/>
    <hyperlink ref="BC197" r:id="rId2965" display="https://www.daloopa.com/src/67087446" xr:uid="{5CF275B6-F1A0-4850-803C-8284AE8E54FE}"/>
    <hyperlink ref="A200" r:id="rId2966" xr:uid="{57DF7043-976D-4BAB-BCDF-DC2CB8F5C231}"/>
    <hyperlink ref="C200" r:id="rId2967" xr:uid="{FA7063FB-1C5A-4C68-966F-BF742B028F44}"/>
    <hyperlink ref="U200" r:id="rId2968" display="https://www.daloopa.com/src/19135596" xr:uid="{3310B2D6-89A2-4EB8-94C6-93F891BFABEC}"/>
    <hyperlink ref="V200" r:id="rId2969" display="https://www.daloopa.com/src/19135578" xr:uid="{25772A0A-D973-4E00-A9EB-5D43D621A519}"/>
    <hyperlink ref="W200" r:id="rId2970" display="https://www.daloopa.com/src/19135549" xr:uid="{17FFE60F-3299-4936-99EC-58038A6580E2}"/>
    <hyperlink ref="X200" r:id="rId2971" display="https://www.daloopa.com/src/45304502" xr:uid="{BE3959A4-7FD8-4598-93E9-09B275DDEB39}"/>
    <hyperlink ref="Y200" r:id="rId2972" display="https://www.daloopa.com/src/19135507" xr:uid="{CD45ED5E-F849-454A-B810-A05DF1E175C9}"/>
    <hyperlink ref="Z200" r:id="rId2973" display="https://www.daloopa.com/src/19135497" xr:uid="{D8872974-F6A8-4972-B63B-3F9E4F228697}"/>
    <hyperlink ref="AA200" r:id="rId2974" display="https://www.daloopa.com/src/19135485" xr:uid="{B15D653D-993F-472C-AA11-E0E139C84EE2}"/>
    <hyperlink ref="AB200" r:id="rId2975" display="https://www.daloopa.com/src/45304503" xr:uid="{8DC07475-6062-46FF-BD44-BF88A42AD135}"/>
    <hyperlink ref="AC200" r:id="rId2976" display="https://www.daloopa.com/src/19135457" xr:uid="{1DF14407-2AA3-4999-A34B-F864282BF5BD}"/>
    <hyperlink ref="AD200" r:id="rId2977" display="https://www.daloopa.com/src/19135448" xr:uid="{61191466-8967-45D7-8598-F40E89E3AD55}"/>
    <hyperlink ref="AE200" r:id="rId2978" display="https://www.daloopa.com/src/19135440" xr:uid="{35848B5C-C3BB-4370-9639-A64F2185D30C}"/>
    <hyperlink ref="AF200" r:id="rId2979" display="https://www.daloopa.com/src/45304504" xr:uid="{E80239D1-FB47-439A-AB99-9661AE9FF4DB}"/>
    <hyperlink ref="AG200" r:id="rId2980" display="https://www.daloopa.com/src/19135424" xr:uid="{7AD821C3-740C-4FD2-AD7E-ED441B77DC27}"/>
    <hyperlink ref="AH200" r:id="rId2981" display="https://www.daloopa.com/src/19135411" xr:uid="{7DC64A0C-33AC-472F-A8D6-BC1EA875EDF7}"/>
    <hyperlink ref="AI200" r:id="rId2982" display="https://www.daloopa.com/src/19135398" xr:uid="{42C78AD7-A307-4773-A530-EE900B7529F0}"/>
    <hyperlink ref="AJ200" r:id="rId2983" display="https://www.daloopa.com/src/45304505" xr:uid="{4F49D958-0FB5-43AD-BD4B-F00205D0A7A4}"/>
    <hyperlink ref="AK200" r:id="rId2984" display="https://www.daloopa.com/src/20860673" xr:uid="{23ABB4AF-CCFC-4E05-9AB9-9C70BAC2AE9C}"/>
    <hyperlink ref="AL200" r:id="rId2985" display="https://www.daloopa.com/src/32322697" xr:uid="{11CDE9F2-7D91-4692-9130-E3D924FF0608}"/>
    <hyperlink ref="AM200" r:id="rId2986" display="https://www.daloopa.com/src/38227514" xr:uid="{BFA80519-D2CA-4832-91B1-E05A946F5430}"/>
    <hyperlink ref="AN200" r:id="rId2987" display="https://www.daloopa.com/src/46520643" xr:uid="{4A6CD75D-B581-4092-A589-460DC6C20E34}"/>
    <hyperlink ref="AO200" r:id="rId2988" display="https://www.daloopa.com/src/53486335" xr:uid="{C1B8B973-F6CE-489B-A9C4-D8E759F6227F}"/>
    <hyperlink ref="AP200" r:id="rId2989" display="https://www.daloopa.com/src/58704779" xr:uid="{97841521-AACF-49EB-A913-C523F4BF393D}"/>
    <hyperlink ref="AQ200" r:id="rId2990" display="https://www.daloopa.com/src/62996727" xr:uid="{7B5A8618-4EEB-4961-A418-133BC55F3D64}"/>
    <hyperlink ref="AR200" r:id="rId2991" display="https://www.daloopa.com/src/67160331" xr:uid="{33C40D98-089D-4438-85EB-341A1A725DBF}"/>
    <hyperlink ref="AX200" r:id="rId2992" display="https://www.daloopa.com/src/19136697" xr:uid="{A7B0035B-524E-4F04-9F31-960101577841}"/>
    <hyperlink ref="AY200" r:id="rId2993" display="https://www.daloopa.com/src/19136684" xr:uid="{7789EDA0-5A5A-4E19-8E19-A62E9B3828EE}"/>
    <hyperlink ref="AZ200" r:id="rId2994" display="https://www.daloopa.com/src/19136629" xr:uid="{BCC75B8D-528B-4EF9-89A6-3E38B77A8AD2}"/>
    <hyperlink ref="BA200" r:id="rId2995" display="https://www.daloopa.com/src/19136622" xr:uid="{C0CEE312-D2CA-40A5-B833-0499ED0C4573}"/>
    <hyperlink ref="BB200" r:id="rId2996" display="https://www.daloopa.com/src/46504284" xr:uid="{6E153E8A-E192-4D46-BA11-464FD117C6FD}"/>
    <hyperlink ref="BC200" r:id="rId2997" display="https://www.daloopa.com/src/67087726" xr:uid="{7845E811-9975-4877-AAE9-16562860B60B}"/>
    <hyperlink ref="A201" r:id="rId2998" xr:uid="{40D65D2B-84A5-4DE7-9227-04AA4B06C50F}"/>
    <hyperlink ref="C201" r:id="rId2999" xr:uid="{2920F09E-1219-47DB-ABAD-EA16F58EB0A5}"/>
    <hyperlink ref="U201" r:id="rId3000" display="https://www.daloopa.com/src/19135591" xr:uid="{D3400EFD-313D-43CF-B9A2-6CE2AEA4365A}"/>
    <hyperlink ref="V201" r:id="rId3001" display="https://www.daloopa.com/src/19135576" xr:uid="{2F754E95-FB6B-42DC-8A7A-00F661942C20}"/>
    <hyperlink ref="W201" r:id="rId3002" display="https://www.daloopa.com/src/19135543" xr:uid="{C77AAC3F-94B4-4653-B9F6-139FF85C5AF6}"/>
    <hyperlink ref="X201" r:id="rId3003" display="https://www.daloopa.com/src/45304506" xr:uid="{73189D17-DD6D-402E-B121-05F4A40364CE}"/>
    <hyperlink ref="Y201" r:id="rId3004" display="https://www.daloopa.com/src/19135504" xr:uid="{6242867A-4F6C-4183-888D-AB449D02672A}"/>
    <hyperlink ref="Z201" r:id="rId3005" display="https://www.daloopa.com/src/19135499" xr:uid="{C85B5712-CDB5-46B6-8DAC-95E6AA3FC91D}"/>
    <hyperlink ref="AA201" r:id="rId3006" display="https://www.daloopa.com/src/19135480" xr:uid="{9D901762-7B28-4C31-AD56-CBB84B797D76}"/>
    <hyperlink ref="AB201" r:id="rId3007" display="https://www.daloopa.com/src/45304507" xr:uid="{5154CE26-BBF7-4381-A539-2BB6D08D46C9}"/>
    <hyperlink ref="AC201" r:id="rId3008" display="https://www.daloopa.com/src/19135455" xr:uid="{2AB41F69-E858-4264-BC87-B12D9F44B634}"/>
    <hyperlink ref="AD201" r:id="rId3009" display="https://www.daloopa.com/src/19135446" xr:uid="{E4613338-D5CF-4785-A397-436521686886}"/>
    <hyperlink ref="AE201" r:id="rId3010" display="https://www.daloopa.com/src/19135435" xr:uid="{82E6D03D-390C-4605-B27B-8AC766A78406}"/>
    <hyperlink ref="AF201" r:id="rId3011" display="https://www.daloopa.com/src/45304508" xr:uid="{985E4E1C-933B-4D74-9377-0FE487AEA773}"/>
    <hyperlink ref="AG201" r:id="rId3012" display="https://www.daloopa.com/src/19135421" xr:uid="{DBB13EB3-6389-49A1-B45A-E3C7F6EC865B}"/>
    <hyperlink ref="AH201" r:id="rId3013" display="https://www.daloopa.com/src/19135412" xr:uid="{F0E3EF15-FB0F-4BB3-A3DC-DDE98AB442A6}"/>
    <hyperlink ref="AI201" r:id="rId3014" display="https://www.daloopa.com/src/19135397" xr:uid="{1A9DF021-3570-4FBB-B153-0201B2D20086}"/>
    <hyperlink ref="AJ201" r:id="rId3015" display="https://www.daloopa.com/src/45304509" xr:uid="{612999B0-A282-4E68-839A-FE8842DCD33C}"/>
    <hyperlink ref="AK201" r:id="rId3016" display="https://www.daloopa.com/src/20860670" xr:uid="{209ACE28-8DE7-462D-AAC9-14A3C5B8D708}"/>
    <hyperlink ref="AL201" r:id="rId3017" display="https://www.daloopa.com/src/32322696" xr:uid="{65558DBA-0A0C-49C4-A6C3-12D7E690C824}"/>
    <hyperlink ref="AM201" r:id="rId3018" display="https://www.daloopa.com/src/38227517" xr:uid="{3FA69B81-5537-4DFB-B110-1460638D0954}"/>
    <hyperlink ref="AX201" r:id="rId3019" display="https://www.daloopa.com/src/19136694" xr:uid="{1D225E99-C5BC-4907-940D-AFA8E10A4A17}"/>
    <hyperlink ref="AY201" r:id="rId3020" display="https://www.daloopa.com/src/19136681" xr:uid="{81E66B38-CC24-4ACE-9B7E-D59AD2E15CC1}"/>
    <hyperlink ref="AZ201" r:id="rId3021" display="https://www.daloopa.com/src/19136625" xr:uid="{4FDCEA27-5C16-410C-BAC9-3DA16786EAED}"/>
    <hyperlink ref="BA201" r:id="rId3022" display="https://www.daloopa.com/src/19136620" xr:uid="{587B4CC0-B1BC-4337-9987-5FFB72908014}"/>
    <hyperlink ref="A202" r:id="rId3023" xr:uid="{DFF46599-ADF9-45B7-BAE4-93B2A12B3A8E}"/>
    <hyperlink ref="C202" r:id="rId3024" xr:uid="{AD211874-563D-411C-AE9C-3071157AF40F}"/>
    <hyperlink ref="BC202" r:id="rId3025" display="https://www.daloopa.com/src/67087727" xr:uid="{01EE3CAA-7D5E-4545-B3CF-4804C3088FF5}"/>
    <hyperlink ref="A203" r:id="rId3026" xr:uid="{5F9BB593-78D0-4E91-A982-3C11909E7713}"/>
    <hyperlink ref="C203" r:id="rId3027" xr:uid="{0CD50413-7C5D-4EAA-B212-B260414BF75C}"/>
    <hyperlink ref="U203" r:id="rId3028" display="https://www.daloopa.com/src/19135592" xr:uid="{1AC7B8CC-22F7-40CC-9E1B-B2041E7C6848}"/>
    <hyperlink ref="V203" r:id="rId3029" display="https://www.daloopa.com/src/19135575" xr:uid="{F955B993-35B8-4503-B429-8834CBD2A162}"/>
    <hyperlink ref="W203" r:id="rId3030" display="https://www.daloopa.com/src/19135544" xr:uid="{CDADC4AC-9E8D-4448-A39C-F64DC1334BE6}"/>
    <hyperlink ref="X203" r:id="rId3031" display="https://www.daloopa.com/src/45304510" xr:uid="{7DEC597A-B29C-43B4-93A1-7FD8D05035E7}"/>
    <hyperlink ref="Y203" r:id="rId3032" display="https://www.daloopa.com/src/19135505" xr:uid="{59EAEE65-DD02-4887-A0C4-6A71FF1F4A57}"/>
    <hyperlink ref="AA203" r:id="rId3033" display="https://www.daloopa.com/src/19135483" xr:uid="{96AD8E14-C11E-4AAC-93C5-6C8CE333798E}"/>
    <hyperlink ref="AB203" r:id="rId3034" display="https://www.daloopa.com/src/45304511" xr:uid="{7FCC4465-AE01-47BA-B75E-2BF9DE3281D8}"/>
    <hyperlink ref="AC203" r:id="rId3035" display="https://www.daloopa.com/src/19135453" xr:uid="{9537926A-A97F-4A69-94B6-C841FAD5114E}"/>
    <hyperlink ref="AD203" r:id="rId3036" display="https://www.daloopa.com/src/19135444" xr:uid="{B2AA59A2-7EE1-4F89-883F-9F7141322200}"/>
    <hyperlink ref="AE203" r:id="rId3037" display="https://www.daloopa.com/src/19135434" xr:uid="{2A6D458A-E51B-4346-B21E-564651A35951}"/>
    <hyperlink ref="AX203" r:id="rId3038" display="https://www.daloopa.com/src/19136693" xr:uid="{C97CE772-4F8A-4ADB-BFB9-BF31BE331790}"/>
    <hyperlink ref="AY203" r:id="rId3039" display="https://www.daloopa.com/src/19136682" xr:uid="{CF797BE9-36B3-4147-A5A4-131D84F7ACC7}"/>
    <hyperlink ref="A204" r:id="rId3040" xr:uid="{D62165BB-7EA3-425C-9AAA-9065911CC33E}"/>
    <hyperlink ref="C204" r:id="rId3041" xr:uid="{DCFFD7FF-7511-4A38-890F-72D1A7F47E5D}"/>
    <hyperlink ref="U204" r:id="rId3042" display="https://www.daloopa.com/src/19135595" xr:uid="{28A1CCF6-BED5-4E3A-B24F-9C6A0A93414C}"/>
    <hyperlink ref="V204" r:id="rId3043" display="https://www.daloopa.com/src/19135574" xr:uid="{B75C9A2F-28B5-415C-937C-33936970FEF6}"/>
    <hyperlink ref="W204" r:id="rId3044" display="https://www.daloopa.com/src/19135548" xr:uid="{62AB63AD-FA64-44A7-A278-361D657578CE}"/>
    <hyperlink ref="X204" r:id="rId3045" display="https://www.daloopa.com/src/45304512" xr:uid="{3B804ADB-6845-464F-AFC0-39398F98B397}"/>
    <hyperlink ref="Y204" r:id="rId3046" display="https://www.daloopa.com/src/19135508" xr:uid="{9DEFA91E-50E5-48F2-BFF2-E0B577A849D9}"/>
    <hyperlink ref="Z204" r:id="rId3047" display="https://www.daloopa.com/src/19135498" xr:uid="{4F9ADFF8-01BD-45FB-8636-A9A060D9A27B}"/>
    <hyperlink ref="AA204" r:id="rId3048" display="https://www.daloopa.com/src/19135484" xr:uid="{DE5A2CCC-D89C-420E-B5AE-C6EC53680236}"/>
    <hyperlink ref="AB204" r:id="rId3049" display="https://www.daloopa.com/src/45304513" xr:uid="{F3A56AD3-DF44-4B15-88DB-857FEDF78B85}"/>
    <hyperlink ref="AC204" r:id="rId3050" display="https://www.daloopa.com/src/19135458" xr:uid="{E2A521D3-9094-4811-92B6-839BFC68C83F}"/>
    <hyperlink ref="AD204" r:id="rId3051" display="https://www.daloopa.com/src/19135450" xr:uid="{9E8FCBF6-29EA-480F-9D08-65ABBBCAE519}"/>
    <hyperlink ref="AE204" r:id="rId3052" display="https://www.daloopa.com/src/19135438" xr:uid="{D64655CB-E417-4FEB-937E-1F67D8BE0B0E}"/>
    <hyperlink ref="AF204" r:id="rId3053" display="https://www.daloopa.com/src/45304514" xr:uid="{360FC915-4F6F-4437-B6B3-B2817AD0C621}"/>
    <hyperlink ref="AG204" r:id="rId3054" display="https://www.daloopa.com/src/19135425" xr:uid="{DF691D74-0A7A-4A1C-88CD-2C35E259CF39}"/>
    <hyperlink ref="AH204" r:id="rId3055" display="https://www.daloopa.com/src/19135413" xr:uid="{98AD2C8D-EBFE-4E51-8B71-D5EE92BA4756}"/>
    <hyperlink ref="AI204" r:id="rId3056" display="https://www.daloopa.com/src/19135393" xr:uid="{CC2A3749-48E4-4EF2-851D-B7DBC656236F}"/>
    <hyperlink ref="AJ204" r:id="rId3057" display="https://www.daloopa.com/src/45304515" xr:uid="{3A198489-D677-47A7-BC8C-281A6C404E0A}"/>
    <hyperlink ref="AK204" r:id="rId3058" display="https://www.daloopa.com/src/20860674" xr:uid="{B0D82372-14E9-49B3-A30B-5C69F5353294}"/>
    <hyperlink ref="AL204" r:id="rId3059" display="https://www.daloopa.com/src/32322695" xr:uid="{A3205516-CBB2-461E-823B-F84C0192C153}"/>
    <hyperlink ref="AM204" r:id="rId3060" display="https://www.daloopa.com/src/38227516" xr:uid="{FA839E57-7FC1-42B7-BEF6-19A99E1589A6}"/>
    <hyperlink ref="AN204" r:id="rId3061" display="https://www.daloopa.com/src/46520644" xr:uid="{FA7E0577-A638-479E-B69B-97BAAB36762D}"/>
    <hyperlink ref="AO204" r:id="rId3062" display="https://www.daloopa.com/src/53486336" xr:uid="{192E2B56-F7B7-4AC1-9232-566953816A49}"/>
    <hyperlink ref="AP204" r:id="rId3063" display="https://www.daloopa.com/src/58704780" xr:uid="{4023C579-3213-4DA7-B4B4-6FF633753C4D}"/>
    <hyperlink ref="AQ204" r:id="rId3064" display="https://www.daloopa.com/src/62996726" xr:uid="{BB241293-9788-4B15-96E9-9BF4BF9B9925}"/>
    <hyperlink ref="AR204" r:id="rId3065" display="https://www.daloopa.com/src/67160332" xr:uid="{B0EBB01B-C2F6-49AD-958C-B2B33497BDD6}"/>
    <hyperlink ref="AX204" r:id="rId3066" display="https://www.daloopa.com/src/19136698" xr:uid="{81668537-6056-47C0-8D38-6C52CDB032DD}"/>
    <hyperlink ref="AY204" r:id="rId3067" display="https://www.daloopa.com/src/19136685" xr:uid="{4A960506-B6A5-46BC-852D-7B9175DEF65A}"/>
    <hyperlink ref="AZ204" r:id="rId3068" display="https://www.daloopa.com/src/19136630" xr:uid="{ECB2A919-F9BF-4881-827C-2C15815C2FEB}"/>
    <hyperlink ref="BA204" r:id="rId3069" display="https://www.daloopa.com/src/19136624" xr:uid="{8155BB65-CE2A-471B-A83D-16FC37909822}"/>
    <hyperlink ref="BB204" r:id="rId3070" display="https://www.daloopa.com/src/46504285" xr:uid="{D2621119-6E0C-48C8-A266-5C0174413779}"/>
    <hyperlink ref="BC204" r:id="rId3071" display="https://www.daloopa.com/src/67087725" xr:uid="{ED7FDBC1-2D21-4B8D-BE4D-5FB1EF380A6A}"/>
    <hyperlink ref="A206" r:id="rId3072" xr:uid="{B7481770-A26A-4284-AF50-5EB74B388F42}"/>
    <hyperlink ref="C206" r:id="rId3073" xr:uid="{41C49E6E-6B38-466F-B590-1789C4F9B6E7}"/>
    <hyperlink ref="U206" r:id="rId3074" display="https://www.daloopa.com/src/19135597" xr:uid="{220CABA1-E17A-45DA-97FC-B3619BD4D9EE}"/>
    <hyperlink ref="V206" r:id="rId3075" display="https://www.daloopa.com/src/19135579" xr:uid="{5CDD6A91-AD91-4A79-92B7-439BA77FCAD9}"/>
    <hyperlink ref="W206" r:id="rId3076" display="https://www.daloopa.com/src/19135547" xr:uid="{3510C647-52B7-4B5F-811D-346A71562302}"/>
    <hyperlink ref="X206" r:id="rId3077" display="https://www.daloopa.com/src/45304516" xr:uid="{5F79501B-91D0-43C0-9A5B-2A70FEB61405}"/>
    <hyperlink ref="Y206" r:id="rId3078" display="https://www.daloopa.com/src/19135509" xr:uid="{6950E193-1A56-456F-878D-E3C56CA1F001}"/>
    <hyperlink ref="Z206" r:id="rId3079" display="https://www.daloopa.com/src/19135502" xr:uid="{B4F221C0-2167-40E3-B2C5-CE5EF65A598C}"/>
    <hyperlink ref="AA206" r:id="rId3080" display="https://www.daloopa.com/src/19135479" xr:uid="{E441F957-574F-420C-B322-F8209E0A05E2}"/>
    <hyperlink ref="AB206" r:id="rId3081" display="https://www.daloopa.com/src/45304517" xr:uid="{5BB4CCD8-FBDA-43A3-B4AD-E4817B015FD5}"/>
    <hyperlink ref="AC206" r:id="rId3082" display="https://www.daloopa.com/src/19135459" xr:uid="{238B68F1-6883-49FA-8F52-86764EAFFB59}"/>
    <hyperlink ref="AD206" r:id="rId3083" display="https://www.daloopa.com/src/19135449" xr:uid="{29C5297F-FB60-4F4D-8B1E-4378EA8E393D}"/>
    <hyperlink ref="AE206" r:id="rId3084" display="https://www.daloopa.com/src/19135439" xr:uid="{259DE7EF-5D14-4BBF-A1EA-692D1818EDC9}"/>
    <hyperlink ref="AF206" r:id="rId3085" display="https://www.daloopa.com/src/45304518" xr:uid="{88CA7E31-F2FF-4FD0-AB12-BA324B772081}"/>
    <hyperlink ref="AG206" r:id="rId3086" display="https://www.daloopa.com/src/19135426" xr:uid="{1E4EA95F-38C6-4AEC-B2A2-A3200FF4463B}"/>
    <hyperlink ref="AH206" r:id="rId3087" display="https://www.daloopa.com/src/19135415" xr:uid="{EB6503B6-F919-4D59-89CC-5040F77D8759}"/>
    <hyperlink ref="AI206" r:id="rId3088" display="https://www.daloopa.com/src/19135396" xr:uid="{F4F8EAB6-D59D-4135-8A60-B04888D7BAD3}"/>
    <hyperlink ref="AJ206" r:id="rId3089" display="https://www.daloopa.com/src/45304519" xr:uid="{A26E3174-133C-437A-9D02-4E1E61E680F1}"/>
    <hyperlink ref="AK206" r:id="rId3090" display="https://www.daloopa.com/src/20860669" xr:uid="{5CD5E688-ED94-4451-A594-F41B5774CEEA}"/>
    <hyperlink ref="AL206" r:id="rId3091" display="https://www.daloopa.com/src/32322694" xr:uid="{3C3D0D01-0A67-4C28-9348-4A228243CC37}"/>
    <hyperlink ref="AM206" r:id="rId3092" display="https://www.daloopa.com/src/38227515" xr:uid="{5F2ACBBA-23E6-4CD9-803C-CD980A1D49C0}"/>
    <hyperlink ref="AX206" r:id="rId3093" display="https://www.daloopa.com/src/19136696" xr:uid="{E961FACE-DC4C-4198-A29B-E085275CD08B}"/>
    <hyperlink ref="AY206" r:id="rId3094" display="https://www.daloopa.com/src/19136683" xr:uid="{8108620B-F1A7-4B90-8BBF-6CD5C3FAE673}"/>
    <hyperlink ref="AZ206" r:id="rId3095" display="https://www.daloopa.com/src/19136628" xr:uid="{17F0D618-CC5C-42B4-AF88-278A40E58403}"/>
    <hyperlink ref="BA206" r:id="rId3096" display="https://www.daloopa.com/src/19136623" xr:uid="{BA3933E9-7CEE-4943-92B5-BABE79D9F23A}"/>
    <hyperlink ref="A207" r:id="rId3097" xr:uid="{BAA9B51E-A2A5-4F1C-958C-B53B6798C467}"/>
    <hyperlink ref="C207" r:id="rId3098" xr:uid="{2300A8C3-5722-4D85-A295-1AA22141481E}"/>
    <hyperlink ref="U207" r:id="rId3099" display="https://www.daloopa.com/src/19135593" xr:uid="{A1552F9B-33F3-4B8F-A985-795D93E27129}"/>
    <hyperlink ref="V207" r:id="rId3100" display="https://www.daloopa.com/src/19135577" xr:uid="{D3784098-5D16-48CD-B75B-48526711D47D}"/>
    <hyperlink ref="W207" r:id="rId3101" display="https://www.daloopa.com/src/19135545" xr:uid="{EE22167E-0E1E-4F8C-8517-2180EFE48A21}"/>
    <hyperlink ref="Y207" r:id="rId3102" display="https://www.daloopa.com/src/19135506" xr:uid="{26FAFE30-AE73-4BEF-844C-725EA60C29B8}"/>
    <hyperlink ref="Z207" r:id="rId3103" display="https://www.daloopa.com/src/19135500" xr:uid="{73861582-AAC0-4958-A44A-DA63ADD5AD95}"/>
    <hyperlink ref="AA207" r:id="rId3104" display="https://www.daloopa.com/src/19135481" xr:uid="{53EEA45A-8D76-42B8-BEB3-B7FB495020BB}"/>
    <hyperlink ref="AC207" r:id="rId3105" display="https://www.daloopa.com/src/19135454" xr:uid="{D6221A14-6D0E-4B71-B8AB-7EA4D9977735}"/>
    <hyperlink ref="AD207" r:id="rId3106" display="https://www.daloopa.com/src/19135447" xr:uid="{87243375-8EF5-4DF7-BEF5-3C9A0C511444}"/>
    <hyperlink ref="AE207" r:id="rId3107" display="https://www.daloopa.com/src/19135436" xr:uid="{E795C6D0-2AD4-48D4-AFDD-69D2B4ECB2EF}"/>
    <hyperlink ref="AG207" r:id="rId3108" display="https://www.daloopa.com/src/19135423" xr:uid="{DE2E4D6B-45B8-4193-8163-0C60111EFE4C}"/>
    <hyperlink ref="AH207" r:id="rId3109" display="https://www.daloopa.com/src/19135416" xr:uid="{C4AF5E80-645E-466B-A6B0-774494F4D4AF}"/>
    <hyperlink ref="AI207" r:id="rId3110" display="https://www.daloopa.com/src/19135395" xr:uid="{2485FAC0-3581-48B7-A17C-E30B2AB21BB9}"/>
    <hyperlink ref="AK207" r:id="rId3111" display="https://www.daloopa.com/src/20860671" xr:uid="{F9E3358B-6D39-42FB-A132-9E5B44DEFFDC}"/>
    <hyperlink ref="AL207" r:id="rId3112" display="https://www.daloopa.com/src/32322693" xr:uid="{E03661C4-1995-4332-BC76-C1F8E8B72B4D}"/>
    <hyperlink ref="AM207" r:id="rId3113" display="https://www.daloopa.com/src/38227518" xr:uid="{38CE9521-8519-47A0-AC7F-374BE2FE369F}"/>
    <hyperlink ref="AO207" r:id="rId3114" display="https://www.daloopa.com/src/53486188" xr:uid="{789B039D-AF58-4B28-9848-52D8EBBFD279}"/>
    <hyperlink ref="AP207" r:id="rId3115" display="https://www.daloopa.com/src/58704673" xr:uid="{3ECCF99E-647E-4414-89D5-527279F78CD2}"/>
    <hyperlink ref="AQ207" r:id="rId3116" display="https://www.daloopa.com/src/62996730" xr:uid="{01014333-6F59-4C43-B82B-574394B20E37}"/>
    <hyperlink ref="AX207" r:id="rId3117" display="https://www.daloopa.com/src/19136692" xr:uid="{E8A238F9-3603-4B11-B7B2-D45A5DEF90D2}"/>
    <hyperlink ref="AY207" r:id="rId3118" display="https://www.daloopa.com/src/19136679" xr:uid="{63B51AAC-2C90-412D-9F5B-C061779E1BA2}"/>
    <hyperlink ref="AZ207" r:id="rId3119" display="https://www.daloopa.com/src/19136627" xr:uid="{35E21DFC-B01E-43F0-9BAB-EF5D9AC5D2E1}"/>
    <hyperlink ref="BA207" r:id="rId3120" display="https://www.daloopa.com/src/19136619" xr:uid="{7227C987-5ABD-40CA-890A-3672286707A8}"/>
    <hyperlink ref="BB207" r:id="rId3121" display="https://www.daloopa.com/src/46541975" xr:uid="{B8E61DFB-7D47-4CB8-9329-24B2D6577407}"/>
    <hyperlink ref="BC207" r:id="rId3122" display="https://www.daloopa.com/src/67087580" xr:uid="{D6D0CB8C-C75C-4D42-9996-E46A54A98B8D}"/>
    <hyperlink ref="A208" r:id="rId3123" xr:uid="{02FAD481-BB38-42D4-BC04-43CE5832072D}"/>
    <hyperlink ref="C208" r:id="rId3124" xr:uid="{7E5B4AAB-0AFF-414D-A6BC-595D309B6923}"/>
    <hyperlink ref="BC208" r:id="rId3125" display="https://www.daloopa.com/src/67087729" xr:uid="{888A2799-98D5-4114-B083-3B5BF652BA3C}"/>
    <hyperlink ref="A209" r:id="rId3126" xr:uid="{DE7829BB-DFC8-40FA-A8AC-3CDF08D8F786}"/>
    <hyperlink ref="C209" r:id="rId3127" xr:uid="{4AB42B93-E541-4351-933C-8DDE15A16D1D}"/>
    <hyperlink ref="U209" r:id="rId3128" display="https://www.daloopa.com/src/19135594" xr:uid="{ED616431-E4BE-42C3-9D98-BF7E4994D572}"/>
    <hyperlink ref="V209" r:id="rId3129" display="https://www.daloopa.com/src/19135573" xr:uid="{59A1DC21-BF49-4C1B-A568-F4476B7B9263}"/>
    <hyperlink ref="W209" r:id="rId3130" display="https://www.daloopa.com/src/19135546" xr:uid="{19854410-D10C-4E8F-B0AC-46C5E86B8B59}"/>
    <hyperlink ref="Y209" r:id="rId3131" display="https://www.daloopa.com/src/19135503" xr:uid="{D5B33500-838E-4FB8-B1B2-F59C5CC13861}"/>
    <hyperlink ref="Z209" r:id="rId3132" display="https://www.daloopa.com/src/19135501" xr:uid="{062DE695-6790-45D1-A82F-3D0227FD5AD9}"/>
    <hyperlink ref="AA209" r:id="rId3133" display="https://www.daloopa.com/src/19135482" xr:uid="{DF27B992-FB9C-473F-89C0-CA7254288745}"/>
    <hyperlink ref="AC209" r:id="rId3134" display="https://www.daloopa.com/src/19135456" xr:uid="{4C159EE0-EF27-4306-A67B-15253A9D2C43}"/>
    <hyperlink ref="AD209" r:id="rId3135" display="https://www.daloopa.com/src/19135445" xr:uid="{EFC9AE2B-73B1-470E-9A90-5BDAFB8B6729}"/>
    <hyperlink ref="AE209" r:id="rId3136" display="https://www.daloopa.com/src/19135437" xr:uid="{863BA697-6BF5-4D41-B5A4-8900B95F8F16}"/>
    <hyperlink ref="AG209" r:id="rId3137" display="https://www.daloopa.com/src/19135422" xr:uid="{22A6CCB0-D083-4A60-AD04-8DDEEF7A0321}"/>
    <hyperlink ref="AH209" r:id="rId3138" display="https://www.daloopa.com/src/19135414" xr:uid="{E9D70388-588D-4A63-B31D-E0939FDEA534}"/>
    <hyperlink ref="AI209" r:id="rId3139" display="https://www.daloopa.com/src/19135394" xr:uid="{8E9C3FAF-96AB-45FB-96C6-DC2197AFF899}"/>
    <hyperlink ref="AK209" r:id="rId3140" display="https://www.daloopa.com/src/20860672" xr:uid="{2AEDBDC0-3066-4BC1-BB76-0A93D00E0C47}"/>
    <hyperlink ref="AL209" r:id="rId3141" display="https://www.daloopa.com/src/32322692" xr:uid="{713BF100-0CEA-4638-8C51-4C4E9BAD6F51}"/>
    <hyperlink ref="AM209" r:id="rId3142" display="https://www.daloopa.com/src/38227519" xr:uid="{FA86BA1B-4C5C-4B69-A564-10205274E314}"/>
    <hyperlink ref="AO209" r:id="rId3143" display="https://www.daloopa.com/src/53486189" xr:uid="{58D0EF1E-D4FF-40CC-A427-48240CBBE620}"/>
    <hyperlink ref="AP209" r:id="rId3144" display="https://www.daloopa.com/src/58704674" xr:uid="{D6DCBD79-B889-4CC5-A475-84AE1A217526}"/>
    <hyperlink ref="AQ209" r:id="rId3145" display="https://www.daloopa.com/src/62996733" xr:uid="{C853A138-8F19-4B11-8023-93C8F9E9974B}"/>
    <hyperlink ref="AX209" r:id="rId3146" display="https://www.daloopa.com/src/19136695" xr:uid="{6681375F-DD3A-4856-8583-1E9B0A2877BB}"/>
    <hyperlink ref="AY209" r:id="rId3147" display="https://www.daloopa.com/src/19136680" xr:uid="{61ADD431-2EDF-4042-84D3-B62AD00EEBD1}"/>
    <hyperlink ref="AZ209" r:id="rId3148" display="https://www.daloopa.com/src/19136626" xr:uid="{6C2142A9-AA75-4002-886F-B718C27C0E3C}"/>
    <hyperlink ref="BA209" r:id="rId3149" display="https://www.daloopa.com/src/19136621" xr:uid="{DA345599-915C-4542-A410-9E0C81506F24}"/>
    <hyperlink ref="BB209" r:id="rId3150" display="https://www.daloopa.com/src/46541978" xr:uid="{44D386B8-1C3F-44CC-B415-4DF966A7524A}"/>
    <hyperlink ref="BC209" r:id="rId3151" display="https://www.daloopa.com/src/67087728" xr:uid="{271C64E6-514F-4FF6-9945-48EC57BD6E66}"/>
    <hyperlink ref="A212" r:id="rId3152" xr:uid="{812B8E79-9FAD-46FA-A19E-7E8A6C6BADB7}"/>
    <hyperlink ref="C212" r:id="rId3153" xr:uid="{3F897374-9ED3-4D05-9184-CBD0641C3156}"/>
    <hyperlink ref="U212" r:id="rId3154" display="https://www.daloopa.com/src/19136062" xr:uid="{497958D8-C7DE-4B07-B637-B623A6AC9AC5}"/>
    <hyperlink ref="V212" r:id="rId3155" display="https://www.daloopa.com/src/19136038" xr:uid="{B85AE1CB-1E80-40D3-B930-448C05620A49}"/>
    <hyperlink ref="W212" r:id="rId3156" display="https://www.daloopa.com/src/19136027" xr:uid="{6C09D8D4-3389-4AFD-9279-004E8153261D}"/>
    <hyperlink ref="X212" r:id="rId3157" display="https://www.daloopa.com/src/45304520" xr:uid="{763CF989-43F4-4253-B9B4-57422E6ED72C}"/>
    <hyperlink ref="Y212" r:id="rId3158" display="https://www.daloopa.com/src/19135997" xr:uid="{B17ED5F8-F083-4F45-A1B9-A269A9B86EAB}"/>
    <hyperlink ref="Z212" r:id="rId3159" display="https://www.daloopa.com/src/19135931" xr:uid="{EB44AF15-9331-42CD-AC67-3DD285DB3D31}"/>
    <hyperlink ref="AA212" r:id="rId3160" display="https://www.daloopa.com/src/19135904" xr:uid="{3E21741D-47DE-4FA9-9229-49A49B9D693C}"/>
    <hyperlink ref="AB212" r:id="rId3161" display="https://www.daloopa.com/src/45304521" xr:uid="{F439030A-AF74-4F3A-ACD3-763FBBC254F3}"/>
    <hyperlink ref="AC212" r:id="rId3162" display="https://www.daloopa.com/src/19135874" xr:uid="{41B4E870-A0EF-4A2B-800B-39F52B8956D3}"/>
    <hyperlink ref="AD212" r:id="rId3163" display="https://www.daloopa.com/src/19135840" xr:uid="{826671FD-EB2F-4879-B10A-964685F6EC16}"/>
    <hyperlink ref="AE212" r:id="rId3164" display="https://www.daloopa.com/src/19135811" xr:uid="{2F49E03A-E37A-4B81-8C77-411509249257}"/>
    <hyperlink ref="AF212" r:id="rId3165" display="https://www.daloopa.com/src/45304522" xr:uid="{6E78A0AA-0FE8-4842-BBB4-BF9C4400BBCF}"/>
    <hyperlink ref="AG212" r:id="rId3166" display="https://www.daloopa.com/src/19135783" xr:uid="{B26BC375-5F58-49C6-9A2F-F2D1F2351229}"/>
    <hyperlink ref="AH212" r:id="rId3167" display="https://www.daloopa.com/src/19135766" xr:uid="{A0725054-8F1A-4D95-AAA8-792D96BC66E4}"/>
    <hyperlink ref="AI212" r:id="rId3168" display="https://www.daloopa.com/src/19135739" xr:uid="{14436EEB-32D4-4569-B979-F9A90D49B555}"/>
    <hyperlink ref="AJ212" r:id="rId3169" display="https://www.daloopa.com/src/45304523" xr:uid="{FB90C49D-7BD0-44F3-887C-95935D712A93}"/>
    <hyperlink ref="AK212" r:id="rId3170" display="https://www.daloopa.com/src/20860755" xr:uid="{F02E4952-8F06-4FA1-AB43-C0F9A6D3326E}"/>
    <hyperlink ref="AL212" r:id="rId3171" display="https://www.daloopa.com/src/32322749" xr:uid="{ACEFC231-519E-435C-9EF6-B7B3844199A8}"/>
    <hyperlink ref="AM212" r:id="rId3172" display="https://www.daloopa.com/src/38227595" xr:uid="{59E9F277-2FD3-46ED-841B-35A731C1C2B2}"/>
    <hyperlink ref="AN212" r:id="rId3173" display="https://www.daloopa.com/src/46520645" xr:uid="{1FE5A2E2-B1F1-4497-BE7A-661CF8949D75}"/>
    <hyperlink ref="AO212" r:id="rId3174" display="https://www.daloopa.com/src/53486474" xr:uid="{6E601841-DD6F-4C54-AC8E-82FAC89F9398}"/>
    <hyperlink ref="AP212" r:id="rId3175" display="https://www.daloopa.com/src/58704831" xr:uid="{D8FFDBA0-F3E2-4CF7-8F67-92331122D10C}"/>
    <hyperlink ref="AQ212" r:id="rId3176" display="https://www.daloopa.com/src/62996739" xr:uid="{F4184D11-736B-4064-B749-5C72A35954AB}"/>
    <hyperlink ref="AR212" r:id="rId3177" display="https://www.daloopa.com/src/67160333" xr:uid="{82C30479-C057-41F6-9AF3-BA79CA1E5113}"/>
    <hyperlink ref="AX212" r:id="rId3178" display="https://www.daloopa.com/src/19136311" xr:uid="{60929151-9D6C-4C77-8DF3-45F912E80673}"/>
    <hyperlink ref="AY212" r:id="rId3179" display="https://www.daloopa.com/src/19136277" xr:uid="{88C0A87D-BCD8-41EA-8C6A-6B77E14FD80A}"/>
    <hyperlink ref="AZ212" r:id="rId3180" display="https://www.daloopa.com/src/19136257" xr:uid="{3A8430AC-FF05-4751-B218-31DF2F6EFECB}"/>
    <hyperlink ref="BA212" r:id="rId3181" display="https://www.daloopa.com/src/19136234" xr:uid="{7125682F-B189-4608-A6BB-A499B2CD1CEF}"/>
    <hyperlink ref="BB212" r:id="rId3182" display="https://www.daloopa.com/src/46504322" xr:uid="{0ADFCE78-F3A3-4419-ACBE-657F870FC541}"/>
    <hyperlink ref="BC212" r:id="rId3183" display="https://www.daloopa.com/src/67087803" xr:uid="{09ED9601-F4C0-4FFB-A701-0FF5BF4BA0F1}"/>
    <hyperlink ref="A213" r:id="rId3184" xr:uid="{8B42ABC3-8E8A-48FA-9DE3-32D2372AE8C7}"/>
    <hyperlink ref="C213" r:id="rId3185" xr:uid="{71250031-73C5-45A2-9E84-96FC20801B34}"/>
    <hyperlink ref="U213" r:id="rId3186" display="https://www.daloopa.com/src/19136059" xr:uid="{D224EA99-CAC9-4EA3-9E6F-096F3E319579}"/>
    <hyperlink ref="V213" r:id="rId3187" display="https://www.daloopa.com/src/19136037" xr:uid="{37DDDDE9-4F35-4B32-A511-4C7E113E56D2}"/>
    <hyperlink ref="W213" r:id="rId3188" display="https://www.daloopa.com/src/19136021" xr:uid="{81CB8C9A-F958-434D-A1D3-28C6EAB5FEF6}"/>
    <hyperlink ref="X213" r:id="rId3189" display="https://www.daloopa.com/src/45304524" xr:uid="{4C8D2B1F-9D37-44F5-85B2-E525721CBA7C}"/>
    <hyperlink ref="Y213" r:id="rId3190" display="https://www.daloopa.com/src/19135991" xr:uid="{AA5156E4-06F6-4942-AB63-23AB7D54B775}"/>
    <hyperlink ref="Z213" r:id="rId3191" display="https://www.daloopa.com/src/19135936" xr:uid="{0FE30E2D-4838-4167-A6F5-E23ECDCED914}"/>
    <hyperlink ref="AA213" r:id="rId3192" display="https://www.daloopa.com/src/19135906" xr:uid="{138FFBAA-F3D3-41B9-84B0-8DDBF55E6C3B}"/>
    <hyperlink ref="AB213" r:id="rId3193" display="https://www.daloopa.com/src/45304525" xr:uid="{95E559D7-E233-4CDE-BE2B-B93BFFA0BE5F}"/>
    <hyperlink ref="AC213" r:id="rId3194" display="https://www.daloopa.com/src/19135872" xr:uid="{F19F0FE2-9D6B-4A32-9ECC-A710CF9FFF3B}"/>
    <hyperlink ref="AD213" r:id="rId3195" display="https://www.daloopa.com/src/19135836" xr:uid="{24D6ADBF-9860-4DF5-B799-9075A20E40E6}"/>
    <hyperlink ref="AE213" r:id="rId3196" display="https://www.daloopa.com/src/19135805" xr:uid="{CD9D868A-3E8F-444F-91DF-B30308128E5C}"/>
    <hyperlink ref="AF213" r:id="rId3197" display="https://www.daloopa.com/src/45304526" xr:uid="{E88D871E-1E53-4AD2-80BB-95DB5F18CD04}"/>
    <hyperlink ref="AG213" r:id="rId3198" display="https://www.daloopa.com/src/19135780" xr:uid="{347EBAC8-8926-4D78-BA75-30BD897CABC0}"/>
    <hyperlink ref="AH213" r:id="rId3199" display="https://www.daloopa.com/src/19135764" xr:uid="{C8FF7A5E-164E-4C9C-A919-7E4E424103AA}"/>
    <hyperlink ref="AI213" r:id="rId3200" display="https://www.daloopa.com/src/19135738" xr:uid="{A308A519-3233-4AEB-954E-31D1F8171DFE}"/>
    <hyperlink ref="AJ213" r:id="rId3201" display="https://www.daloopa.com/src/45304527" xr:uid="{6E160A18-A0C3-487E-9854-21CD2F32A1C1}"/>
    <hyperlink ref="AK213" r:id="rId3202" display="https://www.daloopa.com/src/20860756" xr:uid="{54E77AE0-A320-491F-B3A0-E8ABC992534F}"/>
    <hyperlink ref="AL213" r:id="rId3203" display="https://www.daloopa.com/src/32322751" xr:uid="{A9F295CE-BBA4-4DBC-AE62-3CF6AFDD3E03}"/>
    <hyperlink ref="AM213" r:id="rId3204" display="https://www.daloopa.com/src/38227594" xr:uid="{296A53ED-9F8E-444F-A316-D120EE4FF410}"/>
    <hyperlink ref="AX213" r:id="rId3205" display="https://www.daloopa.com/src/19136309" xr:uid="{358507F9-C6F4-4CDF-8919-0D7E1E8A932C}"/>
    <hyperlink ref="AY213" r:id="rId3206" display="https://www.daloopa.com/src/19136281" xr:uid="{1B9212EE-C2C6-4A06-996C-2594D7D152DA}"/>
    <hyperlink ref="AZ213" r:id="rId3207" display="https://www.daloopa.com/src/19136254" xr:uid="{672F37F6-34A9-4995-BCD6-DC593DA8B1FC}"/>
    <hyperlink ref="BA213" r:id="rId3208" display="https://www.daloopa.com/src/19136232" xr:uid="{6E2911E4-9F0B-4421-85B9-9723D9203DFA}"/>
    <hyperlink ref="A214" r:id="rId3209" xr:uid="{8D389EDF-F3FF-4BC2-9405-112DB343FAB5}"/>
    <hyperlink ref="C214" r:id="rId3210" xr:uid="{9391187C-28AF-4142-A940-3CA4E42322B6}"/>
    <hyperlink ref="BC214" r:id="rId3211" display="https://www.daloopa.com/src/67087802" xr:uid="{3A5ECACB-5FB0-461D-A1C8-5FF02FCC2717}"/>
    <hyperlink ref="A215" r:id="rId3212" xr:uid="{44E17AFD-22F7-43A7-973E-3497D20D98C7}"/>
    <hyperlink ref="C215" r:id="rId3213" xr:uid="{08C4CBDE-3137-4A18-8BD4-95074D8A008B}"/>
    <hyperlink ref="V215" r:id="rId3214" display="https://www.daloopa.com/src/19136036" xr:uid="{32BFCE0A-F768-4AA5-AD19-D52C261031A5}"/>
    <hyperlink ref="W215" r:id="rId3215" display="https://www.daloopa.com/src/19136022" xr:uid="{5F60C498-4A7A-4C69-B054-93AAFF0FDA30}"/>
    <hyperlink ref="X215" r:id="rId3216" display="https://www.daloopa.com/src/45304528" xr:uid="{835303C3-3393-4BCD-AC83-D759C7704BAE}"/>
    <hyperlink ref="Y215" r:id="rId3217" display="https://www.daloopa.com/src/19135992" xr:uid="{427013FF-FFBB-4ECB-A1DB-F9B99ABD3D4E}"/>
    <hyperlink ref="AA215" r:id="rId3218" display="https://www.daloopa.com/src/19135907" xr:uid="{DA0C3FFC-5429-49BF-A584-74E02FC11DE7}"/>
    <hyperlink ref="AB215" r:id="rId3219" display="https://www.daloopa.com/src/45304529" xr:uid="{D6C3A910-3C78-428A-A211-14EC33E91AE6}"/>
    <hyperlink ref="AC215" r:id="rId3220" display="https://www.daloopa.com/src/19135871" xr:uid="{018DD759-B9DE-4108-9CE9-2CF795A0A2B6}"/>
    <hyperlink ref="AD215" r:id="rId3221" display="https://www.daloopa.com/src/19135837" xr:uid="{1A496C29-0F1D-40E7-B715-2DA7475C93B0}"/>
    <hyperlink ref="AE215" r:id="rId3222" display="https://www.daloopa.com/src/19135808" xr:uid="{CCD0417C-E177-4367-82D8-DE6FF3E23F3F}"/>
    <hyperlink ref="AX215" r:id="rId3223" display="https://www.daloopa.com/src/19136310" xr:uid="{C4ED48D0-C23B-4B4C-914E-E3F666226BBD}"/>
    <hyperlink ref="AY215" r:id="rId3224" display="https://www.daloopa.com/src/19136278" xr:uid="{36F9CC2C-7F55-4D7A-BCEB-5820EF4D7993}"/>
    <hyperlink ref="A216" r:id="rId3225" xr:uid="{460A12B9-336B-4343-A5DC-AF43E6B41BD2}"/>
    <hyperlink ref="C216" r:id="rId3226" xr:uid="{A4467935-108E-4EC9-8439-CCA18C18C1CF}"/>
    <hyperlink ref="U216" r:id="rId3227" display="https://www.daloopa.com/src/19136064" xr:uid="{424EF588-CF07-4446-9C73-F7B4DD483108}"/>
    <hyperlink ref="V216" r:id="rId3228" display="https://www.daloopa.com/src/19136035" xr:uid="{ACB5C5AC-FEC4-4312-BA5F-5BD1A19AAAE0}"/>
    <hyperlink ref="W216" r:id="rId3229" display="https://www.daloopa.com/src/19136026" xr:uid="{DEA61063-7A37-46BB-9194-068EBFA5F44A}"/>
    <hyperlink ref="X216" r:id="rId3230" display="https://www.daloopa.com/src/45304530" xr:uid="{C0BB731D-B5C6-47AC-B458-854B368C0737}"/>
    <hyperlink ref="Y216" r:id="rId3231" display="https://www.daloopa.com/src/19135995" xr:uid="{9FCCADDB-6E1D-44FA-9394-1F58F5F6BA0D}"/>
    <hyperlink ref="Z216" r:id="rId3232" display="https://www.daloopa.com/src/19135932" xr:uid="{970D9DD0-8E93-4582-8C3C-69683E0FEF69}"/>
    <hyperlink ref="AA216" r:id="rId3233" display="https://www.daloopa.com/src/19135903" xr:uid="{09FCC652-1ABF-4B8D-BDE7-7D6E932EEBBC}"/>
    <hyperlink ref="AB216" r:id="rId3234" display="https://www.daloopa.com/src/45304531" xr:uid="{413F7FBA-6D4A-49ED-B84E-4A8DB36339CC}"/>
    <hyperlink ref="AC216" r:id="rId3235" display="https://www.daloopa.com/src/19135873" xr:uid="{2E1A9AC5-EF80-477A-BA00-9BF0CC490642}"/>
    <hyperlink ref="AD216" r:id="rId3236" display="https://www.daloopa.com/src/19135839" xr:uid="{90C5233C-F4F7-4DD4-85E3-ADEB9A914B9A}"/>
    <hyperlink ref="AE216" r:id="rId3237" display="https://www.daloopa.com/src/19135810" xr:uid="{93A08724-CDBD-476A-B7D1-972DFE7EAD40}"/>
    <hyperlink ref="AF216" r:id="rId3238" display="https://www.daloopa.com/src/45304532" xr:uid="{4ECA2247-F385-4C41-937D-84833EDF21D1}"/>
    <hyperlink ref="AG216" r:id="rId3239" display="https://www.daloopa.com/src/19135785" xr:uid="{F2469EEE-6588-403D-9E60-1CBB4137C1AB}"/>
    <hyperlink ref="AH216" r:id="rId3240" display="https://www.daloopa.com/src/19135765" xr:uid="{0E1E28B1-B9C4-45C7-A8E2-DEE0FDB607D5}"/>
    <hyperlink ref="AI216" r:id="rId3241" display="https://www.daloopa.com/src/19135737" xr:uid="{5D06F88A-5692-4271-9048-0670A5122D7C}"/>
    <hyperlink ref="AJ216" r:id="rId3242" display="https://www.daloopa.com/src/45304533" xr:uid="{7A9DAF3F-322E-4F33-9A4A-E0BA1B8BC6B4}"/>
    <hyperlink ref="AK216" r:id="rId3243" display="https://www.daloopa.com/src/20860751" xr:uid="{F9009098-34D8-46DC-82D2-1A131DBF084F}"/>
    <hyperlink ref="AL216" r:id="rId3244" display="https://www.daloopa.com/src/32322752" xr:uid="{CDDC7775-29BC-4879-812B-919091E5B962}"/>
    <hyperlink ref="AM216" r:id="rId3245" display="https://www.daloopa.com/src/38227596" xr:uid="{5D4219FA-1048-47F9-8687-052690FCD2D5}"/>
    <hyperlink ref="AN216" r:id="rId3246" display="https://www.daloopa.com/src/46520646" xr:uid="{95307DE0-02DE-4040-9994-4B090D5D551C}"/>
    <hyperlink ref="AO216" r:id="rId3247" display="https://www.daloopa.com/src/53486475" xr:uid="{918C68D8-FDFE-4ED7-845B-A312FE28E42D}"/>
    <hyperlink ref="AP216" r:id="rId3248" display="https://www.daloopa.com/src/58704832" xr:uid="{0D5B9413-61AC-4D8F-B4F4-4E079C829682}"/>
    <hyperlink ref="AQ216" r:id="rId3249" display="https://www.daloopa.com/src/62996740" xr:uid="{75BBEFAB-78AB-4040-ABF1-B1AA41144888}"/>
    <hyperlink ref="AR216" r:id="rId3250" display="https://www.daloopa.com/src/67160334" xr:uid="{B776F866-CCE1-4126-BF0A-475A30144CF3}"/>
    <hyperlink ref="AX216" r:id="rId3251" display="https://www.daloopa.com/src/19136313" xr:uid="{8A3C85C3-61FB-4471-AF6E-C101821F311B}"/>
    <hyperlink ref="AY216" r:id="rId3252" display="https://www.daloopa.com/src/19136276" xr:uid="{B349E797-F335-4C12-B1F8-0200B7803E29}"/>
    <hyperlink ref="AZ216" r:id="rId3253" display="https://www.daloopa.com/src/19136259" xr:uid="{65BC7B8A-E470-44D0-AFED-5A99CD30CFAB}"/>
    <hyperlink ref="BA216" r:id="rId3254" display="https://www.daloopa.com/src/19136236" xr:uid="{05EDA3C0-043C-4B7C-A39F-F4B0288E824C}"/>
    <hyperlink ref="BB216" r:id="rId3255" display="https://www.daloopa.com/src/46504323" xr:uid="{3DB66431-9B3E-4E7C-993F-06E0C1404DB0}"/>
    <hyperlink ref="BC216" r:id="rId3256" display="https://www.daloopa.com/src/67087804" xr:uid="{6B5D840B-BE47-432C-93D7-B52FFD395F45}"/>
    <hyperlink ref="A218" r:id="rId3257" xr:uid="{FFF6DE18-6E2A-4CBD-8FF2-781F8A762055}"/>
    <hyperlink ref="C218" r:id="rId3258" xr:uid="{C6B7CAB8-4077-450A-97D1-F34C6F98841B}"/>
    <hyperlink ref="U218" r:id="rId3259" display="https://www.daloopa.com/src/19136063" xr:uid="{A32F9125-E18D-441A-A339-C0AFBFED8E1B}"/>
    <hyperlink ref="V218" r:id="rId3260" display="https://www.daloopa.com/src/19136032" xr:uid="{A1639F67-7BB0-4669-8B7D-51018D69D2AC}"/>
    <hyperlink ref="W218" r:id="rId3261" display="https://www.daloopa.com/src/19136025" xr:uid="{D5B972FC-2904-49A1-A781-19C28131D82A}"/>
    <hyperlink ref="X218" r:id="rId3262" display="https://www.daloopa.com/src/45304534" xr:uid="{6DE7B492-5FF8-4594-B5AA-C7B67B72264B}"/>
    <hyperlink ref="Y218" r:id="rId3263" display="https://www.daloopa.com/src/19135996" xr:uid="{A476C5EA-8F99-46F4-9698-24001C4C9DB0}"/>
    <hyperlink ref="Z218" r:id="rId3264" display="https://www.daloopa.com/src/19135933" xr:uid="{245D22E7-63D7-4444-9CB4-A954CE71B326}"/>
    <hyperlink ref="AA218" r:id="rId3265" display="https://www.daloopa.com/src/19135909" xr:uid="{4C1490A5-BB51-47AE-866A-88640F4D081B}"/>
    <hyperlink ref="AB218" r:id="rId3266" display="https://www.daloopa.com/src/45304535" xr:uid="{4930517B-E985-49CD-8F78-4EDCBAFF0782}"/>
    <hyperlink ref="AC218" r:id="rId3267" display="https://www.daloopa.com/src/19135875" xr:uid="{CE7E3345-F93A-456D-B83F-21CC30D730C9}"/>
    <hyperlink ref="AD218" r:id="rId3268" display="https://www.daloopa.com/src/19135838" xr:uid="{82060793-75BE-4EDC-9818-3C12305E4479}"/>
    <hyperlink ref="AE218" r:id="rId3269" display="https://www.daloopa.com/src/19135809" xr:uid="{515D61A5-EB95-46B6-81B0-79CBD0983876}"/>
    <hyperlink ref="AF218" r:id="rId3270" display="https://www.daloopa.com/src/45304536" xr:uid="{B9A552EC-B225-445F-9117-19B4207A7FF3}"/>
    <hyperlink ref="AG218" r:id="rId3271" display="https://www.daloopa.com/src/19135784" xr:uid="{1FC8B26F-FA25-49ED-8D09-AA2E684EF3A4}"/>
    <hyperlink ref="AH218" r:id="rId3272" display="https://www.daloopa.com/src/19135761" xr:uid="{BBD8AD47-C4BC-4963-B7E1-5D869F259796}"/>
    <hyperlink ref="AI218" r:id="rId3273" display="https://www.daloopa.com/src/19135742" xr:uid="{C5B79452-935A-409E-AC0E-F431959DFC3E}"/>
    <hyperlink ref="AJ218" r:id="rId3274" display="https://www.daloopa.com/src/45304537" xr:uid="{F2A82B82-DE83-48FF-986E-60F343212AAF}"/>
    <hyperlink ref="AK218" r:id="rId3275" display="https://www.daloopa.com/src/20860752" xr:uid="{B423435D-A7A6-4795-8BCA-EA712DABE6A0}"/>
    <hyperlink ref="AL218" r:id="rId3276" display="https://www.daloopa.com/src/32322748" xr:uid="{72843F45-0287-4FA2-BF46-A80EF595FF6C}"/>
    <hyperlink ref="AM218" r:id="rId3277" display="https://www.daloopa.com/src/38227597" xr:uid="{3001FB6C-EC1C-4885-9ABE-DC51E34B52E9}"/>
    <hyperlink ref="AX218" r:id="rId3278" display="https://www.daloopa.com/src/19136312" xr:uid="{6B809251-2468-4DAF-A2AF-E967C786FC6E}"/>
    <hyperlink ref="AY218" r:id="rId3279" display="https://www.daloopa.com/src/19136282" xr:uid="{8A1A613F-045D-49FF-9887-06DD68595FFE}"/>
    <hyperlink ref="AZ218" r:id="rId3280" display="https://www.daloopa.com/src/19136258" xr:uid="{E2AFF27E-8E3F-4CD0-AF0F-B8AF64579E86}"/>
    <hyperlink ref="BA218" r:id="rId3281" display="https://www.daloopa.com/src/19136235" xr:uid="{1496E641-5E99-4CE0-B1F0-B9649404F071}"/>
    <hyperlink ref="A219" r:id="rId3282" xr:uid="{EA283871-D785-4D6C-A04F-27BB3D2EAB3B}"/>
    <hyperlink ref="C219" r:id="rId3283" xr:uid="{8D35E662-7561-4F96-9AD3-F9893D23688F}"/>
    <hyperlink ref="U219" r:id="rId3284" display="https://www.daloopa.com/src/19136060" xr:uid="{C652CE0F-033A-4887-A8F4-3DC983D3AF10}"/>
    <hyperlink ref="V219" r:id="rId3285" display="https://www.daloopa.com/src/19136033" xr:uid="{7D502C9D-13D8-43E2-895B-68A89A136537}"/>
    <hyperlink ref="W219" r:id="rId3286" display="https://www.daloopa.com/src/19136024" xr:uid="{B8E97AE3-27F8-4120-9214-E3AB09541164}"/>
    <hyperlink ref="Y219" r:id="rId3287" display="https://www.daloopa.com/src/19135993" xr:uid="{F0BCF9F1-E90D-4111-8E53-AA7B62BFB8BB}"/>
    <hyperlink ref="Z219" r:id="rId3288" display="https://www.daloopa.com/src/19135935" xr:uid="{76F3D5EB-566F-4597-ADF4-A049569EB425}"/>
    <hyperlink ref="AA219" r:id="rId3289" display="https://www.daloopa.com/src/19135908" xr:uid="{4742C5FC-E5D9-4BD7-813F-7EB191D059A7}"/>
    <hyperlink ref="AC219" r:id="rId3290" display="https://www.daloopa.com/src/19135870" xr:uid="{ED498D4C-335F-4EF9-B241-A19E8989A228}"/>
    <hyperlink ref="AD219" r:id="rId3291" display="https://www.daloopa.com/src/19135835" xr:uid="{AAB9A47C-3613-4145-89C9-D5A9E5BD2CD5}"/>
    <hyperlink ref="AE219" r:id="rId3292" display="https://www.daloopa.com/src/19135806" xr:uid="{1E9D1B99-CC36-4A4C-89E6-49A60872D591}"/>
    <hyperlink ref="AG219" r:id="rId3293" display="https://www.daloopa.com/src/19135782" xr:uid="{A0262566-5740-4BB7-87D1-2C5E8059332E}"/>
    <hyperlink ref="AH219" r:id="rId3294" display="https://www.daloopa.com/src/19135763" xr:uid="{9B074DDB-D668-4412-9A2A-84AC797BFC87}"/>
    <hyperlink ref="AI219" r:id="rId3295" display="https://www.daloopa.com/src/19135741" xr:uid="{F752EFD9-32B0-4399-8AAE-7859FF72CA55}"/>
    <hyperlink ref="AK219" r:id="rId3296" display="https://www.daloopa.com/src/20860754" xr:uid="{AA896D40-881B-4DDF-AFD0-58CA87566C06}"/>
    <hyperlink ref="AL219" r:id="rId3297" display="https://www.daloopa.com/src/32322750" xr:uid="{F5AB3408-EFB2-4754-802D-49CBFAD912A9}"/>
    <hyperlink ref="AM219" r:id="rId3298" display="https://www.daloopa.com/src/38227598" xr:uid="{98C02177-1B59-4640-B7B4-483B9D693111}"/>
    <hyperlink ref="AO219" r:id="rId3299" display="https://www.daloopa.com/src/53486190" xr:uid="{9E86E155-C8A3-4C53-8765-E3CBB48031D1}"/>
    <hyperlink ref="AP219" r:id="rId3300" display="https://www.daloopa.com/src/58704675" xr:uid="{2082B403-F902-457F-AAE4-9193D829A931}"/>
    <hyperlink ref="AQ219" r:id="rId3301" display="https://www.daloopa.com/src/62996732" xr:uid="{E0D9DCD6-4F8B-4D63-B365-6D11F2B41E8F}"/>
    <hyperlink ref="AX219" r:id="rId3302" display="https://www.daloopa.com/src/19136308" xr:uid="{2E6E46FB-2051-4F8B-89D6-421DD0CE5764}"/>
    <hyperlink ref="AY219" r:id="rId3303" display="https://www.daloopa.com/src/19136279" xr:uid="{84DE683D-7AD3-44CB-A448-BF3D82438F2F}"/>
    <hyperlink ref="AZ219" r:id="rId3304" display="https://www.daloopa.com/src/19136256" xr:uid="{1BE51888-C216-40E3-9B2A-5FE6D0402FC9}"/>
    <hyperlink ref="BA219" r:id="rId3305" display="https://www.daloopa.com/src/19136231" xr:uid="{E6250628-4FE7-4962-AA9B-D5D0D9730325}"/>
    <hyperlink ref="BB219" r:id="rId3306" display="https://www.daloopa.com/src/46541974" xr:uid="{1DE0BE47-E2CB-404B-85E1-970F58913C16}"/>
    <hyperlink ref="BC219" r:id="rId3307" display="https://www.daloopa.com/src/67087578" xr:uid="{BA217065-454E-43BD-9266-F903B28AF95D}"/>
    <hyperlink ref="A220" r:id="rId3308" xr:uid="{D1D60156-342A-4E57-AB9C-4C0D30DB7EE7}"/>
    <hyperlink ref="C220" r:id="rId3309" xr:uid="{6A2926BD-E237-4F08-8F85-DB51944C5F5F}"/>
    <hyperlink ref="BC220" r:id="rId3310" display="https://www.daloopa.com/src/67087806" xr:uid="{E406FF45-031F-40D2-8DCE-AC1F468EEFF2}"/>
    <hyperlink ref="A221" r:id="rId3311" xr:uid="{AC10106E-E777-4B05-9428-BA32F4F665AE}"/>
    <hyperlink ref="C221" r:id="rId3312" xr:uid="{4C453978-4F7C-45A6-B4D6-374919E9FE8C}"/>
    <hyperlink ref="U221" r:id="rId3313" display="https://www.daloopa.com/src/19136061" xr:uid="{6649EB18-E6DB-431B-9310-72974203FCE0}"/>
    <hyperlink ref="V221" r:id="rId3314" display="https://www.daloopa.com/src/19136034" xr:uid="{8E851E8C-4235-455D-9CBC-DCAB07953AB7}"/>
    <hyperlink ref="W221" r:id="rId3315" display="https://www.daloopa.com/src/19136023" xr:uid="{6285FC09-22AB-41EE-974F-D7A583E4FD4F}"/>
    <hyperlink ref="Y221" r:id="rId3316" display="https://www.daloopa.com/src/19135994" xr:uid="{335D0C61-FA85-4FC7-99B9-34492F53296D}"/>
    <hyperlink ref="Z221" r:id="rId3317" display="https://www.daloopa.com/src/19135934" xr:uid="{D6F475D0-52F5-4108-8BE7-9D2019417E8C}"/>
    <hyperlink ref="AA221" r:id="rId3318" display="https://www.daloopa.com/src/19135905" xr:uid="{B8553BCC-F405-48AD-B72B-20B7089A34BC}"/>
    <hyperlink ref="AC221" r:id="rId3319" display="https://www.daloopa.com/src/19135869" xr:uid="{63649DB0-1291-433F-A420-7CF7398E54ED}"/>
    <hyperlink ref="AD221" r:id="rId3320" display="https://www.daloopa.com/src/19135834" xr:uid="{EA3CD18F-B9F6-4B6E-9AB4-DC685B8464FD}"/>
    <hyperlink ref="AE221" r:id="rId3321" display="https://www.daloopa.com/src/19135807" xr:uid="{5C65E3E1-C452-4013-A220-4B8ACA6AA121}"/>
    <hyperlink ref="AG221" r:id="rId3322" display="https://www.daloopa.com/src/19135781" xr:uid="{DBD417FD-FC44-438A-86B2-D02BC4899379}"/>
    <hyperlink ref="AH221" r:id="rId3323" display="https://www.daloopa.com/src/19135762" xr:uid="{744C5A7E-A361-49A7-B9D5-8C205F352A13}"/>
    <hyperlink ref="AI221" r:id="rId3324" display="https://www.daloopa.com/src/19135740" xr:uid="{0E3F096C-957A-4080-AF31-75C363E44496}"/>
    <hyperlink ref="AK221" r:id="rId3325" display="https://www.daloopa.com/src/20860753" xr:uid="{06F0CDA0-77A7-4BF9-87E3-8E799ECEBD58}"/>
    <hyperlink ref="AL221" r:id="rId3326" display="https://www.daloopa.com/src/32322753" xr:uid="{2F3656FA-AD62-4AF4-99AD-2F0F755C4056}"/>
    <hyperlink ref="AM221" r:id="rId3327" display="https://www.daloopa.com/src/38227599" xr:uid="{8190B726-68E8-439A-8FEB-F70BFA47ED5E}"/>
    <hyperlink ref="AO221" r:id="rId3328" display="https://www.daloopa.com/src/53486191" xr:uid="{8AD2B735-1018-4ED5-96C0-68CD278F74C0}"/>
    <hyperlink ref="AP221" r:id="rId3329" display="https://www.daloopa.com/src/58704676" xr:uid="{7C3923BB-5B2D-47F9-ABF1-6C864CF2473C}"/>
    <hyperlink ref="AQ221" r:id="rId3330" display="https://www.daloopa.com/src/62996731" xr:uid="{86F4F192-42E4-42EC-BB18-BA0113FDE9C4}"/>
    <hyperlink ref="AX221" r:id="rId3331" display="https://www.daloopa.com/src/19136307" xr:uid="{9EA87E6A-815B-47EC-8C31-8A95C45ED274}"/>
    <hyperlink ref="AY221" r:id="rId3332" display="https://www.daloopa.com/src/19136280" xr:uid="{46D205F7-458B-4472-B067-8AE5DC782DB4}"/>
    <hyperlink ref="AZ221" r:id="rId3333" display="https://www.daloopa.com/src/19136255" xr:uid="{D5B58DD3-A41F-4ADE-A5E3-63A727D51B7E}"/>
    <hyperlink ref="BA221" r:id="rId3334" display="https://www.daloopa.com/src/19136233" xr:uid="{D5372182-E74B-477F-BE13-8165EB1952A4}"/>
    <hyperlink ref="BB221" r:id="rId3335" display="https://www.daloopa.com/src/46541970" xr:uid="{D18AA43C-D9FD-401D-8B98-D9BD47FBB8FF}"/>
    <hyperlink ref="BC221" r:id="rId3336" display="https://www.daloopa.com/src/67087805" xr:uid="{ECD22D6A-0322-4386-9660-E67A86E4C1D5}"/>
    <hyperlink ref="A224" r:id="rId3337" xr:uid="{E717E77D-58DC-4222-8CB5-7F0AD9CF9FFE}"/>
    <hyperlink ref="C224" r:id="rId3338" xr:uid="{8ED7A18D-0C59-47C0-A359-5B646CA21E6D}"/>
    <hyperlink ref="J224" r:id="rId3339" display="https://www.daloopa.com/src/49892812" xr:uid="{E1A532A5-F22E-4BCD-A1BF-60F5F032F209}"/>
    <hyperlink ref="K224" r:id="rId3340" display="https://www.daloopa.com/src/49892863" xr:uid="{4F93C5A3-F534-4235-BA77-8CD60545747F}"/>
    <hyperlink ref="M224" r:id="rId3341" display="https://www.daloopa.com/src/49005813" xr:uid="{4FC6E1D1-8B8F-4EC3-8C05-9FF22C55DE0B}"/>
    <hyperlink ref="N224" r:id="rId3342" display="https://www.daloopa.com/src/19137100" xr:uid="{FCA593CB-546E-4532-A715-5A5340EF4A86}"/>
    <hyperlink ref="O224" r:id="rId3343" display="https://www.daloopa.com/src/19137094" xr:uid="{5C2656C4-A363-4DA0-9C82-72637A1400E2}"/>
    <hyperlink ref="P224" r:id="rId3344" display="https://www.daloopa.com/src/49028218" xr:uid="{2D8A3388-8AEA-4710-BC9D-DF289DFC275E}"/>
    <hyperlink ref="Q224" r:id="rId3345" display="https://www.daloopa.com/src/19137088" xr:uid="{CDF4FA34-7BE5-4E5C-B41B-B9826823BEF3}"/>
    <hyperlink ref="R224" r:id="rId3346" display="https://www.daloopa.com/src/19137068" xr:uid="{F905C953-9843-4B95-B461-4ACEC9CDDD19}"/>
    <hyperlink ref="S224" r:id="rId3347" display="https://www.daloopa.com/src/19137015" xr:uid="{677174A4-9376-4E62-88A3-EBB6313019A9}"/>
    <hyperlink ref="T224" r:id="rId3348" display="https://www.daloopa.com/src/45304538" xr:uid="{C0F4D1A1-ACF2-4165-BA04-3AEC49759DA0}"/>
    <hyperlink ref="U224" r:id="rId3349" display="https://www.daloopa.com/src/19136977" xr:uid="{C5730BA2-0850-4EC9-A3EF-04BC45B7B834}"/>
    <hyperlink ref="V224" r:id="rId3350" display="https://www.daloopa.com/src/19136960" xr:uid="{943253D9-406D-44AF-8AC4-3B6CC0685EFC}"/>
    <hyperlink ref="W224" r:id="rId3351" display="https://www.daloopa.com/src/19136927" xr:uid="{FDD5BE45-E386-493F-90D3-E29BA467928B}"/>
    <hyperlink ref="X224" r:id="rId3352" display="https://www.daloopa.com/src/45304539" xr:uid="{8AA56B6B-0114-4FC7-8705-E23142F2EC40}"/>
    <hyperlink ref="Y224" r:id="rId3353" display="https://www.daloopa.com/src/19136911" xr:uid="{3B595145-85A4-466D-AF80-DA4A0E01E85A}"/>
    <hyperlink ref="Z224" r:id="rId3354" display="https://www.daloopa.com/src/19136903" xr:uid="{799C85CF-202D-4425-9A04-8E34B8C76D19}"/>
    <hyperlink ref="AA224" r:id="rId3355" display="https://www.daloopa.com/src/19136901" xr:uid="{AB757629-E324-442B-A30F-453E1EC1AB90}"/>
    <hyperlink ref="AB224" r:id="rId3356" display="https://www.daloopa.com/src/45304540" xr:uid="{B88C15E8-2C15-44F5-B1A2-D2F233198375}"/>
    <hyperlink ref="AC224" r:id="rId3357" display="https://www.daloopa.com/src/19136881" xr:uid="{A7BB0BA4-1DBC-4EC1-9A13-86DBBCF04666}"/>
    <hyperlink ref="AD224" r:id="rId3358" display="https://www.daloopa.com/src/19136866" xr:uid="{21522D16-0C67-4665-B0F9-E84CE2191FC4}"/>
    <hyperlink ref="AE224" r:id="rId3359" display="https://www.daloopa.com/src/19136853" xr:uid="{E8A99619-F9B1-430D-9B30-87E61447BC8D}"/>
    <hyperlink ref="AF224" r:id="rId3360" display="https://www.daloopa.com/src/45304541" xr:uid="{96130526-79AC-4CA8-BFC1-C103C6DC7DC0}"/>
    <hyperlink ref="AG224" r:id="rId3361" display="https://www.daloopa.com/src/19136826" xr:uid="{09047F41-2D7D-4E7B-A50F-547BF95E371A}"/>
    <hyperlink ref="AH224" r:id="rId3362" display="https://www.daloopa.com/src/19136779" xr:uid="{27DBC521-8045-4429-9205-2F695F99EADE}"/>
    <hyperlink ref="AI224" r:id="rId3363" display="https://www.daloopa.com/src/19136765" xr:uid="{F1922C2D-E6CB-44A7-9EB6-01711CE92571}"/>
    <hyperlink ref="AJ224" r:id="rId3364" display="https://www.daloopa.com/src/45304542" xr:uid="{15BFF1DB-475E-4697-9EB3-3C3B1CF40177}"/>
    <hyperlink ref="AK224" r:id="rId3365" display="https://www.daloopa.com/src/20860838" xr:uid="{9291CED6-379E-49E4-891B-729829E80D1B}"/>
    <hyperlink ref="AL224" r:id="rId3366" display="https://www.daloopa.com/src/32322803" xr:uid="{9C05EE82-5A7B-4CF9-B3D8-176DD678AB71}"/>
    <hyperlink ref="AM224" r:id="rId3367" display="https://www.daloopa.com/src/38227613" xr:uid="{F4F413F6-8D4D-421C-878A-FE548714E45D}"/>
    <hyperlink ref="AN224" r:id="rId3368" display="https://www.daloopa.com/src/46520647" xr:uid="{7EA3BA2B-3A41-450E-AB15-D3C3BE605254}"/>
    <hyperlink ref="AO224" r:id="rId3369" display="https://www.daloopa.com/src/53486535" xr:uid="{A270FEFC-3B6D-40E4-96BB-EEC0C397FBB4}"/>
    <hyperlink ref="AP224" r:id="rId3370" display="https://www.daloopa.com/src/58704841" xr:uid="{D5FEA3D8-1FC2-42E4-89EF-FD237F8CB422}"/>
    <hyperlink ref="AQ224" r:id="rId3371" display="https://www.daloopa.com/src/62996781" xr:uid="{B3E91B06-4B2A-443A-A884-6B9C129E7421}"/>
    <hyperlink ref="AR224" r:id="rId3372" display="https://www.daloopa.com/src/67160335" xr:uid="{F37A5236-70C9-4E91-8F5A-00C42B19A9E9}"/>
    <hyperlink ref="AT224" r:id="rId3373" display="https://www.daloopa.com/src/49006029" xr:uid="{71309ECE-3582-4139-8CB3-1810045812B1}"/>
    <hyperlink ref="AU224" r:id="rId3374" display="https://www.daloopa.com/src/49006014" xr:uid="{8806A715-B071-48C7-9A6B-B4B2CE07F124}"/>
    <hyperlink ref="AV224" r:id="rId3375" display="https://www.daloopa.com/src/19137764" xr:uid="{4FE792C8-A962-4CC2-9E3B-555ECB720468}"/>
    <hyperlink ref="AW224" r:id="rId3376" display="https://www.daloopa.com/src/19137781" xr:uid="{E510BDE2-72EA-4A5E-9FD0-4493D0B7F29F}"/>
    <hyperlink ref="AX224" r:id="rId3377" display="https://www.daloopa.com/src/19137794" xr:uid="{518D95FD-610F-405C-8214-17E10DD192B4}"/>
    <hyperlink ref="AY224" r:id="rId3378" display="https://www.daloopa.com/src/19137813" xr:uid="{2A5C2E67-EC47-466F-B774-03778C670909}"/>
    <hyperlink ref="AZ224" r:id="rId3379" display="https://www.daloopa.com/src/19137846" xr:uid="{D5821F14-2C36-4F07-AD5A-B71B0460F770}"/>
    <hyperlink ref="BA224" r:id="rId3380" display="https://www.daloopa.com/src/19137873" xr:uid="{5D8091BB-0FA9-4CCD-B6B6-9DCE749B52A2}"/>
    <hyperlink ref="BB224" r:id="rId3381" display="https://www.daloopa.com/src/46504371" xr:uid="{6D50BF55-34AE-439A-99F3-C24C48483E51}"/>
    <hyperlink ref="BC224" r:id="rId3382" display="https://www.daloopa.com/src/67087848" xr:uid="{BF23090B-81BD-4669-8549-FD82D6DB5C76}"/>
    <hyperlink ref="A225" r:id="rId3383" xr:uid="{A52AB647-44D9-4B0E-9902-2D7E6775188F}"/>
    <hyperlink ref="C225" r:id="rId3384" xr:uid="{26FBBDDD-87F3-4D41-964E-062C3100057B}"/>
    <hyperlink ref="BC225" r:id="rId3385" display="https://www.daloopa.com/src/67087847" xr:uid="{B30CC866-6AB8-4A9D-ABDA-F787D233E3A0}"/>
    <hyperlink ref="A227" r:id="rId3386" xr:uid="{867A2CEB-0C6D-483B-B15E-83D0AC59C8B2}"/>
    <hyperlink ref="C227" r:id="rId3387" xr:uid="{B6EBA958-9EE6-4890-904E-47210D122895}"/>
    <hyperlink ref="BC227" r:id="rId3388" display="https://www.daloopa.com/src/67087846" xr:uid="{23CC0157-79AA-4936-BB39-300ECDDD3E60}"/>
    <hyperlink ref="A229" r:id="rId3389" xr:uid="{CADA7CD6-E32D-4D01-8ABF-51409E6D145E}"/>
    <hyperlink ref="C229" r:id="rId3390" xr:uid="{DCAB6DE5-309B-4CEB-9027-BE87A6E14794}"/>
    <hyperlink ref="N229" r:id="rId3391" display="https://www.daloopa.com/src/19137099" xr:uid="{113219DF-7ED7-404D-9290-624AACCD64F6}"/>
    <hyperlink ref="O229" r:id="rId3392" display="https://www.daloopa.com/src/19137093" xr:uid="{B74EC2E0-FF2C-48B1-A0E1-47545430F85A}"/>
    <hyperlink ref="Q229" r:id="rId3393" display="https://www.daloopa.com/src/19137087" xr:uid="{D601EC3D-6680-4D54-A9DF-E0D7A44E4ED2}"/>
    <hyperlink ref="R229" r:id="rId3394" display="https://www.daloopa.com/src/19137069" xr:uid="{DA354082-2AE9-420D-932E-8E56AFBE70E9}"/>
    <hyperlink ref="S229" r:id="rId3395" display="https://www.daloopa.com/src/19137016" xr:uid="{EA05BF1E-8E0F-491B-90CF-7C137957729B}"/>
    <hyperlink ref="U229" r:id="rId3396" display="https://www.daloopa.com/src/19136976" xr:uid="{7C69C710-C9BF-46A0-9245-BD1D659C5CC4}"/>
    <hyperlink ref="V229" r:id="rId3397" display="https://www.daloopa.com/src/19136959" xr:uid="{848B76D6-87F5-4317-A66A-74D5851F5FAF}"/>
    <hyperlink ref="W229" r:id="rId3398" display="https://www.daloopa.com/src/19136926" xr:uid="{0D95344E-5913-40B0-BAFF-F85DA4B86713}"/>
    <hyperlink ref="Y229" r:id="rId3399" display="https://www.daloopa.com/src/19136910" xr:uid="{0A5FB166-D8EA-496E-9570-BFC427261AED}"/>
    <hyperlink ref="Z229" r:id="rId3400" display="https://www.daloopa.com/src/19136902" xr:uid="{E689F954-8A59-4809-9DBE-5207E1F08F07}"/>
    <hyperlink ref="AA229" r:id="rId3401" display="https://www.daloopa.com/src/19136900" xr:uid="{5A832841-B517-4DD8-A200-98E988872AD1}"/>
    <hyperlink ref="AC229" r:id="rId3402" display="https://www.daloopa.com/src/19136880" xr:uid="{689A4694-0968-4FE6-A65D-6DF51BF66EEB}"/>
    <hyperlink ref="AD229" r:id="rId3403" display="https://www.daloopa.com/src/19136865" xr:uid="{3AED6254-07D3-4CB6-A770-D4367AE136A9}"/>
    <hyperlink ref="AE229" r:id="rId3404" display="https://www.daloopa.com/src/19136852" xr:uid="{F1CED28A-6E40-475A-AB0D-57067F0E3B79}"/>
    <hyperlink ref="AG229" r:id="rId3405" display="https://www.daloopa.com/src/19136825" xr:uid="{F568350A-07F0-4F7A-AD0C-6C663967C7DB}"/>
    <hyperlink ref="AH229" r:id="rId3406" display="https://www.daloopa.com/src/19136780" xr:uid="{4C957E85-D2B8-4587-BE5A-E4FDFB6F1942}"/>
    <hyperlink ref="AI229" r:id="rId3407" display="https://www.daloopa.com/src/19136764" xr:uid="{24085238-D35F-4BA7-AF4B-3C643E548E87}"/>
    <hyperlink ref="AK229" r:id="rId3408" display="https://www.daloopa.com/src/20860837" xr:uid="{61EB3E8A-E634-4160-8D04-4EB512629998}"/>
    <hyperlink ref="AL229" r:id="rId3409" display="https://www.daloopa.com/src/32322802" xr:uid="{73561CBB-2285-4FA4-BBD8-396D18DCC814}"/>
    <hyperlink ref="AM229" r:id="rId3410" display="https://www.daloopa.com/src/38227614" xr:uid="{853DCEBF-2008-4A88-B90F-5700ECE25027}"/>
    <hyperlink ref="AO229" r:id="rId3411" display="https://www.daloopa.com/src/53486192" xr:uid="{ADBF4C12-FD31-44CD-9456-7389D3CDF458}"/>
    <hyperlink ref="AP229" r:id="rId3412" display="https://www.daloopa.com/src/58704677" xr:uid="{B961B0DA-ADFA-415B-989B-7820800476C3}"/>
    <hyperlink ref="AQ229" r:id="rId3413" display="https://www.daloopa.com/src/62996729" xr:uid="{FE92C55B-86B9-4736-8A46-5F199745C80A}"/>
    <hyperlink ref="AU229" r:id="rId3414" display="https://www.daloopa.com/src/49006013" xr:uid="{1DAC81B1-1458-46EC-8260-0B043881281B}"/>
    <hyperlink ref="AV229" r:id="rId3415" display="https://www.daloopa.com/src/19137763" xr:uid="{A4AED239-4B41-42F2-8EA7-754024C47949}"/>
    <hyperlink ref="AW229" r:id="rId3416" display="https://www.daloopa.com/src/19137780" xr:uid="{5070B5FD-1219-4E1C-B146-F64ABE27F6AB}"/>
    <hyperlink ref="AX229" r:id="rId3417" display="https://www.daloopa.com/src/19137793" xr:uid="{F3F4D041-D02E-4FA4-9923-8400A301AD19}"/>
    <hyperlink ref="AY229" r:id="rId3418" display="https://www.daloopa.com/src/19137812" xr:uid="{30A98A83-3B40-468C-B75B-9AAB18497786}"/>
    <hyperlink ref="AZ229" r:id="rId3419" display="https://www.daloopa.com/src/19137845" xr:uid="{D0B3AF41-9BD0-4EEF-B018-6E6651C43C49}"/>
    <hyperlink ref="BA229" r:id="rId3420" display="https://www.daloopa.com/src/19137872" xr:uid="{7BA55FB4-9A19-449F-A36B-141ACA14D70B}"/>
    <hyperlink ref="BB229" r:id="rId3421" display="https://www.daloopa.com/src/46541971" xr:uid="{0F412C46-E99A-4EDA-B47E-F291C148CB99}"/>
    <hyperlink ref="BC229" r:id="rId3422" display="https://www.daloopa.com/src/67087577" xr:uid="{5EF37768-6D11-4EBD-97A0-0E95F51DE01A}"/>
    <hyperlink ref="A230" r:id="rId3423" xr:uid="{C5E0DA79-D762-4CBB-B245-251002AF49AD}"/>
    <hyperlink ref="C230" r:id="rId3424" xr:uid="{49950E65-C784-45A7-9AF3-B8ADB6950075}"/>
    <hyperlink ref="BC230" r:id="rId3425" display="https://www.daloopa.com/src/67087850" xr:uid="{7EF4A420-39F7-4CF9-8276-B9E9C7625EE6}"/>
    <hyperlink ref="A231" r:id="rId3426" xr:uid="{9D45BAEF-DCD1-4FFF-9D9F-A7D1A7AB27C8}"/>
    <hyperlink ref="C231" r:id="rId3427" xr:uid="{511139FE-2DC8-4E1E-A3E6-CC2BBDA85AC1}"/>
    <hyperlink ref="BC231" r:id="rId3428" display="https://www.daloopa.com/src/67087849" xr:uid="{4A6063D6-3BBE-4CD7-A458-12A9109F0565}"/>
    <hyperlink ref="A234" r:id="rId3429" xr:uid="{A3244A71-033B-4642-B57F-692304110A3F}"/>
    <hyperlink ref="C234" r:id="rId3430" xr:uid="{7144386F-00E0-4BE5-A591-E9ED9B6EFE79}"/>
    <hyperlink ref="I234" r:id="rId3431" display="https://www.daloopa.com/src/49892691" xr:uid="{2C7F4EAA-8002-4A65-8D5B-B127AFFD53F4}"/>
    <hyperlink ref="J234" r:id="rId3432" display="https://www.daloopa.com/src/50507989" xr:uid="{BE792728-0838-4D20-BD42-29835DF6E8EB}"/>
    <hyperlink ref="K234" r:id="rId3433" display="https://www.daloopa.com/src/50507995" xr:uid="{04D23390-124C-4133-AB88-68A2D6CE7616}"/>
    <hyperlink ref="L234" r:id="rId3434" display="https://www.daloopa.com/src/50508257" xr:uid="{BFF3A12F-FCD0-44FE-80DE-742B72DCF20A}"/>
    <hyperlink ref="M234" r:id="rId3435" display="https://www.daloopa.com/src/19138772" xr:uid="{750C4E0C-40F5-444A-8E0D-06ED53379403}"/>
    <hyperlink ref="N234" r:id="rId3436" display="https://www.daloopa.com/src/19138728" xr:uid="{61BF6CC0-4CFB-47CF-8F23-8F9E6B6C28A7}"/>
    <hyperlink ref="O234" r:id="rId3437" display="https://www.daloopa.com/src/19138695" xr:uid="{B94D704B-81E2-4A3E-A839-F821C5439702}"/>
    <hyperlink ref="P234" r:id="rId3438" display="https://www.daloopa.com/src/45304543" xr:uid="{EC78D5F1-BA0E-4795-B053-6EF29FDFF901}"/>
    <hyperlink ref="Q234" r:id="rId3439" display="https://www.daloopa.com/src/19138680" xr:uid="{1EB9DCBE-15F0-4171-ACBC-CAF3A21DEDE3}"/>
    <hyperlink ref="R234" r:id="rId3440" display="https://www.daloopa.com/src/19138655" xr:uid="{41DD007F-0008-4E1E-B93F-519FD8967BFA}"/>
    <hyperlink ref="S234" r:id="rId3441" display="https://www.daloopa.com/src/19138614" xr:uid="{3B1F6883-EBE1-4C96-A78A-A4FB6F74D794}"/>
    <hyperlink ref="T234" r:id="rId3442" display="https://www.daloopa.com/src/45304544" xr:uid="{6BA57CF6-80DE-4FC6-BF85-2CD5D28BC41C}"/>
    <hyperlink ref="AT234" r:id="rId3443" display="https://www.daloopa.com/src/49008550" xr:uid="{11D55544-3562-4B0A-AE20-85171DB4DCF8}"/>
    <hyperlink ref="AU234" r:id="rId3444" display="https://www.daloopa.com/src/19599846" xr:uid="{1064D383-58C9-4AE6-BC2D-AD836D720067}"/>
    <hyperlink ref="AV234" r:id="rId3445" display="https://www.daloopa.com/src/19138823" xr:uid="{A73FFD1F-C233-4455-A2E3-1ECE6254FBF6}"/>
    <hyperlink ref="AW234" r:id="rId3446" display="https://www.daloopa.com/src/19138842" xr:uid="{B61D6269-9F93-439E-B0A4-19C5E11C459D}"/>
    <hyperlink ref="A235" r:id="rId3447" xr:uid="{D557A96A-972C-4703-98E2-CA47732EEB4D}"/>
    <hyperlink ref="C235" r:id="rId3448" xr:uid="{5C55146E-36ED-4AE3-99A4-BFFF88919783}"/>
    <hyperlink ref="I235" r:id="rId3449" display="https://www.daloopa.com/src/49892693" xr:uid="{6838B64E-C840-460C-9534-596E5458CBF4}"/>
    <hyperlink ref="L235" r:id="rId3450" display="https://www.daloopa.com/src/50508258" xr:uid="{AA22B3A3-6185-4735-B89A-DFBB3693BA42}"/>
    <hyperlink ref="M235" r:id="rId3451" display="https://www.daloopa.com/src/19138773" xr:uid="{81BC9718-1707-4DD4-984E-693BAB891FB5}"/>
    <hyperlink ref="N235" r:id="rId3452" display="https://www.daloopa.com/src/19138727" xr:uid="{79CA7AF3-4ABB-4640-9DB8-31A07BD0C16D}"/>
    <hyperlink ref="O235" r:id="rId3453" display="https://www.daloopa.com/src/19138693" xr:uid="{DC7AD37B-0008-49D2-88E0-62FBA558CAF3}"/>
    <hyperlink ref="P235" r:id="rId3454" display="https://www.daloopa.com/src/45304545" xr:uid="{E41B6178-513F-4FBD-A513-AAB4818CAC2F}"/>
    <hyperlink ref="Q235" r:id="rId3455" display="https://www.daloopa.com/src/19138678" xr:uid="{5BCAAD60-4041-47AB-B9C6-D4ED056D7B6E}"/>
    <hyperlink ref="R235" r:id="rId3456" display="https://www.daloopa.com/src/19138658" xr:uid="{9221590D-B11B-4A07-BEDE-2269F5847DD8}"/>
    <hyperlink ref="S235" r:id="rId3457" display="https://www.daloopa.com/src/19138618" xr:uid="{FF2CC828-8779-4FB7-91D0-0E341B1E4F63}"/>
    <hyperlink ref="T235" r:id="rId3458" display="https://www.daloopa.com/src/45304546" xr:uid="{4F04E183-5F15-4231-94DD-39A6AFEA2DD7}"/>
    <hyperlink ref="AT235" r:id="rId3459" display="https://www.daloopa.com/src/49008549" xr:uid="{658E0A61-CE54-4BD8-8340-32DD0F667B59}"/>
    <hyperlink ref="AU235" r:id="rId3460" display="https://www.daloopa.com/src/19599844" xr:uid="{01C1875E-846B-4229-B6A1-CFDF94B0F329}"/>
    <hyperlink ref="AV235" r:id="rId3461" display="https://www.daloopa.com/src/19138821" xr:uid="{5396DB46-E523-4E94-B086-9DB536AA3D8F}"/>
    <hyperlink ref="AW235" r:id="rId3462" display="https://www.daloopa.com/src/19138839" xr:uid="{6DED176B-4837-402B-B2BE-759B474DFD0D}"/>
    <hyperlink ref="A236" r:id="rId3463" xr:uid="{5B2589ED-B457-4DCA-A494-4B5088D274BC}"/>
    <hyperlink ref="C236" r:id="rId3464" xr:uid="{C74DC7FE-ECF8-4E46-B143-01A7E3FE9A2C}"/>
    <hyperlink ref="I236" r:id="rId3465" display="https://www.daloopa.com/src/49892692" xr:uid="{E8A39BFA-C590-4517-8BFD-640C44BE3188}"/>
    <hyperlink ref="J236" r:id="rId3466" display="https://www.daloopa.com/src/50507998" xr:uid="{5D266B6B-E106-4FDB-9C4D-60C9616148BB}"/>
    <hyperlink ref="K236" r:id="rId3467" display="https://www.daloopa.com/src/50507997" xr:uid="{2D8FB4B1-C79E-4D02-8B4C-23AF7A481F54}"/>
    <hyperlink ref="L236" r:id="rId3468" display="https://www.daloopa.com/src/50508259" xr:uid="{1FA74E0A-A20B-495A-B531-73788D50273B}"/>
    <hyperlink ref="M236" r:id="rId3469" display="https://www.daloopa.com/src/19138774" xr:uid="{B589CAF1-1D86-4E82-8D24-10E5CB1D89D2}"/>
    <hyperlink ref="N236" r:id="rId3470" display="https://www.daloopa.com/src/19138723" xr:uid="{6DDE8E08-FCEE-4E87-B1D9-99FAF34151C6}"/>
    <hyperlink ref="O236" r:id="rId3471" display="https://www.daloopa.com/src/19138692" xr:uid="{CE720DBE-8A42-41D7-ACD1-61E287608CBD}"/>
    <hyperlink ref="P236" r:id="rId3472" display="https://www.daloopa.com/src/45304547" xr:uid="{7B8421F2-9706-4C1A-93C7-15DA24395406}"/>
    <hyperlink ref="Q236" r:id="rId3473" display="https://www.daloopa.com/src/19138675" xr:uid="{0A42F0A3-ED3B-4F4A-9385-99A8E20C3C82}"/>
    <hyperlink ref="R236" r:id="rId3474" display="https://www.daloopa.com/src/19138659" xr:uid="{82CDB4B5-D2D7-43CD-9325-94F905D3F623}"/>
    <hyperlink ref="S236" r:id="rId3475" display="https://www.daloopa.com/src/19138613" xr:uid="{A62CE704-B5C7-4CC0-91F3-13AA4122400B}"/>
    <hyperlink ref="T236" r:id="rId3476" display="https://www.daloopa.com/src/45304548" xr:uid="{20CB11EB-5CCE-455E-A84E-99724BF3B86B}"/>
    <hyperlink ref="AT236" r:id="rId3477" display="https://www.daloopa.com/src/49008551" xr:uid="{238A6A5E-6393-4295-AB4E-8A9B361C05AA}"/>
    <hyperlink ref="AU236" r:id="rId3478" display="https://www.daloopa.com/src/19599845" xr:uid="{4EF25DE8-DDF2-42E8-8AD5-16046DE99453}"/>
    <hyperlink ref="AV236" r:id="rId3479" display="https://www.daloopa.com/src/19138820" xr:uid="{EE33733C-D6EC-4F58-91E1-CA9BCC7C3921}"/>
    <hyperlink ref="AW236" r:id="rId3480" display="https://www.daloopa.com/src/19138840" xr:uid="{0BE947D0-EB6B-47FA-B171-2E707661BD63}"/>
    <hyperlink ref="A237" r:id="rId3481" xr:uid="{D0378864-74F3-4BDA-B71F-18D41633195F}"/>
    <hyperlink ref="C237" r:id="rId3482" xr:uid="{CC25C725-B415-4F0D-AB40-C50FEC59983C}"/>
    <hyperlink ref="J237" r:id="rId3483" display="https://www.daloopa.com/src/50507990" xr:uid="{26978480-D1BA-4AAE-9825-3D854321A2EB}"/>
    <hyperlink ref="K237" r:id="rId3484" display="https://www.daloopa.com/src/50507996" xr:uid="{D50A3A94-1E9A-4D71-AD14-4BAFB48147C6}"/>
    <hyperlink ref="N237" r:id="rId3485" display="https://www.daloopa.com/src/19138726" xr:uid="{6E4E9636-AF1C-4DAB-94E4-5DDE56DD6372}"/>
    <hyperlink ref="O237" r:id="rId3486" display="https://www.daloopa.com/src/19138694" xr:uid="{EC02C501-22CE-42ED-B0A8-3AB58EA48110}"/>
    <hyperlink ref="Q237" r:id="rId3487" display="https://www.daloopa.com/src/19138679" xr:uid="{AD356139-6FE2-4345-82D4-3BE1FEC0A2FB}"/>
    <hyperlink ref="R237" r:id="rId3488" display="https://www.daloopa.com/src/19138654" xr:uid="{CE928C37-9809-42DC-852F-274433BCECB2}"/>
    <hyperlink ref="S237" r:id="rId3489" display="https://www.daloopa.com/src/19138615" xr:uid="{9CCD96DC-109A-4A94-A3F6-7DE08A2F37C0}"/>
    <hyperlink ref="T237" r:id="rId3490" display="https://www.daloopa.com/src/45304549" xr:uid="{9B980EAE-315F-444B-B5D5-46A406F2E4DD}"/>
    <hyperlink ref="AT237" r:id="rId3491" display="https://www.daloopa.com/src/49008548" xr:uid="{2B3D76A1-5E08-457B-8382-F2FCC90C4EB5}"/>
    <hyperlink ref="AU237" r:id="rId3492" display="https://www.daloopa.com/src/49007831" xr:uid="{A96E5079-2088-4075-89E5-A1F7D984D96A}"/>
    <hyperlink ref="AV237" r:id="rId3493" display="https://www.daloopa.com/src/19138822" xr:uid="{9B961C30-73F2-4DB5-BB3D-36EC3F07DCA7}"/>
    <hyperlink ref="AW237" r:id="rId3494" display="https://www.daloopa.com/src/19138841" xr:uid="{03B83DD9-5ACF-4326-AA7D-3BE0ED263DE1}"/>
    <hyperlink ref="A239" r:id="rId3495" xr:uid="{B7EE1FA9-D206-491A-B5DD-161ABBD94D7D}"/>
    <hyperlink ref="C239" r:id="rId3496" xr:uid="{5EE18D03-15F3-49C3-ADE8-F48C8F63FA1F}"/>
    <hyperlink ref="N239" r:id="rId3497" display="https://www.daloopa.com/src/19138725" xr:uid="{51E86626-A069-4975-91E0-346A737B1D61}"/>
    <hyperlink ref="O239" r:id="rId3498" display="https://www.daloopa.com/src/19138691" xr:uid="{0F646B43-F5EC-462E-818C-1737454022A0}"/>
    <hyperlink ref="Q239" r:id="rId3499" display="https://www.daloopa.com/src/19138676" xr:uid="{0B315FC9-CE9B-470E-BF7A-B5E510BC489B}"/>
    <hyperlink ref="R239" r:id="rId3500" display="https://www.daloopa.com/src/19138657" xr:uid="{76834936-0D52-45EB-8BC6-A30CA3887B67}"/>
    <hyperlink ref="S239" r:id="rId3501" display="https://www.daloopa.com/src/19138616" xr:uid="{76F7DEA4-EA35-49E8-93AE-13AF318E5BA4}"/>
    <hyperlink ref="AU239" r:id="rId3502" display="https://www.daloopa.com/src/49007833" xr:uid="{A2F48184-FA0F-407C-84C7-A0D3616DBF4D}"/>
    <hyperlink ref="AV239" r:id="rId3503" display="https://www.daloopa.com/src/19138819" xr:uid="{7525A27B-1B44-4CF4-AA1D-D449423D9C43}"/>
    <hyperlink ref="AW239" r:id="rId3504" display="https://www.daloopa.com/src/19138838" xr:uid="{30DAC8AE-723B-4C74-A352-C751B27CC6D1}"/>
    <hyperlink ref="A240" r:id="rId3505" xr:uid="{F95B611A-4E28-4DC7-97F1-E1A1C8700866}"/>
    <hyperlink ref="C240" r:id="rId3506" xr:uid="{22D63CBA-9CC0-4D08-8119-7BB470A516FE}"/>
    <hyperlink ref="N240" r:id="rId3507" display="https://www.daloopa.com/src/19138724" xr:uid="{796836A7-539A-48E3-9260-A7D735B35CD1}"/>
    <hyperlink ref="O240" r:id="rId3508" display="https://www.daloopa.com/src/19138690" xr:uid="{6DBB558A-83E5-462E-A90B-5E345074E84A}"/>
    <hyperlink ref="Q240" r:id="rId3509" display="https://www.daloopa.com/src/19138677" xr:uid="{0E8A9D5F-A85A-401A-B69D-D0231FE32959}"/>
    <hyperlink ref="R240" r:id="rId3510" display="https://www.daloopa.com/src/19138656" xr:uid="{65F7EBAA-D897-4219-9821-2691A4D330C0}"/>
    <hyperlink ref="S240" r:id="rId3511" display="https://www.daloopa.com/src/19138617" xr:uid="{A702CEE8-FB4D-4E67-9BFD-E45F1D18C2C1}"/>
    <hyperlink ref="AU240" r:id="rId3512" display="https://www.daloopa.com/src/49007834" xr:uid="{F7C0159B-0ABD-4B80-BF71-476DFB8D5E4F}"/>
    <hyperlink ref="AV240" r:id="rId3513" display="https://www.daloopa.com/src/19138818" xr:uid="{691A006B-9ACC-4BD5-B448-AC5DBECDCA65}"/>
    <hyperlink ref="AW240" r:id="rId3514" display="https://www.daloopa.com/src/19138837" xr:uid="{3D26265D-72E8-4D10-89D8-7C95D1A23B4F}"/>
    <hyperlink ref="A244" r:id="rId3515" xr:uid="{0B00692F-A67B-41A0-B469-59951F006C6B}"/>
    <hyperlink ref="C244" r:id="rId3516" xr:uid="{D110B656-05DF-41DE-829A-64A7A5CCB841}"/>
    <hyperlink ref="I244" r:id="rId3517" display="https://www.daloopa.com/src/49892689" xr:uid="{E0BF4EBA-03EF-42F2-925C-E3982293D842}"/>
    <hyperlink ref="J244" r:id="rId3518" display="https://www.daloopa.com/src/49892809" xr:uid="{8A67B080-A1EC-49C6-9C2D-3A2325DDB233}"/>
    <hyperlink ref="K244" r:id="rId3519" display="https://www.daloopa.com/src/49892866" xr:uid="{D11E3F0D-E7EF-408E-891B-5B35F14D40F7}"/>
    <hyperlink ref="L244" r:id="rId3520" display="https://www.daloopa.com/src/50457799" xr:uid="{37E53F03-B427-4118-A413-637E4C9FF5CB}"/>
    <hyperlink ref="M244" r:id="rId3521" display="https://www.daloopa.com/src/19138954" xr:uid="{34A459C8-FA88-4B00-834E-7F7239969BA2}"/>
    <hyperlink ref="N244" r:id="rId3522" display="https://www.daloopa.com/src/19138932" xr:uid="{74BB5101-FF95-4708-A0CA-6EBC86AE84EC}"/>
    <hyperlink ref="O244" r:id="rId3523" display="https://www.daloopa.com/src/19138918" xr:uid="{2D35302E-ED88-4FAB-8FB1-C0B78DDEC943}"/>
    <hyperlink ref="P244" r:id="rId3524" display="https://www.daloopa.com/src/45304550" xr:uid="{6F025A48-869D-4976-8EAD-4F6BF4813630}"/>
    <hyperlink ref="Q244" r:id="rId3525" display="https://www.daloopa.com/src/19138910" xr:uid="{5A94681D-567D-461A-9D18-8C58A0A98ECE}"/>
    <hyperlink ref="R244" r:id="rId3526" display="https://www.daloopa.com/src/19138890" xr:uid="{48D7E612-0AE0-4B5F-AC77-E729764D58E7}"/>
    <hyperlink ref="S244" r:id="rId3527" display="https://www.daloopa.com/src/19138882" xr:uid="{F82AFF17-3462-4A24-9A04-27D5303F10DE}"/>
    <hyperlink ref="T244" r:id="rId3528" display="https://www.daloopa.com/src/45304551" xr:uid="{28AE18AC-FCD7-48C5-BE0B-56EBAE978FD9}"/>
    <hyperlink ref="AT244" r:id="rId3529" display="https://www.daloopa.com/src/49006112" xr:uid="{067D42E0-2B57-4425-BFB1-D3F4CF921361}"/>
    <hyperlink ref="AU244" r:id="rId3530" display="https://www.daloopa.com/src/49006101" xr:uid="{66D551D7-72D2-4BC7-A63F-76B48A6B7311}"/>
    <hyperlink ref="AV244" r:id="rId3531" display="https://www.daloopa.com/src/19138988" xr:uid="{F17B333B-9F2B-4723-80D5-F745224F5596}"/>
    <hyperlink ref="AW244" r:id="rId3532" display="https://www.daloopa.com/src/19139023" xr:uid="{671BB414-BB73-4BE8-B631-226FA1641933}"/>
    <hyperlink ref="A245" r:id="rId3533" xr:uid="{13F246A1-9B4C-4FE5-A277-99F10BDD1D8E}"/>
    <hyperlink ref="C245" r:id="rId3534" xr:uid="{20493AFE-7B26-4869-8C5D-796D48A1E1E4}"/>
    <hyperlink ref="I245" r:id="rId3535" display="https://www.daloopa.com/src/49892690" xr:uid="{2CDBCE74-DEBD-4EA4-8146-C2E3421E5F93}"/>
    <hyperlink ref="M245" r:id="rId3536" display="https://www.daloopa.com/src/19138955" xr:uid="{E6FE36F7-4F46-4314-9C5D-B31D9105AA8C}"/>
    <hyperlink ref="N245" r:id="rId3537" display="https://www.daloopa.com/src/19138930" xr:uid="{4D3B523B-9649-42DB-AEE7-C6C316B81901}"/>
    <hyperlink ref="O245" r:id="rId3538" display="https://www.daloopa.com/src/19138916" xr:uid="{0AB256AF-EC89-4273-BA96-031E49C28AD9}"/>
    <hyperlink ref="P245" r:id="rId3539" display="https://www.daloopa.com/src/45304552" xr:uid="{245A4FC3-0CD4-4A07-A07B-3F9F850B77AA}"/>
    <hyperlink ref="Q245" r:id="rId3540" display="https://www.daloopa.com/src/19138907" xr:uid="{7145D524-96F2-4AAB-B878-3BB8E8F10808}"/>
    <hyperlink ref="R245" r:id="rId3541" display="https://www.daloopa.com/src/19138887" xr:uid="{1FD4C285-C6F9-49CD-802E-65639F42DED2}"/>
    <hyperlink ref="S245" r:id="rId3542" display="https://www.daloopa.com/src/19138880" xr:uid="{CE3EBB3A-DBF2-454E-B18A-DBFD38BEA265}"/>
    <hyperlink ref="T245" r:id="rId3543" display="https://www.daloopa.com/src/45304553" xr:uid="{A5DEA36F-4BDD-4EB0-AEFC-C9B01F75927E}"/>
    <hyperlink ref="AT245" r:id="rId3544" display="https://www.daloopa.com/src/49006109" xr:uid="{688C4434-19F0-43FF-87FE-37B888DEA807}"/>
    <hyperlink ref="AU245" r:id="rId3545" display="https://www.daloopa.com/src/49006100" xr:uid="{8B67C6C2-0F1D-4DD6-A07B-D603C8160673}"/>
    <hyperlink ref="AV245" r:id="rId3546" display="https://www.daloopa.com/src/19138990" xr:uid="{D3ACB2E8-3F99-4987-A5B6-ED2BD49EA3BA}"/>
    <hyperlink ref="AW245" r:id="rId3547" display="https://www.daloopa.com/src/19139021" xr:uid="{09C9886D-7451-46BC-B440-F26D62E05845}"/>
    <hyperlink ref="A246" r:id="rId3548" xr:uid="{FA64906B-8235-4158-BC23-18EF19466D32}"/>
    <hyperlink ref="C246" r:id="rId3549" xr:uid="{48D1539D-8D8F-4832-8894-5156B98EF25E}"/>
    <hyperlink ref="I246" r:id="rId3550" display="https://www.daloopa.com/src/49892694" xr:uid="{4DA3C48E-9527-4AE2-A9E9-D1B12D45CC62}"/>
    <hyperlink ref="J246" r:id="rId3551" display="https://www.daloopa.com/src/49892810" xr:uid="{32378B33-0AF0-4405-946C-76E6E7FB646F}"/>
    <hyperlink ref="K246" r:id="rId3552" display="https://www.daloopa.com/src/49892861" xr:uid="{3AAE9B9E-A59A-4E36-8922-D62F43DE51B3}"/>
    <hyperlink ref="L246" r:id="rId3553" display="https://www.daloopa.com/src/50457800" xr:uid="{E56336E4-A478-48CF-88D2-4B76F8504185}"/>
    <hyperlink ref="M246" r:id="rId3554" display="https://www.daloopa.com/src/19138956" xr:uid="{F1A049D1-2D51-4437-9232-94F130C11299}"/>
    <hyperlink ref="N246" r:id="rId3555" display="https://www.daloopa.com/src/19138931" xr:uid="{CBC411AA-5800-42DF-B0FF-1BE46E9499E1}"/>
    <hyperlink ref="O246" r:id="rId3556" display="https://www.daloopa.com/src/19138919" xr:uid="{5C73B4FC-51C7-4F58-A119-4B188327AFB7}"/>
    <hyperlink ref="P246" r:id="rId3557" display="https://www.daloopa.com/src/45304554" xr:uid="{B9A7C2E2-E117-4795-9895-0296D4606B12}"/>
    <hyperlink ref="Q246" r:id="rId3558" display="https://www.daloopa.com/src/19138906" xr:uid="{BD2E5D4D-0D6A-43D8-8731-D122792467AB}"/>
    <hyperlink ref="R246" r:id="rId3559" display="https://www.daloopa.com/src/19138888" xr:uid="{849012BC-2EEC-4DE0-9CDF-A62516D4F794}"/>
    <hyperlink ref="S246" r:id="rId3560" display="https://www.daloopa.com/src/19138881" xr:uid="{F8E26458-5EB5-4392-9EC2-AF344CD60760}"/>
    <hyperlink ref="T246" r:id="rId3561" display="https://www.daloopa.com/src/45304572" xr:uid="{3A0D5885-69E7-4DE5-B7D4-B0BCEF5E541D}"/>
    <hyperlink ref="AT246" r:id="rId3562" display="https://www.daloopa.com/src/49006110" xr:uid="{47533D9F-E958-4764-8608-D37B97DFA2F9}"/>
    <hyperlink ref="AU246" r:id="rId3563" display="https://www.daloopa.com/src/49006096" xr:uid="{4FF2C841-3068-41E0-BD94-D4DB87E62706}"/>
    <hyperlink ref="AV246" r:id="rId3564" display="https://www.daloopa.com/src/19138989" xr:uid="{566660B5-62BF-4B2C-8460-950B8FF57562}"/>
    <hyperlink ref="AW246" r:id="rId3565" display="https://www.daloopa.com/src/19139022" xr:uid="{961D58DD-6181-454D-90EC-511C0715BADA}"/>
    <hyperlink ref="A247" r:id="rId3566" xr:uid="{5DD0AE33-83B2-4B89-94E0-3A1B10B55AD1}"/>
    <hyperlink ref="C247" r:id="rId3567" xr:uid="{F0C1E421-9BFD-49A6-A660-B5537BA2F060}"/>
    <hyperlink ref="J247" r:id="rId3568" display="https://www.daloopa.com/src/49892811" xr:uid="{2827DDA1-9F9F-4578-AADF-24F0E61D02AD}"/>
    <hyperlink ref="K247" r:id="rId3569" display="https://www.daloopa.com/src/49892862" xr:uid="{50043E43-0B79-4D6E-892B-2C6BB3323366}"/>
    <hyperlink ref="N247" r:id="rId3570" display="https://www.daloopa.com/src/19138933" xr:uid="{93EDF2B1-D9B7-494E-9D2D-286739410E4F}"/>
    <hyperlink ref="O247" r:id="rId3571" display="https://www.daloopa.com/src/19138921" xr:uid="{7292047E-6AC8-41F4-B495-977C00B359DF}"/>
    <hyperlink ref="Q247" r:id="rId3572" display="https://www.daloopa.com/src/19138911" xr:uid="{DA1DA6B4-2F3F-4045-B4FE-D91CA06DF2C4}"/>
    <hyperlink ref="R247" r:id="rId3573" display="https://www.daloopa.com/src/19138889" xr:uid="{936C94B1-644A-4F56-96FC-702AD463D399}"/>
    <hyperlink ref="S247" r:id="rId3574" display="https://www.daloopa.com/src/19138883" xr:uid="{6F141287-7F28-4F80-94A1-F28CC2BA7812}"/>
    <hyperlink ref="T247" r:id="rId3575" display="https://www.daloopa.com/src/45304573" xr:uid="{5671F9AB-7109-4302-8FD6-DC3F41A4FE29}"/>
    <hyperlink ref="AT247" r:id="rId3576" display="https://www.daloopa.com/src/49006111" xr:uid="{64A360B3-5BD7-4471-839F-D6C7D311B1BF}"/>
    <hyperlink ref="AU247" r:id="rId3577" display="https://www.daloopa.com/src/49006099" xr:uid="{C9379A8B-6130-40CA-8598-5CD7E9F46214}"/>
    <hyperlink ref="AV247" r:id="rId3578" display="https://www.daloopa.com/src/19138987" xr:uid="{4F5A4920-A715-4AA5-A96F-D7DA300CD715}"/>
    <hyperlink ref="AW247" r:id="rId3579" display="https://www.daloopa.com/src/19139024" xr:uid="{8A4D15BA-D86F-4D9D-87F9-CF581CACA1F2}"/>
    <hyperlink ref="A249" r:id="rId3580" xr:uid="{B298A8B8-1D16-42C0-A1C4-EE166934E273}"/>
    <hyperlink ref="C249" r:id="rId3581" xr:uid="{F507865A-D12D-4AAA-83D4-24FE8FE6E69C}"/>
    <hyperlink ref="N249" r:id="rId3582" display="https://www.daloopa.com/src/19138929" xr:uid="{6AFC4BE9-BA46-4951-B1A6-083084DB8503}"/>
    <hyperlink ref="O249" r:id="rId3583" display="https://www.daloopa.com/src/19138920" xr:uid="{3B59CFD8-E02C-4F43-B92E-EF01EC051768}"/>
    <hyperlink ref="Q249" r:id="rId3584" display="https://www.daloopa.com/src/19138908" xr:uid="{328692C0-11FC-40FA-BDA8-C55865DC40B0}"/>
    <hyperlink ref="R249" r:id="rId3585" display="https://www.daloopa.com/src/19138891" xr:uid="{3A057F7E-2142-4566-8910-62836710B997}"/>
    <hyperlink ref="S249" r:id="rId3586" display="https://www.daloopa.com/src/19138885" xr:uid="{88C45190-B212-4A0B-8BDF-8C51BAFF0E59}"/>
    <hyperlink ref="AV249" r:id="rId3587" display="https://www.daloopa.com/src/19138985" xr:uid="{28BED91B-31EC-4EB1-9AAE-7A70B4BA6AD0}"/>
    <hyperlink ref="AW249" r:id="rId3588" display="https://www.daloopa.com/src/19139020" xr:uid="{196636EC-B6B4-4BBB-8201-A3423BEDCEFE}"/>
    <hyperlink ref="A250" r:id="rId3589" xr:uid="{42E2B60E-3DC3-42B7-B5CD-E5FBBD5B195B}"/>
    <hyperlink ref="C250" r:id="rId3590" xr:uid="{44BB54B0-BFB5-4638-A601-2B614FA3501F}"/>
    <hyperlink ref="N250" r:id="rId3591" display="https://www.daloopa.com/src/19138928" xr:uid="{70CB75A1-DB49-44C2-9A10-8FA2B42141C4}"/>
    <hyperlink ref="O250" r:id="rId3592" display="https://www.daloopa.com/src/19138917" xr:uid="{A6944EFB-DFCE-49E0-B006-8485FADC4983}"/>
    <hyperlink ref="Q250" r:id="rId3593" display="https://www.daloopa.com/src/19138909" xr:uid="{DEF56FE8-CD84-4061-87F5-EB5618660146}"/>
    <hyperlink ref="R250" r:id="rId3594" display="https://www.daloopa.com/src/19138892" xr:uid="{5ACC9E5F-D29E-4075-BF9D-C28ABC9EEB12}"/>
    <hyperlink ref="S250" r:id="rId3595" display="https://www.daloopa.com/src/19138884" xr:uid="{3337AF0C-6A1A-4159-9DB4-F8946D070D20}"/>
    <hyperlink ref="AV250" r:id="rId3596" display="https://www.daloopa.com/src/19138986" xr:uid="{EFA3ECEB-D6B1-47F3-BE35-0ABA83FAFDC8}"/>
    <hyperlink ref="AW250" r:id="rId3597" display="https://www.daloopa.com/src/19139019" xr:uid="{94FDB866-0A47-4B8C-A7B9-B4CFF4040805}"/>
    <hyperlink ref="A252" r:id="rId3598" xr:uid="{8592EA70-335A-4362-864B-A2876FCB3F38}"/>
    <hyperlink ref="C252" r:id="rId3599" xr:uid="{20759B74-03FC-4217-855B-A73B965FC3F5}"/>
    <hyperlink ref="AG252" r:id="rId3600" display="https://www.daloopa.com/src/19138027" xr:uid="{9902DC4E-0AC9-4546-A4CF-C3DC84F3933E}"/>
    <hyperlink ref="AH252" r:id="rId3601" display="https://www.daloopa.com/src/19138008" xr:uid="{6A7634ED-5F82-443F-9F7A-7B30DAA64F18}"/>
    <hyperlink ref="AI252" r:id="rId3602" display="https://www.daloopa.com/src/19137989" xr:uid="{9CA6ED36-72A6-4EE8-901B-68FCDA7C0FD7}"/>
    <hyperlink ref="AJ252" r:id="rId3603" display="https://www.daloopa.com/src/45304574" xr:uid="{7A83F996-BD64-4CC0-A189-77F8736AFDB8}"/>
    <hyperlink ref="AK252" r:id="rId3604" display="https://www.daloopa.com/src/20860913" xr:uid="{AD47EADF-6DF2-4EC2-A95F-46FE4193E893}"/>
    <hyperlink ref="AL252" r:id="rId3605" display="https://www.daloopa.com/src/32322889" xr:uid="{E0435E77-20B7-465A-BC94-7BF91B9DCB42}"/>
    <hyperlink ref="AM252" r:id="rId3606" display="https://www.daloopa.com/src/38227635" xr:uid="{04F474E0-6476-4613-AB43-6F7AD1A01AD6}"/>
    <hyperlink ref="AN252" r:id="rId3607" display="https://www.daloopa.com/src/46520648" xr:uid="{A9AD284F-EA16-465A-B5A7-46847D1C0C3F}"/>
    <hyperlink ref="AO252" r:id="rId3608" display="https://www.daloopa.com/src/53486600" xr:uid="{19D2BFBB-FAEC-455F-85EC-C858401F019D}"/>
    <hyperlink ref="AP252" r:id="rId3609" display="https://www.daloopa.com/src/58704908" xr:uid="{F51419AD-1355-4777-BA5D-69A951AE071E}"/>
    <hyperlink ref="AQ252" r:id="rId3610" display="https://www.daloopa.com/src/62996783" xr:uid="{FF228EC1-D924-4F49-9E98-2BDB7DB162C4}"/>
    <hyperlink ref="AR252" r:id="rId3611" display="https://www.daloopa.com/src/67160336" xr:uid="{2920F148-ACAE-482B-AAD7-68CF14EB208A}"/>
    <hyperlink ref="AZ252" r:id="rId3612" display="https://www.daloopa.com/src/19138411" xr:uid="{05EE4A4C-B69F-4EC1-9937-40C18E4E5B77}"/>
    <hyperlink ref="BA252" r:id="rId3613" display="https://www.daloopa.com/src/19138484" xr:uid="{DACE1342-A38E-4194-8267-8358A7F2A0FA}"/>
    <hyperlink ref="BB252" r:id="rId3614" display="https://www.daloopa.com/src/46504415" xr:uid="{D14A7F21-4AF7-4F43-8466-189B7646367F}"/>
    <hyperlink ref="BC252" r:id="rId3615" display="https://www.daloopa.com/src/67087922" xr:uid="{B292DE99-A3F3-4F59-8187-5161A2A310A0}"/>
    <hyperlink ref="A253" r:id="rId3616" xr:uid="{9CD2EA07-79A7-40EB-A1D0-BA9675519608}"/>
    <hyperlink ref="C253" r:id="rId3617" xr:uid="{BF06EFD0-725E-4906-8C4B-B76D8337AB12}"/>
    <hyperlink ref="J253" r:id="rId3618" display="https://www.daloopa.com/src/49892813" xr:uid="{49528837-2561-43DF-876F-CC0E4D89651C}"/>
    <hyperlink ref="K253" r:id="rId3619" display="https://www.daloopa.com/src/49892864" xr:uid="{45D51EFB-54BA-4A11-8E1F-1ADBE262F041}"/>
    <hyperlink ref="M253" r:id="rId3620" display="https://www.daloopa.com/src/49005812" xr:uid="{D67B8FE2-B40F-4BE0-8838-68A9A934CD32}"/>
    <hyperlink ref="N253" r:id="rId3621" display="https://www.daloopa.com/src/19138247" xr:uid="{D9DDF123-96DA-410D-8130-7592166D4032}"/>
    <hyperlink ref="O253" r:id="rId3622" display="https://www.daloopa.com/src/19138235" xr:uid="{57CB092A-5C34-4A33-9F61-BA446676C3BF}"/>
    <hyperlink ref="P253" r:id="rId3623" display="https://www.daloopa.com/src/49028219" xr:uid="{067B7738-2A4C-4B98-AC79-2813885C6BE1}"/>
    <hyperlink ref="Q253" r:id="rId3624" display="https://www.daloopa.com/src/19138205" xr:uid="{F8C5F9F1-8955-4F5D-8160-2EE445FE3BC7}"/>
    <hyperlink ref="R253" r:id="rId3625" display="https://www.daloopa.com/src/19138182" xr:uid="{EDD9E3A1-506B-4D49-BBA2-ED89E48C0C56}"/>
    <hyperlink ref="S253" r:id="rId3626" display="https://www.daloopa.com/src/19138159" xr:uid="{415773F6-A844-4241-96DA-BEF9CA49CDD9}"/>
    <hyperlink ref="T253" r:id="rId3627" display="https://www.daloopa.com/src/45304575" xr:uid="{383D7312-5608-435E-8AE4-6BF31BF04BDE}"/>
    <hyperlink ref="U253" r:id="rId3628" display="https://www.daloopa.com/src/19138155" xr:uid="{CA00C20F-D691-4796-881B-C4CF1586FB9C}"/>
    <hyperlink ref="V253" r:id="rId3629" display="https://www.daloopa.com/src/19138141" xr:uid="{09430DFF-3133-48D8-9178-89A299B83178}"/>
    <hyperlink ref="W253" r:id="rId3630" display="https://www.daloopa.com/src/19138130" xr:uid="{CFC021BB-03EE-444C-BF50-D20262BE3AF4}"/>
    <hyperlink ref="X253" r:id="rId3631" display="https://www.daloopa.com/src/45304576" xr:uid="{3363E46A-065F-421B-A171-D2749D9A55CA}"/>
    <hyperlink ref="Y253" r:id="rId3632" display="https://www.daloopa.com/src/19138116" xr:uid="{CCC232CC-6FB6-4C40-BCC2-320778FD922E}"/>
    <hyperlink ref="Z253" r:id="rId3633" display="https://www.daloopa.com/src/19138105" xr:uid="{CAF86DB4-CBB6-41B7-AFF6-536DC8854A25}"/>
    <hyperlink ref="AA253" r:id="rId3634" display="https://www.daloopa.com/src/19138087" xr:uid="{B2C071E7-E06B-4C42-9B19-D9F99EA08EB3}"/>
    <hyperlink ref="AB253" r:id="rId3635" display="https://www.daloopa.com/src/45304577" xr:uid="{6784C4B2-035F-4378-B178-8A718278B1F2}"/>
    <hyperlink ref="AC253" r:id="rId3636" display="https://www.daloopa.com/src/19138074" xr:uid="{564CFB90-6A62-4EB4-9559-29884B849DE5}"/>
    <hyperlink ref="AD253" r:id="rId3637" display="https://www.daloopa.com/src/19138050" xr:uid="{555963F5-7373-4DCC-9BE4-7F0B922880CB}"/>
    <hyperlink ref="AE253" r:id="rId3638" display="https://www.daloopa.com/src/19138038" xr:uid="{0D1E86D5-0FB9-4C49-8CAF-970E7141574C}"/>
    <hyperlink ref="AF253" r:id="rId3639" display="https://www.daloopa.com/src/45304578" xr:uid="{5C968C0D-DD5C-4E95-94D2-DF60E0B9ADAF}"/>
    <hyperlink ref="AG253" r:id="rId3640" display="https://www.daloopa.com/src/19138028" xr:uid="{86A5D077-DA43-477F-A131-EACDCEAF4FA2}"/>
    <hyperlink ref="AH253" r:id="rId3641" display="https://www.daloopa.com/src/19138011" xr:uid="{AF7FAEA9-23BB-48C9-B60F-D534188E0FEE}"/>
    <hyperlink ref="AI253" r:id="rId3642" display="https://www.daloopa.com/src/19137993" xr:uid="{ABC97F1F-F597-4AD3-BC4A-C7E449C16373}"/>
    <hyperlink ref="AJ253" r:id="rId3643" display="https://www.daloopa.com/src/45304579" xr:uid="{778F3003-9480-43C2-879D-3112FC53F0FC}"/>
    <hyperlink ref="AK253" r:id="rId3644" display="https://www.daloopa.com/src/20860917" xr:uid="{2B2752CC-A207-463E-A70B-77BAC7CDB185}"/>
    <hyperlink ref="AL253" r:id="rId3645" display="https://www.daloopa.com/src/32322890" xr:uid="{D2C107D9-BCB2-4234-80AF-FFC00E9F28F6}"/>
    <hyperlink ref="AM253" r:id="rId3646" display="https://www.daloopa.com/src/38227637" xr:uid="{F9A4023A-D7CA-4FC0-AEE9-AF4BBC4F6C14}"/>
    <hyperlink ref="AN253" r:id="rId3647" display="https://www.daloopa.com/src/46520649" xr:uid="{E507AC09-FAFF-40AB-8C1B-272D03B35149}"/>
    <hyperlink ref="AO253" r:id="rId3648" display="https://www.daloopa.com/src/53486601" xr:uid="{56A576A0-AA2D-486E-9F5B-294F7FA073B1}"/>
    <hyperlink ref="AP253" r:id="rId3649" display="https://www.daloopa.com/src/58704907" xr:uid="{52177E76-0F83-4B15-9670-D313746B42E5}"/>
    <hyperlink ref="AQ253" r:id="rId3650" display="https://www.daloopa.com/src/62996782" xr:uid="{4A4AFA7D-8AB1-4969-B59D-1899A5FA0F28}"/>
    <hyperlink ref="AR253" r:id="rId3651" display="https://www.daloopa.com/src/67160337" xr:uid="{6BF3AA7B-E8DE-45F3-8489-6C68ED2521BC}"/>
    <hyperlink ref="AT253" r:id="rId3652" display="https://www.daloopa.com/src/49006030" xr:uid="{6C4D068B-6A14-4FBE-8B43-C45944853FBC}"/>
    <hyperlink ref="AU253" r:id="rId3653" display="https://www.daloopa.com/src/49006015" xr:uid="{049CC48B-5812-4178-AC03-F928E703A5E8}"/>
    <hyperlink ref="AV253" r:id="rId3654" display="https://www.daloopa.com/src/19138346" xr:uid="{2CE06EB0-4ACE-406A-B38F-442E41EB5157}"/>
    <hyperlink ref="AW253" r:id="rId3655" display="https://www.daloopa.com/src/19138352" xr:uid="{A183505B-6AE0-4DA9-A0B3-1E91F6DEB7AC}"/>
    <hyperlink ref="AX253" r:id="rId3656" display="https://www.daloopa.com/src/19138385" xr:uid="{76F9DF48-77C5-4F8F-985C-4AD69669FD22}"/>
    <hyperlink ref="AY253" r:id="rId3657" display="https://www.daloopa.com/src/19138394" xr:uid="{8AF8AAFD-509A-4101-99E8-CBE1A00F0334}"/>
    <hyperlink ref="AZ253" r:id="rId3658" display="https://www.daloopa.com/src/19138414" xr:uid="{B4FDF7DF-407D-4707-8F8E-88AA7BFA36CF}"/>
    <hyperlink ref="BA253" r:id="rId3659" display="https://www.daloopa.com/src/19138486" xr:uid="{0556477D-6093-41FD-AC64-FC8C1DEB24BC}"/>
    <hyperlink ref="BB253" r:id="rId3660" display="https://www.daloopa.com/src/46504416" xr:uid="{C37E977A-0C39-4BD2-9996-6EF341F1E444}"/>
    <hyperlink ref="BC253" r:id="rId3661" display="https://www.daloopa.com/src/67087923" xr:uid="{DED938AA-1BE6-4EA5-9958-96AA2346A023}"/>
    <hyperlink ref="A255" r:id="rId3662" xr:uid="{3B3F6276-4BB2-4535-A458-4859F88789D0}"/>
    <hyperlink ref="C255" r:id="rId3663" xr:uid="{6CDE4AEE-413A-454E-AFD8-FA1CB038304F}"/>
    <hyperlink ref="BC255" r:id="rId3664" display="https://www.daloopa.com/src/67087579" xr:uid="{33FBD214-9D4E-46AB-9335-C883A30885C3}"/>
    <hyperlink ref="A256" r:id="rId3665" xr:uid="{25C3A8B7-2E30-4D94-9549-4CF3B8B66244}"/>
    <hyperlink ref="C256" r:id="rId3666" xr:uid="{A80FEF03-095E-4D57-AF00-1E13AD1C323F}"/>
    <hyperlink ref="BC256" r:id="rId3667" display="https://www.daloopa.com/src/67087928" xr:uid="{67C57EFD-CAC6-4E84-993D-C4D28E5426C7}"/>
    <hyperlink ref="A257" r:id="rId3668" xr:uid="{659FF0B7-A0AE-4A4B-8BCD-4D28A5EF628E}"/>
    <hyperlink ref="C257" r:id="rId3669" xr:uid="{55679EEE-7701-4337-BFB8-CD561B9E3520}"/>
    <hyperlink ref="BC257" r:id="rId3670" display="https://www.daloopa.com/src/67094312" xr:uid="{CE905021-D6A6-4BA7-8D38-1AB30A506B1D}"/>
    <hyperlink ref="A258" r:id="rId3671" xr:uid="{BD5770B5-1FB4-4247-9BE0-276325541588}"/>
    <hyperlink ref="C258" r:id="rId3672" xr:uid="{B90F7ABF-B82E-4E14-ABF9-5A21366FF01F}"/>
    <hyperlink ref="BC258" r:id="rId3673" display="https://www.daloopa.com/src/67087930" xr:uid="{080718BA-34D3-4932-9505-F231065E3F4F}"/>
    <hyperlink ref="A261" r:id="rId3674" xr:uid="{802E251A-910A-466E-A2DE-F177D308FCB2}"/>
    <hyperlink ref="C261" r:id="rId3675" xr:uid="{9EAA3CC2-2FE4-468C-B83A-4A75ECA92333}"/>
    <hyperlink ref="AD261" r:id="rId3676" display="https://www.daloopa.com/src/19138048" xr:uid="{36BEE438-F1AC-4194-8B5B-3C0F38AB0E14}"/>
    <hyperlink ref="AE261" r:id="rId3677" display="https://www.daloopa.com/src/19138037" xr:uid="{CFE212D9-02B0-4E68-994E-75F9ACB2DEF0}"/>
    <hyperlink ref="AG261" r:id="rId3678" display="https://www.daloopa.com/src/19138029" xr:uid="{A5BB40BE-2F4D-4C04-A184-C96D75D8DCC0}"/>
    <hyperlink ref="AH261" r:id="rId3679" display="https://www.daloopa.com/src/19138007" xr:uid="{F8FF2E68-442A-4536-AB4C-28888D5A77D5}"/>
    <hyperlink ref="AI261" r:id="rId3680" display="https://www.daloopa.com/src/19137992" xr:uid="{23AB915C-6449-41DA-9B5E-6136A0BC4878}"/>
    <hyperlink ref="AJ261" r:id="rId3681" display="https://www.daloopa.com/src/45304585" xr:uid="{BCED971F-D07F-4CC2-895D-59108C9AD8FB}"/>
    <hyperlink ref="AK261" r:id="rId3682" display="https://www.daloopa.com/src/20860918" xr:uid="{9C9E66A0-77C7-4592-9BE5-FB90A34A9456}"/>
    <hyperlink ref="AL261" r:id="rId3683" display="https://www.daloopa.com/src/32322892" xr:uid="{D7D254E4-DF55-4C6B-B3DC-F2674666788A}"/>
    <hyperlink ref="AM261" r:id="rId3684" display="https://www.daloopa.com/src/38227638" xr:uid="{7091406B-6C94-4A56-801B-32C94C5D8DBB}"/>
    <hyperlink ref="AN261" r:id="rId3685" display="https://www.daloopa.com/src/46520651" xr:uid="{E8CDEF7B-6AEB-4DEE-95FC-9530AA6516C3}"/>
    <hyperlink ref="AO261" r:id="rId3686" display="https://www.daloopa.com/src/53486602" xr:uid="{B93807F4-BAA5-434D-8A78-2A168DA77D5F}"/>
    <hyperlink ref="AP261" r:id="rId3687" display="https://www.daloopa.com/src/58704909" xr:uid="{84B49D7F-5FDE-463A-8811-184C065DFAD2}"/>
    <hyperlink ref="AQ261" r:id="rId3688" display="https://www.daloopa.com/src/62996785" xr:uid="{76FA4F2E-0E9E-46D6-A393-31A81F7BA0C0}"/>
    <hyperlink ref="AR261" r:id="rId3689" display="https://www.daloopa.com/src/67160338" xr:uid="{EF45E605-C156-479F-AC16-8ED90F70069B}"/>
    <hyperlink ref="AZ261" r:id="rId3690" display="https://www.daloopa.com/src/19138415" xr:uid="{852982D3-DAD9-4462-B695-91FBE8B10E9D}"/>
    <hyperlink ref="BA261" r:id="rId3691" display="https://www.daloopa.com/src/19138485" xr:uid="{BE5F31A2-A020-41A6-982A-E77DBA3C94B7}"/>
    <hyperlink ref="BB261" r:id="rId3692" display="https://www.daloopa.com/src/46504418" xr:uid="{46CE02B7-08DC-4045-B83E-8D7315D2A188}"/>
    <hyperlink ref="BC261" r:id="rId3693" display="https://www.daloopa.com/src/67087921" xr:uid="{A484F852-D0FB-4625-989C-2F69B4C0FF55}"/>
    <hyperlink ref="A262" r:id="rId3694" xr:uid="{34813024-37E6-42EE-919E-F2DC6402E46A}"/>
    <hyperlink ref="C262" r:id="rId3695" xr:uid="{065973E7-927F-4971-AA2B-542932E8A8D8}"/>
    <hyperlink ref="AO262" r:id="rId3696" display="https://www.daloopa.com/src/53486599" xr:uid="{88A50AA9-58F6-4400-A205-20A06FDCFD07}"/>
    <hyperlink ref="AP262" r:id="rId3697" display="https://www.daloopa.com/src/58704911" xr:uid="{36E9DC47-2512-4092-B6EF-D05B0FED3AB0}"/>
    <hyperlink ref="AQ262" r:id="rId3698" display="https://www.daloopa.com/src/62996784" xr:uid="{CF01CE32-7511-42E9-AB51-C73A902BC252}"/>
    <hyperlink ref="AR262" r:id="rId3699" display="https://www.daloopa.com/src/67160339" xr:uid="{E3B79942-7FEE-4C36-964D-3F9B3779EC35}"/>
    <hyperlink ref="BB262" r:id="rId3700" display="https://www.daloopa.com/src/46504417" xr:uid="{F0946A9C-90F1-462A-8B95-9547CEE5A96F}"/>
    <hyperlink ref="BC262" r:id="rId3701" display="https://www.daloopa.com/src/67087924" xr:uid="{E4C6E981-F6AC-4EE2-A58A-4271DD53BF83}"/>
    <hyperlink ref="A263" r:id="rId3702" xr:uid="{4B5FF493-84A0-46F7-BAD5-2CB41EA0EBCB}"/>
    <hyperlink ref="C263" r:id="rId3703" xr:uid="{4E2B9A79-814E-41BB-B415-A5E082D77D84}"/>
    <hyperlink ref="J263" r:id="rId3704" display="https://www.daloopa.com/src/49892814" xr:uid="{A9445A73-59AC-4CF9-A9A8-B2021C7A791B}"/>
    <hyperlink ref="K263" r:id="rId3705" display="https://www.daloopa.com/src/49892865" xr:uid="{153F8D69-DB5A-4C40-88A3-F208E889073E}"/>
    <hyperlink ref="M263" r:id="rId3706" display="https://www.daloopa.com/src/49005814" xr:uid="{D2F6766D-5B38-4E10-AF8F-0FE022DD8241}"/>
    <hyperlink ref="N263" r:id="rId3707" display="https://www.daloopa.com/src/19138248" xr:uid="{8A17E38A-4ABE-45EB-A72A-519572B7B531}"/>
    <hyperlink ref="O263" r:id="rId3708" display="https://www.daloopa.com/src/19138234" xr:uid="{5384495F-000D-4E0B-BEF3-E2608FEAD498}"/>
    <hyperlink ref="P263" r:id="rId3709" display="https://www.daloopa.com/src/49028220" xr:uid="{5A0B29E4-01F4-4E2C-8266-CC2061D0DDC0}"/>
    <hyperlink ref="Q263" r:id="rId3710" display="https://www.daloopa.com/src/19138206" xr:uid="{08FDA602-ADBB-44A2-8FD2-A6B35E584808}"/>
    <hyperlink ref="R263" r:id="rId3711" display="https://www.daloopa.com/src/19138183" xr:uid="{630F4959-58EF-4D3E-ABDD-5A3FF18B1676}"/>
    <hyperlink ref="S263" r:id="rId3712" display="https://www.daloopa.com/src/19138158" xr:uid="{8B54C2CC-08AC-4067-B022-F6BB55525C47}"/>
    <hyperlink ref="T263" r:id="rId3713" display="https://www.daloopa.com/src/45304580" xr:uid="{0E7D72D0-7778-479F-A116-948872AFA296}"/>
    <hyperlink ref="U263" r:id="rId3714" display="https://www.daloopa.com/src/19138156" xr:uid="{8CD9DA6D-DC02-4DA7-93DF-CA63665DF7A3}"/>
    <hyperlink ref="V263" r:id="rId3715" display="https://www.daloopa.com/src/19138140" xr:uid="{C81344E5-1419-4228-AC42-38CFB2C0DBBC}"/>
    <hyperlink ref="W263" r:id="rId3716" display="https://www.daloopa.com/src/19138131" xr:uid="{541A62F0-1889-4E73-B082-EAE298D6EB61}"/>
    <hyperlink ref="X263" r:id="rId3717" display="https://www.daloopa.com/src/45304581" xr:uid="{CD165B2D-F69A-453E-A87F-CF0146BF96E5}"/>
    <hyperlink ref="Y263" r:id="rId3718" display="https://www.daloopa.com/src/19138115" xr:uid="{C474AF35-8388-4D91-AB77-CBF3B6E44891}"/>
    <hyperlink ref="Z263" r:id="rId3719" display="https://www.daloopa.com/src/19138106" xr:uid="{74BB0DAE-01FE-4246-A383-BAFC36F631F6}"/>
    <hyperlink ref="AA263" r:id="rId3720" display="https://www.daloopa.com/src/19138088" xr:uid="{406E0100-2339-474C-B49A-50FDFF264C69}"/>
    <hyperlink ref="AB263" r:id="rId3721" display="https://www.daloopa.com/src/45304582" xr:uid="{8A4D99C4-4F4A-4081-8801-FB4B53F21EF6}"/>
    <hyperlink ref="AC263" r:id="rId3722" display="https://www.daloopa.com/src/19138075" xr:uid="{2A35C45F-9037-44C6-85A0-7FA74D5995F5}"/>
    <hyperlink ref="AD263" r:id="rId3723" display="https://www.daloopa.com/src/19138049" xr:uid="{C185A212-56C2-4753-A94E-A6A1ED317EEF}"/>
    <hyperlink ref="AE263" r:id="rId3724" display="https://www.daloopa.com/src/19138036" xr:uid="{B394AB2D-5F0E-44CF-BDDA-BB61015A51C3}"/>
    <hyperlink ref="AF263" r:id="rId3725" display="https://www.daloopa.com/src/45304583" xr:uid="{3F6ABCE6-3AAA-4F10-B9D3-A92C7A4F4A45}"/>
    <hyperlink ref="AG263" r:id="rId3726" display="https://www.daloopa.com/src/19138030" xr:uid="{0192948E-59DF-4AD8-B50C-0BEDD760CBB2}"/>
    <hyperlink ref="AH263" r:id="rId3727" display="https://www.daloopa.com/src/19138010" xr:uid="{5EB2825E-208B-4A42-8937-F1615B2D701B}"/>
    <hyperlink ref="AI263" r:id="rId3728" display="https://www.daloopa.com/src/19137994" xr:uid="{9A690D43-D38C-42CC-A5B4-3CAE11151E14}"/>
    <hyperlink ref="AJ263" r:id="rId3729" display="https://www.daloopa.com/src/45304584" xr:uid="{5A3DDCBE-A2D1-45BC-95DF-A5A918DD9AA3}"/>
    <hyperlink ref="AK263" r:id="rId3730" display="https://www.daloopa.com/src/20860916" xr:uid="{E61078AB-2DA1-4E94-BD1D-8DE3AF315E7D}"/>
    <hyperlink ref="AL263" r:id="rId3731" display="https://www.daloopa.com/src/32322891" xr:uid="{3F3CA781-8E5A-4ABD-B7B5-D2EE99C2F169}"/>
    <hyperlink ref="AM263" r:id="rId3732" display="https://www.daloopa.com/src/38227639" xr:uid="{AC63498C-EDD6-4E80-8FA4-E603C98D3B0B}"/>
    <hyperlink ref="AN263" r:id="rId3733" display="https://www.daloopa.com/src/46520650" xr:uid="{13F6ED90-58DB-45E3-A82B-199CBFF9740F}"/>
    <hyperlink ref="AO263" r:id="rId3734" display="https://www.daloopa.com/src/53486603" xr:uid="{3DFABD34-7D55-40B0-90F2-28AD28B29677}"/>
    <hyperlink ref="AP263" r:id="rId3735" display="https://www.daloopa.com/src/58704910" xr:uid="{624F4C56-036E-483F-B9B8-BE1BCAF0645F}"/>
    <hyperlink ref="AQ263" r:id="rId3736" display="https://www.daloopa.com/src/62996786" xr:uid="{8677DE1E-2D82-47DE-89D1-3D41D0E5DF84}"/>
    <hyperlink ref="AR263" r:id="rId3737" display="https://www.daloopa.com/src/67160340" xr:uid="{1C682C43-BC0C-4CB4-943E-969C73B7B1E7}"/>
    <hyperlink ref="AT263" r:id="rId3738" display="https://www.daloopa.com/src/49006028" xr:uid="{BD2ACE38-EB86-4890-9423-22FD6FEC855A}"/>
    <hyperlink ref="AU263" r:id="rId3739" display="https://www.daloopa.com/src/49006016" xr:uid="{79336E3D-6214-42FA-BB3F-1A63750BB9AD}"/>
    <hyperlink ref="AV263" r:id="rId3740" display="https://www.daloopa.com/src/19138345" xr:uid="{973F9D80-FD67-4732-8B62-16751D5C755C}"/>
    <hyperlink ref="AW263" r:id="rId3741" display="https://www.daloopa.com/src/19138353" xr:uid="{B2AF535C-A496-411E-90C1-EE60AD4AEB37}"/>
    <hyperlink ref="AX263" r:id="rId3742" display="https://www.daloopa.com/src/19138384" xr:uid="{61400D2B-7F12-4CDB-B7E8-C10800DD5855}"/>
    <hyperlink ref="AY263" r:id="rId3743" display="https://www.daloopa.com/src/19138395" xr:uid="{FDE1965C-384C-48BC-9216-24855B767DFC}"/>
    <hyperlink ref="AZ263" r:id="rId3744" display="https://www.daloopa.com/src/19138416" xr:uid="{EE7ECCB2-DD2E-4426-BBC0-2E9C675FC223}"/>
    <hyperlink ref="BA263" r:id="rId3745" display="https://www.daloopa.com/src/19138487" xr:uid="{E94CCE85-E2B2-442A-891F-1F26F7A9105F}"/>
    <hyperlink ref="BB263" r:id="rId3746" display="https://www.daloopa.com/src/46504419" xr:uid="{F416FC92-F310-4C22-B8C3-F4960BCFE4AD}"/>
    <hyperlink ref="BC263" r:id="rId3747" display="https://www.daloopa.com/src/67087925" xr:uid="{1CFC0A27-B7D8-43C3-AC53-F2DF48A0F008}"/>
    <hyperlink ref="A265" r:id="rId3748" xr:uid="{4F22846D-1B89-4794-95A0-6BE9DFB06AA2}"/>
    <hyperlink ref="C265" r:id="rId3749" xr:uid="{2FC682E7-175C-4825-87C0-79E8EE23CF16}"/>
    <hyperlink ref="BC265" r:id="rId3750" display="https://www.daloopa.com/src/67087926" xr:uid="{4E8A3879-C13E-462F-AABB-0E60FE23C626}"/>
    <hyperlink ref="A267" r:id="rId3751" xr:uid="{7BD6B28B-BF33-4509-915C-758CC6DE9F18}"/>
    <hyperlink ref="C267" r:id="rId3752" xr:uid="{8A0CF542-E23C-410A-8E40-F03C535BAE8C}"/>
    <hyperlink ref="N267" r:id="rId3753" display="https://www.daloopa.com/src/19138246" xr:uid="{6758F2F3-F250-4AFA-A250-97BA76B4254E}"/>
    <hyperlink ref="O267" r:id="rId3754" display="https://www.daloopa.com/src/19138233" xr:uid="{F16D5A3C-FB71-4CB1-8A21-D4D66A3BCC4F}"/>
    <hyperlink ref="Q267" r:id="rId3755" display="https://www.daloopa.com/src/19138203" xr:uid="{D2F9A305-B3C6-4049-818F-BC6FA1228365}"/>
    <hyperlink ref="R267" r:id="rId3756" display="https://www.daloopa.com/src/19138184" xr:uid="{7535CE41-0945-4994-BCCF-EE216D410D97}"/>
    <hyperlink ref="S267" r:id="rId3757" display="https://www.daloopa.com/src/19138157" xr:uid="{479B3C24-697E-4B23-B9CD-EF994C003659}"/>
    <hyperlink ref="U267" r:id="rId3758" display="https://www.daloopa.com/src/19138153" xr:uid="{CB1FFFAA-4A59-4CA1-9DCE-1B39BD75D986}"/>
    <hyperlink ref="V267" r:id="rId3759" display="https://www.daloopa.com/src/19138139" xr:uid="{4A230D53-415C-495A-96DA-B84875A826C5}"/>
    <hyperlink ref="W267" r:id="rId3760" display="https://www.daloopa.com/src/19138128" xr:uid="{730F4C01-9177-44FE-8328-8E1B1FC19921}"/>
    <hyperlink ref="Y267" r:id="rId3761" display="https://www.daloopa.com/src/19138114" xr:uid="{65108960-EEF8-43E2-983E-10E6AB367D29}"/>
    <hyperlink ref="Z267" r:id="rId3762" display="https://www.daloopa.com/src/19138108" xr:uid="{11BDE0E4-6E00-49AE-A811-8B7697C65C40}"/>
    <hyperlink ref="AA267" r:id="rId3763" display="https://www.daloopa.com/src/19138085" xr:uid="{E78FDD3B-FEA8-445A-ACDF-093C3D975A7B}"/>
    <hyperlink ref="AC267" r:id="rId3764" display="https://www.daloopa.com/src/19138072" xr:uid="{1C561A82-68E7-4D92-BA16-46BA53458459}"/>
    <hyperlink ref="AD267" r:id="rId3765" display="https://www.daloopa.com/src/19138046" xr:uid="{7326340B-3BA3-413C-AB71-FB15EC5D9477}"/>
    <hyperlink ref="AE267" r:id="rId3766" display="https://www.daloopa.com/src/19138034" xr:uid="{A002862F-F7FD-44DD-9C0E-B6DF14A9F26F}"/>
    <hyperlink ref="AG267" r:id="rId3767" display="https://www.daloopa.com/src/19138026" xr:uid="{28E9B688-9585-45EF-B42A-745008DDA242}"/>
    <hyperlink ref="AH267" r:id="rId3768" display="https://www.daloopa.com/src/19138009" xr:uid="{E998BBD9-CC25-4C87-99D6-FC72BB7CF19B}"/>
    <hyperlink ref="AI267" r:id="rId3769" display="https://www.daloopa.com/src/19137990" xr:uid="{BAB85036-287B-4AB7-91D7-57C0AA014C84}"/>
    <hyperlink ref="AK267" r:id="rId3770" display="https://www.daloopa.com/src/20860914" xr:uid="{23AE9E48-7AE1-4F49-8189-69E1443A2778}"/>
    <hyperlink ref="AL267" r:id="rId3771" display="https://www.daloopa.com/src/32322893" xr:uid="{518AE654-AFD9-4938-A39C-0351C5BF3F78}"/>
    <hyperlink ref="AM267" r:id="rId3772" display="https://www.daloopa.com/src/38227636" xr:uid="{E531D8C3-0C6C-454D-9C3B-AD95404484C3}"/>
    <hyperlink ref="AO267" r:id="rId3773" display="https://www.daloopa.com/src/53486193" xr:uid="{04506A02-A65A-40DB-9EBF-2CA97EF7FAFB}"/>
    <hyperlink ref="AP267" r:id="rId3774" display="https://www.daloopa.com/src/58704678" xr:uid="{547C5CE2-583D-4B7D-8D98-AD844EEA0E22}"/>
    <hyperlink ref="AQ267" r:id="rId3775" display="https://www.daloopa.com/src/62996734" xr:uid="{ABBBC080-43A9-4469-AAB6-B819B9AEF4E5}"/>
    <hyperlink ref="AU267" r:id="rId3776" display="https://www.daloopa.com/src/49006012" xr:uid="{154F9A6D-D0FE-4CDE-AB88-78845F0E38EC}"/>
    <hyperlink ref="AV267" r:id="rId3777" display="https://www.daloopa.com/src/19138344" xr:uid="{219CBFD9-4206-4CE5-BFA5-DCB83A8E24A7}"/>
    <hyperlink ref="AW267" r:id="rId3778" display="https://www.daloopa.com/src/19138351" xr:uid="{3E891FCF-2564-4118-92D9-584A2356DBEF}"/>
    <hyperlink ref="AX267" r:id="rId3779" display="https://www.daloopa.com/src/19138383" xr:uid="{762D6E55-B57B-4D93-9342-FB73F3FFBFAF}"/>
    <hyperlink ref="AY267" r:id="rId3780" display="https://www.daloopa.com/src/19138392" xr:uid="{5D6C655B-FC7B-431D-8AEF-6DE0157A422C}"/>
    <hyperlink ref="AZ267" r:id="rId3781" display="https://www.daloopa.com/src/19138412" xr:uid="{09EAB419-9946-4F33-8EBD-3E691E984BF0}"/>
    <hyperlink ref="BA267" r:id="rId3782" display="https://www.daloopa.com/src/19138482" xr:uid="{1068F234-93AA-4319-9C93-EE33FE3619F5}"/>
    <hyperlink ref="BB267" r:id="rId3783" display="https://www.daloopa.com/src/46541972" xr:uid="{7DAE68FB-2C81-4F81-B899-E860BA3CDA90}"/>
    <hyperlink ref="BC267" r:id="rId3784" display="https://www.daloopa.com/src/67087581" xr:uid="{8E13C712-5922-447B-A542-BA60E7DFFAE5}"/>
    <hyperlink ref="A268" r:id="rId3785" xr:uid="{476175C4-0BEF-48EF-9202-F9B6C88BF5EF}"/>
    <hyperlink ref="C268" r:id="rId3786" xr:uid="{D95EF7FC-B54A-489E-AA45-B4E18C8D6FDD}"/>
    <hyperlink ref="BC268" r:id="rId3787" display="https://www.daloopa.com/src/67087927" xr:uid="{F601C244-1EA8-49B9-B798-D5F8666B034D}"/>
    <hyperlink ref="A269" r:id="rId3788" xr:uid="{415FCB21-9F6E-40E8-A019-1DA31D478BEE}"/>
    <hyperlink ref="C269" r:id="rId3789" xr:uid="{088D33BA-6150-4DD2-8165-A24B945CF245}"/>
    <hyperlink ref="N269" r:id="rId3790" display="https://www.daloopa.com/src/19138245" xr:uid="{7A2E4B77-F8DD-4B0E-ACD4-24C14858E8B9}"/>
    <hyperlink ref="O269" r:id="rId3791" display="https://www.daloopa.com/src/19138232" xr:uid="{D2847F70-CBBD-4F37-9A85-6A68912019D9}"/>
    <hyperlink ref="Q269" r:id="rId3792" display="https://www.daloopa.com/src/19138204" xr:uid="{AD8D7E65-C603-4E95-B3EE-850D6512978C}"/>
    <hyperlink ref="R269" r:id="rId3793" display="https://www.daloopa.com/src/19138185" xr:uid="{7B9A7122-9823-43A2-AB85-FEBA8665A8B1}"/>
    <hyperlink ref="S269" r:id="rId3794" display="https://www.daloopa.com/src/19138160" xr:uid="{7EE97CE0-7C1E-4E7C-821D-BB3FA201D915}"/>
    <hyperlink ref="U269" r:id="rId3795" display="https://www.daloopa.com/src/19138154" xr:uid="{F6FA4666-5BCA-4877-89A5-52ADF3BEB338}"/>
    <hyperlink ref="V269" r:id="rId3796" display="https://www.daloopa.com/src/19138138" xr:uid="{C38A7634-1FA9-46A3-B883-F695796B45FF}"/>
    <hyperlink ref="W269" r:id="rId3797" display="https://www.daloopa.com/src/19138129" xr:uid="{26468D4F-13D8-4769-98D0-B4E5F0340F57}"/>
    <hyperlink ref="Y269" r:id="rId3798" display="https://www.daloopa.com/src/19138113" xr:uid="{40F8C773-8E13-4C51-B6E8-2C5F417460BC}"/>
    <hyperlink ref="Z269" r:id="rId3799" display="https://www.daloopa.com/src/19138107" xr:uid="{696B596F-CAB1-4C9A-86A8-7D6E4106B1E1}"/>
    <hyperlink ref="AA269" r:id="rId3800" display="https://www.daloopa.com/src/19138086" xr:uid="{660277B0-DAA0-49D5-B944-11862DAB7142}"/>
    <hyperlink ref="AC269" r:id="rId3801" display="https://www.daloopa.com/src/19138073" xr:uid="{4D87C308-420F-4476-A9A7-FD0EECFC8BF9}"/>
    <hyperlink ref="AD269" r:id="rId3802" display="https://www.daloopa.com/src/19138047" xr:uid="{6EB325B9-088B-43F8-BE42-62E92D81A8A2}"/>
    <hyperlink ref="AE269" r:id="rId3803" display="https://www.daloopa.com/src/19138035" xr:uid="{EE49CD06-D347-4C14-AC38-4A7D5864FEA4}"/>
    <hyperlink ref="AG269" r:id="rId3804" display="https://www.daloopa.com/src/19138025" xr:uid="{35EBA582-78A3-4AF3-AA51-42910378B937}"/>
    <hyperlink ref="AI269" r:id="rId3805" display="https://www.daloopa.com/src/19137991" xr:uid="{8F0FA55F-CA1B-4021-94F7-6325638568B2}"/>
    <hyperlink ref="AK269" r:id="rId3806" display="https://www.daloopa.com/src/20860915" xr:uid="{EB814B9C-CD36-44DF-A76E-EDD609073ED0}"/>
    <hyperlink ref="AL269" r:id="rId3807" display="https://www.daloopa.com/src/32322894" xr:uid="{F949A416-80B0-4761-8C7D-F6C09935E0F9}"/>
    <hyperlink ref="AM269" r:id="rId3808" display="https://www.daloopa.com/src/38227640" xr:uid="{018DA8BB-6DDA-460D-9A37-70B70C9154BB}"/>
    <hyperlink ref="AO269" r:id="rId3809" display="https://www.daloopa.com/src/53486194" xr:uid="{B4A68F76-2278-4469-BFC6-66A2F3DCB11D}"/>
    <hyperlink ref="AP269" r:id="rId3810" display="https://www.daloopa.com/src/58704679" xr:uid="{55C4C726-A62E-4724-A090-FD6F73E2ABB5}"/>
    <hyperlink ref="AQ269" r:id="rId3811" display="https://www.daloopa.com/src/62996728" xr:uid="{BDA46B59-5ACC-434D-87E6-28699275A997}"/>
    <hyperlink ref="AU269" r:id="rId3812" display="https://www.daloopa.com/src/49006011" xr:uid="{D0FC8CED-EA69-42C5-8CB0-A03B63F138EF}"/>
    <hyperlink ref="AV269" r:id="rId3813" display="https://www.daloopa.com/src/19138343" xr:uid="{2D74E3EA-100C-4DB6-84F4-CD2E417566AA}"/>
    <hyperlink ref="AW269" r:id="rId3814" display="https://www.daloopa.com/src/19138350" xr:uid="{BE981BC5-382B-43AB-9D8A-A714C79EBF6A}"/>
    <hyperlink ref="AX269" r:id="rId3815" display="https://www.daloopa.com/src/19138382" xr:uid="{B2D149AA-AAC0-4562-9E86-81210027FF59}"/>
    <hyperlink ref="AY269" r:id="rId3816" display="https://www.daloopa.com/src/19138393" xr:uid="{8FAA9D64-B81B-4BE5-9DF4-E4C096B047D2}"/>
    <hyperlink ref="AZ269" r:id="rId3817" display="https://www.daloopa.com/src/19138413" xr:uid="{3735D7F7-BF0C-49DB-BF0E-651DD985EBFC}"/>
    <hyperlink ref="BA269" r:id="rId3818" display="https://www.daloopa.com/src/19138483" xr:uid="{C3CAE3E5-8417-42B6-9575-2F01244012A8}"/>
    <hyperlink ref="BB269" r:id="rId3819" display="https://www.daloopa.com/src/46541973" xr:uid="{492FE4E4-FC71-4724-BA2E-1F3454030BDE}"/>
    <hyperlink ref="BC269" r:id="rId3820" display="https://www.daloopa.com/src/67087929" xr:uid="{FDE49C68-BC56-447C-B81F-AA7266C132A3}"/>
    <hyperlink ref="A273" r:id="rId3821" xr:uid="{720E062B-FB94-4F34-A305-6A94A9986922}"/>
    <hyperlink ref="C273" r:id="rId3822" xr:uid="{626074A0-065A-45A8-9669-06BDA097302C}"/>
    <hyperlink ref="E273" r:id="rId3823" display="https://www.daloopa.com/src/1668550" xr:uid="{7012609D-D334-4442-942F-872FCE56A5DF}"/>
    <hyperlink ref="F273" r:id="rId3824" display="https://www.daloopa.com/src/1668526" xr:uid="{B612BB3C-E2A7-4F0D-BA9D-9136EBDA2441}"/>
    <hyperlink ref="G273" r:id="rId3825" display="https://www.daloopa.com/src/1668502" xr:uid="{53BAC8D6-64C0-40F7-A2C9-BFBB23C5FAB1}"/>
    <hyperlink ref="H273" r:id="rId3826" display="https://www.daloopa.com/src/1668478" xr:uid="{978F4972-4B64-4F6F-BEA5-6B02CFF2D010}"/>
    <hyperlink ref="AT273" r:id="rId3827" display="https://www.daloopa.com/src/46593996" xr:uid="{3D261340-8319-4276-B525-E2507D074D09}"/>
    <hyperlink ref="A274" r:id="rId3828" xr:uid="{621D66F6-6178-4233-9D52-EA449894E105}"/>
    <hyperlink ref="C274" r:id="rId3829" xr:uid="{59DACD7D-2994-40EA-8D55-0EC17AF27961}"/>
    <hyperlink ref="E274" r:id="rId3830" display="https://www.daloopa.com/src/1668551" xr:uid="{690827BD-1E65-47F5-B8A7-E4B867F5F0BA}"/>
    <hyperlink ref="F274" r:id="rId3831" display="https://www.daloopa.com/src/1668527" xr:uid="{7BB056D6-5097-4117-853D-5B7DCEDC2591}"/>
    <hyperlink ref="G274" r:id="rId3832" display="https://www.daloopa.com/src/1668503" xr:uid="{66EA4605-8310-41D3-AC29-5EC2001FC4E0}"/>
    <hyperlink ref="H274" r:id="rId3833" display="https://www.daloopa.com/src/1668479" xr:uid="{C5959A0D-553D-4016-94C5-61123827DCDB}"/>
    <hyperlink ref="AT274" r:id="rId3834" display="https://www.daloopa.com/src/46593997" xr:uid="{7F24F2F7-C290-4C7F-9F2D-ACACEAC1B5DF}"/>
    <hyperlink ref="A275" r:id="rId3835" xr:uid="{75EEFD00-B464-441F-B43C-6ED00649965D}"/>
    <hyperlink ref="C275" r:id="rId3836" xr:uid="{F8E285C6-0B47-43D3-BE16-710C626A44D6}"/>
    <hyperlink ref="E275" r:id="rId3837" display="https://www.daloopa.com/src/1668552" xr:uid="{D1457874-C7AD-4429-B953-35152BF32196}"/>
    <hyperlink ref="F275" r:id="rId3838" display="https://www.daloopa.com/src/1668528" xr:uid="{C6882C66-09F6-404D-8B63-BD61C6E72EEC}"/>
    <hyperlink ref="G275" r:id="rId3839" display="https://www.daloopa.com/src/1668504" xr:uid="{939F3ED5-92BB-486C-8783-13E1F65009A9}"/>
    <hyperlink ref="H275" r:id="rId3840" display="https://www.daloopa.com/src/1668480" xr:uid="{56FA7D27-157D-4633-8DC3-8184CB611E1C}"/>
    <hyperlink ref="I275" r:id="rId3841" display="https://www.daloopa.com/src/1668457" xr:uid="{F832610A-2C51-4E15-AC0F-758B22DE3451}"/>
    <hyperlink ref="J275" r:id="rId3842" display="https://www.daloopa.com/src/1668436" xr:uid="{A3187C0C-61ED-46D5-9C06-D1F7E8E44085}"/>
    <hyperlink ref="K275" r:id="rId3843" display="https://www.daloopa.com/src/1668415" xr:uid="{310376E9-7192-480D-9100-90B10BF4C31F}"/>
    <hyperlink ref="L275" r:id="rId3844" display="https://www.daloopa.com/src/1668394" xr:uid="{A2EEB7E3-35DA-46D2-8A16-F8AA54227955}"/>
    <hyperlink ref="M275" r:id="rId3845" display="https://www.daloopa.com/src/1668373" xr:uid="{82B41301-65B5-4E82-9735-CEB2807DA265}"/>
    <hyperlink ref="N275" r:id="rId3846" display="https://www.daloopa.com/src/1668346" xr:uid="{12CD4FB9-2542-4E31-A7D6-82B356EEB306}"/>
    <hyperlink ref="O275" r:id="rId3847" display="https://www.daloopa.com/src/1668319" xr:uid="{9A6BC2E2-5BD8-4178-90A7-C4091D479FB2}"/>
    <hyperlink ref="P275" r:id="rId3848" display="https://www.daloopa.com/src/1668292" xr:uid="{99AA0380-6324-415E-B505-5BBEEFC14306}"/>
    <hyperlink ref="Q275" r:id="rId3849" display="https://www.daloopa.com/src/1668273" xr:uid="{1438538A-34A6-4093-9117-1A537453965C}"/>
    <hyperlink ref="R275" r:id="rId3850" display="https://www.daloopa.com/src/1668256" xr:uid="{2A124216-A040-4038-BE2C-217EE793055B}"/>
    <hyperlink ref="S275" r:id="rId3851" display="https://www.daloopa.com/src/1668239" xr:uid="{E4828552-67DE-4E1D-BC41-FA110AAA2416}"/>
    <hyperlink ref="T275" r:id="rId3852" display="https://www.daloopa.com/src/1668222" xr:uid="{5976193F-89C2-4287-86D7-F2C8519CCA9C}"/>
    <hyperlink ref="U275" r:id="rId3853" display="https://www.daloopa.com/src/1668209" xr:uid="{04A7F4F0-1DFC-48FF-8C1B-7BC8400C9359}"/>
    <hyperlink ref="V275" r:id="rId3854" display="https://www.daloopa.com/src/1668195" xr:uid="{748C7BDE-E087-465C-98A2-B4CE67455BC7}"/>
    <hyperlink ref="W275" r:id="rId3855" display="https://www.daloopa.com/src/1668181" xr:uid="{68F1E27A-9F9A-4956-A35A-083A3A6A1A5A}"/>
    <hyperlink ref="X275" r:id="rId3856" display="https://www.daloopa.com/src/1668167" xr:uid="{C4EABEFA-1CD7-4EAF-9091-D69F20614C1F}"/>
    <hyperlink ref="Y275" r:id="rId3857" display="https://www.daloopa.com/src/1668154" xr:uid="{C9E45B4D-DABA-4CA3-AAA3-BEB928919A2C}"/>
    <hyperlink ref="Z275" r:id="rId3858" display="https://www.daloopa.com/src/1668140" xr:uid="{600ADAC1-8103-481C-858C-CA2D69A871E4}"/>
    <hyperlink ref="AA275" r:id="rId3859" display="https://www.daloopa.com/src/1668126" xr:uid="{BA0B6326-A612-4EA7-9BFA-C99640B31D44}"/>
    <hyperlink ref="AB275" r:id="rId3860" display="https://www.daloopa.com/src/1668112" xr:uid="{5C1767CF-869A-469D-B7D3-D826B6657FDC}"/>
    <hyperlink ref="AC275" r:id="rId3861" display="https://www.daloopa.com/src/1668098" xr:uid="{C2B28051-4029-4692-B277-5CA249074134}"/>
    <hyperlink ref="AD275" r:id="rId3862" display="https://www.daloopa.com/src/1668084" xr:uid="{D9124CFB-6F62-41F3-800D-3C566878BC50}"/>
    <hyperlink ref="AE275" r:id="rId3863" display="https://www.daloopa.com/src/1668070" xr:uid="{CBC3E22A-297B-4146-8E27-81A17B0B84A8}"/>
    <hyperlink ref="AF275" r:id="rId3864" display="https://www.daloopa.com/src/2696806" xr:uid="{CEB3D265-8ED4-4767-8844-09FD52A2EC36}"/>
    <hyperlink ref="AG275" r:id="rId3865" display="https://www.daloopa.com/src/4681357" xr:uid="{02F67CA1-46CA-409D-B6CD-488450205DD8}"/>
    <hyperlink ref="AH275" r:id="rId3866" display="https://www.daloopa.com/src/7963092" xr:uid="{C30B04D0-6CDB-45B3-B385-25F14FBA9167}"/>
    <hyperlink ref="AI275" r:id="rId3867" display="https://www.daloopa.com/src/10332893" xr:uid="{9EAA4C0D-1D79-45FE-BB86-D9BA1603BD3A}"/>
    <hyperlink ref="AJ275" r:id="rId3868" display="https://www.daloopa.com/src/14718015" xr:uid="{70DF5AC6-BF11-49A4-87E2-27168CFC5E81}"/>
    <hyperlink ref="AK275" r:id="rId3869" display="https://www.daloopa.com/src/20811560" xr:uid="{35B4EA9F-8E96-4B92-ABD6-A9CCA79427E0}"/>
    <hyperlink ref="AL275" r:id="rId3870" display="https://www.daloopa.com/src/32272246" xr:uid="{0F545C00-6F59-4B27-97BE-985714BF43CA}"/>
    <hyperlink ref="AM275" r:id="rId3871" display="https://www.daloopa.com/src/38123457" xr:uid="{9572EFBD-73C7-4A17-9BB1-9D0645E878CF}"/>
    <hyperlink ref="AN275" r:id="rId3872" display="https://www.daloopa.com/src/46414796" xr:uid="{A2C35A46-A948-44EC-8A75-6DEE2B219FD7}"/>
    <hyperlink ref="AO275" r:id="rId3873" display="https://www.daloopa.com/src/53410361" xr:uid="{D82DC138-D639-4334-8E0C-99E73683FD85}"/>
    <hyperlink ref="AP275" r:id="rId3874" display="https://www.daloopa.com/src/58652634" xr:uid="{68A6AF57-1D97-43B2-8E18-D784BD4B12B7}"/>
    <hyperlink ref="AQ275" r:id="rId3875" display="https://www.daloopa.com/src/62948881" xr:uid="{2B9162A9-4D7A-4CFF-8A3D-E09ECD65F0AC}"/>
    <hyperlink ref="AR275" r:id="rId3876" display="https://www.daloopa.com/src/67044167" xr:uid="{35E38912-E84D-4CFB-817B-F9BF409F0529}"/>
    <hyperlink ref="AT275" r:id="rId3877" display="https://www.daloopa.com/src/46593998" xr:uid="{2DB3A2C5-6836-4CEE-86D2-5D02B0B80575}"/>
    <hyperlink ref="AU275" r:id="rId3878" display="https://www.daloopa.com/src/46594122" xr:uid="{DC067D63-6955-4FDC-9000-5982F4EEE8F9}"/>
    <hyperlink ref="AV275" r:id="rId3879" display="https://www.daloopa.com/src/46594904" xr:uid="{8B088147-4BDA-4987-9075-83845F4638FC}"/>
    <hyperlink ref="AW275" r:id="rId3880" display="https://www.daloopa.com/src/46594993" xr:uid="{53BCB782-6E93-4F33-BF57-03D7A7D6FD6E}"/>
    <hyperlink ref="AX275" r:id="rId3881" display="https://www.daloopa.com/src/46595191" xr:uid="{C4D7C496-246B-4F1A-A7F8-508A21759C24}"/>
    <hyperlink ref="AY275" r:id="rId3882" display="https://www.daloopa.com/src/46595289" xr:uid="{62958BB3-FF12-4774-8772-AAC183D8A748}"/>
    <hyperlink ref="AZ275" r:id="rId3883" display="https://www.daloopa.com/src/46595359" xr:uid="{3D29362C-AE28-43D2-8DEF-7194D8EA5704}"/>
    <hyperlink ref="BA275" r:id="rId3884" display="https://www.daloopa.com/src/46595423" xr:uid="{DAB525D2-5DDC-4926-9AC4-9F3230B7DD52}"/>
    <hyperlink ref="BB275" r:id="rId3885" display="https://www.daloopa.com/src/46414820" xr:uid="{8C87D870-55AF-4366-B896-AAD25319C29E}"/>
    <hyperlink ref="BC275" r:id="rId3886" display="https://www.daloopa.com/src/67054325" xr:uid="{9F8298AF-E554-42A7-8FF3-09905C134CF5}"/>
    <hyperlink ref="A278" r:id="rId3887" xr:uid="{21C2BE70-5F1A-4736-A3AE-F40D2BAAD374}"/>
    <hyperlink ref="C278" r:id="rId3888" xr:uid="{4ACBA1B5-84A5-4B1A-A8D3-2C8F9813CC68}"/>
    <hyperlink ref="E278" r:id="rId3889" display="https://www.daloopa.com/src/1668554" xr:uid="{1A209B34-E236-4934-8A57-86044F104CE8}"/>
    <hyperlink ref="F278" r:id="rId3890" display="https://www.daloopa.com/src/1668530" xr:uid="{4D61AB96-2182-4533-AEA5-C9E291A804F1}"/>
    <hyperlink ref="G278" r:id="rId3891" display="https://www.daloopa.com/src/1668506" xr:uid="{ED2D3AF4-CDA2-435D-AF7E-47ABAA645C6A}"/>
    <hyperlink ref="H278" r:id="rId3892" display="https://www.daloopa.com/src/1668482" xr:uid="{B2856FC7-1720-45F7-9519-89132924BD30}"/>
    <hyperlink ref="AT278" r:id="rId3893" display="https://www.daloopa.com/src/46593992" xr:uid="{A1ED0AA7-9948-4CE4-93D6-00FB1D2D5D0A}"/>
    <hyperlink ref="A279" r:id="rId3894" xr:uid="{C5B4C1A4-7F89-4C11-871F-8891EA0488C7}"/>
    <hyperlink ref="C279" r:id="rId3895" xr:uid="{CE5C4162-637C-44A4-A655-948F45A94C41}"/>
    <hyperlink ref="E279" r:id="rId3896" display="https://www.daloopa.com/src/1668553" xr:uid="{77AFD193-A6BA-471F-BA15-1385C24A5027}"/>
    <hyperlink ref="F279" r:id="rId3897" display="https://www.daloopa.com/src/1668529" xr:uid="{4E81E9E1-8903-464D-9B6E-A17A95E66529}"/>
    <hyperlink ref="G279" r:id="rId3898" display="https://www.daloopa.com/src/1668505" xr:uid="{9CEC3714-E099-42C2-92C1-F9D85D2843B3}"/>
    <hyperlink ref="H279" r:id="rId3899" display="https://www.daloopa.com/src/1668481" xr:uid="{DB3B4E7E-8A4B-4207-8E81-ABD61E902400}"/>
    <hyperlink ref="I279" r:id="rId3900" display="https://www.daloopa.com/src/1668458" xr:uid="{80F1EA58-E31F-41D2-852B-E0F69D8DFBA1}"/>
    <hyperlink ref="J279" r:id="rId3901" display="https://www.daloopa.com/src/1668437" xr:uid="{ACE7F85C-D675-44A2-9789-C6025F66CE8D}"/>
    <hyperlink ref="K279" r:id="rId3902" display="https://www.daloopa.com/src/1668416" xr:uid="{5C84F088-FBF1-4F61-A28D-E7FE03CFAA01}"/>
    <hyperlink ref="L279" r:id="rId3903" display="https://www.daloopa.com/src/1668395" xr:uid="{74C8863D-5379-4E88-822E-306AE8C3A37B}"/>
    <hyperlink ref="M279" r:id="rId3904" display="https://www.daloopa.com/src/1668374" xr:uid="{5633AEC9-4BEB-4DC3-A855-B728C6805C31}"/>
    <hyperlink ref="N279" r:id="rId3905" display="https://www.daloopa.com/src/1668347" xr:uid="{3ADE6943-9030-458A-95EE-04EF83197262}"/>
    <hyperlink ref="O279" r:id="rId3906" display="https://www.daloopa.com/src/1668320" xr:uid="{0307632C-FFB7-44C7-A724-A02CBF3C0527}"/>
    <hyperlink ref="P279" r:id="rId3907" display="https://www.daloopa.com/src/1668293" xr:uid="{F0D2D235-1C2C-4420-B974-AD2F0E2EB0CE}"/>
    <hyperlink ref="Q279" r:id="rId3908" display="https://www.daloopa.com/src/1668274" xr:uid="{C92DA3F5-E46E-4DC2-8346-C1FB440113F0}"/>
    <hyperlink ref="R279" r:id="rId3909" display="https://www.daloopa.com/src/1668257" xr:uid="{EDE20764-508F-41EC-B847-97A6086BCD1C}"/>
    <hyperlink ref="S279" r:id="rId3910" display="https://www.daloopa.com/src/1668240" xr:uid="{7514EF61-6FE6-4244-AB48-4A0A9DA2CDC7}"/>
    <hyperlink ref="T279" r:id="rId3911" display="https://www.daloopa.com/src/1668223" xr:uid="{00602EA8-8623-4E0F-A2ED-355D56924974}"/>
    <hyperlink ref="U279" r:id="rId3912" display="https://www.daloopa.com/src/1668210" xr:uid="{509811BD-2EAC-4E49-85AE-2EBB31FAEF2D}"/>
    <hyperlink ref="V279" r:id="rId3913" display="https://www.daloopa.com/src/1668196" xr:uid="{D59D5280-7368-4C08-96DF-13C3C8551C60}"/>
    <hyperlink ref="W279" r:id="rId3914" display="https://www.daloopa.com/src/1668182" xr:uid="{AF421C8A-94E6-48DB-B853-5E08992BEF7C}"/>
    <hyperlink ref="X279" r:id="rId3915" display="https://www.daloopa.com/src/1668168" xr:uid="{3FD2AB7E-B21A-4009-9402-F6EBABB9F736}"/>
    <hyperlink ref="Y279" r:id="rId3916" display="https://www.daloopa.com/src/1668155" xr:uid="{4818D26A-972E-4067-942B-713790BA2ED9}"/>
    <hyperlink ref="Z279" r:id="rId3917" display="https://www.daloopa.com/src/1668141" xr:uid="{646A1404-99D2-4AAF-A681-3311621661F3}"/>
    <hyperlink ref="AA279" r:id="rId3918" display="https://www.daloopa.com/src/1668127" xr:uid="{C423E9FE-BFDF-4A78-B8AF-4328DCD9429E}"/>
    <hyperlink ref="AB279" r:id="rId3919" display="https://www.daloopa.com/src/1668113" xr:uid="{270BA72F-FB10-4183-88DD-7F8F890DA0A4}"/>
    <hyperlink ref="AC279" r:id="rId3920" display="https://www.daloopa.com/src/1668099" xr:uid="{F68034F4-8BAE-4644-A3B2-4B32F9217392}"/>
    <hyperlink ref="AD279" r:id="rId3921" display="https://www.daloopa.com/src/1668085" xr:uid="{150B6442-D97B-4802-87E1-66BE7ACA1946}"/>
    <hyperlink ref="AE279" r:id="rId3922" display="https://www.daloopa.com/src/1668071" xr:uid="{48C4F8FE-D062-49E8-A424-C5A4DFB277CA}"/>
    <hyperlink ref="AF279" r:id="rId3923" display="https://www.daloopa.com/src/2696807" xr:uid="{17DC941E-F028-44D9-BD39-3A49D89C1FBE}"/>
    <hyperlink ref="AG279" r:id="rId3924" display="https://www.daloopa.com/src/4681358" xr:uid="{118E9B2A-D1B1-4F2B-A792-AF6ED7E2988A}"/>
    <hyperlink ref="AH279" r:id="rId3925" display="https://www.daloopa.com/src/7963093" xr:uid="{3360F051-0429-49EA-8BFE-93A59F3B47E5}"/>
    <hyperlink ref="AI279" r:id="rId3926" display="https://www.daloopa.com/src/10332894" xr:uid="{029FBF7B-8A59-4589-A4B4-88A28542B3E5}"/>
    <hyperlink ref="AJ279" r:id="rId3927" display="https://www.daloopa.com/src/14718014" xr:uid="{642F3C78-8041-4831-9926-CEB07C13C101}"/>
    <hyperlink ref="AK279" r:id="rId3928" display="https://www.daloopa.com/src/20811561" xr:uid="{D7EE8663-D9CB-442E-81B9-5ECEC7A67529}"/>
    <hyperlink ref="AL279" r:id="rId3929" display="https://www.daloopa.com/src/32272247" xr:uid="{9A6C3F2A-9BFA-4850-AA80-AADCECE7C13D}"/>
    <hyperlink ref="AM279" r:id="rId3930" display="https://www.daloopa.com/src/38123456" xr:uid="{A1DF4204-C24F-4985-BBA0-FA02EAB9E3FF}"/>
    <hyperlink ref="AN279" r:id="rId3931" display="https://www.daloopa.com/src/46414805" xr:uid="{59DAEE48-2A7F-4D42-9561-597277B0ACBC}"/>
    <hyperlink ref="AO279" r:id="rId3932" display="https://www.daloopa.com/src/53410359" xr:uid="{6AFFC487-4BCD-4FBE-A793-D0021FA01EBF}"/>
    <hyperlink ref="AP279" r:id="rId3933" display="https://www.daloopa.com/src/58652632" xr:uid="{E90FC0FB-9355-4F7C-8071-CE6586A48356}"/>
    <hyperlink ref="AQ279" r:id="rId3934" display="https://www.daloopa.com/src/62948880" xr:uid="{FCEE466F-B533-4EEE-81A4-7BD42394B2D6}"/>
    <hyperlink ref="AR279" r:id="rId3935" display="https://www.daloopa.com/src/67044162" xr:uid="{28BBE325-A336-4949-BE55-2610356DF627}"/>
    <hyperlink ref="AT279" r:id="rId3936" display="https://www.daloopa.com/src/46593994" xr:uid="{7655F408-B885-4B74-9690-B02B0BF1586E}"/>
    <hyperlink ref="AU279" r:id="rId3937" display="https://www.daloopa.com/src/46594121" xr:uid="{3C0656B0-94E2-4417-9661-757B9AF6F06E}"/>
    <hyperlink ref="AV279" r:id="rId3938" display="https://www.daloopa.com/src/46594903" xr:uid="{DA3BDF08-67E2-44B8-8AFF-3D6542576965}"/>
    <hyperlink ref="AW279" r:id="rId3939" display="https://www.daloopa.com/src/46594994" xr:uid="{59DFBE5E-E864-4D23-B27B-EDD5A7DADB59}"/>
    <hyperlink ref="AX279" r:id="rId3940" display="https://www.daloopa.com/src/46595190" xr:uid="{A07FB58F-40ED-4982-8E9F-6C6786295C7B}"/>
    <hyperlink ref="AY279" r:id="rId3941" display="https://www.daloopa.com/src/46595282" xr:uid="{69F3F0A6-744B-41A7-B8E3-44265B026D60}"/>
    <hyperlink ref="AZ279" r:id="rId3942" display="https://www.daloopa.com/src/46595344" xr:uid="{9E0BC7CA-2A51-4AA4-A2CF-C6BA151508D6}"/>
    <hyperlink ref="BA279" r:id="rId3943" display="https://www.daloopa.com/src/46595424" xr:uid="{5B0CC18C-5847-45F5-825A-C2B4FF5CDD88}"/>
    <hyperlink ref="BB279" r:id="rId3944" display="https://www.daloopa.com/src/46414827" xr:uid="{C753022A-76E6-41A7-A775-B977CF86E98F}"/>
    <hyperlink ref="BC279" r:id="rId3945" display="https://www.daloopa.com/src/67054326" xr:uid="{04234E12-3B29-473D-BABF-3A2FFBC1BC59}"/>
    <hyperlink ref="A280" r:id="rId3946" xr:uid="{9F2CA37C-7583-4F0E-95B6-C40456CD4C0B}"/>
    <hyperlink ref="C280" r:id="rId3947" xr:uid="{A628692F-72A5-4274-ACFF-E9D7DC9A6949}"/>
    <hyperlink ref="E280" r:id="rId3948" display="https://www.daloopa.com/src/1668555" xr:uid="{F9B29B30-943D-47A3-BBDB-4740187FA3E1}"/>
    <hyperlink ref="F280" r:id="rId3949" display="https://www.daloopa.com/src/1668531" xr:uid="{29E4263F-00CB-4003-8A77-6F2D0B11E7AE}"/>
    <hyperlink ref="G280" r:id="rId3950" display="https://www.daloopa.com/src/1668507" xr:uid="{A1079E26-6ED9-4EF1-B2B3-461473987878}"/>
    <hyperlink ref="H280" r:id="rId3951" display="https://www.daloopa.com/src/1668483" xr:uid="{9C5C122A-64D5-4EB2-A905-69F32F55EDDA}"/>
    <hyperlink ref="I280" r:id="rId3952" display="https://www.daloopa.com/src/1668459" xr:uid="{28296D3A-2312-468F-8767-433DCDC30FB6}"/>
    <hyperlink ref="J280" r:id="rId3953" display="https://www.daloopa.com/src/1668438" xr:uid="{7AE9AF6D-46AA-4D78-9CEA-66036AB7457C}"/>
    <hyperlink ref="K280" r:id="rId3954" display="https://www.daloopa.com/src/1668417" xr:uid="{9D68AC14-E2C2-4978-8155-C39F25F4388D}"/>
    <hyperlink ref="L280" r:id="rId3955" display="https://www.daloopa.com/src/1668396" xr:uid="{6915DE3B-B578-4EDB-8E43-46E7F3B6B3AE}"/>
    <hyperlink ref="M280" r:id="rId3956" display="https://www.daloopa.com/src/1668375" xr:uid="{8358226F-A940-4D5B-B515-2A7BF5DBE900}"/>
    <hyperlink ref="N280" r:id="rId3957" display="https://www.daloopa.com/src/1668348" xr:uid="{86FC7A5A-4166-45F8-845C-72EBAA636E36}"/>
    <hyperlink ref="O280" r:id="rId3958" display="https://www.daloopa.com/src/1668321" xr:uid="{52399FCD-2837-4382-B55C-5A7FE8B95B9E}"/>
    <hyperlink ref="P280" r:id="rId3959" display="https://www.daloopa.com/src/1668294" xr:uid="{0C260CE4-2F0D-4DE4-9B24-3C5409AEF603}"/>
    <hyperlink ref="Q280" r:id="rId3960" display="https://www.daloopa.com/src/1668275" xr:uid="{8744D3A5-ED83-4544-A8A2-80013AB7E18B}"/>
    <hyperlink ref="R280" r:id="rId3961" display="https://www.daloopa.com/src/1668258" xr:uid="{89A05A01-BE0D-4687-AF70-44445A8B7DC8}"/>
    <hyperlink ref="S280" r:id="rId3962" display="https://www.daloopa.com/src/1668241" xr:uid="{44A34FDB-4358-45CB-B169-E0C99FF0D515}"/>
    <hyperlink ref="T280" r:id="rId3963" display="https://www.daloopa.com/src/1668224" xr:uid="{7CE26FAC-8C2A-4F8A-AFEB-325B86A9A6FE}"/>
    <hyperlink ref="U280" r:id="rId3964" display="https://www.daloopa.com/src/1668211" xr:uid="{BBBB947C-F865-496C-B421-BB134964EB9A}"/>
    <hyperlink ref="V280" r:id="rId3965" display="https://www.daloopa.com/src/1668197" xr:uid="{963A2223-7C2D-4810-B280-B4CF96456475}"/>
    <hyperlink ref="W280" r:id="rId3966" display="https://www.daloopa.com/src/1668183" xr:uid="{B17F2D88-A896-43C1-81F0-BCE33BDB9B4D}"/>
    <hyperlink ref="X280" r:id="rId3967" display="https://www.daloopa.com/src/1668169" xr:uid="{F7184DBB-450E-4005-A3F2-793D15856DAE}"/>
    <hyperlink ref="Y280" r:id="rId3968" display="https://www.daloopa.com/src/1668156" xr:uid="{9EBE373B-9125-44CF-85AB-F619EE0431F2}"/>
    <hyperlink ref="Z280" r:id="rId3969" display="https://www.daloopa.com/src/1668142" xr:uid="{62BD12F7-CFB0-4BA6-BE3B-40A25ED1311F}"/>
    <hyperlink ref="AA280" r:id="rId3970" display="https://www.daloopa.com/src/1668128" xr:uid="{EABA1D16-13DB-4FA8-BF3E-5EC9D690C7DB}"/>
    <hyperlink ref="AB280" r:id="rId3971" display="https://www.daloopa.com/src/1668114" xr:uid="{6A7EEB4F-5FF0-4A3E-B43B-81EBF379569C}"/>
    <hyperlink ref="AC280" r:id="rId3972" display="https://www.daloopa.com/src/1668100" xr:uid="{B7585647-BA13-452B-B9C0-A5C709D21B0D}"/>
    <hyperlink ref="AD280" r:id="rId3973" display="https://www.daloopa.com/src/1668086" xr:uid="{F7239DF4-0B69-4779-A167-9FB170844095}"/>
    <hyperlink ref="AE280" r:id="rId3974" display="https://www.daloopa.com/src/1668072" xr:uid="{1BE53097-9288-4F65-B22B-15872CCDA1D4}"/>
    <hyperlink ref="AF280" r:id="rId3975" display="https://www.daloopa.com/src/2696808" xr:uid="{8EDCA0B5-F941-46A7-88F5-9C9FEE38511F}"/>
    <hyperlink ref="AG280" r:id="rId3976" display="https://www.daloopa.com/src/4681359" xr:uid="{6A61AB63-6173-4DDC-AFDF-B3DA11269E5B}"/>
    <hyperlink ref="AH280" r:id="rId3977" display="https://www.daloopa.com/src/7963094" xr:uid="{C8E41BA4-8DB6-4D48-99AA-AD1BB8A4C84F}"/>
    <hyperlink ref="AI280" r:id="rId3978" display="https://www.daloopa.com/src/10332892" xr:uid="{D286AFB2-00EA-4DC3-9D0A-A1BC4C171AB4}"/>
    <hyperlink ref="AJ280" r:id="rId3979" display="https://www.daloopa.com/src/14718007" xr:uid="{470CB767-880C-4077-801B-45EDE3659C8A}"/>
    <hyperlink ref="AK280" r:id="rId3980" display="https://www.daloopa.com/src/20811562" xr:uid="{8F433138-69B4-4FBC-98E5-F6C473DFA88C}"/>
    <hyperlink ref="AL280" r:id="rId3981" display="https://www.daloopa.com/src/32272250" xr:uid="{F80A088B-6A13-4B28-B039-14BCFB037449}"/>
    <hyperlink ref="AM280" r:id="rId3982" display="https://www.daloopa.com/src/38123458" xr:uid="{66D7E263-103D-4B5F-BD4F-640231E66AE3}"/>
    <hyperlink ref="AN280" r:id="rId3983" display="https://www.daloopa.com/src/46414798" xr:uid="{C6202AF0-6E8F-4E65-84E0-B388F264ABFD}"/>
    <hyperlink ref="AO280" r:id="rId3984" display="https://www.daloopa.com/src/53410365" xr:uid="{7C09B84C-DFA2-4E8C-924A-9017478BC478}"/>
    <hyperlink ref="AP280" r:id="rId3985" display="https://www.daloopa.com/src/58652636" xr:uid="{B00D4D2E-E73F-4911-8A6E-6CA0A79F8AA9}"/>
    <hyperlink ref="AQ280" r:id="rId3986" display="https://www.daloopa.com/src/62948882" xr:uid="{4EBFD8CF-1B91-4273-BE2A-A0F64ECAA993}"/>
    <hyperlink ref="AR280" r:id="rId3987" display="https://www.daloopa.com/src/67044159" xr:uid="{07D89055-99CF-459A-AD8C-B711333D747A}"/>
    <hyperlink ref="AT280" r:id="rId3988" display="https://www.daloopa.com/src/46594000" xr:uid="{E9219BE9-3220-405E-B7D7-396D6F34CEA2}"/>
    <hyperlink ref="AU280" r:id="rId3989" display="https://www.daloopa.com/src/46594123" xr:uid="{FB9D1D55-6899-4AF0-86EC-9A7863D08185}"/>
    <hyperlink ref="AV280" r:id="rId3990" display="https://www.daloopa.com/src/46594905" xr:uid="{54FFFAF4-AEA3-4F26-8980-4D45B6E4BEE5}"/>
    <hyperlink ref="AW280" r:id="rId3991" display="https://www.daloopa.com/src/46594996" xr:uid="{B9331165-0999-4BA7-AC00-E0CFB8BDEA72}"/>
    <hyperlink ref="AX280" r:id="rId3992" display="https://www.daloopa.com/src/46595189" xr:uid="{E5F18007-5905-479C-9062-3609C87A4CC4}"/>
    <hyperlink ref="AY280" r:id="rId3993" display="https://www.daloopa.com/src/46595281" xr:uid="{30AC452B-CC4C-445A-B128-ADB562AA2BB5}"/>
    <hyperlink ref="AZ280" r:id="rId3994" display="https://www.daloopa.com/src/46595345" xr:uid="{1C56D46C-EE6A-44EA-888C-EDD34D3093F9}"/>
    <hyperlink ref="BA280" r:id="rId3995" display="https://www.daloopa.com/src/46595425" xr:uid="{6F058668-075E-448F-86EC-7FCE42093066}"/>
    <hyperlink ref="BB280" r:id="rId3996" display="https://www.daloopa.com/src/46414829" xr:uid="{893EEBD7-78A5-47E6-B484-ABEEF76B5FAC}"/>
    <hyperlink ref="BC280" r:id="rId3997" display="https://www.daloopa.com/src/67054327" xr:uid="{86862849-0F62-4385-9F30-E679CB27AC82}"/>
    <hyperlink ref="A281" r:id="rId3998" xr:uid="{04755275-CD20-4D11-9D7A-6AE86AACF5CE}"/>
    <hyperlink ref="C281" r:id="rId3999" xr:uid="{1761BC5E-E69B-442F-AD25-758F65DF0188}"/>
    <hyperlink ref="E281" r:id="rId4000" display="https://www.daloopa.com/src/1668556" xr:uid="{728D4A2F-C320-4C08-B1FB-21369E9D50C4}"/>
    <hyperlink ref="F281" r:id="rId4001" display="https://www.daloopa.com/src/1668532" xr:uid="{92F6374C-C933-468F-A66B-2911AEB872B0}"/>
    <hyperlink ref="G281" r:id="rId4002" display="https://www.daloopa.com/src/1668508" xr:uid="{A03150D2-ADBB-4995-AB5E-5FC6B53FC22C}"/>
    <hyperlink ref="H281" r:id="rId4003" display="https://www.daloopa.com/src/1668484" xr:uid="{FD19B5DE-D6BE-4907-8711-9E2C48AA3055}"/>
    <hyperlink ref="I281" r:id="rId4004" display="https://www.daloopa.com/src/1668460" xr:uid="{432E5574-6A2E-47D9-BAAE-D230EF6FF40F}"/>
    <hyperlink ref="J281" r:id="rId4005" display="https://www.daloopa.com/src/1668439" xr:uid="{36B29E91-B36B-45B5-8E8A-D9855CD791A3}"/>
    <hyperlink ref="K281" r:id="rId4006" display="https://www.daloopa.com/src/1668418" xr:uid="{DAF0ADE8-E622-4532-9EAD-12CC4C49C35A}"/>
    <hyperlink ref="L281" r:id="rId4007" display="https://www.daloopa.com/src/1668397" xr:uid="{3FE62C45-6389-46ED-A4A9-176ED87E0C49}"/>
    <hyperlink ref="M281" r:id="rId4008" display="https://www.daloopa.com/src/1668376" xr:uid="{65BD1A92-E679-488B-8CC2-6009511B8500}"/>
    <hyperlink ref="N281" r:id="rId4009" display="https://www.daloopa.com/src/1668349" xr:uid="{9E5DF804-024E-46B6-9839-14DC10F34535}"/>
    <hyperlink ref="O281" r:id="rId4010" display="https://www.daloopa.com/src/1668322" xr:uid="{B521D5DE-E759-4328-844D-F22ACFF3DA52}"/>
    <hyperlink ref="P281" r:id="rId4011" display="https://www.daloopa.com/src/1668295" xr:uid="{9A5BB931-9B89-4614-B0EF-41B1E7D16CAF}"/>
    <hyperlink ref="Q281" r:id="rId4012" display="https://www.daloopa.com/src/1668276" xr:uid="{26146FC2-947C-4478-BA64-A68D838F5B13}"/>
    <hyperlink ref="R281" r:id="rId4013" display="https://www.daloopa.com/src/1668259" xr:uid="{61C09E97-E6A0-44AB-8E94-7AEA59F34A3B}"/>
    <hyperlink ref="S281" r:id="rId4014" display="https://www.daloopa.com/src/1668242" xr:uid="{012703E2-95C6-4D9E-BC78-280BB02B1127}"/>
    <hyperlink ref="T281" r:id="rId4015" display="https://www.daloopa.com/src/1668225" xr:uid="{97A4C664-DF57-44EE-8E67-23C0FF4A1CCB}"/>
    <hyperlink ref="U281" r:id="rId4016" display="https://www.daloopa.com/src/1668212" xr:uid="{38112E90-CD46-4D46-9D1B-B94CF37DAA49}"/>
    <hyperlink ref="V281" r:id="rId4017" display="https://www.daloopa.com/src/1668198" xr:uid="{6BD6E876-4A00-45C3-BE4F-1B2A0FCC8CF7}"/>
    <hyperlink ref="W281" r:id="rId4018" display="https://www.daloopa.com/src/1668184" xr:uid="{E1B3D7DB-26B3-4219-A3E0-4CCA4F9FDE53}"/>
    <hyperlink ref="X281" r:id="rId4019" display="https://www.daloopa.com/src/1668170" xr:uid="{3604D47E-7F28-497D-80DB-93F525C3C63A}"/>
    <hyperlink ref="Y281" r:id="rId4020" display="https://www.daloopa.com/src/1668157" xr:uid="{70B94EFA-C543-4F29-AD95-3035FF4F2064}"/>
    <hyperlink ref="Z281" r:id="rId4021" display="https://www.daloopa.com/src/1668143" xr:uid="{DB3FDC6A-F508-40E2-A5D7-C9C7D80C0E45}"/>
    <hyperlink ref="AA281" r:id="rId4022" display="https://www.daloopa.com/src/1668129" xr:uid="{52E793E9-9FB2-4171-AB23-271859AD69D9}"/>
    <hyperlink ref="AB281" r:id="rId4023" display="https://www.daloopa.com/src/1668115" xr:uid="{44E6B020-44E4-4739-A997-63418372E489}"/>
    <hyperlink ref="AC281" r:id="rId4024" display="https://www.daloopa.com/src/1668101" xr:uid="{4543E41C-FB79-402C-BA64-C1FA633F389E}"/>
    <hyperlink ref="AD281" r:id="rId4025" display="https://www.daloopa.com/src/1668087" xr:uid="{653648B9-A804-4310-9F76-016E64454075}"/>
    <hyperlink ref="AE281" r:id="rId4026" display="https://www.daloopa.com/src/1668073" xr:uid="{7CF73F57-56E6-4EB1-8BDE-6458AAB37E65}"/>
    <hyperlink ref="AF281" r:id="rId4027" display="https://www.daloopa.com/src/2696809" xr:uid="{31F7B395-B76A-41A8-A8FC-702CD6078338}"/>
    <hyperlink ref="AG281" r:id="rId4028" display="https://www.daloopa.com/src/4681360" xr:uid="{8DFD0EB5-DFE5-42A2-AEE6-84DC6411AC83}"/>
    <hyperlink ref="AH281" r:id="rId4029" display="https://www.daloopa.com/src/7963095" xr:uid="{51EDC98E-5F9B-453F-866B-E78AD5FEC1B2}"/>
    <hyperlink ref="AI281" r:id="rId4030" display="https://www.daloopa.com/src/10332890" xr:uid="{F79698BB-D441-4784-A62D-E797DAB73E3E}"/>
    <hyperlink ref="AJ281" r:id="rId4031" display="https://www.daloopa.com/src/14718006" xr:uid="{7A446B92-E9C0-48A5-A670-46C29CA036EB}"/>
    <hyperlink ref="AK281" r:id="rId4032" display="https://www.daloopa.com/src/20811563" xr:uid="{D6885B2E-008E-4060-A025-7A20001FD126}"/>
    <hyperlink ref="AL281" r:id="rId4033" display="https://www.daloopa.com/src/32272249" xr:uid="{3DBEE068-D6C4-4A75-BE9B-4881405F282F}"/>
    <hyperlink ref="AM281" r:id="rId4034" display="https://www.daloopa.com/src/38123462" xr:uid="{8CA7204A-496E-439C-ABAE-F57A3EDFF700}"/>
    <hyperlink ref="AN281" r:id="rId4035" display="https://www.daloopa.com/src/46414797" xr:uid="{099EBAF8-0088-455C-BEA3-1164390D933C}"/>
    <hyperlink ref="AO281" r:id="rId4036" display="https://www.daloopa.com/src/53410366" xr:uid="{F1E664C9-5A7F-4D78-92CB-78624B2F3842}"/>
    <hyperlink ref="AP281" r:id="rId4037" display="https://www.daloopa.com/src/58652633" xr:uid="{710F5D54-DE23-448C-8447-AFB6C2D3CFCF}"/>
    <hyperlink ref="AQ281" r:id="rId4038" display="https://www.daloopa.com/src/62948878" xr:uid="{15BFBA79-25E5-4CA0-93B2-8674D540CB8C}"/>
    <hyperlink ref="AR281" r:id="rId4039" display="https://www.daloopa.com/src/67044157" xr:uid="{01FA229A-D2D1-4413-9543-FA127D51AAD3}"/>
    <hyperlink ref="AT281" r:id="rId4040" display="https://www.daloopa.com/src/46593995" xr:uid="{C4CA5404-71FB-4D4C-8D9A-7739D3815179}"/>
    <hyperlink ref="AU281" r:id="rId4041" display="https://www.daloopa.com/src/46594126" xr:uid="{71926E83-3661-4CCB-9FF7-3DB514BD7DC8}"/>
    <hyperlink ref="AV281" r:id="rId4042" display="https://www.daloopa.com/src/46594913" xr:uid="{15C8B7D9-9670-4B82-9DEA-4AE18DA6598B}"/>
    <hyperlink ref="AW281" r:id="rId4043" display="https://www.daloopa.com/src/46594991" xr:uid="{F222B361-750B-4FB1-9ABA-D38DC44B3D1F}"/>
    <hyperlink ref="AX281" r:id="rId4044" display="https://www.daloopa.com/src/46595188" xr:uid="{ACA21749-B1CF-489C-B40E-F57827A9993A}"/>
    <hyperlink ref="AY281" r:id="rId4045" display="https://www.daloopa.com/src/46595279" xr:uid="{8CB1234D-D6F3-4B80-BB04-7F9415BCAFC9}"/>
    <hyperlink ref="AZ281" r:id="rId4046" display="https://www.daloopa.com/src/46595347" xr:uid="{E5BE8168-74EF-4864-8BE0-DECD26276852}"/>
    <hyperlink ref="BA281" r:id="rId4047" display="https://www.daloopa.com/src/46595426" xr:uid="{4B63346C-C2E5-4086-823C-B52C7696FB64}"/>
    <hyperlink ref="BB281" r:id="rId4048" display="https://www.daloopa.com/src/46414830" xr:uid="{746B3E75-BA5F-4096-8D57-859930EBBF7F}"/>
    <hyperlink ref="BC281" r:id="rId4049" display="https://www.daloopa.com/src/67054330" xr:uid="{CF427B7E-1839-4A61-BABD-8948999C4189}"/>
    <hyperlink ref="A282" r:id="rId4050" xr:uid="{2E148FC4-2C25-41A4-A0FC-35B0AE100ADC}"/>
    <hyperlink ref="C282" r:id="rId4051" xr:uid="{C3A8F5D9-F8E6-420A-AF32-4D434A2871D8}"/>
    <hyperlink ref="E282" r:id="rId4052" display="https://www.daloopa.com/src/1668557" xr:uid="{D9933FB5-EC96-468B-9BE3-401A7A6892CA}"/>
    <hyperlink ref="F282" r:id="rId4053" display="https://www.daloopa.com/src/1668533" xr:uid="{FECE70FB-9AA5-487E-8604-9BB8FD866018}"/>
    <hyperlink ref="G282" r:id="rId4054" display="https://www.daloopa.com/src/1668509" xr:uid="{6632EF78-3BFA-4145-A7C0-0F528F5A2A0D}"/>
    <hyperlink ref="H282" r:id="rId4055" display="https://www.daloopa.com/src/1668485" xr:uid="{611B1202-95FA-48C6-8EEE-15E10877EFE1}"/>
    <hyperlink ref="I282" r:id="rId4056" display="https://www.daloopa.com/src/1668461" xr:uid="{B25391F2-D604-4437-8DF3-6F7F6076DB87}"/>
    <hyperlink ref="J282" r:id="rId4057" display="https://www.daloopa.com/src/1668440" xr:uid="{B711E06F-8B57-491F-8440-DAFD9237B7BB}"/>
    <hyperlink ref="K282" r:id="rId4058" display="https://www.daloopa.com/src/1668419" xr:uid="{F55A989A-4162-4EDB-93CE-296499C8A44D}"/>
    <hyperlink ref="L282" r:id="rId4059" display="https://www.daloopa.com/src/1668398" xr:uid="{40CF515F-A560-4ECF-A074-B90664D31876}"/>
    <hyperlink ref="M282" r:id="rId4060" display="https://www.daloopa.com/src/1668377" xr:uid="{0AB3C2DC-A0FE-4E02-8BDC-7C1430C0C8F4}"/>
    <hyperlink ref="N282" r:id="rId4061" display="https://www.daloopa.com/src/1668350" xr:uid="{1CEBB551-CE37-49E6-803E-FB1ED7E221AE}"/>
    <hyperlink ref="O282" r:id="rId4062" display="https://www.daloopa.com/src/1668323" xr:uid="{5AE0887B-47B5-419E-B3D0-A0FDEC26051A}"/>
    <hyperlink ref="P282" r:id="rId4063" display="https://www.daloopa.com/src/1668296" xr:uid="{FCC35DE6-E727-4930-AE3C-F6092BE59644}"/>
    <hyperlink ref="Q282" r:id="rId4064" display="https://www.daloopa.com/src/1668277" xr:uid="{53456444-7F00-4D4A-A59C-EC8C0A5179FA}"/>
    <hyperlink ref="R282" r:id="rId4065" display="https://www.daloopa.com/src/1668260" xr:uid="{B606D0F0-AA79-4DDD-9654-42B09DA115F5}"/>
    <hyperlink ref="S282" r:id="rId4066" display="https://www.daloopa.com/src/1668243" xr:uid="{9D605DED-AE83-4E57-AE12-E5BAA11595CA}"/>
    <hyperlink ref="T282" r:id="rId4067" display="https://www.daloopa.com/src/1668226" xr:uid="{142458C2-1113-4609-AB98-C56F017B5B76}"/>
    <hyperlink ref="U282" r:id="rId4068" display="https://www.daloopa.com/src/1668213" xr:uid="{862EFA18-0269-42A8-9994-8A31EF24D292}"/>
    <hyperlink ref="V282" r:id="rId4069" display="https://www.daloopa.com/src/1668199" xr:uid="{BE9B800B-737D-49D0-A199-15F03B24CB39}"/>
    <hyperlink ref="W282" r:id="rId4070" display="https://www.daloopa.com/src/1668185" xr:uid="{986D0B1B-EA69-497B-A432-9F92C25D4D81}"/>
    <hyperlink ref="X282" r:id="rId4071" display="https://www.daloopa.com/src/1668171" xr:uid="{465B5283-C97D-4C2C-8536-874386416965}"/>
    <hyperlink ref="Y282" r:id="rId4072" display="https://www.daloopa.com/src/1668158" xr:uid="{5DEAD0F9-FFDD-400E-86A1-D5B75772662A}"/>
    <hyperlink ref="Z282" r:id="rId4073" display="https://www.daloopa.com/src/1668144" xr:uid="{FCA490F4-7FC0-4A8F-9A7E-3EFAED2FFF87}"/>
    <hyperlink ref="AA282" r:id="rId4074" display="https://www.daloopa.com/src/1668130" xr:uid="{6C4923C6-D19D-43A2-A348-8244498A90A6}"/>
    <hyperlink ref="AB282" r:id="rId4075" display="https://www.daloopa.com/src/1668116" xr:uid="{2C08D823-1175-45D4-82E2-37FA837EC843}"/>
    <hyperlink ref="AC282" r:id="rId4076" display="https://www.daloopa.com/src/1668102" xr:uid="{3B8C322D-369C-426C-BE01-7A6BB11BC266}"/>
    <hyperlink ref="AD282" r:id="rId4077" display="https://www.daloopa.com/src/1668088" xr:uid="{308FF70A-57BA-4FE2-8A00-418979567915}"/>
    <hyperlink ref="AE282" r:id="rId4078" display="https://www.daloopa.com/src/1668074" xr:uid="{B564CB66-A1B9-4DAF-8912-26B31AAEA9E1}"/>
    <hyperlink ref="AF282" r:id="rId4079" display="https://www.daloopa.com/src/2696810" xr:uid="{57022F57-E1C2-4BA6-BF01-4F549898A1A5}"/>
    <hyperlink ref="AG282" r:id="rId4080" display="https://www.daloopa.com/src/4681361" xr:uid="{E5EF171E-4589-4CDA-A865-C20F48F2FD96}"/>
    <hyperlink ref="AH282" r:id="rId4081" display="https://www.daloopa.com/src/7963096" xr:uid="{11EB3594-C8E5-48E6-84B7-10915C8AFE37}"/>
    <hyperlink ref="AI282" r:id="rId4082" display="https://www.daloopa.com/src/10332889" xr:uid="{4680AB1C-9FCF-468F-9BB0-CA6DA427E02E}"/>
    <hyperlink ref="AJ282" r:id="rId4083" display="https://www.daloopa.com/src/14718008" xr:uid="{F8BEA251-6AF5-4018-BCF4-504AB70DD1EB}"/>
    <hyperlink ref="AK282" r:id="rId4084" display="https://www.daloopa.com/src/20811564" xr:uid="{46A7BFC7-16D7-41DE-B457-0888462C92EC}"/>
    <hyperlink ref="AL282" r:id="rId4085" display="https://www.daloopa.com/src/32272248" xr:uid="{7DCF0398-9B9B-4B3D-B8D4-412205C6DF05}"/>
    <hyperlink ref="AM282" r:id="rId4086" display="https://www.daloopa.com/src/38123460" xr:uid="{1E643879-03A7-4A50-BBB5-A35DE58A741E}"/>
    <hyperlink ref="AN282" r:id="rId4087" display="https://www.daloopa.com/src/46414799" xr:uid="{C9A73824-AA56-481B-BF60-C036B9561F4C}"/>
    <hyperlink ref="AO282" r:id="rId4088" display="https://www.daloopa.com/src/53410367" xr:uid="{27F6251F-4D60-44DB-A753-1ECF115769A7}"/>
    <hyperlink ref="AP282" r:id="rId4089" display="https://www.daloopa.com/src/58652631" xr:uid="{3200A7A5-B5B2-4EE5-AB63-87F3D0BD3032}"/>
    <hyperlink ref="AQ282" r:id="rId4090" display="https://www.daloopa.com/src/62948877" xr:uid="{1EFC784E-8F84-4490-A2A2-421238D8EE09}"/>
    <hyperlink ref="AR282" r:id="rId4091" display="https://www.daloopa.com/src/67044158" xr:uid="{8B6D6A9D-E6F3-4345-9BE2-4F199F6C0EF6}"/>
    <hyperlink ref="AT282" r:id="rId4092" display="https://www.daloopa.com/src/46594001" xr:uid="{66A3B41B-D619-4678-A990-BC02C92DAA94}"/>
    <hyperlink ref="AU282" r:id="rId4093" display="https://www.daloopa.com/src/46594124" xr:uid="{4FB9F9AC-C147-42F3-9FDA-AE509069C90D}"/>
    <hyperlink ref="AV282" r:id="rId4094" display="https://www.daloopa.com/src/46594912" xr:uid="{E026BF84-756A-412E-B226-2462AF126D0C}"/>
    <hyperlink ref="AW282" r:id="rId4095" display="https://www.daloopa.com/src/46594989" xr:uid="{73829B74-0F77-4DD4-A42B-330911E9C035}"/>
    <hyperlink ref="AX282" r:id="rId4096" display="https://www.daloopa.com/src/46595187" xr:uid="{7441F68F-9954-4679-BA94-D975F9089E95}"/>
    <hyperlink ref="AY282" r:id="rId4097" display="https://www.daloopa.com/src/46595283" xr:uid="{A9E64CFA-69F2-40C3-9017-2C1F93FD5008}"/>
    <hyperlink ref="AZ282" r:id="rId4098" display="https://www.daloopa.com/src/46595349" xr:uid="{3FC7871F-DCB0-4F53-A968-E66E222BC4CB}"/>
    <hyperlink ref="BA282" r:id="rId4099" display="https://www.daloopa.com/src/46595427" xr:uid="{CB743B4E-B301-4625-BC1F-FF480B65F43C}"/>
    <hyperlink ref="BB282" r:id="rId4100" display="https://www.daloopa.com/src/46414817" xr:uid="{8FC89377-9FA7-41B6-BBFE-39ED4DCB0B4E}"/>
    <hyperlink ref="BC282" r:id="rId4101" display="https://www.daloopa.com/src/67054331" xr:uid="{B272113E-B2B7-4403-9B47-7307E1CEB1DA}"/>
    <hyperlink ref="A283" r:id="rId4102" xr:uid="{5059F24D-7FAF-44D7-AEA1-DF761FE00832}"/>
    <hyperlink ref="C283" r:id="rId4103" xr:uid="{910F825C-1C3B-4073-91BD-F19948C58F0C}"/>
    <hyperlink ref="V283" r:id="rId4104" display="https://www.daloopa.com/src/1668200" xr:uid="{F8CBE063-A0DA-410C-8ECC-3345D899042B}"/>
    <hyperlink ref="W283" r:id="rId4105" display="https://www.daloopa.com/src/1668186" xr:uid="{1CE94AF7-E598-43B0-804C-A6C6FF6D752E}"/>
    <hyperlink ref="X283" r:id="rId4106" display="https://www.daloopa.com/src/1668172" xr:uid="{E0B45872-8143-439C-8620-60B86AF2BD3F}"/>
    <hyperlink ref="Z283" r:id="rId4107" display="https://www.daloopa.com/src/1668145" xr:uid="{FCE4B116-3167-44EC-BDA2-0F69CCBD9E59}"/>
    <hyperlink ref="AA283" r:id="rId4108" display="https://www.daloopa.com/src/1668131" xr:uid="{AB97B17D-3A8B-43ED-9F0F-3AEF3D255642}"/>
    <hyperlink ref="AB283" r:id="rId4109" display="https://www.daloopa.com/src/1668117" xr:uid="{E4FF3E65-AC0F-4B83-973D-C409F0E427A1}"/>
    <hyperlink ref="AC283" r:id="rId4110" display="https://www.daloopa.com/src/1668103" xr:uid="{D58B4997-9111-473E-8434-E6995E4CA52E}"/>
    <hyperlink ref="AD283" r:id="rId4111" display="https://www.daloopa.com/src/1668089" xr:uid="{53B5A03D-1043-42F5-AA6F-FC2EAED6EAD3}"/>
    <hyperlink ref="AE283" r:id="rId4112" display="https://www.daloopa.com/src/1668075" xr:uid="{F03B114B-E6BE-4F23-9B42-A62E81F9E7BC}"/>
    <hyperlink ref="AF283" r:id="rId4113" display="https://www.daloopa.com/src/2696811" xr:uid="{6FB64DAA-B695-4418-B8FA-9C8F3523871F}"/>
    <hyperlink ref="AG283" r:id="rId4114" display="https://www.daloopa.com/src/4681362" xr:uid="{3C054B48-F1A3-4873-904C-854893D9D2C3}"/>
    <hyperlink ref="AH283" r:id="rId4115" display="https://www.daloopa.com/src/7963097" xr:uid="{A3680BFB-B99A-4677-8467-BDEF28A5600E}"/>
    <hyperlink ref="AI283" r:id="rId4116" display="https://www.daloopa.com/src/10332891" xr:uid="{CF887B22-A39E-45A6-9977-E1F39A8DCA7E}"/>
    <hyperlink ref="AJ283" r:id="rId4117" display="https://www.daloopa.com/src/14718009" xr:uid="{8799C2B7-032A-41CB-983C-22B19CD83C46}"/>
    <hyperlink ref="AX283" r:id="rId4118" display="https://www.daloopa.com/src/46595179" xr:uid="{D042F9BC-68E7-4EFE-8D58-9DCF2A9CCBEB}"/>
    <hyperlink ref="AY283" r:id="rId4119" display="https://www.daloopa.com/src/46595284" xr:uid="{5B2CF756-71E9-4830-90E4-F02A1F2B4EDA}"/>
    <hyperlink ref="AZ283" r:id="rId4120" display="https://www.daloopa.com/src/46595358" xr:uid="{168531DE-4D88-4A66-8D44-DFD5E0CF59F8}"/>
    <hyperlink ref="A284" r:id="rId4121" xr:uid="{D8A963C9-636A-4C8C-A261-6C3351FE13AA}"/>
    <hyperlink ref="C284" r:id="rId4122" xr:uid="{9EAC775E-9AB3-478A-AB0D-CC912DBA0D82}"/>
    <hyperlink ref="E284" r:id="rId4123" display="https://www.daloopa.com/src/1668558" xr:uid="{1ABDCAD3-5E08-4609-8690-17D2AC4A805C}"/>
    <hyperlink ref="F284" r:id="rId4124" display="https://www.daloopa.com/src/1668534" xr:uid="{D1A60DA1-5AB8-4485-8E87-DD23C821F81D}"/>
    <hyperlink ref="G284" r:id="rId4125" display="https://www.daloopa.com/src/1668510" xr:uid="{CA56919B-07C8-41AC-8260-6B0D1408F7D1}"/>
    <hyperlink ref="H284" r:id="rId4126" display="https://www.daloopa.com/src/1668486" xr:uid="{CE3CA6CA-5342-45AE-B376-355A646FE2CC}"/>
    <hyperlink ref="I284" r:id="rId4127" display="https://www.daloopa.com/src/1668462" xr:uid="{1C716D85-2A06-4055-A41D-0C6878814033}"/>
    <hyperlink ref="J284" r:id="rId4128" display="https://www.daloopa.com/src/1668441" xr:uid="{CF3D8DD1-A45F-44EF-8E54-5451E559AABB}"/>
    <hyperlink ref="K284" r:id="rId4129" display="https://www.daloopa.com/src/1668420" xr:uid="{DE7F4AE0-D021-44A7-BF87-D103F0D6DEFA}"/>
    <hyperlink ref="L284" r:id="rId4130" display="https://www.daloopa.com/src/1668399" xr:uid="{2B6D56E0-4992-4E5B-90CC-5F86E1024A68}"/>
    <hyperlink ref="M284" r:id="rId4131" display="https://www.daloopa.com/src/1668378" xr:uid="{94E7C470-B0D5-4FF8-9AD7-B22167FA2693}"/>
    <hyperlink ref="N284" r:id="rId4132" display="https://www.daloopa.com/src/1668351" xr:uid="{DD384DE9-1846-40C6-8223-410EA09EEEC4}"/>
    <hyperlink ref="O284" r:id="rId4133" display="https://www.daloopa.com/src/1668324" xr:uid="{757B6E41-6C41-49CE-BAB3-B45EF1D589E0}"/>
    <hyperlink ref="P284" r:id="rId4134" display="https://www.daloopa.com/src/1668297" xr:uid="{B4693E63-910F-470A-A298-F501096E0182}"/>
    <hyperlink ref="Q284" r:id="rId4135" display="https://www.daloopa.com/src/1668278" xr:uid="{B5D189AD-237A-442F-A64C-1C78991C3441}"/>
    <hyperlink ref="R284" r:id="rId4136" display="https://www.daloopa.com/src/1668261" xr:uid="{46ED1E16-57C5-4A38-91F2-92FCC52CEB2E}"/>
    <hyperlink ref="S284" r:id="rId4137" display="https://www.daloopa.com/src/1668244" xr:uid="{489E9075-A81F-43F5-A12A-22BA94CB9073}"/>
    <hyperlink ref="T284" r:id="rId4138" display="https://www.daloopa.com/src/1668227" xr:uid="{73C6E8B5-822B-417F-A0C2-ECBEFCB0E064}"/>
    <hyperlink ref="U284" r:id="rId4139" display="https://www.daloopa.com/src/1668214" xr:uid="{FCDEAA5C-A28E-4FF2-91A3-F6BF00BF9D5C}"/>
    <hyperlink ref="V284" r:id="rId4140" display="https://www.daloopa.com/src/1668201" xr:uid="{1B509F2E-0568-4EB9-98F4-F4D7908A28B4}"/>
    <hyperlink ref="W284" r:id="rId4141" display="https://www.daloopa.com/src/1668187" xr:uid="{81ECF53F-DAAF-4162-88F2-EE895B96A35E}"/>
    <hyperlink ref="X284" r:id="rId4142" display="https://www.daloopa.com/src/1668173" xr:uid="{606F50B2-AF1D-464E-AB11-902AEE2985E8}"/>
    <hyperlink ref="Y284" r:id="rId4143" display="https://www.daloopa.com/src/1668159" xr:uid="{6C9BD04C-5085-4B20-87AA-416657192EF3}"/>
    <hyperlink ref="Z284" r:id="rId4144" display="https://www.daloopa.com/src/1668146" xr:uid="{B5EE4724-88B0-45F4-B9FF-E1F89B3EBBA7}"/>
    <hyperlink ref="AA284" r:id="rId4145" display="https://www.daloopa.com/src/1668132" xr:uid="{11BC9C0F-70A6-46C2-BF3B-C3148518C2C9}"/>
    <hyperlink ref="AB284" r:id="rId4146" display="https://www.daloopa.com/src/1668118" xr:uid="{AF2F6F04-4A19-41CD-890D-5D42371FF98F}"/>
    <hyperlink ref="AC284" r:id="rId4147" display="https://www.daloopa.com/src/1668104" xr:uid="{555A4FBA-EABC-4EB5-BC5E-C34E65E08BD5}"/>
    <hyperlink ref="AD284" r:id="rId4148" display="https://www.daloopa.com/src/1668090" xr:uid="{AF237A52-E072-4477-85E2-36DC0571DDAC}"/>
    <hyperlink ref="AE284" r:id="rId4149" display="https://www.daloopa.com/src/1668076" xr:uid="{BBED0107-4E2E-4C78-AEA6-9EBBDD157128}"/>
    <hyperlink ref="AF284" r:id="rId4150" display="https://www.daloopa.com/src/2696812" xr:uid="{F0B57EF2-EF29-4298-9E06-DC323002B5CC}"/>
    <hyperlink ref="AG284" r:id="rId4151" display="https://www.daloopa.com/src/4681363" xr:uid="{0CE46EB9-49E4-487A-B01E-ACC96EBB5AAE}"/>
    <hyperlink ref="AH284" r:id="rId4152" display="https://www.daloopa.com/src/7963098" xr:uid="{261974AD-F438-46C1-B5DA-B42BFA220023}"/>
    <hyperlink ref="AI284" r:id="rId4153" display="https://www.daloopa.com/src/10332895" xr:uid="{0C411B9E-B528-4326-A5C6-9E5CB62452EA}"/>
    <hyperlink ref="AJ284" r:id="rId4154" display="https://www.daloopa.com/src/14718017" xr:uid="{FCC8FFE7-3FD8-4EEE-903D-1CB8220665D7}"/>
    <hyperlink ref="AK284" r:id="rId4155" display="https://www.daloopa.com/src/20811565" xr:uid="{1B9D9FC8-1334-4C53-A57E-183425C85CDC}"/>
    <hyperlink ref="AL284" r:id="rId4156" display="https://www.daloopa.com/src/32272251" xr:uid="{82F1FC5F-BA97-4C15-951F-2B3225021095}"/>
    <hyperlink ref="AM284" r:id="rId4157" display="https://www.daloopa.com/src/38123467" xr:uid="{A67AC481-E122-4DB9-86AD-DA28097E9346}"/>
    <hyperlink ref="AN284" r:id="rId4158" display="https://www.daloopa.com/src/46414795" xr:uid="{A20BCC3D-EB9E-48EB-AB02-7509B6040676}"/>
    <hyperlink ref="AO284" r:id="rId4159" display="https://www.daloopa.com/src/53410360" xr:uid="{4768B991-F037-40B2-8C18-2F6FC0D988F4}"/>
    <hyperlink ref="AP284" r:id="rId4160" display="https://www.daloopa.com/src/58652635" xr:uid="{53A0E21C-8AD4-4551-98D3-BC4772B09D3B}"/>
    <hyperlink ref="AQ284" r:id="rId4161" display="https://www.daloopa.com/src/62948873" xr:uid="{975A2C13-E78A-480B-A505-9C4E83FD6AC6}"/>
    <hyperlink ref="AR284" r:id="rId4162" display="https://www.daloopa.com/src/67044161" xr:uid="{9AFE19E1-8F18-455A-8903-C0DF425606E7}"/>
    <hyperlink ref="AT284" r:id="rId4163" display="https://www.daloopa.com/src/46593999" xr:uid="{43504AA2-517E-45F5-B66C-5FD9ECA32E3E}"/>
    <hyperlink ref="AU284" r:id="rId4164" display="https://www.daloopa.com/src/46594125" xr:uid="{4AD468D9-B92A-4026-8073-8978110E8EEE}"/>
    <hyperlink ref="AV284" r:id="rId4165" display="https://www.daloopa.com/src/46594909" xr:uid="{4355A517-9A49-483A-868A-DD7A8A5B1A05}"/>
    <hyperlink ref="AW284" r:id="rId4166" display="https://www.daloopa.com/src/46594995" xr:uid="{8A4D5362-10A7-44E3-B008-EDF697A5096B}"/>
    <hyperlink ref="AX284" r:id="rId4167" display="https://www.daloopa.com/src/46595178" xr:uid="{6923CDF9-1314-4959-A9AA-FD660F22EDBF}"/>
    <hyperlink ref="AY284" r:id="rId4168" display="https://www.daloopa.com/src/46595285" xr:uid="{05B768E1-C909-4B9A-84FC-225A7066F43D}"/>
    <hyperlink ref="AZ284" r:id="rId4169" display="https://www.daloopa.com/src/46595348" xr:uid="{F815E179-FD7F-45D8-B62B-48016B862D61}"/>
    <hyperlink ref="BA284" r:id="rId4170" display="https://www.daloopa.com/src/46595413" xr:uid="{1195B50C-D4BC-4C4A-BB63-AFE1CAFEDDD6}"/>
    <hyperlink ref="BB284" r:id="rId4171" display="https://www.daloopa.com/src/46414831" xr:uid="{BA51EE7A-F52D-4B31-80D0-0EEB417C912C}"/>
    <hyperlink ref="BC284" r:id="rId4172" display="https://www.daloopa.com/src/67054328" xr:uid="{CFEEA985-6F9B-4873-9F8B-11FBD517F78C}"/>
    <hyperlink ref="A286" r:id="rId4173" xr:uid="{F6B0D9BB-6364-4E4C-ABB6-DEDEBB81BD91}"/>
    <hyperlink ref="C286" r:id="rId4174" xr:uid="{65FF9E87-329E-4293-A767-B2BF0ADADC1A}"/>
    <hyperlink ref="E286" r:id="rId4175" display="https://www.daloopa.com/src/1668559" xr:uid="{48369929-3566-4BB9-856D-FAFCBFACFD1E}"/>
    <hyperlink ref="F286" r:id="rId4176" display="https://www.daloopa.com/src/1668535" xr:uid="{85C7E4D9-7458-4BED-8DAD-A01AEBEFBBA2}"/>
    <hyperlink ref="G286" r:id="rId4177" display="https://www.daloopa.com/src/1668511" xr:uid="{D0878F9E-B440-452A-AD21-184D87B0AF9F}"/>
    <hyperlink ref="H286" r:id="rId4178" display="https://www.daloopa.com/src/1668487" xr:uid="{49E7C7EF-3875-41EB-BA47-5CF016F8F048}"/>
    <hyperlink ref="I286" r:id="rId4179" display="https://www.daloopa.com/src/1668463" xr:uid="{B2AAD618-64F1-4802-B6DD-75970D947045}"/>
    <hyperlink ref="J286" r:id="rId4180" display="https://www.daloopa.com/src/1668442" xr:uid="{2C85DD5D-CE16-4386-9689-58A7BE7B6F8C}"/>
    <hyperlink ref="K286" r:id="rId4181" display="https://www.daloopa.com/src/1668421" xr:uid="{D865DB49-77DB-435E-83BE-2A1D2572338A}"/>
    <hyperlink ref="L286" r:id="rId4182" display="https://www.daloopa.com/src/1668400" xr:uid="{7859F7C9-38AC-4F4E-8679-F93229656601}"/>
    <hyperlink ref="M286" r:id="rId4183" display="https://www.daloopa.com/src/1668379" xr:uid="{530CDF0A-3922-4D82-BB5D-DA9AD4B32F0F}"/>
    <hyperlink ref="N286" r:id="rId4184" display="https://www.daloopa.com/src/1668352" xr:uid="{7220EDBA-B8E2-4B30-A2BA-C8C4AD12A1AB}"/>
    <hyperlink ref="O286" r:id="rId4185" display="https://www.daloopa.com/src/1668325" xr:uid="{185E4CB0-73F6-4260-B4C5-7CC8A55D3095}"/>
    <hyperlink ref="P286" r:id="rId4186" display="https://www.daloopa.com/src/1668298" xr:uid="{14F21531-CDD9-41EF-BB59-E96198FAF019}"/>
    <hyperlink ref="Q286" r:id="rId4187" display="https://www.daloopa.com/src/1668279" xr:uid="{A3A62BFA-A1B9-44B9-A0AE-3922269BC08D}"/>
    <hyperlink ref="R286" r:id="rId4188" display="https://www.daloopa.com/src/1668262" xr:uid="{A4209C5B-543D-4312-A545-61D555EDDBF9}"/>
    <hyperlink ref="S286" r:id="rId4189" display="https://www.daloopa.com/src/1668245" xr:uid="{2AB5A5D9-3648-4878-AA34-352400CF0647}"/>
    <hyperlink ref="T286" r:id="rId4190" display="https://www.daloopa.com/src/1668228" xr:uid="{5D4A4CDF-6248-4C0C-8008-1E8A94050B8F}"/>
    <hyperlink ref="U286" r:id="rId4191" display="https://www.daloopa.com/src/1668215" xr:uid="{294A4FCF-C80C-420D-9363-B78C6E8F6BED}"/>
    <hyperlink ref="V286" r:id="rId4192" display="https://www.daloopa.com/src/1668202" xr:uid="{C18DF931-355F-4122-AD41-603EDDE647DB}"/>
    <hyperlink ref="W286" r:id="rId4193" display="https://www.daloopa.com/src/1668188" xr:uid="{2BFD2DB1-86FA-431E-A589-ACF6FE1A9C2F}"/>
    <hyperlink ref="X286" r:id="rId4194" display="https://www.daloopa.com/src/1668174" xr:uid="{24BC2A87-CB4E-4D77-8DB5-C154E82B4B6C}"/>
    <hyperlink ref="Y286" r:id="rId4195" display="https://www.daloopa.com/src/1668160" xr:uid="{49DE6A05-D6CA-409C-9992-78A7F23BBFD8}"/>
    <hyperlink ref="Z286" r:id="rId4196" display="https://www.daloopa.com/src/1668147" xr:uid="{6F4D53F0-0ACE-4ED0-92FD-52C2B01FB4EE}"/>
    <hyperlink ref="AA286" r:id="rId4197" display="https://www.daloopa.com/src/1668133" xr:uid="{C952FC20-0683-4264-A799-EAC92CD7366B}"/>
    <hyperlink ref="AB286" r:id="rId4198" display="https://www.daloopa.com/src/1668119" xr:uid="{74A7A660-9D91-4604-85E6-6DBB6139C66E}"/>
    <hyperlink ref="AC286" r:id="rId4199" display="https://www.daloopa.com/src/1668105" xr:uid="{623597F7-8529-4C51-B43E-E351ED6174E0}"/>
    <hyperlink ref="AD286" r:id="rId4200" display="https://www.daloopa.com/src/1668091" xr:uid="{D61A8B60-C246-40E1-9877-221F1D980524}"/>
    <hyperlink ref="AE286" r:id="rId4201" display="https://www.daloopa.com/src/1668077" xr:uid="{C5C740BD-7EE2-422A-9024-20EEC4E2588C}"/>
    <hyperlink ref="AF286" r:id="rId4202" display="https://www.daloopa.com/src/2696813" xr:uid="{82F6DBE8-4340-440D-BADD-F7C587506420}"/>
    <hyperlink ref="AG286" r:id="rId4203" display="https://www.daloopa.com/src/4681364" xr:uid="{8845F1AA-DFF0-4CA1-BE60-78BDE8FFD06B}"/>
    <hyperlink ref="AH286" r:id="rId4204" display="https://www.daloopa.com/src/7963099" xr:uid="{6CCA040F-D937-499F-B558-64CD2AA7EEDC}"/>
    <hyperlink ref="AI286" r:id="rId4205" display="https://www.daloopa.com/src/10332896" xr:uid="{E0A6BA09-D65E-46D8-BA92-AE0D07FA1A2A}"/>
    <hyperlink ref="AJ286" r:id="rId4206" display="https://www.daloopa.com/src/14718016" xr:uid="{FF285198-4AB9-4402-B0BA-122086CB8B10}"/>
    <hyperlink ref="AK286" r:id="rId4207" display="https://www.daloopa.com/src/20811566" xr:uid="{6A509DA0-1870-4F38-ACFA-933C597D8927}"/>
    <hyperlink ref="AL286" r:id="rId4208" display="https://www.daloopa.com/src/32272259" xr:uid="{56CBFA23-1740-45A3-B560-3C2B10D107AB}"/>
    <hyperlink ref="AM286" r:id="rId4209" display="https://www.daloopa.com/src/38123466" xr:uid="{0C6A5331-4572-4048-804C-29B06BA5F029}"/>
    <hyperlink ref="AN286" r:id="rId4210" display="https://www.daloopa.com/src/46414800" xr:uid="{4F5D4793-523A-41F3-A346-71AB0D5F3F24}"/>
    <hyperlink ref="AO286" r:id="rId4211" display="https://www.daloopa.com/src/53410364" xr:uid="{7C183265-B960-497B-9D67-19AA0601B142}"/>
    <hyperlink ref="AP286" r:id="rId4212" display="https://www.daloopa.com/src/58652629" xr:uid="{68F036EC-2AD8-4888-8E7A-1904C5C128C3}"/>
    <hyperlink ref="AQ286" r:id="rId4213" display="https://www.daloopa.com/src/62948884" xr:uid="{BCF0A6D9-66AB-4B21-ACD8-3A00932160F7}"/>
    <hyperlink ref="AR286" r:id="rId4214" display="https://www.daloopa.com/src/67044163" xr:uid="{8318D489-7657-49CA-93B8-F1A75FDA45A0}"/>
    <hyperlink ref="AT286" r:id="rId4215" display="https://www.daloopa.com/src/46593993" xr:uid="{6AC1304C-FB0A-4CC8-AD06-CD4189B0EBCA}"/>
    <hyperlink ref="AU286" r:id="rId4216" display="https://www.daloopa.com/src/46594106" xr:uid="{3441E4F6-936D-439A-89AA-FE00BA37D2FA}"/>
    <hyperlink ref="AV286" r:id="rId4217" display="https://www.daloopa.com/src/46594914" xr:uid="{6DEAF30F-A2BB-4160-ADA4-8D1B038D256D}"/>
    <hyperlink ref="AW286" r:id="rId4218" display="https://www.daloopa.com/src/46594997" xr:uid="{71CA3BB3-275D-490D-9345-862B4E8F860C}"/>
    <hyperlink ref="AX286" r:id="rId4219" display="https://www.daloopa.com/src/46595181" xr:uid="{679E0BE5-375C-4096-A057-A1487E15DB67}"/>
    <hyperlink ref="AY286" r:id="rId4220" display="https://www.daloopa.com/src/46595287" xr:uid="{738857A3-C6C2-498A-9F43-B052F8DB59A9}"/>
    <hyperlink ref="AZ286" r:id="rId4221" display="https://www.daloopa.com/src/46595346" xr:uid="{C9EE06C2-25A4-4960-9864-CD3A987D05DB}"/>
    <hyperlink ref="BA286" r:id="rId4222" display="https://www.daloopa.com/src/46595418" xr:uid="{2D4DAE96-0825-47D6-BD43-C543886A5860}"/>
    <hyperlink ref="BB286" r:id="rId4223" display="https://www.daloopa.com/src/46414828" xr:uid="{F57F498C-9BEE-4548-B90F-74ACB961A3F7}"/>
    <hyperlink ref="BC286" r:id="rId4224" display="https://www.daloopa.com/src/67054329" xr:uid="{5B12FCA2-7109-4AD9-B207-338F722ADB31}"/>
    <hyperlink ref="A288" r:id="rId4225" xr:uid="{FCEFBF86-59B2-4801-AE84-A962A3DD73A3}"/>
    <hyperlink ref="C288" r:id="rId4226" xr:uid="{0BAEA330-F0CC-4CD4-B3D5-F487CD2F21A9}"/>
    <hyperlink ref="E288" r:id="rId4227" display="https://www.daloopa.com/src/1668560" xr:uid="{BC58DEA2-FFE3-490A-9003-8FD0D720A7E6}"/>
    <hyperlink ref="F288" r:id="rId4228" display="https://www.daloopa.com/src/1668536" xr:uid="{02FD7427-4CCE-4108-BD16-2A3B5CAED8F8}"/>
    <hyperlink ref="G288" r:id="rId4229" display="https://www.daloopa.com/src/1668512" xr:uid="{806273D4-73DF-4725-ACEC-1DFD7A3C6940}"/>
    <hyperlink ref="H288" r:id="rId4230" display="https://www.daloopa.com/src/1668488" xr:uid="{285FAA56-2E37-465F-984C-5CC95C8FD3CC}"/>
    <hyperlink ref="I288" r:id="rId4231" display="https://www.daloopa.com/src/1668464" xr:uid="{F83D3D4B-9415-49CC-8F7D-8B5FA25A41C5}"/>
    <hyperlink ref="J288" r:id="rId4232" display="https://www.daloopa.com/src/1668443" xr:uid="{38040560-4379-42DB-96BD-F648603CA840}"/>
    <hyperlink ref="K288" r:id="rId4233" display="https://www.daloopa.com/src/1668422" xr:uid="{8C8742CD-EB2E-4007-A507-854B4D9C0BBB}"/>
    <hyperlink ref="L288" r:id="rId4234" display="https://www.daloopa.com/src/1668401" xr:uid="{1EBA99D2-4547-4C56-BE94-8345B77EEEB0}"/>
    <hyperlink ref="M288" r:id="rId4235" display="https://www.daloopa.com/src/1668380" xr:uid="{63AE7A76-24F1-47F9-B684-A717A2EDBF1A}"/>
    <hyperlink ref="N288" r:id="rId4236" display="https://www.daloopa.com/src/1668353" xr:uid="{E41CA37A-D1A8-43F2-839F-16827FD5A5F5}"/>
    <hyperlink ref="O288" r:id="rId4237" display="https://www.daloopa.com/src/1668326" xr:uid="{99B952CE-11AF-4826-B7E7-5FD3319E5717}"/>
    <hyperlink ref="P288" r:id="rId4238" display="https://www.daloopa.com/src/1668299" xr:uid="{C8B031EF-3AFC-4D29-9560-E9356CF9C78A}"/>
    <hyperlink ref="Q288" r:id="rId4239" display="https://www.daloopa.com/src/1668280" xr:uid="{72E77D80-F842-4117-8918-7AACE5F19F02}"/>
    <hyperlink ref="R288" r:id="rId4240" display="https://www.daloopa.com/src/1668263" xr:uid="{A1B439DA-45B2-4C07-8BFD-BACDD082A4B2}"/>
    <hyperlink ref="S288" r:id="rId4241" display="https://www.daloopa.com/src/1668246" xr:uid="{0C176F9D-1ECA-45C8-94AA-C62048DD270C}"/>
    <hyperlink ref="T288" r:id="rId4242" display="https://www.daloopa.com/src/1668229" xr:uid="{99FE9164-E90B-4C98-B495-820202147BEE}"/>
    <hyperlink ref="U288" r:id="rId4243" display="https://www.daloopa.com/src/1668216" xr:uid="{1F3B1605-E498-4C66-B57C-6313F5096805}"/>
    <hyperlink ref="V288" r:id="rId4244" display="https://www.daloopa.com/src/1668203" xr:uid="{CC877C1F-3D77-4B59-87FA-C5CE84E04813}"/>
    <hyperlink ref="W288" r:id="rId4245" display="https://www.daloopa.com/src/1668189" xr:uid="{C80401D7-3785-4BBC-B3C8-55E7B45CD6DD}"/>
    <hyperlink ref="X288" r:id="rId4246" display="https://www.daloopa.com/src/1668175" xr:uid="{94C27158-435F-4F7E-9EF7-9657ED5702B0}"/>
    <hyperlink ref="Y288" r:id="rId4247" display="https://www.daloopa.com/src/1668161" xr:uid="{FBC0A7E2-9DB8-41EF-A0CD-FDB07A60AFC5}"/>
    <hyperlink ref="Z288" r:id="rId4248" display="https://www.daloopa.com/src/1668148" xr:uid="{AE08B3EB-1217-4D9A-ACE8-22DEC8F7767D}"/>
    <hyperlink ref="AA288" r:id="rId4249" display="https://www.daloopa.com/src/1668134" xr:uid="{F77E243F-9DE9-45FF-A458-15DBA1BA69F7}"/>
    <hyperlink ref="AB288" r:id="rId4250" display="https://www.daloopa.com/src/1668120" xr:uid="{3D80D9BE-867E-48A6-ACF3-08F5DD8C9C07}"/>
    <hyperlink ref="AC288" r:id="rId4251" display="https://www.daloopa.com/src/1668106" xr:uid="{4FD1C78F-02F7-47DA-8A71-14C4EBB677AD}"/>
    <hyperlink ref="AD288" r:id="rId4252" display="https://www.daloopa.com/src/1668092" xr:uid="{79B22150-8F4A-40BA-AD2A-B98659AAB91C}"/>
    <hyperlink ref="AE288" r:id="rId4253" display="https://www.daloopa.com/src/1668078" xr:uid="{145F0C75-0B09-40AA-B5FC-39236A757361}"/>
    <hyperlink ref="AF288" r:id="rId4254" display="https://www.daloopa.com/src/2696814" xr:uid="{4D5B1041-B2D0-4900-84FE-6BD6F31E6EF4}"/>
    <hyperlink ref="AG288" r:id="rId4255" display="https://www.daloopa.com/src/4681365" xr:uid="{CD9C31FC-CA1A-4B42-8FA6-4FC3A2BFBCB9}"/>
    <hyperlink ref="AH288" r:id="rId4256" display="https://www.daloopa.com/src/7963100" xr:uid="{D77AA795-D1F7-4D50-AF81-2A609A659F33}"/>
    <hyperlink ref="AI288" r:id="rId4257" display="https://www.daloopa.com/src/10332897" xr:uid="{76A4D7A1-ED82-45C0-BA8C-D1B65EA50C46}"/>
    <hyperlink ref="AJ288" r:id="rId4258" display="https://www.daloopa.com/src/14718013" xr:uid="{97A4BAEC-892D-479D-9023-FCC98BD334F0}"/>
    <hyperlink ref="AK288" r:id="rId4259" display="https://www.daloopa.com/src/20811567" xr:uid="{D9D29801-981B-4966-8CA8-B7BFF5C35C18}"/>
    <hyperlink ref="AL288" r:id="rId4260" display="https://www.daloopa.com/src/32272257" xr:uid="{38DA3B53-FFBB-497B-8F6B-E1C2ACFC78F2}"/>
    <hyperlink ref="AM288" r:id="rId4261" display="https://www.daloopa.com/src/38123461" xr:uid="{011B6B94-2BCC-4374-8DDE-B5CE89F8D976}"/>
    <hyperlink ref="AN288" r:id="rId4262" display="https://www.daloopa.com/src/46414801" xr:uid="{01286BAF-382F-4862-A663-C5654DB1928B}"/>
    <hyperlink ref="AO288" r:id="rId4263" display="https://www.daloopa.com/src/53410373" xr:uid="{4C69B857-9573-4E55-92E4-6D728D4FC3AA}"/>
    <hyperlink ref="AP288" r:id="rId4264" display="https://www.daloopa.com/src/58652630" xr:uid="{608A4AE1-7566-43DA-AD8D-B71436F0C74F}"/>
    <hyperlink ref="AQ288" r:id="rId4265" display="https://www.daloopa.com/src/62948876" xr:uid="{D11A3A55-1B46-452A-8058-AA764641B7CE}"/>
    <hyperlink ref="AR288" r:id="rId4266" display="https://www.daloopa.com/src/67044166" xr:uid="{7047C13D-8228-4149-945B-4C434AF6E4BA}"/>
    <hyperlink ref="AT288" r:id="rId4267" display="https://www.daloopa.com/src/46594002" xr:uid="{04FCA0D0-861C-4B0B-8A96-D67F76B0B811}"/>
    <hyperlink ref="AU288" r:id="rId4268" display="https://www.daloopa.com/src/46594111" xr:uid="{3DD608FD-80D1-4F8E-A4A1-E606733C5120}"/>
    <hyperlink ref="AV288" r:id="rId4269" display="https://www.daloopa.com/src/46594906" xr:uid="{5E9F10A8-94F7-4FE0-9787-E4B28E46C281}"/>
    <hyperlink ref="AW288" r:id="rId4270" display="https://www.daloopa.com/src/46594998" xr:uid="{E8A8FDE3-D05F-4AA9-9792-28110E1604ED}"/>
    <hyperlink ref="AX288" r:id="rId4271" display="https://www.daloopa.com/src/46595185" xr:uid="{F7DA73B3-9F2B-4255-AE92-633556A5D05D}"/>
    <hyperlink ref="AY288" r:id="rId4272" display="https://www.daloopa.com/src/46595280" xr:uid="{5F93A858-1733-4EF4-8217-FDC52B8A8D06}"/>
    <hyperlink ref="AZ288" r:id="rId4273" display="https://www.daloopa.com/src/46595350" xr:uid="{25EBA815-2736-4F99-918F-ADB2729476B2}"/>
    <hyperlink ref="BA288" r:id="rId4274" display="https://www.daloopa.com/src/46595414" xr:uid="{2FF8D52C-C682-440E-9CD3-C05F2C503FF5}"/>
    <hyperlink ref="BB288" r:id="rId4275" display="https://www.daloopa.com/src/46414826" xr:uid="{F1578384-2F35-4475-82E0-419A87408EC4}"/>
    <hyperlink ref="BC288" r:id="rId4276" display="https://www.daloopa.com/src/67054338" xr:uid="{9E287033-FAAD-4B66-83AB-7EC4D7B79779}"/>
    <hyperlink ref="A289" r:id="rId4277" xr:uid="{6C22F188-8521-4267-A6F8-4F5C389CE105}"/>
    <hyperlink ref="C289" r:id="rId4278" xr:uid="{128C07BD-4F06-47E4-B0F1-A47E22AAEC7B}"/>
    <hyperlink ref="E289" r:id="rId4279" display="https://www.daloopa.com/src/1668561" xr:uid="{CE2E3D2C-E1D5-4B82-BF38-7774F9BECB3A}"/>
    <hyperlink ref="F289" r:id="rId4280" display="https://www.daloopa.com/src/1668537" xr:uid="{B251EC46-BF2D-450C-8E4A-7379B31CFAE6}"/>
    <hyperlink ref="G289" r:id="rId4281" display="https://www.daloopa.com/src/1668513" xr:uid="{EE88DF2B-890F-4827-AFD5-3A48A0C65513}"/>
    <hyperlink ref="H289" r:id="rId4282" display="https://www.daloopa.com/src/1668489" xr:uid="{B39E7E89-DBA5-4082-BB7C-F6272741159D}"/>
    <hyperlink ref="I289" r:id="rId4283" display="https://www.daloopa.com/src/1668465" xr:uid="{937859DE-C947-4D2A-83D9-C031CA7C272E}"/>
    <hyperlink ref="J289" r:id="rId4284" display="https://www.daloopa.com/src/1668444" xr:uid="{09CE88D4-F03D-492E-B13A-FE92BC19E5CA}"/>
    <hyperlink ref="K289" r:id="rId4285" display="https://www.daloopa.com/src/1668423" xr:uid="{F808FBB2-D80E-4D72-9DE3-B0732224A1C6}"/>
    <hyperlink ref="L289" r:id="rId4286" display="https://www.daloopa.com/src/1668402" xr:uid="{83CB0843-C2C6-4000-B434-9C04E47CEA34}"/>
    <hyperlink ref="M289" r:id="rId4287" display="https://www.daloopa.com/src/1668381" xr:uid="{1CE2BCEC-D2A6-42EB-ADB7-05801C7FC341}"/>
    <hyperlink ref="N289" r:id="rId4288" display="https://www.daloopa.com/src/1668354" xr:uid="{15D0157E-AFEA-487D-ADF6-7F061673CA76}"/>
    <hyperlink ref="O289" r:id="rId4289" display="https://www.daloopa.com/src/1668327" xr:uid="{79C6D0B8-CF9A-4E01-8C01-61D32D2B0899}"/>
    <hyperlink ref="P289" r:id="rId4290" display="https://www.daloopa.com/src/1668300" xr:uid="{71F97409-3ED5-47EB-80E1-0E257E9B7322}"/>
    <hyperlink ref="Q289" r:id="rId4291" display="https://www.daloopa.com/src/1668281" xr:uid="{11C97C45-A801-458B-9B27-A4A9EBD7FEDD}"/>
    <hyperlink ref="R289" r:id="rId4292" display="https://www.daloopa.com/src/1668264" xr:uid="{A9D7A566-4BF1-4A43-BE4B-55E82737DA13}"/>
    <hyperlink ref="S289" r:id="rId4293" display="https://www.daloopa.com/src/1668247" xr:uid="{54056A14-4DB1-4E31-AA5D-36EEE2B9F6E1}"/>
    <hyperlink ref="T289" r:id="rId4294" display="https://www.daloopa.com/src/1668230" xr:uid="{9B609BCC-AFAE-483E-BA68-99FDE48DBCA0}"/>
    <hyperlink ref="U289" r:id="rId4295" display="https://www.daloopa.com/src/1668217" xr:uid="{C984F1D4-CE6A-49B5-B3F0-2D8B0C79CB5B}"/>
    <hyperlink ref="V289" r:id="rId4296" display="https://www.daloopa.com/src/1668204" xr:uid="{A2DA107A-DD54-4F74-BBEC-CD78871299BB}"/>
    <hyperlink ref="W289" r:id="rId4297" display="https://www.daloopa.com/src/1668190" xr:uid="{926EE6EF-869D-4FC5-A96A-BC817B7EFFEF}"/>
    <hyperlink ref="X289" r:id="rId4298" display="https://www.daloopa.com/src/1668176" xr:uid="{BA258244-48A2-45E4-AE78-C05237778BE8}"/>
    <hyperlink ref="Y289" r:id="rId4299" display="https://www.daloopa.com/src/1668162" xr:uid="{45F9B5C2-1541-4FAE-80A2-0A2F9DE32362}"/>
    <hyperlink ref="Z289" r:id="rId4300" display="https://www.daloopa.com/src/1668149" xr:uid="{4B71A447-C316-409A-9EF3-82F03904EB83}"/>
    <hyperlink ref="AA289" r:id="rId4301" display="https://www.daloopa.com/src/1668135" xr:uid="{41DA6659-E6BB-4AE2-9A5E-D0C34141DC02}"/>
    <hyperlink ref="AB289" r:id="rId4302" display="https://www.daloopa.com/src/1668121" xr:uid="{57061272-CA0D-4C32-8EDA-CD7DF5B75090}"/>
    <hyperlink ref="AC289" r:id="rId4303" display="https://www.daloopa.com/src/1668107" xr:uid="{F5B6EFE6-94D1-4147-8E9B-049DB0EAAE35}"/>
    <hyperlink ref="AD289" r:id="rId4304" display="https://www.daloopa.com/src/1668093" xr:uid="{50327C08-51B5-4E68-83C2-5711A2577712}"/>
    <hyperlink ref="AE289" r:id="rId4305" display="https://www.daloopa.com/src/1668079" xr:uid="{A286044C-61C9-4BE3-B406-D29474612CF8}"/>
    <hyperlink ref="AF289" r:id="rId4306" display="https://www.daloopa.com/src/2696815" xr:uid="{AB6D1C95-E3BD-4B60-9898-3F0AD7AFCDDB}"/>
    <hyperlink ref="AG289" r:id="rId4307" display="https://www.daloopa.com/src/4681366" xr:uid="{E455D78C-4B06-4A42-B92E-BAB0276FA371}"/>
    <hyperlink ref="AH289" r:id="rId4308" display="https://www.daloopa.com/src/7963101" xr:uid="{0A0CC2BC-C834-478D-84C7-919C34658A88}"/>
    <hyperlink ref="AI289" r:id="rId4309" display="https://www.daloopa.com/src/10332898" xr:uid="{E544A922-D37E-4343-873B-32FFA33DA3FB}"/>
    <hyperlink ref="AJ289" r:id="rId4310" display="https://www.daloopa.com/src/14718019" xr:uid="{3059A366-2D10-4603-B7AF-F135ACE6CB16}"/>
    <hyperlink ref="AK289" r:id="rId4311" display="https://www.daloopa.com/src/20811568" xr:uid="{003613B6-04A4-4395-A8DA-29986946FB10}"/>
    <hyperlink ref="AL289" r:id="rId4312" display="https://www.daloopa.com/src/32272255" xr:uid="{BFA31B86-EDF2-44D8-8221-CA8FC9E616C6}"/>
    <hyperlink ref="AM289" r:id="rId4313" display="https://www.daloopa.com/src/38123468" xr:uid="{DE0AE45C-8C9C-49B5-A024-00D5A5058ABD}"/>
    <hyperlink ref="AN289" r:id="rId4314" display="https://www.daloopa.com/src/46414791" xr:uid="{5A634B15-8A7C-4E46-8238-D5CFE8722530}"/>
    <hyperlink ref="AO289" r:id="rId4315" display="https://www.daloopa.com/src/53410363" xr:uid="{D7CA3B94-29FF-4BE4-A293-3E89E7AB2769}"/>
    <hyperlink ref="AP289" r:id="rId4316" display="https://www.daloopa.com/src/58652622" xr:uid="{A54F6E87-92CB-4D8C-A226-2A93C98A7658}"/>
    <hyperlink ref="AQ289" r:id="rId4317" display="https://www.daloopa.com/src/62948874" xr:uid="{25D13B87-BBBC-41DD-94EA-936D55B060D0}"/>
    <hyperlink ref="AR289" r:id="rId4318" display="https://www.daloopa.com/src/67044169" xr:uid="{FABE7B39-A084-4EFE-909C-6E847E641797}"/>
    <hyperlink ref="AT289" r:id="rId4319" display="https://www.daloopa.com/src/46594003" xr:uid="{0A61461B-F40F-4460-9890-98CBB264A0D0}"/>
    <hyperlink ref="AU289" r:id="rId4320" display="https://www.daloopa.com/src/46594120" xr:uid="{CC52016C-98B4-49D2-A1FF-8C8BB81F4BF6}"/>
    <hyperlink ref="AV289" r:id="rId4321" display="https://www.daloopa.com/src/46594907" xr:uid="{3B91FF57-55D2-4F72-AEB2-DB666205A405}"/>
    <hyperlink ref="AW289" r:id="rId4322" display="https://www.daloopa.com/src/46594992" xr:uid="{B3A7FD7A-89A0-45FB-B2E0-728E36EA3725}"/>
    <hyperlink ref="AX289" r:id="rId4323" display="https://www.daloopa.com/src/46595180" xr:uid="{596328B7-432D-444D-A612-9BDB4695C143}"/>
    <hyperlink ref="AY289" r:id="rId4324" display="https://www.daloopa.com/src/46595292" xr:uid="{D9C4D599-CC67-4F8F-95D3-1977C0E690F1}"/>
    <hyperlink ref="AZ289" r:id="rId4325" display="https://www.daloopa.com/src/46595351" xr:uid="{5730E80A-252F-4E15-AF24-B7BD09EBFF91}"/>
    <hyperlink ref="BA289" r:id="rId4326" display="https://www.daloopa.com/src/46595419" xr:uid="{5BF4FE21-A125-4F45-81D6-0A6752FCCD3D}"/>
    <hyperlink ref="BB289" r:id="rId4327" display="https://www.daloopa.com/src/46414825" xr:uid="{76EEA90F-9F13-4E63-B0A4-9F274F249FBA}"/>
    <hyperlink ref="BC289" r:id="rId4328" display="https://www.daloopa.com/src/67054333" xr:uid="{E0F74A65-12F2-4782-95FC-16BAE29F8C8B}"/>
    <hyperlink ref="A291" r:id="rId4329" xr:uid="{87C9A246-45F4-44E7-9042-844BD9962CD6}"/>
    <hyperlink ref="C291" r:id="rId4330" xr:uid="{CD09DA67-E18C-400B-8BFE-DB341146487E}"/>
    <hyperlink ref="E291" r:id="rId4331" display="https://www.daloopa.com/src/1668562" xr:uid="{AFF11B8F-2959-4CA4-AB91-29178C37382B}"/>
    <hyperlink ref="F291" r:id="rId4332" display="https://www.daloopa.com/src/1668538" xr:uid="{D0ADC375-18EA-48E4-B736-03EB69B437CF}"/>
    <hyperlink ref="G291" r:id="rId4333" display="https://www.daloopa.com/src/1668514" xr:uid="{6DB180FF-E916-4D3B-B0EB-9B21DBDCC49E}"/>
    <hyperlink ref="H291" r:id="rId4334" display="https://www.daloopa.com/src/1668490" xr:uid="{BEF01311-2A85-4F67-9B5D-5EAD94B45FF2}"/>
    <hyperlink ref="I291" r:id="rId4335" display="https://www.daloopa.com/src/1668466" xr:uid="{73AA78FF-7A20-4C28-AD2D-EF25C595F5F1}"/>
    <hyperlink ref="J291" r:id="rId4336" display="https://www.daloopa.com/src/1668445" xr:uid="{ABA03009-5E28-4E3A-BCF3-37B64F5041B0}"/>
    <hyperlink ref="K291" r:id="rId4337" display="https://www.daloopa.com/src/1668424" xr:uid="{CEF0DAAB-DF12-4C0C-99DE-BD6475F889CB}"/>
    <hyperlink ref="L291" r:id="rId4338" display="https://www.daloopa.com/src/1668403" xr:uid="{29BEFDCC-FEEA-4A6A-8AA3-08AA08C408F3}"/>
    <hyperlink ref="M291" r:id="rId4339" display="https://www.daloopa.com/src/1668382" xr:uid="{CC7EF84E-E83C-417B-BFB4-4AFC1553C77E}"/>
    <hyperlink ref="N291" r:id="rId4340" display="https://www.daloopa.com/src/1668355" xr:uid="{5889A43F-429C-4FD1-9055-68F63FE38E92}"/>
    <hyperlink ref="O291" r:id="rId4341" display="https://www.daloopa.com/src/1668328" xr:uid="{8E4D2177-2402-455F-83F9-1641A81E0F97}"/>
    <hyperlink ref="P291" r:id="rId4342" display="https://www.daloopa.com/src/1668301" xr:uid="{581B148E-9841-4169-B2AB-A9A800831527}"/>
    <hyperlink ref="Q291" r:id="rId4343" display="https://www.daloopa.com/src/1668282" xr:uid="{57069BDF-9967-4DDD-A543-ED827C209B8F}"/>
    <hyperlink ref="R291" r:id="rId4344" display="https://www.daloopa.com/src/1668265" xr:uid="{26D3A7FD-35CA-42E4-B594-E463B0B794B6}"/>
    <hyperlink ref="S291" r:id="rId4345" display="https://www.daloopa.com/src/1668248" xr:uid="{D7F14C9A-8F12-4618-8826-B8A7D4F69F0C}"/>
    <hyperlink ref="T291" r:id="rId4346" display="https://www.daloopa.com/src/1668231" xr:uid="{C826B9DC-F422-40A6-B136-A11E70845D0F}"/>
    <hyperlink ref="U291" r:id="rId4347" display="https://www.daloopa.com/src/1668218" xr:uid="{BBE0731D-98F4-4475-A890-9D7891AEF7E8}"/>
    <hyperlink ref="V291" r:id="rId4348" display="https://www.daloopa.com/src/1668205" xr:uid="{B4978657-6E1C-4C70-806F-0AABDAAF6407}"/>
    <hyperlink ref="W291" r:id="rId4349" display="https://www.daloopa.com/src/1668191" xr:uid="{2E1DD285-FC90-4460-8AFA-FC67DF662D95}"/>
    <hyperlink ref="X291" r:id="rId4350" display="https://www.daloopa.com/src/1668177" xr:uid="{F92D847C-32C3-4BEC-89A5-A606FB3C9062}"/>
    <hyperlink ref="Y291" r:id="rId4351" display="https://www.daloopa.com/src/1668163" xr:uid="{C59502E8-2958-4146-BED0-6FC6EE9C0E22}"/>
    <hyperlink ref="Z291" r:id="rId4352" display="https://www.daloopa.com/src/1668150" xr:uid="{C8FBCD5C-B986-4E20-9D90-CFFF0B675EFF}"/>
    <hyperlink ref="AA291" r:id="rId4353" display="https://www.daloopa.com/src/1668136" xr:uid="{8061B7E5-F0A0-4B59-ABB4-1B1C970ADEE9}"/>
    <hyperlink ref="AB291" r:id="rId4354" display="https://www.daloopa.com/src/1668122" xr:uid="{E8995EFA-EA6A-4678-9A41-9A77FB87CFA1}"/>
    <hyperlink ref="AC291" r:id="rId4355" display="https://www.daloopa.com/src/1668108" xr:uid="{CAB3B0F3-54A6-4E67-885B-86468173FA45}"/>
    <hyperlink ref="AD291" r:id="rId4356" display="https://www.daloopa.com/src/1668094" xr:uid="{1407EBA5-2C41-4DDB-B295-EE2F7F420098}"/>
    <hyperlink ref="AE291" r:id="rId4357" display="https://www.daloopa.com/src/1668080" xr:uid="{7C1FF537-CBD0-4D4A-B801-9688AC3632E9}"/>
    <hyperlink ref="AF291" r:id="rId4358" display="https://www.daloopa.com/src/2696816" xr:uid="{8EB62278-1E1D-4BB8-910D-B42ECFD27AB8}"/>
    <hyperlink ref="AG291" r:id="rId4359" display="https://www.daloopa.com/src/4681367" xr:uid="{161A5F13-10C1-43DB-83FF-38C328B3FB97}"/>
    <hyperlink ref="AH291" r:id="rId4360" display="https://www.daloopa.com/src/7963102" xr:uid="{EBAEE0A0-4BD6-4176-A118-A47E11180859}"/>
    <hyperlink ref="AI291" r:id="rId4361" display="https://www.daloopa.com/src/10332899" xr:uid="{356A1E53-0099-4BAD-8689-D420CC48EF4C}"/>
    <hyperlink ref="AJ291" r:id="rId4362" display="https://www.daloopa.com/src/14718012" xr:uid="{5E189846-76A6-4B91-9A17-104FA3997E40}"/>
    <hyperlink ref="AK291" r:id="rId4363" display="https://www.daloopa.com/src/20811569" xr:uid="{166B4B20-F8EC-4FD9-8B8A-56D6738F5351}"/>
    <hyperlink ref="AL291" r:id="rId4364" display="https://www.daloopa.com/src/32272253" xr:uid="{1E6A491A-7042-4B8D-AEDD-8428EDA98237}"/>
    <hyperlink ref="AM291" r:id="rId4365" display="https://www.daloopa.com/src/38123464" xr:uid="{1B2812AC-2889-4540-B9E3-1CE6A8D66F33}"/>
    <hyperlink ref="AN291" r:id="rId4366" display="https://www.daloopa.com/src/46414802" xr:uid="{4495E49D-88FC-40ED-BC08-760A9AC1147D}"/>
    <hyperlink ref="AO291" r:id="rId4367" display="https://www.daloopa.com/src/53410368" xr:uid="{9CB2F927-CEA4-4324-9B24-A9103EB6F9C4}"/>
    <hyperlink ref="AP291" r:id="rId4368" display="https://www.daloopa.com/src/58652625" xr:uid="{9928E38C-F37D-4CF3-BC7B-BA767EF734F0}"/>
    <hyperlink ref="AQ291" r:id="rId4369" display="https://www.daloopa.com/src/62948879" xr:uid="{6FB0E4B0-0850-49B9-8960-6EC66107FAF9}"/>
    <hyperlink ref="AR291" r:id="rId4370" display="https://www.daloopa.com/src/67044164" xr:uid="{A1A4EFB2-74F0-44BC-85D0-53012DCF066F}"/>
    <hyperlink ref="AT291" r:id="rId4371" display="https://www.daloopa.com/src/46594004" xr:uid="{51968695-08E2-4501-BDFC-F23899A09DEF}"/>
    <hyperlink ref="AU291" r:id="rId4372" display="https://www.daloopa.com/src/46594109" xr:uid="{CEF48E24-DE77-4859-BBC3-CA8E8096EF9D}"/>
    <hyperlink ref="AV291" r:id="rId4373" display="https://www.daloopa.com/src/46594908" xr:uid="{D9265D7D-9BE2-41A1-BF5E-048FDD04EE3D}"/>
    <hyperlink ref="AW291" r:id="rId4374" display="https://www.daloopa.com/src/46594990" xr:uid="{666B45EC-5BE5-487A-A7D8-DE07B4EE9EC2}"/>
    <hyperlink ref="AX291" r:id="rId4375" display="https://www.daloopa.com/src/46595182" xr:uid="{01C813C2-214E-437F-870C-E723C5C24B19}"/>
    <hyperlink ref="AY291" r:id="rId4376" display="https://www.daloopa.com/src/46595291" xr:uid="{83A8FDDB-A306-4417-B426-13E551603B6D}"/>
    <hyperlink ref="AZ291" r:id="rId4377" display="https://www.daloopa.com/src/46595352" xr:uid="{4963409E-6DC8-4C1B-B8B0-56AA9E0B2EFD}"/>
    <hyperlink ref="BA291" r:id="rId4378" display="https://www.daloopa.com/src/46595415" xr:uid="{78078E34-2057-4EF5-ADD2-275AB1E7179A}"/>
    <hyperlink ref="BB291" r:id="rId4379" display="https://www.daloopa.com/src/46414824" xr:uid="{6D5FCC19-1F7C-4DF3-A4DD-EC3829F2C94D}"/>
    <hyperlink ref="BC291" r:id="rId4380" display="https://www.daloopa.com/src/67054334" xr:uid="{99C0B7DB-C3A9-4653-BAB9-17DB0D46101E}"/>
    <hyperlink ref="A292" r:id="rId4381" xr:uid="{42250D4D-A0E8-444F-967A-F86E3A227FF0}"/>
    <hyperlink ref="C292" r:id="rId4382" xr:uid="{77F20133-1936-421A-8CED-7F4F9D9991BE}"/>
    <hyperlink ref="E292" r:id="rId4383" display="https://www.daloopa.com/src/1668563" xr:uid="{09AAF218-6A8B-4557-AF78-1B31A20653EC}"/>
    <hyperlink ref="F292" r:id="rId4384" display="https://www.daloopa.com/src/1668539" xr:uid="{A64FDD50-7C22-4839-AA59-049EC184AB67}"/>
    <hyperlink ref="G292" r:id="rId4385" display="https://www.daloopa.com/src/1668515" xr:uid="{F868D4DD-9737-4F7C-A7CA-CCE737ACCBF0}"/>
    <hyperlink ref="H292" r:id="rId4386" display="https://www.daloopa.com/src/1668491" xr:uid="{450DEF6B-723E-4B26-B15F-A128233CC5A6}"/>
    <hyperlink ref="I292" r:id="rId4387" display="https://www.daloopa.com/src/1668467" xr:uid="{2AA70D50-EE1C-4B10-BB9C-905F4143349D}"/>
    <hyperlink ref="J292" r:id="rId4388" display="https://www.daloopa.com/src/1668446" xr:uid="{8120313C-6D69-4D4A-A1BA-E9EEDCBBAFCA}"/>
    <hyperlink ref="K292" r:id="rId4389" display="https://www.daloopa.com/src/1668425" xr:uid="{E50962E7-6863-45DE-96D0-B18C6F1951E9}"/>
    <hyperlink ref="L292" r:id="rId4390" display="https://www.daloopa.com/src/1668404" xr:uid="{94FA2F06-5C7D-45D1-8895-E33E5AB0B80F}"/>
    <hyperlink ref="M292" r:id="rId4391" display="https://www.daloopa.com/src/1668383" xr:uid="{D082876E-88A0-49EB-9C84-169B7019703F}"/>
    <hyperlink ref="N292" r:id="rId4392" display="https://www.daloopa.com/src/1668356" xr:uid="{B2E9907B-03A7-4828-9923-ECEE256271AF}"/>
    <hyperlink ref="O292" r:id="rId4393" display="https://www.daloopa.com/src/1668329" xr:uid="{65A42E20-B7AF-4DE3-BB05-2BFCD331F147}"/>
    <hyperlink ref="P292" r:id="rId4394" display="https://www.daloopa.com/src/1668302" xr:uid="{0A6171FD-5FA9-4587-B224-CCCE5CD5CC3B}"/>
    <hyperlink ref="AT292" r:id="rId4395" display="https://www.daloopa.com/src/46594009" xr:uid="{054EC02D-B94C-49F4-93DE-BEE11467D6E6}"/>
    <hyperlink ref="AU292" r:id="rId4396" display="https://www.daloopa.com/src/46594119" xr:uid="{51B0A125-547F-47A4-97A9-783CA4BF266A}"/>
    <hyperlink ref="AV292" r:id="rId4397" display="https://www.daloopa.com/src/46594910" xr:uid="{EBC5C93E-3F6F-4560-9002-DD5168780273}"/>
    <hyperlink ref="A294" r:id="rId4398" xr:uid="{518765F4-230E-46DD-B6E3-E29F78916046}"/>
    <hyperlink ref="C294" r:id="rId4399" xr:uid="{4A1F542F-5EB4-47AF-B725-F45BCD636E17}"/>
    <hyperlink ref="E294" r:id="rId4400" display="https://www.daloopa.com/src/1668564" xr:uid="{2F224955-8ACA-44F4-B83B-DC3C791A6129}"/>
    <hyperlink ref="F294" r:id="rId4401" display="https://www.daloopa.com/src/1668540" xr:uid="{76E5CC0E-9D1C-4DC8-9473-4ADE703E0005}"/>
    <hyperlink ref="G294" r:id="rId4402" display="https://www.daloopa.com/src/1668516" xr:uid="{2DE4F2BC-47C5-4E8B-A4E7-0760820CE6F7}"/>
    <hyperlink ref="H294" r:id="rId4403" display="https://www.daloopa.com/src/1668492" xr:uid="{0EE9701B-96B9-4F1C-BE23-302198609314}"/>
    <hyperlink ref="I294" r:id="rId4404" display="https://www.daloopa.com/src/1668468" xr:uid="{FE2D4147-BB8A-4BEC-9AE8-702174B8D871}"/>
    <hyperlink ref="J294" r:id="rId4405" display="https://www.daloopa.com/src/1668447" xr:uid="{D947EDD1-C49E-42F5-A880-A766040A4B78}"/>
    <hyperlink ref="K294" r:id="rId4406" display="https://www.daloopa.com/src/1668426" xr:uid="{4B5679A6-7B61-44EE-AA9A-F1456A3E8A59}"/>
    <hyperlink ref="L294" r:id="rId4407" display="https://www.daloopa.com/src/1668405" xr:uid="{B5012A39-D0CC-4B29-81B7-A052B7A25E60}"/>
    <hyperlink ref="M294" r:id="rId4408" display="https://www.daloopa.com/src/1668384" xr:uid="{71FAE66A-EC44-44FD-94B2-8DB93ED94622}"/>
    <hyperlink ref="N294" r:id="rId4409" display="https://www.daloopa.com/src/1668357" xr:uid="{6A70DBCD-F327-4B68-A2DF-14A55EB22538}"/>
    <hyperlink ref="O294" r:id="rId4410" display="https://www.daloopa.com/src/1668330" xr:uid="{D1905548-632C-4C96-9AD5-88DCE2AB0D1B}"/>
    <hyperlink ref="P294" r:id="rId4411" display="https://www.daloopa.com/src/1668303" xr:uid="{A0C1AB0A-BB82-4323-8801-3DC09AFF358E}"/>
    <hyperlink ref="AT294" r:id="rId4412" display="https://www.daloopa.com/src/46594005" xr:uid="{DE0428AC-9425-4426-8438-7195ED066F31}"/>
    <hyperlink ref="AU294" r:id="rId4413" display="https://www.daloopa.com/src/46594114" xr:uid="{C070312A-097C-4C21-8B4D-D4544850F814}"/>
    <hyperlink ref="AV294" r:id="rId4414" display="https://www.daloopa.com/src/46594911" xr:uid="{19DCABBA-2ACD-4C55-A0A4-2236C68A50D6}"/>
    <hyperlink ref="A295" r:id="rId4415" xr:uid="{19902BAA-3320-499C-8A7C-4D514EF74710}"/>
    <hyperlink ref="C295" r:id="rId4416" xr:uid="{B28E4933-94D8-46D3-8690-83D0E70D61C7}"/>
    <hyperlink ref="E295" r:id="rId4417" display="https://www.daloopa.com/src/1668565" xr:uid="{BEF83187-81FB-4BD2-911E-EE7162711BE5}"/>
    <hyperlink ref="F295" r:id="rId4418" display="https://www.daloopa.com/src/1668541" xr:uid="{1990CD12-F8D7-40DD-AE04-D53C5752483E}"/>
    <hyperlink ref="G295" r:id="rId4419" display="https://www.daloopa.com/src/1668517" xr:uid="{13C9EF85-E681-4337-855C-7BF25F5E7114}"/>
    <hyperlink ref="H295" r:id="rId4420" display="https://www.daloopa.com/src/1668493" xr:uid="{C1DD7BEB-CD12-4A1A-BC84-18210677C628}"/>
    <hyperlink ref="I295" r:id="rId4421" display="https://www.daloopa.com/src/1668469" xr:uid="{DA5C260B-27BE-4D89-B9EC-79E0BD28F5C9}"/>
    <hyperlink ref="J295" r:id="rId4422" display="https://www.daloopa.com/src/1668448" xr:uid="{D9368D11-5E8B-4A49-9F35-F2625D88044F}"/>
    <hyperlink ref="K295" r:id="rId4423" display="https://www.daloopa.com/src/1668427" xr:uid="{F87F8D57-C8D1-426D-9E82-EF90D94191F2}"/>
    <hyperlink ref="L295" r:id="rId4424" display="https://www.daloopa.com/src/1668406" xr:uid="{CD56A311-D698-40E2-8FAF-0557F701584C}"/>
    <hyperlink ref="M295" r:id="rId4425" display="https://www.daloopa.com/src/1668385" xr:uid="{27C8E944-C8FA-4778-80A3-D68202BF1947}"/>
    <hyperlink ref="N295" r:id="rId4426" display="https://www.daloopa.com/src/1668358" xr:uid="{3A369B42-BECF-43EA-A3B1-56C279663A0C}"/>
    <hyperlink ref="O295" r:id="rId4427" display="https://www.daloopa.com/src/1668331" xr:uid="{B732D7D3-A8DE-4D4A-AA11-0A5F365A9A44}"/>
    <hyperlink ref="P295" r:id="rId4428" display="https://www.daloopa.com/src/1668304" xr:uid="{6049D29C-2A20-4261-BB8D-D18E6D8EE1B5}"/>
    <hyperlink ref="Q295" r:id="rId4429" display="https://www.daloopa.com/src/1668283" xr:uid="{775F3E4A-CB40-49B7-B343-D797D50B99F3}"/>
    <hyperlink ref="R295" r:id="rId4430" display="https://www.daloopa.com/src/1668266" xr:uid="{8F0A7C3A-6661-4A2D-AED9-0D287C47FD53}"/>
    <hyperlink ref="S295" r:id="rId4431" display="https://www.daloopa.com/src/1668249" xr:uid="{17B91EAE-2603-403F-9E3C-532846433AFD}"/>
    <hyperlink ref="T295" r:id="rId4432" display="https://www.daloopa.com/src/1668232" xr:uid="{603FE7D1-72A4-4C02-80B8-DC1B4F9D307E}"/>
    <hyperlink ref="U295" r:id="rId4433" display="https://www.daloopa.com/src/1668219" xr:uid="{FE76E8AF-1F68-42B9-9401-E7AC01BA488B}"/>
    <hyperlink ref="V295" r:id="rId4434" display="https://www.daloopa.com/src/1668206" xr:uid="{D789B890-39D6-4E52-A293-A5C3D9CFEF4C}"/>
    <hyperlink ref="W295" r:id="rId4435" display="https://www.daloopa.com/src/1668192" xr:uid="{D72443AC-C593-4535-9217-F575DDA47B9E}"/>
    <hyperlink ref="X295" r:id="rId4436" display="https://www.daloopa.com/src/1668178" xr:uid="{9A26E650-C448-45C0-B6E7-2BC532D191E4}"/>
    <hyperlink ref="Y295" r:id="rId4437" display="https://www.daloopa.com/src/1668164" xr:uid="{8F8E876F-75BB-41A8-BE26-23040825C1E7}"/>
    <hyperlink ref="Z295" r:id="rId4438" display="https://www.daloopa.com/src/1668151" xr:uid="{4A9C770D-A048-4CB3-B88A-B90EDD7527AC}"/>
    <hyperlink ref="AA295" r:id="rId4439" display="https://www.daloopa.com/src/1668137" xr:uid="{2C204A09-61EB-4E5C-9CB9-B11864DA324F}"/>
    <hyperlink ref="AB295" r:id="rId4440" display="https://www.daloopa.com/src/1668123" xr:uid="{3E38AD40-BE65-476C-856B-D06AC3E1C0E3}"/>
    <hyperlink ref="AC295" r:id="rId4441" display="https://www.daloopa.com/src/1668109" xr:uid="{5C07C0F7-43CB-4535-8A51-5EC64114FDBA}"/>
    <hyperlink ref="AD295" r:id="rId4442" display="https://www.daloopa.com/src/1668095" xr:uid="{CAA99D26-96BF-4609-B538-FFAE709BBCAD}"/>
    <hyperlink ref="AE295" r:id="rId4443" display="https://www.daloopa.com/src/1668081" xr:uid="{F6105B6A-0521-4274-ABC8-D6BFDDE7881F}"/>
    <hyperlink ref="AF295" r:id="rId4444" display="https://www.daloopa.com/src/2696817" xr:uid="{CC417A3B-A061-4C7E-A65B-87F49DBDB615}"/>
    <hyperlink ref="AG295" r:id="rId4445" display="https://www.daloopa.com/src/4681368" xr:uid="{773BDA40-2A83-4081-AF6B-4D946FA1B7FE}"/>
    <hyperlink ref="AH295" r:id="rId4446" display="https://www.daloopa.com/src/7963103" xr:uid="{3833F727-F392-43AD-A69E-B3BE06BDF5DC}"/>
    <hyperlink ref="AI295" r:id="rId4447" display="https://www.daloopa.com/src/10332901" xr:uid="{513E92ED-7993-49B8-85E9-27B46E48D68E}"/>
    <hyperlink ref="AJ295" r:id="rId4448" display="https://www.daloopa.com/src/14718018" xr:uid="{325C3B2B-FF8D-4349-8FD5-64BA8EBB0D97}"/>
    <hyperlink ref="AK295" r:id="rId4449" display="https://www.daloopa.com/src/20811559" xr:uid="{88F62B4B-4B15-467C-8FB3-FB74B25DC99D}"/>
    <hyperlink ref="AL295" r:id="rId4450" display="https://www.daloopa.com/src/32272260" xr:uid="{940AD49B-FEC6-4C21-9A67-5687DEA7DBAC}"/>
    <hyperlink ref="AM295" r:id="rId4451" display="https://www.daloopa.com/src/38123465" xr:uid="{8985A99E-4448-42CB-8415-34DA03EEABBE}"/>
    <hyperlink ref="AN295" r:id="rId4452" display="https://www.daloopa.com/src/46414794" xr:uid="{EA00F80F-0C8E-4E1E-BE37-D7F04AB644D6}"/>
    <hyperlink ref="AO295" r:id="rId4453" display="https://www.daloopa.com/src/53410362" xr:uid="{B8A42EAC-9E74-4813-AB6C-05E14557C00E}"/>
    <hyperlink ref="AP295" r:id="rId4454" display="https://www.daloopa.com/src/58652623" xr:uid="{FF1D5413-4550-4960-86A5-BEDC81F672C4}"/>
    <hyperlink ref="AQ295" r:id="rId4455" display="https://www.daloopa.com/src/62948883" xr:uid="{2B9C59E6-37CC-4C4D-BB2E-0EB6352E27DD}"/>
    <hyperlink ref="AR295" r:id="rId4456" display="https://www.daloopa.com/src/67044156" xr:uid="{9F26C17F-396A-48C8-8227-B0838BE9718E}"/>
    <hyperlink ref="AT295" r:id="rId4457" display="https://www.daloopa.com/src/46594006" xr:uid="{D8AC9982-D198-42A8-B308-BDB170FE3F0D}"/>
    <hyperlink ref="AU295" r:id="rId4458" display="https://www.daloopa.com/src/46594118" xr:uid="{D3B80B2E-9DD4-46C8-81B8-FE5BFDA043B5}"/>
    <hyperlink ref="AV295" r:id="rId4459" display="https://www.daloopa.com/src/46594915" xr:uid="{03C89C83-6B66-4BAD-A4BE-4B994571200D}"/>
    <hyperlink ref="AW295" r:id="rId4460" display="https://www.daloopa.com/src/46594999" xr:uid="{04FB4F4C-C2A4-4BD5-BBD1-BC473BAB6715}"/>
    <hyperlink ref="AX295" r:id="rId4461" display="https://www.daloopa.com/src/46595184" xr:uid="{42013F90-4C0F-4C12-864E-771C72E08DB4}"/>
    <hyperlink ref="AY295" r:id="rId4462" display="https://www.daloopa.com/src/46595290" xr:uid="{098E9BFD-7BA4-4849-97FF-1F82748C9583}"/>
    <hyperlink ref="AZ295" r:id="rId4463" display="https://www.daloopa.com/src/46595353" xr:uid="{8F34F92A-86B3-41DB-920C-B276C91D938E}"/>
    <hyperlink ref="BA295" r:id="rId4464" display="https://www.daloopa.com/src/46595420" xr:uid="{3319F63A-B8B6-4F8A-8FE3-60E8A3C4230D}"/>
    <hyperlink ref="BB295" r:id="rId4465" display="https://www.daloopa.com/src/46414823" xr:uid="{6BE8F078-3AC0-4594-831B-4735F59411B0}"/>
    <hyperlink ref="BC295" r:id="rId4466" display="https://www.daloopa.com/src/67054332" xr:uid="{B437AF53-AFDA-489F-9F50-5C5CD0FD1B50}"/>
    <hyperlink ref="A297" r:id="rId4467" xr:uid="{537DFECA-9EED-43F0-85B0-D5CE51CC9BBB}"/>
    <hyperlink ref="C297" r:id="rId4468" xr:uid="{FF8E03E4-9C9E-4E16-9E5E-AFEA3304F084}"/>
    <hyperlink ref="N297" r:id="rId4469" display="https://www.daloopa.com/src/1668359" xr:uid="{30B9DE74-32DB-4DB0-9247-730513B5F287}"/>
    <hyperlink ref="O297" r:id="rId4470" display="https://www.daloopa.com/src/1668332" xr:uid="{A241E12A-7F03-4431-A31B-845AC15BA46F}"/>
    <hyperlink ref="P297" r:id="rId4471" display="https://www.daloopa.com/src/1668305" xr:uid="{5CEB571B-565A-4169-BA06-9663A45CFFB5}"/>
    <hyperlink ref="R297" r:id="rId4472" display="https://www.daloopa.com/src/1668267" xr:uid="{57D95F55-33C0-46F3-897E-C44EEE52B12E}"/>
    <hyperlink ref="S297" r:id="rId4473" display="https://www.daloopa.com/src/1668250" xr:uid="{CA2B43E3-AE7D-4739-B43D-814228F2542C}"/>
    <hyperlink ref="T297" r:id="rId4474" display="https://www.daloopa.com/src/1668233" xr:uid="{CE0CEECF-AEC0-4547-965E-B801A1D57934}"/>
    <hyperlink ref="AV297" r:id="rId4475" display="https://www.daloopa.com/src/46594916" xr:uid="{5C1E6C18-F7CE-4528-89AC-22B8874C0D27}"/>
    <hyperlink ref="AW297" r:id="rId4476" display="https://www.daloopa.com/src/46595001" xr:uid="{AA4BC8AE-2604-412D-A2B6-92E1164DDD5C}"/>
    <hyperlink ref="A298" r:id="rId4477" xr:uid="{89289C18-BC2C-4F27-B1EA-A1413E01929C}"/>
    <hyperlink ref="C298" r:id="rId4478" xr:uid="{ED644556-6E2B-4B72-91CA-6A54ECFAE28F}"/>
    <hyperlink ref="N298" r:id="rId4479" display="https://www.daloopa.com/src/1668360" xr:uid="{3902DEF4-6F51-4C7E-9A0C-C3D7C3B80BEA}"/>
    <hyperlink ref="O298" r:id="rId4480" display="https://www.daloopa.com/src/1668333" xr:uid="{0F94998E-E73C-4E9D-A384-7D7E412F819C}"/>
    <hyperlink ref="P298" r:id="rId4481" display="https://www.daloopa.com/src/1668306" xr:uid="{78016583-9312-4BE2-870C-77610863C418}"/>
    <hyperlink ref="R298" r:id="rId4482" display="https://www.daloopa.com/src/1668268" xr:uid="{C82BB2C1-A41E-4EEB-9853-3692070FB91C}"/>
    <hyperlink ref="S298" r:id="rId4483" display="https://www.daloopa.com/src/1668251" xr:uid="{464B1F32-4A2A-4AF8-BADD-70C176EB5672}"/>
    <hyperlink ref="T298" r:id="rId4484" display="https://www.daloopa.com/src/1668234" xr:uid="{8EA94070-10A1-4802-9A52-61DD182C7EE3}"/>
    <hyperlink ref="AV298" r:id="rId4485" display="https://www.daloopa.com/src/46594917" xr:uid="{6978185E-C0EB-4BDC-BA0C-AF6A7AB6F1B4}"/>
    <hyperlink ref="AW298" r:id="rId4486" display="https://www.daloopa.com/src/46595002" xr:uid="{3618A525-9B61-4D2B-8428-D0DC55FDD074}"/>
    <hyperlink ref="A301" r:id="rId4487" xr:uid="{E0B2239F-DB01-4195-AAD5-F88C0A51E8A7}"/>
    <hyperlink ref="C301" r:id="rId4488" xr:uid="{ED2960E0-C0A5-4928-B265-4B41AD3869F5}"/>
    <hyperlink ref="E301" r:id="rId4489" display="https://www.daloopa.com/src/1668566" xr:uid="{48F41EE9-DE1B-4AB1-8694-B56FA2180773}"/>
    <hyperlink ref="F301" r:id="rId4490" display="https://www.daloopa.com/src/1668542" xr:uid="{8F8377E2-3105-4598-96FA-A51B276A17EB}"/>
    <hyperlink ref="G301" r:id="rId4491" display="https://www.daloopa.com/src/1668518" xr:uid="{F93EA26B-2DE5-4BBD-B1C1-40526DAC84A3}"/>
    <hyperlink ref="H301" r:id="rId4492" display="https://www.daloopa.com/src/1668494" xr:uid="{68A9C500-7F1A-49B6-B70D-6710CCE71E19}"/>
    <hyperlink ref="I301" r:id="rId4493" display="https://www.daloopa.com/src/1668470" xr:uid="{9D91C541-4C4A-4B1E-9D3D-F62834A64257}"/>
    <hyperlink ref="J301" r:id="rId4494" display="https://www.daloopa.com/src/1668449" xr:uid="{64786284-8004-4C45-8860-80CC47B4CA68}"/>
    <hyperlink ref="K301" r:id="rId4495" display="https://www.daloopa.com/src/1668428" xr:uid="{6FE515D3-9C58-4D62-8FF8-B5BB5BF9F7FA}"/>
    <hyperlink ref="L301" r:id="rId4496" display="https://www.daloopa.com/src/1668407" xr:uid="{312301F4-4815-4859-836E-F152CB9228C3}"/>
    <hyperlink ref="M301" r:id="rId4497" display="https://www.daloopa.com/src/1668386" xr:uid="{EA2F4ECD-3E5C-49CA-B228-4658B10C1D9E}"/>
    <hyperlink ref="AT301" r:id="rId4498" display="https://www.daloopa.com/src/46594007" xr:uid="{4C92B736-C5CD-4215-92A7-D4BE59872AEE}"/>
    <hyperlink ref="AU301" r:id="rId4499" display="https://www.daloopa.com/src/46594110" xr:uid="{280C2166-B918-4E9A-8528-7264DC0D709E}"/>
    <hyperlink ref="A302" r:id="rId4500" xr:uid="{543B485F-A805-4BC7-8D99-1F1EBA916587}"/>
    <hyperlink ref="C302" r:id="rId4501" xr:uid="{31B4D8A5-95C3-4F9F-A97B-E82098F831AD}"/>
    <hyperlink ref="E302" r:id="rId4502" display="https://www.daloopa.com/src/1668567" xr:uid="{0929CB6B-E548-4951-A63A-934939C8606E}"/>
    <hyperlink ref="F302" r:id="rId4503" display="https://www.daloopa.com/src/1668543" xr:uid="{3BEDA1AF-3A51-49B9-9457-ED3DBE815F29}"/>
    <hyperlink ref="G302" r:id="rId4504" display="https://www.daloopa.com/src/1668519" xr:uid="{3580845B-6F3D-470F-847B-ABA645E4AE7F}"/>
    <hyperlink ref="H302" r:id="rId4505" display="https://www.daloopa.com/src/1668495" xr:uid="{398D0020-D082-4B36-828C-5C96B4ED28C6}"/>
    <hyperlink ref="I302" r:id="rId4506" display="https://www.daloopa.com/src/1668471" xr:uid="{7A2CAA04-3372-4748-8B43-5F300B2ADDA4}"/>
    <hyperlink ref="J302" r:id="rId4507" display="https://www.daloopa.com/src/1668450" xr:uid="{904DAF0C-DBEB-44B5-B394-304B7123C1A9}"/>
    <hyperlink ref="K302" r:id="rId4508" display="https://www.daloopa.com/src/1668429" xr:uid="{046AF3A5-F666-4DE7-829E-2E0179814013}"/>
    <hyperlink ref="L302" r:id="rId4509" display="https://www.daloopa.com/src/1668408" xr:uid="{7E9F6B76-DAE3-46D2-9FA7-A60B673F26EB}"/>
    <hyperlink ref="M302" r:id="rId4510" display="https://www.daloopa.com/src/1668387" xr:uid="{CE424B72-531C-458A-998B-20BE3C5A950E}"/>
    <hyperlink ref="AT302" r:id="rId4511" display="https://www.daloopa.com/src/46594008" xr:uid="{C440B96D-F5C9-41B7-9336-4282F49AC8A1}"/>
    <hyperlink ref="AU302" r:id="rId4512" display="https://www.daloopa.com/src/46594113" xr:uid="{1E7332E3-8BE6-4A94-BBCB-FDFD7E54D752}"/>
    <hyperlink ref="A303" r:id="rId4513" xr:uid="{69906C89-383B-413D-9B88-9D0B52A664FC}"/>
    <hyperlink ref="C303" r:id="rId4514" xr:uid="{27BA80BB-B90A-4E06-937D-593243FC4276}"/>
    <hyperlink ref="E303" r:id="rId4515" display="https://www.daloopa.com/src/1668568" xr:uid="{31C67A32-F4C0-4DC4-8DE5-FF7894F5242E}"/>
    <hyperlink ref="F303" r:id="rId4516" display="https://www.daloopa.com/src/1668544" xr:uid="{8DE39B8B-DC5A-44A0-9BAB-97BB1970D85B}"/>
    <hyperlink ref="G303" r:id="rId4517" display="https://www.daloopa.com/src/1668520" xr:uid="{1716E34B-9356-4398-BC74-7F295CCD07E6}"/>
    <hyperlink ref="H303" r:id="rId4518" display="https://www.daloopa.com/src/1668496" xr:uid="{1FF64CCC-AC38-42B8-8360-A8EACAFD1BE3}"/>
    <hyperlink ref="I303" r:id="rId4519" display="https://www.daloopa.com/src/1668472" xr:uid="{295D2A7E-7914-4292-8478-A7028B80A701}"/>
    <hyperlink ref="J303" r:id="rId4520" display="https://www.daloopa.com/src/1668451" xr:uid="{FBC9C39C-BD84-43E9-A485-279A0F5BCD5A}"/>
    <hyperlink ref="K303" r:id="rId4521" display="https://www.daloopa.com/src/1668430" xr:uid="{D38DDBC2-533A-4319-88FF-F687A4B27F68}"/>
    <hyperlink ref="L303" r:id="rId4522" display="https://www.daloopa.com/src/1668409" xr:uid="{2AC19DBB-0861-4BF6-A359-4D4BC7549856}"/>
    <hyperlink ref="M303" r:id="rId4523" display="https://www.daloopa.com/src/1668388" xr:uid="{162A3F9C-5C74-4816-9BFC-B116F297950C}"/>
    <hyperlink ref="AT303" r:id="rId4524" display="https://www.daloopa.com/src/46593989" xr:uid="{D731EFEE-455A-4229-B6D1-08006659B38D}"/>
    <hyperlink ref="AU303" r:id="rId4525" display="https://www.daloopa.com/src/46594112" xr:uid="{957102C8-2AD9-428C-B7BC-FCBA9FA87331}"/>
    <hyperlink ref="A306" r:id="rId4526" xr:uid="{38C98988-DC52-4E47-A129-75088744B128}"/>
    <hyperlink ref="C306" r:id="rId4527" xr:uid="{BB216B95-90F9-4AAF-802B-FA04293A1E0A}"/>
    <hyperlink ref="E306" r:id="rId4528" display="https://www.daloopa.com/src/1668569" xr:uid="{38AB0690-C7ED-43BF-9324-2F797C43636A}"/>
    <hyperlink ref="F306" r:id="rId4529" display="https://www.daloopa.com/src/1668545" xr:uid="{7FD5BC96-1CE5-4E25-9A2C-2821966C364A}"/>
    <hyperlink ref="G306" r:id="rId4530" display="https://www.daloopa.com/src/1668521" xr:uid="{5319759E-32E7-411A-83B1-4952C442B36F}"/>
    <hyperlink ref="H306" r:id="rId4531" display="https://www.daloopa.com/src/1668497" xr:uid="{F86E54EB-09F2-4830-BAD5-D8F4EB448D84}"/>
    <hyperlink ref="I306" r:id="rId4532" display="https://www.daloopa.com/src/1668473" xr:uid="{9447ED80-6CA8-445B-BD01-D6426D631C63}"/>
    <hyperlink ref="J306" r:id="rId4533" display="https://www.daloopa.com/src/1668452" xr:uid="{6362E842-E937-4255-BE1A-A23BD0000A89}"/>
    <hyperlink ref="K306" r:id="rId4534" display="https://www.daloopa.com/src/1668431" xr:uid="{763B3595-FED4-4CDF-8D39-2759DAAFADA3}"/>
    <hyperlink ref="L306" r:id="rId4535" display="https://www.daloopa.com/src/1668410" xr:uid="{BC8DE7AA-8F7C-44FA-886D-96E7890A4BAD}"/>
    <hyperlink ref="M306" r:id="rId4536" display="https://www.daloopa.com/src/1668389" xr:uid="{C83AE8B2-5DEF-4388-883F-65F29C0C6FA0}"/>
    <hyperlink ref="AT306" r:id="rId4537" display="https://www.daloopa.com/src/46593987" xr:uid="{EF47BBB4-5DB7-4D4A-B602-5E24DFBFD075}"/>
    <hyperlink ref="AU306" r:id="rId4538" display="https://www.daloopa.com/src/46594108" xr:uid="{8DDEC304-BAE1-488F-AFF5-BF8437605BB7}"/>
    <hyperlink ref="A307" r:id="rId4539" xr:uid="{8D23C3F6-264C-42F5-8B8C-EE2F562D7208}"/>
    <hyperlink ref="C307" r:id="rId4540" xr:uid="{181E956D-A8D9-4DCF-AEF6-F6172AACEB3C}"/>
    <hyperlink ref="E307" r:id="rId4541" display="https://www.daloopa.com/src/1668570" xr:uid="{C49AEB30-1D92-483E-A5AD-4640513FB1E4}"/>
    <hyperlink ref="F307" r:id="rId4542" display="https://www.daloopa.com/src/1668546" xr:uid="{DEBFD39C-72CC-4EAE-9F08-96759770E90A}"/>
    <hyperlink ref="G307" r:id="rId4543" display="https://www.daloopa.com/src/1668522" xr:uid="{9CA46B99-5A75-4458-BADD-315C71BEF5AE}"/>
    <hyperlink ref="H307" r:id="rId4544" display="https://www.daloopa.com/src/1668498" xr:uid="{DF6B2AFB-D622-4CC5-A962-F2F467EA3C7F}"/>
    <hyperlink ref="I307" r:id="rId4545" display="https://www.daloopa.com/src/1668474" xr:uid="{D9CE4C65-7E3B-4533-9127-B7C2691B115B}"/>
    <hyperlink ref="J307" r:id="rId4546" display="https://www.daloopa.com/src/1668453" xr:uid="{C0753117-4585-44E7-AB71-C2B6A97CE56F}"/>
    <hyperlink ref="K307" r:id="rId4547" display="https://www.daloopa.com/src/1668432" xr:uid="{67372F85-A9EE-46A9-AC81-4EA2A9708E19}"/>
    <hyperlink ref="L307" r:id="rId4548" display="https://www.daloopa.com/src/1668411" xr:uid="{F7298C91-8DA1-4B08-B5D0-B39777794C57}"/>
    <hyperlink ref="M307" r:id="rId4549" display="https://www.daloopa.com/src/1668390" xr:uid="{56066804-FD52-4152-9CCE-7D5DB5769639}"/>
    <hyperlink ref="AT307" r:id="rId4550" display="https://www.daloopa.com/src/46593986" xr:uid="{0762F3E6-31DF-4763-A1AA-B0E8BB51FC6C}"/>
    <hyperlink ref="AU307" r:id="rId4551" display="https://www.daloopa.com/src/46594107" xr:uid="{F1C0A15C-56BC-4150-8A66-FF71DC874636}"/>
    <hyperlink ref="A308" r:id="rId4552" xr:uid="{6F3B5F99-E877-4919-80C6-740389535403}"/>
    <hyperlink ref="C308" r:id="rId4553" xr:uid="{F0A60FFC-1F87-414A-A653-F0833FC1E290}"/>
    <hyperlink ref="E308" r:id="rId4554" display="https://www.daloopa.com/src/1668571" xr:uid="{E65332D1-7452-40E4-8375-6E7A512C61D6}"/>
    <hyperlink ref="F308" r:id="rId4555" display="https://www.daloopa.com/src/1668547" xr:uid="{88D9A697-4093-4808-B80A-F0D32FF98548}"/>
    <hyperlink ref="G308" r:id="rId4556" display="https://www.daloopa.com/src/1668523" xr:uid="{A09AB970-3E90-4DE9-9163-0507CD82723E}"/>
    <hyperlink ref="H308" r:id="rId4557" display="https://www.daloopa.com/src/1668499" xr:uid="{AE3A1D5F-52B1-4EBA-8E35-2C5DFC9C6E6C}"/>
    <hyperlink ref="I308" r:id="rId4558" display="https://www.daloopa.com/src/1668475" xr:uid="{49A925F3-43F3-4D6C-BB1E-6BBB81D956A9}"/>
    <hyperlink ref="J308" r:id="rId4559" display="https://www.daloopa.com/src/1668454" xr:uid="{99E795FF-8950-4A60-B002-0C3AC0F3D216}"/>
    <hyperlink ref="K308" r:id="rId4560" display="https://www.daloopa.com/src/1668433" xr:uid="{EC8BEB9E-D261-46A2-B34D-062E6715E8FC}"/>
    <hyperlink ref="L308" r:id="rId4561" display="https://www.daloopa.com/src/1668412" xr:uid="{F9BFD6D3-F472-4CE2-973C-051EA30C48F2}"/>
    <hyperlink ref="M308" r:id="rId4562" display="https://www.daloopa.com/src/1668391" xr:uid="{77C55B91-253E-470D-8075-7C22DA1E78D2}"/>
    <hyperlink ref="AT308" r:id="rId4563" display="https://www.daloopa.com/src/46593988" xr:uid="{F9AC322A-8BFF-490D-ABC9-8E878CE7D5AF}"/>
    <hyperlink ref="AU308" r:id="rId4564" display="https://www.daloopa.com/src/46594116" xr:uid="{7A391516-B3DA-4EC6-9CA6-3AA3A2BEB608}"/>
    <hyperlink ref="A310" r:id="rId4565" xr:uid="{41D14B40-5F40-4900-8434-A5AEBA3BA937}"/>
    <hyperlink ref="C310" r:id="rId4566" xr:uid="{EA4FF8DF-8498-4DA2-9025-89FE70BF6EF4}"/>
    <hyperlink ref="E310" r:id="rId4567" display="https://www.daloopa.com/src/1668572" xr:uid="{A47CA593-22C9-48FA-A2E8-7935D1815218}"/>
    <hyperlink ref="F310" r:id="rId4568" display="https://www.daloopa.com/src/1668548" xr:uid="{03C9800F-FA17-4091-BB68-4F5CBA3757EC}"/>
    <hyperlink ref="G310" r:id="rId4569" display="https://www.daloopa.com/src/1668524" xr:uid="{CA159A55-FDC5-4399-9C0A-ECB1C6681CF2}"/>
    <hyperlink ref="H310" r:id="rId4570" display="https://www.daloopa.com/src/1668500" xr:uid="{DCF06097-5C19-47D6-924B-0CB083CCD319}"/>
    <hyperlink ref="I310" r:id="rId4571" display="https://www.daloopa.com/src/1668476" xr:uid="{DB5EBA40-9B74-432C-8984-B735792F93FA}"/>
    <hyperlink ref="J310" r:id="rId4572" display="https://www.daloopa.com/src/1668455" xr:uid="{6222F57C-38C3-4AE4-8DC4-0049E83BFF5B}"/>
    <hyperlink ref="K310" r:id="rId4573" display="https://www.daloopa.com/src/1668434" xr:uid="{1769EB05-2BB3-414B-8CBA-209CFA980536}"/>
    <hyperlink ref="L310" r:id="rId4574" display="https://www.daloopa.com/src/1668413" xr:uid="{3E62B874-AE57-4513-9C15-2EFB33A50BCF}"/>
    <hyperlink ref="M310" r:id="rId4575" display="https://www.daloopa.com/src/1668392" xr:uid="{74D50373-786E-40C5-8307-D5D57B53F96B}"/>
    <hyperlink ref="AF310" r:id="rId4576" display="https://www.daloopa.com/src/2696820" xr:uid="{34CF4A8A-CA9D-4CE8-8B7F-3FF4DDEEDFBC}"/>
    <hyperlink ref="AG310" r:id="rId4577" display="https://www.daloopa.com/src/4681371" xr:uid="{A8A567E0-5691-4739-B8F1-8F05F8FEEA85}"/>
    <hyperlink ref="AH310" r:id="rId4578" display="https://www.daloopa.com/src/7963106" xr:uid="{A06F3F7A-1F8E-4E0A-8CF9-1986588D73A9}"/>
    <hyperlink ref="AI310" r:id="rId4579" display="https://www.daloopa.com/src/10332903" xr:uid="{CA05916F-6D7D-43AA-8FB8-BC9D06148B29}"/>
    <hyperlink ref="AJ310" r:id="rId4580" display="https://www.daloopa.com/src/14718021" xr:uid="{C1CCA468-1F78-43EE-98B6-D838223C49F1}"/>
    <hyperlink ref="AK310" r:id="rId4581" display="https://www.daloopa.com/src/20811556" xr:uid="{8F9E62AB-2AA9-4217-B3C1-642FC639E499}"/>
    <hyperlink ref="AL310" r:id="rId4582" display="https://www.daloopa.com/src/32272256" xr:uid="{9CB2EF68-4834-4CD9-BD82-346992D8B185}"/>
    <hyperlink ref="AM310" r:id="rId4583" display="https://www.daloopa.com/src/38123469" xr:uid="{A93F3DDB-D1F9-4A85-98C6-14E1866E0E1A}"/>
    <hyperlink ref="AN310" r:id="rId4584" display="https://www.daloopa.com/src/46414792" xr:uid="{3B349BB8-BE56-4EBD-9B29-E865679553C7}"/>
    <hyperlink ref="AO310" r:id="rId4585" display="https://www.daloopa.com/src/53410372" xr:uid="{3BCB055E-FA23-4C78-A043-4A9595F5079B}"/>
    <hyperlink ref="AP310" r:id="rId4586" display="https://www.daloopa.com/src/58652628" xr:uid="{771BDA0E-44A5-4E95-AB99-45F33CD51B1D}"/>
    <hyperlink ref="AQ310" r:id="rId4587" display="https://www.daloopa.com/src/62948870" xr:uid="{33143DBB-94CD-4816-A433-CAEC18A376D6}"/>
    <hyperlink ref="AR310" r:id="rId4588" display="https://www.daloopa.com/src/67044160" xr:uid="{E1CB047C-A71D-42B3-AD66-4B77E1752DF4}"/>
    <hyperlink ref="AT310" r:id="rId4589" display="https://www.daloopa.com/src/46593991" xr:uid="{17387D7F-DF3A-4C6A-8533-9DEF9453B467}"/>
    <hyperlink ref="AU310" r:id="rId4590" display="https://www.daloopa.com/src/46594117" xr:uid="{1755F9CC-9E83-42C3-ACB8-F3FE2B00C3C8}"/>
    <hyperlink ref="AZ310" r:id="rId4591" display="https://www.daloopa.com/src/46595356" xr:uid="{5C86272D-9FE7-4BD3-AB7F-2F521853F60C}"/>
    <hyperlink ref="BA310" r:id="rId4592" display="https://www.daloopa.com/src/46595421" xr:uid="{D9C9D5FD-B70B-4FF0-9948-5451E710CF83}"/>
    <hyperlink ref="BB310" r:id="rId4593" display="https://www.daloopa.com/src/46414819" xr:uid="{5A6FA8FA-B29C-4048-9D28-F321E1DA99B0}"/>
    <hyperlink ref="BC310" r:id="rId4594" display="https://www.daloopa.com/src/67054337" xr:uid="{9B34C63F-C5BA-4F4F-8957-1710A54C1406}"/>
    <hyperlink ref="A311" r:id="rId4595" xr:uid="{917A0B30-93EC-4762-88C0-C15B7D6E625E}"/>
    <hyperlink ref="C311" r:id="rId4596" xr:uid="{1DEBCFB9-4240-43F5-8EB2-385B20516CA6}"/>
    <hyperlink ref="E311" r:id="rId4597" display="https://www.daloopa.com/src/1668573" xr:uid="{791E66A3-08F8-4077-B276-4F049DF8D4EA}"/>
    <hyperlink ref="F311" r:id="rId4598" display="https://www.daloopa.com/src/1668549" xr:uid="{6C8FCF27-5532-4B11-A764-3526907968A6}"/>
    <hyperlink ref="G311" r:id="rId4599" display="https://www.daloopa.com/src/1668525" xr:uid="{C9514042-76F7-473F-98B7-2C33940794A0}"/>
    <hyperlink ref="H311" r:id="rId4600" display="https://www.daloopa.com/src/1668501" xr:uid="{09B8C8F8-87EB-4A76-9DAA-25DFDB174C37}"/>
    <hyperlink ref="I311" r:id="rId4601" display="https://www.daloopa.com/src/1668477" xr:uid="{4108E31A-91F8-4100-95BE-B7EB91D4450B}"/>
    <hyperlink ref="J311" r:id="rId4602" display="https://www.daloopa.com/src/1668456" xr:uid="{02FCE2C2-7E5B-4F72-8C48-DCF18E345DEA}"/>
    <hyperlink ref="K311" r:id="rId4603" display="https://www.daloopa.com/src/1668435" xr:uid="{EA8B5FE7-6B6D-4544-8E9E-6FEA04BE9F59}"/>
    <hyperlink ref="L311" r:id="rId4604" display="https://www.daloopa.com/src/1668414" xr:uid="{616D700F-49C2-425C-AB3D-4205FC9E7F40}"/>
    <hyperlink ref="M311" r:id="rId4605" display="https://www.daloopa.com/src/1668393" xr:uid="{5DA39205-52D9-41F6-9E3E-DBA33D001A45}"/>
    <hyperlink ref="AF311" r:id="rId4606" display="https://www.daloopa.com/src/2696821" xr:uid="{14CAC64C-2F5B-4482-962F-1D203FA8B805}"/>
    <hyperlink ref="AG311" r:id="rId4607" display="https://www.daloopa.com/src/4681372" xr:uid="{319AA7C1-2D07-4E47-A6F1-26B79BD8B03D}"/>
    <hyperlink ref="AH311" r:id="rId4608" display="https://www.daloopa.com/src/7963107" xr:uid="{AFF1211F-008E-4A5A-B1EB-2C4FFB4582F5}"/>
    <hyperlink ref="AI311" r:id="rId4609" display="https://www.daloopa.com/src/10332904" xr:uid="{82078596-5F0F-47D3-8F71-683B24F49313}"/>
    <hyperlink ref="AJ311" r:id="rId4610" display="https://www.daloopa.com/src/14718020" xr:uid="{32EB5301-B6E3-465C-820F-F2CED94CBFBA}"/>
    <hyperlink ref="AK311" r:id="rId4611" display="https://www.daloopa.com/src/20811555" xr:uid="{6E3F8407-D9D1-4124-8AE2-9DD439A24A52}"/>
    <hyperlink ref="AL311" r:id="rId4612" display="https://www.daloopa.com/src/32272258" xr:uid="{E6841B5F-00B8-42EE-8645-08FA0EDF4935}"/>
    <hyperlink ref="AM311" r:id="rId4613" display="https://www.daloopa.com/src/38123470" xr:uid="{6D9374A2-C3C6-4971-BAF5-AD7C91CB2566}"/>
    <hyperlink ref="AN311" r:id="rId4614" display="https://www.daloopa.com/src/46414793" xr:uid="{3C450371-77D5-4651-959E-DA483D2A9B69}"/>
    <hyperlink ref="AO311" r:id="rId4615" display="https://www.daloopa.com/src/53410371" xr:uid="{4BE8EBCD-421E-4B63-89BB-65017C1AEB0F}"/>
    <hyperlink ref="AP311" r:id="rId4616" display="https://www.daloopa.com/src/58652627" xr:uid="{DDB78AB8-7C35-413D-880C-27CD6A0D13D0}"/>
    <hyperlink ref="AQ311" r:id="rId4617" display="https://www.daloopa.com/src/62948871" xr:uid="{0B8E10CD-6A17-4B87-9403-23783995F6CD}"/>
    <hyperlink ref="AR311" r:id="rId4618" display="https://www.daloopa.com/src/67044155" xr:uid="{5C7DE047-A281-45F7-937B-7EEB00E00B00}"/>
    <hyperlink ref="AT311" r:id="rId4619" display="https://www.daloopa.com/src/46593990" xr:uid="{08E639A5-07DF-4AAC-94F2-F0F2AE5684E5}"/>
    <hyperlink ref="AU311" r:id="rId4620" display="https://www.daloopa.com/src/46594115" xr:uid="{D34B199B-86C9-4292-BF78-092ADC56927B}"/>
    <hyperlink ref="AZ311" r:id="rId4621" display="https://www.daloopa.com/src/46595357" xr:uid="{120CB5D0-6232-41A0-A6FB-468EDCA02852}"/>
    <hyperlink ref="BA311" r:id="rId4622" display="https://www.daloopa.com/src/46595422" xr:uid="{F8B4A133-099C-4590-A648-D5E0698FE3B1}"/>
    <hyperlink ref="BB311" r:id="rId4623" display="https://www.daloopa.com/src/46414818" xr:uid="{EAFEDD03-58BE-434F-A68D-30D40E9D5AA4}"/>
    <hyperlink ref="BC311" r:id="rId4624" display="https://www.daloopa.com/src/67054336" xr:uid="{04661BD8-6ACE-4E2C-BE58-B41755027DBD}"/>
    <hyperlink ref="A314" r:id="rId4625" xr:uid="{E6D25118-9964-4A9E-99CD-20256325DE26}"/>
    <hyperlink ref="C314" r:id="rId4626" xr:uid="{E9A91956-6337-47D6-9291-F03A7244BF9A}"/>
    <hyperlink ref="M314" r:id="rId4627" display="https://www.daloopa.com/src/66433290" xr:uid="{EAE7A9F8-ED06-4166-9C7C-887520348687}"/>
    <hyperlink ref="N314" r:id="rId4628" display="https://www.daloopa.com/src/1668361" xr:uid="{FA5FC249-BA29-4ECA-8C51-2D106E80E2C7}"/>
    <hyperlink ref="O314" r:id="rId4629" display="https://www.daloopa.com/src/1668334" xr:uid="{2BC70376-A6C6-45C9-81F1-99609ACAA47F}"/>
    <hyperlink ref="P314" r:id="rId4630" display="https://www.daloopa.com/src/1668307" xr:uid="{7070D10D-5385-4848-900C-101BB6876B36}"/>
    <hyperlink ref="AV314" r:id="rId4631" display="https://www.daloopa.com/src/46594918" xr:uid="{257C9023-B64C-4B6D-9972-7E41DD823536}"/>
    <hyperlink ref="A315" r:id="rId4632" xr:uid="{14B0AADD-4C86-4F1A-B362-0571A1870C86}"/>
    <hyperlink ref="C315" r:id="rId4633" xr:uid="{2860C942-0E14-477C-9BE2-FE3D7E798427}"/>
    <hyperlink ref="M315" r:id="rId4634" display="https://www.daloopa.com/src/66433291" xr:uid="{1AF9876A-BA02-4ADF-9814-E84316F446CA}"/>
    <hyperlink ref="N315" r:id="rId4635" display="https://www.daloopa.com/src/1668362" xr:uid="{A698FDFA-1852-4947-8833-700B690D323F}"/>
    <hyperlink ref="O315" r:id="rId4636" display="https://www.daloopa.com/src/1668335" xr:uid="{7A28CF20-C2C2-457E-A871-0C04FA266397}"/>
    <hyperlink ref="P315" r:id="rId4637" display="https://www.daloopa.com/src/1668308" xr:uid="{4FAC2D9E-1053-42A4-A9C6-892ACD8E796E}"/>
    <hyperlink ref="AV315" r:id="rId4638" display="https://www.daloopa.com/src/46594919" xr:uid="{C606F3FA-30F4-47DA-9082-7D969BAB2C6A}"/>
    <hyperlink ref="A316" r:id="rId4639" xr:uid="{16D54716-C1AF-4B4A-BBE3-DBABFC5B5794}"/>
    <hyperlink ref="C316" r:id="rId4640" xr:uid="{638F439A-29A8-4758-8F8F-49A1AF87D19D}"/>
    <hyperlink ref="M316" r:id="rId4641" display="https://www.daloopa.com/src/66433292" xr:uid="{A1129D4B-5ABA-41AF-AB51-8CB855D08F6C}"/>
    <hyperlink ref="N316" r:id="rId4642" display="https://www.daloopa.com/src/1668363" xr:uid="{4595E572-295C-4D2E-A075-5D1EDA2C4CE6}"/>
    <hyperlink ref="O316" r:id="rId4643" display="https://www.daloopa.com/src/1668336" xr:uid="{01B7BB65-08A6-40B5-810C-92340C5FDDBC}"/>
    <hyperlink ref="P316" r:id="rId4644" display="https://www.daloopa.com/src/1668309" xr:uid="{C551D4B1-C550-4DBD-BF42-053E559816AE}"/>
    <hyperlink ref="Q316" r:id="rId4645" display="https://www.daloopa.com/src/66433293" xr:uid="{3C7EE4DE-126C-4ABB-AFDA-E85E045D0A18}"/>
    <hyperlink ref="R316" r:id="rId4646" display="https://www.daloopa.com/src/1668269" xr:uid="{DDDE3B30-C665-4045-9949-5488ACCBB0C0}"/>
    <hyperlink ref="S316" r:id="rId4647" display="https://www.daloopa.com/src/1668252" xr:uid="{60CFC4AF-E0ED-4D3E-A88D-E81A395357D7}"/>
    <hyperlink ref="T316" r:id="rId4648" display="https://www.daloopa.com/src/1668235" xr:uid="{A59EAB3A-0E02-4BC6-921A-65948B6CAB2C}"/>
    <hyperlink ref="AV316" r:id="rId4649" display="https://www.daloopa.com/src/46594920" xr:uid="{23219511-6DC0-4AB8-AE0B-9EC4F5FA183F}"/>
    <hyperlink ref="AW316" r:id="rId4650" display="https://www.daloopa.com/src/46595000" xr:uid="{3EDE672C-C0BA-4345-BE92-2AC13EC0C87E}"/>
    <hyperlink ref="A319" r:id="rId4651" xr:uid="{F4800AC0-C18F-4830-8117-BA5B14DDD06A}"/>
    <hyperlink ref="C319" r:id="rId4652" xr:uid="{298F9449-08D6-419B-9994-A56485C02686}"/>
    <hyperlink ref="M319" r:id="rId4653" display="https://www.daloopa.com/src/66433294" xr:uid="{8468D9E2-164D-4459-81E9-16E4D4267B3F}"/>
    <hyperlink ref="N319" r:id="rId4654" display="https://www.daloopa.com/src/1668364" xr:uid="{C0F5C4D1-BB9E-41FC-BCAF-07CB7A02A884}"/>
    <hyperlink ref="O319" r:id="rId4655" display="https://www.daloopa.com/src/1668337" xr:uid="{710442C0-795D-4360-A261-C167B374DE31}"/>
    <hyperlink ref="P319" r:id="rId4656" display="https://www.daloopa.com/src/1668310" xr:uid="{B50EB5CA-273B-411E-B943-2F67DB5DFBED}"/>
    <hyperlink ref="AV319" r:id="rId4657" display="https://www.daloopa.com/src/46594926" xr:uid="{FEA158F0-BE82-4D44-B809-FC4BAC0C6484}"/>
    <hyperlink ref="A320" r:id="rId4658" xr:uid="{A57E8C08-CF04-43FC-B629-38E77EA20155}"/>
    <hyperlink ref="C320" r:id="rId4659" xr:uid="{3C6C9AF4-F282-4EC8-8690-CD9B46B3B9F0}"/>
    <hyperlink ref="M320" r:id="rId4660" display="https://www.daloopa.com/src/66433295" xr:uid="{FFDCA86E-0792-4B71-A159-424CB327BCC9}"/>
    <hyperlink ref="N320" r:id="rId4661" display="https://www.daloopa.com/src/1668365" xr:uid="{815F4132-8447-418D-B2F4-953D8B2DABCC}"/>
    <hyperlink ref="O320" r:id="rId4662" display="https://www.daloopa.com/src/1668338" xr:uid="{CA87C4CA-EB3F-422C-A97D-6294C2A67C69}"/>
    <hyperlink ref="P320" r:id="rId4663" display="https://www.daloopa.com/src/1668311" xr:uid="{A27F6C8A-3329-4C94-B20C-56E4EB13EB63}"/>
    <hyperlink ref="AV320" r:id="rId4664" display="https://www.daloopa.com/src/46594925" xr:uid="{A8B9B7AD-D22A-4694-B3ED-FEE8B1EF5946}"/>
    <hyperlink ref="A321" r:id="rId4665" xr:uid="{FF3789E4-F36A-4670-9D67-55D858EA299A}"/>
    <hyperlink ref="C321" r:id="rId4666" xr:uid="{A0D9EE60-238B-4177-973B-FD18F5C7A893}"/>
    <hyperlink ref="M321" r:id="rId4667" display="https://www.daloopa.com/src/66433296" xr:uid="{F80BB211-7DB8-46E5-BB10-8E71090A22B0}"/>
    <hyperlink ref="N321" r:id="rId4668" display="https://www.daloopa.com/src/1668366" xr:uid="{06F3243B-5868-4463-A903-BE236C67926F}"/>
    <hyperlink ref="O321" r:id="rId4669" display="https://www.daloopa.com/src/1668339" xr:uid="{A400CA16-8E7A-483D-937B-961E29412C4E}"/>
    <hyperlink ref="P321" r:id="rId4670" display="https://www.daloopa.com/src/1668312" xr:uid="{256422DA-7775-4E92-8519-F4D15FC867A7}"/>
    <hyperlink ref="Q321" r:id="rId4671" display="https://www.daloopa.com/src/66433297" xr:uid="{1AEA20F8-4474-4A42-9446-EF1980975EAE}"/>
    <hyperlink ref="R321" r:id="rId4672" display="https://www.daloopa.com/src/1668270" xr:uid="{C1648818-F3FB-4FC0-AE1A-8C3E2D021EAC}"/>
    <hyperlink ref="S321" r:id="rId4673" display="https://www.daloopa.com/src/1668253" xr:uid="{0502954D-7CFA-40F4-A296-FCF5641F1118}"/>
    <hyperlink ref="T321" r:id="rId4674" display="https://www.daloopa.com/src/1668236" xr:uid="{3F73B97A-3873-4A7C-8450-84774BD0837A}"/>
    <hyperlink ref="AV321" r:id="rId4675" display="https://www.daloopa.com/src/46594924" xr:uid="{6449D402-FA99-4880-8551-5069CDED11AF}"/>
    <hyperlink ref="AW321" r:id="rId4676" display="https://www.daloopa.com/src/46595004" xr:uid="{FF2B70F2-B81F-4DAE-9422-E9B2276BE323}"/>
    <hyperlink ref="A323" r:id="rId4677" xr:uid="{919D4705-EBE6-420E-8207-F2B46F33FF14}"/>
    <hyperlink ref="C323" r:id="rId4678" xr:uid="{0DA34FA9-BF05-4DED-A8CA-20E377CB3740}"/>
    <hyperlink ref="Q323" r:id="rId4679" display="https://www.daloopa.com/src/1668284" xr:uid="{80D42F5D-3434-4442-A94E-76C9B063F00D}"/>
    <hyperlink ref="U323" r:id="rId4680" display="https://www.daloopa.com/src/1668220" xr:uid="{BD083F69-2541-4ED2-AB93-7AE8EAB0B975}"/>
    <hyperlink ref="V323" r:id="rId4681" display="https://www.daloopa.com/src/1668207" xr:uid="{1426C77C-378E-481E-87C7-408E201C5CC7}"/>
    <hyperlink ref="W323" r:id="rId4682" display="https://www.daloopa.com/src/1668193" xr:uid="{F2C77430-A77A-484F-8B97-AD3804037668}"/>
    <hyperlink ref="X323" r:id="rId4683" display="https://www.daloopa.com/src/1668179" xr:uid="{337B1B87-E3DB-4A10-AB4A-5759BB6390D5}"/>
    <hyperlink ref="Y323" r:id="rId4684" display="https://www.daloopa.com/src/1668165" xr:uid="{F44A20AD-043D-4304-9A99-9EC74C8B815C}"/>
    <hyperlink ref="Z323" r:id="rId4685" display="https://www.daloopa.com/src/1668152" xr:uid="{E64A10C4-79E9-4407-8E63-E5A70510C7F1}"/>
    <hyperlink ref="AA323" r:id="rId4686" display="https://www.daloopa.com/src/1668138" xr:uid="{D8A4A667-1503-4674-AAA5-3B5B5A857BB5}"/>
    <hyperlink ref="AB323" r:id="rId4687" display="https://www.daloopa.com/src/1668124" xr:uid="{BAA6F613-5C6D-4830-A81C-E0ACF8721EC4}"/>
    <hyperlink ref="AC323" r:id="rId4688" display="https://www.daloopa.com/src/1668110" xr:uid="{0F58AB7A-F0E7-44A7-A8C8-7D6FFDA6236E}"/>
    <hyperlink ref="AD323" r:id="rId4689" display="https://www.daloopa.com/src/1668096" xr:uid="{4C2AEF8E-043E-4D1E-9C1B-6B2ECC404D81}"/>
    <hyperlink ref="AE323" r:id="rId4690" display="https://www.daloopa.com/src/1668082" xr:uid="{5D71E1CA-899E-4203-9297-26EAFCF902D4}"/>
    <hyperlink ref="AF323" r:id="rId4691" display="https://www.daloopa.com/src/2696818" xr:uid="{011A00B5-0D95-4EFE-BC6E-485475708179}"/>
    <hyperlink ref="AG323" r:id="rId4692" display="https://www.daloopa.com/src/4681369" xr:uid="{C24A4887-F14C-42E6-BAE5-27A528B1044F}"/>
    <hyperlink ref="AH323" r:id="rId4693" display="https://www.daloopa.com/src/7963104" xr:uid="{349C7F69-43A3-4B4C-9D48-7C743E2C1EAD}"/>
    <hyperlink ref="AI323" r:id="rId4694" display="https://www.daloopa.com/src/10332900" xr:uid="{A8B9A259-37F6-48D9-AC13-7178165F1E1F}"/>
    <hyperlink ref="AJ323" r:id="rId4695" display="https://www.daloopa.com/src/14718011" xr:uid="{9EB317C1-FBC0-46F1-A84A-ECDE8FE127D1}"/>
    <hyperlink ref="AK323" r:id="rId4696" display="https://www.daloopa.com/src/20811558" xr:uid="{DE729F5E-601F-472F-A0A3-D4DB4436B6E1}"/>
    <hyperlink ref="AL323" r:id="rId4697" display="https://www.daloopa.com/src/32272252" xr:uid="{415D05F9-26EB-4E21-972A-A26DED633F1C}"/>
    <hyperlink ref="AM323" r:id="rId4698" display="https://www.daloopa.com/src/38123459" xr:uid="{89DB41E9-9C9F-4D06-B7FE-E7D9AA58F8CA}"/>
    <hyperlink ref="AN323" r:id="rId4699" display="https://www.daloopa.com/src/46414803" xr:uid="{3C23CCCC-4F80-4F5B-992D-A8961D071660}"/>
    <hyperlink ref="AO323" r:id="rId4700" display="https://www.daloopa.com/src/53410369" xr:uid="{D8AA73D2-6B76-469C-A667-344369DC3AF4}"/>
    <hyperlink ref="AP323" r:id="rId4701" display="https://www.daloopa.com/src/58652624" xr:uid="{E4CE251F-65BE-4681-9633-843279D33781}"/>
    <hyperlink ref="AQ323" r:id="rId4702" display="https://www.daloopa.com/src/62948875" xr:uid="{6E89F6CE-19F8-4ACF-9445-F0FD07454203}"/>
    <hyperlink ref="AR323" r:id="rId4703" display="https://www.daloopa.com/src/67044165" xr:uid="{5B5700A6-F0A5-44B3-A2A3-211BDE2E92F8}"/>
    <hyperlink ref="AX323" r:id="rId4704" display="https://www.daloopa.com/src/46595186" xr:uid="{EE66BD31-B73A-438D-AA57-434DBFC7156D}"/>
    <hyperlink ref="AY323" r:id="rId4705" display="https://www.daloopa.com/src/46595288" xr:uid="{D50B8E81-5337-419A-8FC2-3559C61001C1}"/>
    <hyperlink ref="AZ323" r:id="rId4706" display="https://www.daloopa.com/src/46595354" xr:uid="{5DCC7314-61A1-4300-B7E9-8CE586CCFCFF}"/>
    <hyperlink ref="BA323" r:id="rId4707" display="https://www.daloopa.com/src/46595416" xr:uid="{8778DB0F-E6A1-45AB-8FF5-97C141D43348}"/>
    <hyperlink ref="BB323" r:id="rId4708" display="https://www.daloopa.com/src/46414822" xr:uid="{C7EE6FE9-CF9D-451C-A1BE-51F36A174C4A}"/>
    <hyperlink ref="BC323" r:id="rId4709" display="https://www.daloopa.com/src/67054339" xr:uid="{ED062C17-68EA-425A-BDF0-4E5252DB8EE5}"/>
    <hyperlink ref="A326" r:id="rId4710" xr:uid="{1444FA30-52B3-4858-BBA6-ED2C70C39857}"/>
    <hyperlink ref="C326" r:id="rId4711" xr:uid="{0CE6B1EE-FBD5-4F36-B58D-177C69025BE4}"/>
    <hyperlink ref="M326" r:id="rId4712" display="https://www.daloopa.com/src/66433298" xr:uid="{6D609735-31E0-469E-8EB8-16CF356CDCDB}"/>
    <hyperlink ref="N326" r:id="rId4713" display="https://www.daloopa.com/src/1668367" xr:uid="{8E098E2C-ED20-4E71-A3A1-3097DE783543}"/>
    <hyperlink ref="O326" r:id="rId4714" display="https://www.daloopa.com/src/1668340" xr:uid="{0ECF2410-5407-4F37-BCE0-824448C39E3E}"/>
    <hyperlink ref="P326" r:id="rId4715" display="https://www.daloopa.com/src/1668313" xr:uid="{6A36DA78-92A4-48C9-A0ED-C4332A26E276}"/>
    <hyperlink ref="AV326" r:id="rId4716" display="https://www.daloopa.com/src/46594923" xr:uid="{1071E267-3B09-424A-ADCB-E37BC0DCED71}"/>
    <hyperlink ref="A327" r:id="rId4717" xr:uid="{666E37E2-C361-4C03-9CF1-608C449C5A70}"/>
    <hyperlink ref="C327" r:id="rId4718" xr:uid="{3240A7F0-0D0C-46FB-9930-57EDAD70710F}"/>
    <hyperlink ref="M327" r:id="rId4719" display="https://www.daloopa.com/src/66433299" xr:uid="{8E2844E1-70F6-4AE5-9E6D-A8DA85C08B18}"/>
    <hyperlink ref="N327" r:id="rId4720" display="https://www.daloopa.com/src/1668368" xr:uid="{71020312-52B3-477D-B7E6-FF0105B7A9D9}"/>
    <hyperlink ref="O327" r:id="rId4721" display="https://www.daloopa.com/src/1668341" xr:uid="{BD501F9A-618D-4149-9489-B7CEA6EADD7E}"/>
    <hyperlink ref="P327" r:id="rId4722" display="https://www.daloopa.com/src/1668314" xr:uid="{8FDB3156-45BA-49DA-BE0E-3D791F46A203}"/>
    <hyperlink ref="AV327" r:id="rId4723" display="https://www.daloopa.com/src/46594922" xr:uid="{9894C501-DAD2-442A-BCB1-8C28B6807FB5}"/>
    <hyperlink ref="A328" r:id="rId4724" xr:uid="{64FB5934-1485-4819-AF1F-21B954410F22}"/>
    <hyperlink ref="C328" r:id="rId4725" xr:uid="{351E9C38-D2CA-44AA-B668-3B8B6ED9533A}"/>
    <hyperlink ref="M328" r:id="rId4726" display="https://www.daloopa.com/src/66433300" xr:uid="{20B25226-FCED-4EC4-B144-295301952366}"/>
    <hyperlink ref="N328" r:id="rId4727" display="https://www.daloopa.com/src/1668369" xr:uid="{3CBF8593-D1C2-45B7-8D5F-8C7597A30D01}"/>
    <hyperlink ref="O328" r:id="rId4728" display="https://www.daloopa.com/src/1668342" xr:uid="{3F53DD8C-A77A-46E8-8302-C354E75D3450}"/>
    <hyperlink ref="P328" r:id="rId4729" display="https://www.daloopa.com/src/1668315" xr:uid="{7AEA007F-36AF-4150-A888-9B449BB8E900}"/>
    <hyperlink ref="Q328" r:id="rId4730" display="https://www.daloopa.com/src/66433301" xr:uid="{78EC2854-400A-4224-89CE-F975A2C0D0E9}"/>
    <hyperlink ref="R328" r:id="rId4731" display="https://www.daloopa.com/src/1668271" xr:uid="{89898B98-B111-4337-926F-D5FF2115D40D}"/>
    <hyperlink ref="S328" r:id="rId4732" display="https://www.daloopa.com/src/1668254" xr:uid="{6006562A-41CD-4ACA-863C-E7A5DC5647D4}"/>
    <hyperlink ref="T328" r:id="rId4733" display="https://www.daloopa.com/src/1668237" xr:uid="{E4110B7B-D183-49AC-B53B-683D9934885C}"/>
    <hyperlink ref="AV328" r:id="rId4734" display="https://www.daloopa.com/src/46594921" xr:uid="{8C6B0D6C-A79E-4D3A-8676-112E21C37F50}"/>
    <hyperlink ref="AW328" r:id="rId4735" display="https://www.daloopa.com/src/46595003" xr:uid="{32F054B7-E21E-48BB-B189-4EE6E673ED11}"/>
    <hyperlink ref="A331" r:id="rId4736" xr:uid="{67C05817-04EF-4CB2-9EBA-E0D04853618A}"/>
    <hyperlink ref="C331" r:id="rId4737" xr:uid="{256EE67F-438E-4F80-82A0-C8BD2909A8D6}"/>
    <hyperlink ref="M331" r:id="rId4738" display="https://www.daloopa.com/src/66433302" xr:uid="{784EC6EE-5CB9-4449-8F44-04EF543EC3AE}"/>
    <hyperlink ref="N331" r:id="rId4739" display="https://www.daloopa.com/src/1668370" xr:uid="{35F7D3FE-8AC2-4660-AAEB-760BD1458072}"/>
    <hyperlink ref="O331" r:id="rId4740" display="https://www.daloopa.com/src/1668343" xr:uid="{57E1A2C2-071E-4E1C-98FD-9D4BBA14D500}"/>
    <hyperlink ref="P331" r:id="rId4741" display="https://www.daloopa.com/src/1668316" xr:uid="{A5CF1914-F820-476E-8DB4-ED49AEA12CCA}"/>
    <hyperlink ref="AV331" r:id="rId4742" display="https://www.daloopa.com/src/46594929" xr:uid="{4FEFFD19-472D-4807-9747-C6568B164A07}"/>
    <hyperlink ref="A332" r:id="rId4743" xr:uid="{C694122B-87CC-401E-8629-99FBA81DA360}"/>
    <hyperlink ref="C332" r:id="rId4744" xr:uid="{C3E8DE8D-12AF-4EE8-9362-795B537E3A8D}"/>
    <hyperlink ref="M332" r:id="rId4745" display="https://www.daloopa.com/src/66433303" xr:uid="{D05AD4AE-1468-4E09-9B20-3ACDFAFC6E62}"/>
    <hyperlink ref="N332" r:id="rId4746" display="https://www.daloopa.com/src/1668371" xr:uid="{7BCF8B9B-3526-44B1-B72E-B7C2085F9E98}"/>
    <hyperlink ref="O332" r:id="rId4747" display="https://www.daloopa.com/src/1668344" xr:uid="{20C865EA-9699-45E1-97BE-00BB8F4058FA}"/>
    <hyperlink ref="P332" r:id="rId4748" display="https://www.daloopa.com/src/1668317" xr:uid="{95EB77F7-EC26-4644-A345-615F1143A175}"/>
    <hyperlink ref="AV332" r:id="rId4749" display="https://www.daloopa.com/src/46594927" xr:uid="{55CEB995-13FD-46A3-8932-D5E17EE1188A}"/>
    <hyperlink ref="A333" r:id="rId4750" xr:uid="{BB3FE99C-F01C-49DA-A18B-B1E96EDFB3C9}"/>
    <hyperlink ref="C333" r:id="rId4751" xr:uid="{92480BC2-10F9-4AF1-BAA5-11F5A9879F22}"/>
    <hyperlink ref="M333" r:id="rId4752" display="https://www.daloopa.com/src/66433304" xr:uid="{A8DAD7E4-15D8-46C0-94E9-F4F45C36C411}"/>
    <hyperlink ref="N333" r:id="rId4753" display="https://www.daloopa.com/src/1668372" xr:uid="{A6E659B7-08CC-4FB7-85E8-76BACB66BE3F}"/>
    <hyperlink ref="O333" r:id="rId4754" display="https://www.daloopa.com/src/1668345" xr:uid="{9B9FC450-6FD4-45F5-8B7F-4B562DAD0C56}"/>
    <hyperlink ref="P333" r:id="rId4755" display="https://www.daloopa.com/src/1668318" xr:uid="{BDD532F8-8AA9-457F-9AB9-F9D9ACEC509A}"/>
    <hyperlink ref="Q333" r:id="rId4756" display="https://www.daloopa.com/src/66433305" xr:uid="{EB69B235-1098-4695-B344-5A01C7D3D8CF}"/>
    <hyperlink ref="R333" r:id="rId4757" display="https://www.daloopa.com/src/1668272" xr:uid="{CF05937E-F2EF-409B-BEBE-9674B8043D6D}"/>
    <hyperlink ref="S333" r:id="rId4758" display="https://www.daloopa.com/src/1668255" xr:uid="{98C4CF86-44A7-404D-BF51-C4BD5E4F4CBF}"/>
    <hyperlink ref="T333" r:id="rId4759" display="https://www.daloopa.com/src/1668238" xr:uid="{3193843A-FD50-4938-9162-DB4145E52A3A}"/>
    <hyperlink ref="AV333" r:id="rId4760" display="https://www.daloopa.com/src/46594928" xr:uid="{1B1368DC-B35B-48D6-9155-CB112B9DDCE8}"/>
    <hyperlink ref="AW333" r:id="rId4761" display="https://www.daloopa.com/src/46594988" xr:uid="{EF95EC85-3583-4434-9886-FD0B6FCCFC0D}"/>
    <hyperlink ref="A335" r:id="rId4762" xr:uid="{0F77316B-B629-4F7B-BD13-76F4D37C370D}"/>
    <hyperlink ref="C335" r:id="rId4763" xr:uid="{D4EC0BB1-C2AD-4BD5-804C-3C1FF9272CED}"/>
    <hyperlink ref="Q335" r:id="rId4764" display="https://www.daloopa.com/src/1668285" xr:uid="{0E056894-B006-4CFF-9227-DC1EDC85810D}"/>
    <hyperlink ref="U335" r:id="rId4765" display="https://www.daloopa.com/src/1668221" xr:uid="{6235354D-79D6-44E6-B5F9-265C5071FF64}"/>
    <hyperlink ref="V335" r:id="rId4766" display="https://www.daloopa.com/src/1668208" xr:uid="{1D7AF3F9-CD03-4125-98F1-8785BDE1D278}"/>
    <hyperlink ref="W335" r:id="rId4767" display="https://www.daloopa.com/src/1668194" xr:uid="{B97DB56C-D513-4EF3-9414-3289BE4D9383}"/>
    <hyperlink ref="X335" r:id="rId4768" display="https://www.daloopa.com/src/1668180" xr:uid="{37BF0FEB-C162-4BCE-BF49-50FDC79DDF08}"/>
    <hyperlink ref="Y335" r:id="rId4769" display="https://www.daloopa.com/src/1668166" xr:uid="{6A16929A-DE59-4F5F-A841-93CEA769B218}"/>
    <hyperlink ref="Z335" r:id="rId4770" display="https://www.daloopa.com/src/1668153" xr:uid="{550FB054-2014-4775-96A1-CB8BE4994FCE}"/>
    <hyperlink ref="AA335" r:id="rId4771" display="https://www.daloopa.com/src/1668139" xr:uid="{74908227-85C7-4CB3-A96E-9BD0A46691F5}"/>
    <hyperlink ref="AB335" r:id="rId4772" display="https://www.daloopa.com/src/1668125" xr:uid="{C8984962-68B1-4272-B9D8-DB617756F75E}"/>
    <hyperlink ref="AC335" r:id="rId4773" display="https://www.daloopa.com/src/1668111" xr:uid="{F494E97A-1D85-47EB-9DB2-6AAECB20ABA6}"/>
    <hyperlink ref="AD335" r:id="rId4774" display="https://www.daloopa.com/src/1668097" xr:uid="{97EC7D88-FE1E-4FE4-8204-90C0CE6DAF32}"/>
    <hyperlink ref="AE335" r:id="rId4775" display="https://www.daloopa.com/src/1668083" xr:uid="{97342B33-1031-4BEF-A7F2-E8701AB7D305}"/>
    <hyperlink ref="AF335" r:id="rId4776" display="https://www.daloopa.com/src/2696819" xr:uid="{5594142B-2A7B-44E6-86FC-B2C151BED036}"/>
    <hyperlink ref="AG335" r:id="rId4777" display="https://www.daloopa.com/src/4681370" xr:uid="{9B5B2F65-9DB9-4294-BFB6-1B775A689251}"/>
    <hyperlink ref="AH335" r:id="rId4778" display="https://www.daloopa.com/src/7963105" xr:uid="{1BA741A2-7A1B-4A47-968E-379FA4D46881}"/>
    <hyperlink ref="AI335" r:id="rId4779" display="https://www.daloopa.com/src/10332902" xr:uid="{8A3206A2-FA80-4C0B-95E7-517BD521FD24}"/>
    <hyperlink ref="AJ335" r:id="rId4780" display="https://www.daloopa.com/src/14718010" xr:uid="{FD57977A-99FA-41FC-BBB5-7A2917EE803C}"/>
    <hyperlink ref="AK335" r:id="rId4781" display="https://www.daloopa.com/src/20811557" xr:uid="{F4953830-2417-41DD-8794-B0E3402A4ABB}"/>
    <hyperlink ref="AL335" r:id="rId4782" display="https://www.daloopa.com/src/32272254" xr:uid="{22721194-C701-462E-8B22-5ED73441B2F3}"/>
    <hyperlink ref="AM335" r:id="rId4783" display="https://www.daloopa.com/src/38123463" xr:uid="{36D71261-514C-45B2-A81C-86B2118099FE}"/>
    <hyperlink ref="AN335" r:id="rId4784" display="https://www.daloopa.com/src/46414804" xr:uid="{2B348C6C-01B0-4C66-AFC3-74E6710A9D59}"/>
    <hyperlink ref="AO335" r:id="rId4785" display="https://www.daloopa.com/src/53410370" xr:uid="{FC998A23-7FCC-460A-B140-78EBF0AD7B21}"/>
    <hyperlink ref="AP335" r:id="rId4786" display="https://www.daloopa.com/src/58652626" xr:uid="{1DD46B2F-4ABA-4D11-8F28-7A9DD408AC00}"/>
    <hyperlink ref="AQ335" r:id="rId4787" display="https://www.daloopa.com/src/62948872" xr:uid="{8E0A27C6-4170-4E61-B359-C1CF5A8AD1E6}"/>
    <hyperlink ref="AR335" r:id="rId4788" display="https://www.daloopa.com/src/67044168" xr:uid="{8726788F-6123-4882-B9E3-4E749AB248ED}"/>
    <hyperlink ref="AX335" r:id="rId4789" display="https://www.daloopa.com/src/46595183" xr:uid="{7C6AA2E7-599C-47AC-AC34-92EABFA8DB74}"/>
    <hyperlink ref="AY335" r:id="rId4790" display="https://www.daloopa.com/src/46595286" xr:uid="{B4BD1FB1-6BB4-449B-8E96-51FC2106D085}"/>
    <hyperlink ref="AZ335" r:id="rId4791" display="https://www.daloopa.com/src/46595355" xr:uid="{93C497FE-F028-4DDA-8004-F9D38DD6212D}"/>
    <hyperlink ref="BA335" r:id="rId4792" display="https://www.daloopa.com/src/46595417" xr:uid="{B487910D-B9B9-4AFD-9D4A-519059F133BB}"/>
    <hyperlink ref="BB335" r:id="rId4793" display="https://www.daloopa.com/src/46414821" xr:uid="{0A35D03B-17A8-4B40-B084-0D15EA63C124}"/>
    <hyperlink ref="BC335" r:id="rId4794" display="https://www.daloopa.com/src/67054335" xr:uid="{519F405D-49BC-4241-8551-E755AE5BD2F0}"/>
    <hyperlink ref="A338" r:id="rId4795" xr:uid="{7A9E36B6-F8EE-421F-8570-80DFB4DC699C}"/>
    <hyperlink ref="C338" r:id="rId4796" xr:uid="{7F5276AD-314F-45E9-BC85-E1A6D4A84C38}"/>
    <hyperlink ref="E338" r:id="rId4797" display="https://www.daloopa.com/src/1677306" xr:uid="{55ED79ED-B742-4961-AF06-B2C0F8DBB651}"/>
    <hyperlink ref="F338" r:id="rId4798" display="https://www.daloopa.com/src/1677300" xr:uid="{13C13B8A-C2C2-4D04-9F5F-6B4F1C1EF517}"/>
    <hyperlink ref="G338" r:id="rId4799" display="https://www.daloopa.com/src/1677294" xr:uid="{EA30990D-00F2-4C7C-ACF3-352075EAAF3C}"/>
    <hyperlink ref="H338" r:id="rId4800" display="https://www.daloopa.com/src/45303669" xr:uid="{71612600-2D53-4549-9B28-F4E142B80E96}"/>
    <hyperlink ref="AT338" r:id="rId4801" display="https://www.daloopa.com/src/1930254" xr:uid="{66CB8915-AB23-49BA-BAF9-C1DD067206F8}"/>
    <hyperlink ref="A339" r:id="rId4802" xr:uid="{ECF4E841-5086-4926-8084-D1AD0D85C6B9}"/>
    <hyperlink ref="C339" r:id="rId4803" xr:uid="{B93949FE-22EB-43E0-8B42-E3769E598FA9}"/>
    <hyperlink ref="E339" r:id="rId4804" display="https://www.daloopa.com/src/1677307" xr:uid="{74EC0679-9642-4CDA-BD1C-53A6B07725E5}"/>
    <hyperlink ref="F339" r:id="rId4805" display="https://www.daloopa.com/src/1677301" xr:uid="{AB86560A-F8DD-4823-A4E9-19AB29C75DC9}"/>
    <hyperlink ref="G339" r:id="rId4806" display="https://www.daloopa.com/src/1677295" xr:uid="{E2E929C4-A05D-454D-8DE7-03FC5984B0AF}"/>
    <hyperlink ref="H339" r:id="rId4807" display="https://www.daloopa.com/src/45303670" xr:uid="{85A45AAB-B852-460F-AF20-32511AEE662A}"/>
    <hyperlink ref="AT339" r:id="rId4808" display="https://www.daloopa.com/src/1930255" xr:uid="{0F7FAE6E-7FC9-4B9B-99BD-E6B302348DFC}"/>
    <hyperlink ref="A340" r:id="rId4809" xr:uid="{013A942B-7B70-438E-A5EA-0235745C7A4E}"/>
    <hyperlink ref="C340" r:id="rId4810" xr:uid="{0084F5F7-F3FE-4F5B-BD5F-C02537093932}"/>
    <hyperlink ref="I340" r:id="rId4811" display="https://www.daloopa.com/src/1677282" xr:uid="{3CCF1675-087A-4127-A8DC-BA86C4ECF612}"/>
    <hyperlink ref="J340" r:id="rId4812" display="https://www.daloopa.com/src/1677276" xr:uid="{2DF4262B-E9EE-4DEE-8A4A-1F9F47DE98C0}"/>
    <hyperlink ref="K340" r:id="rId4813" display="https://www.daloopa.com/src/1677270" xr:uid="{0B5DCA7D-1466-4C26-8DC7-F31655D8DF76}"/>
    <hyperlink ref="L340" r:id="rId4814" display="https://www.daloopa.com/src/45303671" xr:uid="{08DCB24D-A254-4CB4-BA02-32AD4E9AB5F7}"/>
    <hyperlink ref="M340" r:id="rId4815" display="https://www.daloopa.com/src/1677312" xr:uid="{3D3CC29E-0732-4E48-A41E-AD971A0838EA}"/>
    <hyperlink ref="N340" r:id="rId4816" display="https://www.daloopa.com/src/1930054" xr:uid="{1C7706D4-C44D-4312-8777-17BC1ED79A7E}"/>
    <hyperlink ref="O340" r:id="rId4817" display="https://www.daloopa.com/src/1930075" xr:uid="{14F0CB8D-DA63-42A5-BC67-97949F4A4E7F}"/>
    <hyperlink ref="P340" r:id="rId4818" display="https://www.daloopa.com/src/45303672" xr:uid="{819602FA-8875-48B9-B12E-D56957FE5B14}"/>
    <hyperlink ref="Q340" r:id="rId4819" display="https://www.daloopa.com/src/1930190" xr:uid="{57FBD3A4-769E-4B28-A3DE-AE91F7112090}"/>
    <hyperlink ref="R340" r:id="rId4820" display="https://www.daloopa.com/src/1930198" xr:uid="{A91C303C-9801-49BD-AAA7-04425E28B59D}"/>
    <hyperlink ref="S340" r:id="rId4821" display="https://www.daloopa.com/src/1930206" xr:uid="{8A36E5C9-65AC-486C-BE9E-49E99A259BEA}"/>
    <hyperlink ref="T340" r:id="rId4822" display="https://www.daloopa.com/src/45303673" xr:uid="{6DECAF44-F2F3-48CC-9642-138C414134E6}"/>
    <hyperlink ref="AU340" r:id="rId4823" display="https://www.daloopa.com/src/1930283" xr:uid="{5DE89304-5AD7-4F44-8462-FC166E095617}"/>
    <hyperlink ref="AV340" r:id="rId4824" display="https://www.daloopa.com/src/1930163" xr:uid="{CEA47384-35C0-4321-A9EE-9541DB35CD39}"/>
    <hyperlink ref="AW340" r:id="rId4825" display="https://www.daloopa.com/src/1930223" xr:uid="{5562ED69-BF32-4068-A807-B67E7BA5EFE0}"/>
    <hyperlink ref="A341" r:id="rId4826" xr:uid="{ACEF8E25-E07F-42C1-9D59-4E721F7D80EF}"/>
    <hyperlink ref="C341" r:id="rId4827" xr:uid="{613EBC15-7746-4863-AE1A-F11E5E4A2F4F}"/>
    <hyperlink ref="E341" r:id="rId4828" display="https://www.daloopa.com/src/1677308" xr:uid="{7F9614C6-7B8A-4E53-AFB7-24A88D38991F}"/>
    <hyperlink ref="F341" r:id="rId4829" display="https://www.daloopa.com/src/1677302" xr:uid="{97DBCA33-F8AC-4944-B8FE-B085AD78A702}"/>
    <hyperlink ref="G341" r:id="rId4830" display="https://www.daloopa.com/src/1677296" xr:uid="{313D1D3F-C68E-467C-9907-A88245FB6814}"/>
    <hyperlink ref="H341" r:id="rId4831" display="https://www.daloopa.com/src/45303674" xr:uid="{6A0D6BB1-3513-4E63-B434-D2BE55E955D6}"/>
    <hyperlink ref="I341" r:id="rId4832" display="https://www.daloopa.com/src/1677283" xr:uid="{82D2D21E-0A3F-42E3-831C-BA16157C9590}"/>
    <hyperlink ref="J341" r:id="rId4833" display="https://www.daloopa.com/src/1677277" xr:uid="{1DF76368-EE40-4890-AD5C-20A063FBDE3E}"/>
    <hyperlink ref="K341" r:id="rId4834" display="https://www.daloopa.com/src/1677271" xr:uid="{A55895BF-2179-4DBB-80E4-B4AB82ECB63D}"/>
    <hyperlink ref="L341" r:id="rId4835" display="https://www.daloopa.com/src/45303675" xr:uid="{79EFE3EE-B782-48DF-A0FF-D1CDD3626AE9}"/>
    <hyperlink ref="M341" r:id="rId4836" display="https://www.daloopa.com/src/1677313" xr:uid="{4D84E59F-9289-4911-9692-536BF0BE476B}"/>
    <hyperlink ref="N341" r:id="rId4837" display="https://www.daloopa.com/src/1930055" xr:uid="{F6C96603-C3D3-4952-9ECE-0A2B95876758}"/>
    <hyperlink ref="O341" r:id="rId4838" display="https://www.daloopa.com/src/1930076" xr:uid="{E304DB18-D8B6-4FDC-9B50-A3642D6E0768}"/>
    <hyperlink ref="P341" r:id="rId4839" display="https://www.daloopa.com/src/45303676" xr:uid="{CB38340D-C76D-45EC-8DE2-9B5181C56EC8}"/>
    <hyperlink ref="Q341" r:id="rId4840" display="https://www.daloopa.com/src/1930191" xr:uid="{4302E830-5B97-49D6-B422-02E4491852DB}"/>
    <hyperlink ref="R341" r:id="rId4841" display="https://www.daloopa.com/src/1930199" xr:uid="{E8AD9DC7-2DB0-488B-A0CE-834122262908}"/>
    <hyperlink ref="S341" r:id="rId4842" display="https://www.daloopa.com/src/1930207" xr:uid="{452C9564-A433-4AC6-953A-2BDB3B877A5A}"/>
    <hyperlink ref="T341" r:id="rId4843" display="https://www.daloopa.com/src/45303677" xr:uid="{CF3542D6-1704-42C0-8A40-3FD51AB2FF2E}"/>
    <hyperlink ref="AT341" r:id="rId4844" display="https://www.daloopa.com/src/1930256" xr:uid="{B3C5359E-3679-4029-8A5D-C40EC7E2BE81}"/>
    <hyperlink ref="AU341" r:id="rId4845" display="https://www.daloopa.com/src/1930284" xr:uid="{BF44F110-6BA2-4201-BCE9-59B44711230F}"/>
    <hyperlink ref="AV341" r:id="rId4846" display="https://www.daloopa.com/src/1930164" xr:uid="{0BB07998-921B-4FCD-91AD-1E9EE17442B1}"/>
    <hyperlink ref="AW341" r:id="rId4847" display="https://www.daloopa.com/src/1930224" xr:uid="{06B80A4C-B3B2-4E99-A2D7-B548AC6C808D}"/>
    <hyperlink ref="A342" r:id="rId4848" xr:uid="{3A905E47-7086-49EA-BFD2-8CE8B9133BEA}"/>
    <hyperlink ref="C342" r:id="rId4849" xr:uid="{FA151EFD-42F7-42CE-9E0E-B641E4C15273}"/>
    <hyperlink ref="E342" r:id="rId4850" display="https://www.daloopa.com/src/1677309" xr:uid="{40D9E5EA-836B-4D9D-82B1-BD0FD705EC8A}"/>
    <hyperlink ref="F342" r:id="rId4851" display="https://www.daloopa.com/src/1677303" xr:uid="{F8E73FB2-7B7F-4BD8-96C9-98539F8A2674}"/>
    <hyperlink ref="G342" r:id="rId4852" display="https://www.daloopa.com/src/1677297" xr:uid="{579880C2-3752-4FA1-9A4F-E994E6115085}"/>
    <hyperlink ref="H342" r:id="rId4853" display="https://www.daloopa.com/src/45303678" xr:uid="{9F7DECCE-A9CE-4450-91AD-9D82C380E467}"/>
    <hyperlink ref="I342" r:id="rId4854" display="https://www.daloopa.com/src/1677284" xr:uid="{920703A9-2984-4641-8452-591CED438B55}"/>
    <hyperlink ref="J342" r:id="rId4855" display="https://www.daloopa.com/src/1677278" xr:uid="{E4B55A5C-A319-4EB4-AF94-2F4C3DF3087E}"/>
    <hyperlink ref="K342" r:id="rId4856" display="https://www.daloopa.com/src/1677272" xr:uid="{7DB08E62-4C80-4D1A-8F4D-97ED4EFABEAA}"/>
    <hyperlink ref="L342" r:id="rId4857" display="https://www.daloopa.com/src/45303679" xr:uid="{0446CB06-BF97-48FF-AAB0-5E1A6397DCAD}"/>
    <hyperlink ref="M342" r:id="rId4858" display="https://www.daloopa.com/src/1677314" xr:uid="{30F9DB39-83F7-4498-B71F-26CE9E44E5F0}"/>
    <hyperlink ref="N342" r:id="rId4859" display="https://www.daloopa.com/src/1930056" xr:uid="{5C56650B-F5E1-4E0A-83E2-A207E060B90C}"/>
    <hyperlink ref="O342" r:id="rId4860" display="https://www.daloopa.com/src/1930077" xr:uid="{F42EEB26-874C-45A1-B5E6-1C74F626D06A}"/>
    <hyperlink ref="P342" r:id="rId4861" display="https://www.daloopa.com/src/45303680" xr:uid="{211C02CD-695B-44E5-98FE-F568F6976CAC}"/>
    <hyperlink ref="Q342" r:id="rId4862" display="https://www.daloopa.com/src/1930192" xr:uid="{86ECA899-A2BE-442B-B1B7-579979D6FE51}"/>
    <hyperlink ref="R342" r:id="rId4863" display="https://www.daloopa.com/src/1930200" xr:uid="{586EB9C9-075B-4E1F-A3F7-40ABD69EEB0C}"/>
    <hyperlink ref="S342" r:id="rId4864" display="https://www.daloopa.com/src/1930208" xr:uid="{64EE807C-E6FB-4AB3-A93B-ABE7BD916220}"/>
    <hyperlink ref="T342" r:id="rId4865" display="https://www.daloopa.com/src/45303681" xr:uid="{6B48C284-5808-4812-99B5-CD8EBD5D7BC1}"/>
    <hyperlink ref="AT342" r:id="rId4866" display="https://www.daloopa.com/src/1930257" xr:uid="{34851762-375B-45C9-9466-1A630478340F}"/>
    <hyperlink ref="AU342" r:id="rId4867" display="https://www.daloopa.com/src/1930285" xr:uid="{EF32BF4E-CA67-4D9B-BB37-3A02C5E8808C}"/>
    <hyperlink ref="AV342" r:id="rId4868" display="https://www.daloopa.com/src/1930165" xr:uid="{CF63B31D-C507-4A3B-996D-424919471A4D}"/>
    <hyperlink ref="AW342" r:id="rId4869" display="https://www.daloopa.com/src/1930225" xr:uid="{6ECF1B26-74D6-41CC-8607-FBECF6323C59}"/>
    <hyperlink ref="A343" r:id="rId4870" xr:uid="{B59FB09F-8F68-47EA-9BA5-0990C10EF9CE}"/>
    <hyperlink ref="C343" r:id="rId4871" xr:uid="{F92A2CFE-8CAD-48EB-A2D5-4DEAACCB3473}"/>
    <hyperlink ref="E343" r:id="rId4872" display="https://www.daloopa.com/src/1677310" xr:uid="{605AEF04-12E3-4162-9BDF-DCA030D15253}"/>
    <hyperlink ref="F343" r:id="rId4873" display="https://www.daloopa.com/src/1677304" xr:uid="{A3073584-FBB2-4DED-A52B-4017611CA546}"/>
    <hyperlink ref="G343" r:id="rId4874" display="https://www.daloopa.com/src/1677298" xr:uid="{F2093D71-8577-4979-9D31-CB62B79EFA3E}"/>
    <hyperlink ref="H343" r:id="rId4875" display="https://www.daloopa.com/src/45303682" xr:uid="{09A4A513-8DAB-49FA-941E-79DF8B6FC09E}"/>
    <hyperlink ref="I343" r:id="rId4876" display="https://www.daloopa.com/src/1677285" xr:uid="{D590EBE5-B99C-4070-B878-8CA94B9C32BB}"/>
    <hyperlink ref="J343" r:id="rId4877" display="https://www.daloopa.com/src/1677279" xr:uid="{EAF517C6-ED46-40A7-9E75-73B6C516515C}"/>
    <hyperlink ref="K343" r:id="rId4878" display="https://www.daloopa.com/src/1677273" xr:uid="{40CDDE66-1BC1-46C1-BA9E-D68C1CDA0191}"/>
    <hyperlink ref="L343" r:id="rId4879" display="https://www.daloopa.com/src/45303683" xr:uid="{FD2B6832-97F6-431D-A09C-E2B3D22B0F80}"/>
    <hyperlink ref="M343" r:id="rId4880" display="https://www.daloopa.com/src/1677315" xr:uid="{9FBB1791-E653-417B-9F97-4CCFFC5FEC8E}"/>
    <hyperlink ref="N343" r:id="rId4881" display="https://www.daloopa.com/src/1930057" xr:uid="{8EF2FD67-BDC9-494B-9795-F8EC465C19EC}"/>
    <hyperlink ref="O343" r:id="rId4882" display="https://www.daloopa.com/src/1930078" xr:uid="{3E362FDC-CFA8-4279-9F55-CEC4E94BD58D}"/>
    <hyperlink ref="P343" r:id="rId4883" display="https://www.daloopa.com/src/45303684" xr:uid="{1AF4DD2A-117F-42BA-869A-A7C5F6F5B9BB}"/>
    <hyperlink ref="Q343" r:id="rId4884" display="https://www.daloopa.com/src/1930193" xr:uid="{7258315E-2871-4CDD-8A9D-0C7A5284E2A3}"/>
    <hyperlink ref="R343" r:id="rId4885" display="https://www.daloopa.com/src/1930201" xr:uid="{71B1E8FD-0B7A-484F-AB0C-1AAE75801DD7}"/>
    <hyperlink ref="S343" r:id="rId4886" display="https://www.daloopa.com/src/1930209" xr:uid="{90BE574A-D508-45F7-ADC4-A865B73F4020}"/>
    <hyperlink ref="T343" r:id="rId4887" display="https://www.daloopa.com/src/45303685" xr:uid="{FC87BA90-43A5-4915-8F2C-1CE93F856687}"/>
    <hyperlink ref="AT343" r:id="rId4888" display="https://www.daloopa.com/src/1930258" xr:uid="{8E1BBBAD-1288-4F75-9C9F-FF3396C99C35}"/>
    <hyperlink ref="AU343" r:id="rId4889" display="https://www.daloopa.com/src/1930286" xr:uid="{3C3364CC-04B5-417B-8A26-14374AC4D04B}"/>
    <hyperlink ref="AV343" r:id="rId4890" display="https://www.daloopa.com/src/1930166" xr:uid="{B6B85BC6-7934-472C-893D-5CA4A071E7A4}"/>
    <hyperlink ref="AW343" r:id="rId4891" display="https://www.daloopa.com/src/1930226" xr:uid="{9E3290F7-E1CE-4F53-B7B7-68AD976C583A}"/>
    <hyperlink ref="A344" r:id="rId4892" xr:uid="{84604252-DAFC-4E15-9BC2-1370A7339241}"/>
    <hyperlink ref="C344" r:id="rId4893" xr:uid="{A6826D37-D989-482D-9E9D-08EE9383008E}"/>
    <hyperlink ref="I344" r:id="rId4894" display="https://www.daloopa.com/src/1677286" xr:uid="{89E385A9-B72A-4C10-AFC9-F7BD40DBD7CC}"/>
    <hyperlink ref="J344" r:id="rId4895" display="https://www.daloopa.com/src/1677280" xr:uid="{4AB87AC3-89C4-4819-B006-7DCDC5A5A9DD}"/>
    <hyperlink ref="K344" r:id="rId4896" display="https://www.daloopa.com/src/1677274" xr:uid="{49977B15-17F0-4FAD-8421-8FA1382775BB}"/>
    <hyperlink ref="L344" r:id="rId4897" display="https://www.daloopa.com/src/45303686" xr:uid="{3C3951C0-8EE7-46FE-AAF0-6F0598DAE65A}"/>
    <hyperlink ref="M344" r:id="rId4898" display="https://www.daloopa.com/src/1677316" xr:uid="{C4DA7C19-1088-49D6-AD05-9C033607DAE0}"/>
    <hyperlink ref="N344" r:id="rId4899" display="https://www.daloopa.com/src/1930058" xr:uid="{3A3929C9-4ED0-443E-950A-077152837D06}"/>
    <hyperlink ref="O344" r:id="rId4900" display="https://www.daloopa.com/src/1930079" xr:uid="{A6C8FBB1-0E44-4D94-AD05-1DCDB47A7E40}"/>
    <hyperlink ref="P344" r:id="rId4901" display="https://www.daloopa.com/src/45303687" xr:uid="{A86416E9-B02C-443B-9CB0-91EF48868D0A}"/>
    <hyperlink ref="AU344" r:id="rId4902" display="https://www.daloopa.com/src/1930287" xr:uid="{AC4F8AF7-13F9-4A98-B0E7-7F42A3547B2B}"/>
    <hyperlink ref="AV344" r:id="rId4903" display="https://www.daloopa.com/src/1930167" xr:uid="{F69CA00E-199D-40DA-B4F9-68DE9D210F91}"/>
    <hyperlink ref="AW344" r:id="rId4904" display="https://www.daloopa.com/src/1930227" xr:uid="{2159379E-3E30-40B6-929F-F89CADF69C2C}"/>
    <hyperlink ref="A345" r:id="rId4905" xr:uid="{ED6319CF-BA89-42F3-8100-47103CC1C589}"/>
    <hyperlink ref="C345" r:id="rId4906" xr:uid="{5C33EF5C-4AA0-443B-BFB5-53F5EA09C2EA}"/>
    <hyperlink ref="E345" r:id="rId4907" display="https://www.daloopa.com/src/1677311" xr:uid="{44A8153F-CE6D-4845-8FE1-CCF0CB3CAC60}"/>
    <hyperlink ref="F345" r:id="rId4908" display="https://www.daloopa.com/src/1677305" xr:uid="{599202BD-F633-4543-9541-2A9B0BA27CB4}"/>
    <hyperlink ref="G345" r:id="rId4909" display="https://www.daloopa.com/src/1677299" xr:uid="{2DB9C115-1D14-4FFC-A117-DD782DFD8C4A}"/>
    <hyperlink ref="H345" r:id="rId4910" display="https://www.daloopa.com/src/45303688" xr:uid="{84568AB2-52D9-43AE-B1FC-4E254C2E8030}"/>
    <hyperlink ref="I345" r:id="rId4911" display="https://www.daloopa.com/src/1677287" xr:uid="{213BB3C1-BFA7-46A0-9A44-C4CEDE99FC94}"/>
    <hyperlink ref="J345" r:id="rId4912" display="https://www.daloopa.com/src/1677281" xr:uid="{69ADB004-8F2B-4C55-82E6-B996843E3496}"/>
    <hyperlink ref="K345" r:id="rId4913" display="https://www.daloopa.com/src/1677275" xr:uid="{526382F3-7644-47B8-BAFB-403F7D20D723}"/>
    <hyperlink ref="L345" r:id="rId4914" display="https://www.daloopa.com/src/45303689" xr:uid="{58912403-148A-4F7E-9406-0DF772FADA80}"/>
    <hyperlink ref="M345" r:id="rId4915" display="https://www.daloopa.com/src/1677317" xr:uid="{25F1F43C-64EA-4D5E-9C76-764E003EFD51}"/>
    <hyperlink ref="N345" r:id="rId4916" display="https://www.daloopa.com/src/1930059" xr:uid="{71F70CB4-A904-4639-9192-2008619EC973}"/>
    <hyperlink ref="O345" r:id="rId4917" display="https://www.daloopa.com/src/1930080" xr:uid="{AAB34F70-8AE5-4470-AC11-BB0FDAFB0DFD}"/>
    <hyperlink ref="P345" r:id="rId4918" display="https://www.daloopa.com/src/45303690" xr:uid="{D583D4BC-6CF8-4873-B456-FF68597992F6}"/>
    <hyperlink ref="Q345" r:id="rId4919" display="https://www.daloopa.com/src/1930194" xr:uid="{DB431571-7E13-4C2E-A38B-05D902F67D3C}"/>
    <hyperlink ref="R345" r:id="rId4920" display="https://www.daloopa.com/src/1930202" xr:uid="{16D84451-6C29-4005-ADD4-17C4A6FABB3E}"/>
    <hyperlink ref="S345" r:id="rId4921" display="https://www.daloopa.com/src/1930210" xr:uid="{402F8E4A-0798-4FB7-B5D4-662BE9F8478A}"/>
    <hyperlink ref="T345" r:id="rId4922" display="https://www.daloopa.com/src/45303691" xr:uid="{3F1EE693-9B9A-43A4-A4FA-8F79B45D45D3}"/>
    <hyperlink ref="AT345" r:id="rId4923" display="https://www.daloopa.com/src/1930259" xr:uid="{B500FA3D-6C74-4361-A781-37912F30A9FA}"/>
    <hyperlink ref="AU345" r:id="rId4924" display="https://www.daloopa.com/src/1930288" xr:uid="{290B7818-70BB-4A77-9F31-51105FCAF185}"/>
    <hyperlink ref="AV345" r:id="rId4925" display="https://www.daloopa.com/src/1930168" xr:uid="{4B5A7629-FDEF-4CBA-9A4F-3458E049BB9B}"/>
    <hyperlink ref="AW345" r:id="rId4926" display="https://www.daloopa.com/src/1930228" xr:uid="{BB5EB779-C805-4476-B7D1-811AFD635BE1}"/>
    <hyperlink ref="A350" r:id="rId4927" xr:uid="{65258DA3-690B-4784-9D3E-C984E9498806}"/>
    <hyperlink ref="C350" r:id="rId4928" xr:uid="{6C57E067-6B7F-4718-BC08-4424BE0F2708}"/>
    <hyperlink ref="E350" r:id="rId4929" display="https://www.daloopa.com/src/1670514" xr:uid="{E12F45E6-3FE8-4D01-96AE-349C76FAF807}"/>
    <hyperlink ref="F350" r:id="rId4930" display="https://www.daloopa.com/src/1670477" xr:uid="{616F7E1E-C8A8-4E49-B4F9-1B37DC945410}"/>
    <hyperlink ref="G350" r:id="rId4931" display="https://www.daloopa.com/src/1670440" xr:uid="{BB0DEFBF-BB82-4520-A498-7C092B769203}"/>
    <hyperlink ref="H350" r:id="rId4932" display="https://www.daloopa.com/src/1670403" xr:uid="{8F7F3A9D-3D91-477A-9069-B772D9C05C65}"/>
    <hyperlink ref="I350" r:id="rId4933" display="https://www.daloopa.com/src/1670365" xr:uid="{D8E61980-380C-4F72-9664-2DE161246A2A}"/>
    <hyperlink ref="J350" r:id="rId4934" display="https://www.daloopa.com/src/1670327" xr:uid="{89BEF01A-9E94-4D7E-A4A3-3CC116B61CD1}"/>
    <hyperlink ref="K350" r:id="rId4935" display="https://www.daloopa.com/src/1670289" xr:uid="{F799F5C8-118E-4C6E-B4C5-59858F8839F4}"/>
    <hyperlink ref="L350" r:id="rId4936" display="https://www.daloopa.com/src/1670254" xr:uid="{73FB60D5-4DAB-4106-8F11-531C3E341A6D}"/>
    <hyperlink ref="M350" r:id="rId4937" display="https://www.daloopa.com/src/1670219" xr:uid="{4604C285-F343-4C47-872B-8045B6378137}"/>
    <hyperlink ref="N350" r:id="rId4938" display="https://www.daloopa.com/src/1670184" xr:uid="{748D90A7-F0AF-4826-9011-E87A31D96CE8}"/>
    <hyperlink ref="O350" r:id="rId4939" display="https://www.daloopa.com/src/1670149" xr:uid="{B91B434E-9D71-4F29-AF36-FB81AD9BA494}"/>
    <hyperlink ref="P350" r:id="rId4940" display="https://www.daloopa.com/src/1670114" xr:uid="{93AF2B85-13CB-482E-8FBE-4BC95F47FA9F}"/>
    <hyperlink ref="Q350" r:id="rId4941" display="https://www.daloopa.com/src/1670078" xr:uid="{0006C043-4E9C-4476-8354-0F537E831C79}"/>
    <hyperlink ref="R350" r:id="rId4942" display="https://www.daloopa.com/src/1670042" xr:uid="{6BF084AD-61AA-4CA0-AAD7-FF8AF3A1B81C}"/>
    <hyperlink ref="S350" r:id="rId4943" display="https://www.daloopa.com/src/1670005" xr:uid="{486AE106-DD64-4610-A873-37DD288D489D}"/>
    <hyperlink ref="T350" r:id="rId4944" display="https://www.daloopa.com/src/1669968" xr:uid="{598F8C95-CA18-47E9-955D-041A2947EE91}"/>
    <hyperlink ref="U350" r:id="rId4945" display="https://www.daloopa.com/src/1669934" xr:uid="{17C98FB7-1BDD-4B45-AC00-55375F4B18B2}"/>
    <hyperlink ref="V350" r:id="rId4946" display="https://www.daloopa.com/src/1669900" xr:uid="{995CFCB8-4F2C-485E-BD61-D3A915311167}"/>
    <hyperlink ref="W350" r:id="rId4947" display="https://www.daloopa.com/src/1669866" xr:uid="{A6C68778-FA50-4FEF-9613-33E3F22C13E6}"/>
    <hyperlink ref="X350" r:id="rId4948" display="https://www.daloopa.com/src/1669832" xr:uid="{920D5F68-CEEB-4599-A681-CF4F4427D443}"/>
    <hyperlink ref="Y350" r:id="rId4949" display="https://www.daloopa.com/src/1669797" xr:uid="{4A9865AB-F62F-4CF1-84E9-D6780F5B70EA}"/>
    <hyperlink ref="Z350" r:id="rId4950" display="https://www.daloopa.com/src/1669763" xr:uid="{E43F4805-6608-4F01-9A02-7142ED884483}"/>
    <hyperlink ref="AA350" r:id="rId4951" display="https://www.daloopa.com/src/1669729" xr:uid="{4C98242E-0E06-4413-B2D9-329A06411010}"/>
    <hyperlink ref="AB350" r:id="rId4952" display="https://www.daloopa.com/src/1669695" xr:uid="{736B1050-9023-45D3-8EBE-2328D1A5B2F0}"/>
    <hyperlink ref="AC350" r:id="rId4953" display="https://www.daloopa.com/src/1669659" xr:uid="{4724C193-269E-4029-B9C1-114522C8108A}"/>
    <hyperlink ref="AD350" r:id="rId4954" display="https://www.daloopa.com/src/1669623" xr:uid="{1B1BABE2-3FBC-4595-AEEE-1119B49ECC0B}"/>
    <hyperlink ref="AE350" r:id="rId4955" display="https://www.daloopa.com/src/1669587" xr:uid="{5E198000-6B88-4183-AE61-96419E1CDC05}"/>
    <hyperlink ref="AF350" r:id="rId4956" display="https://www.daloopa.com/src/2696953" xr:uid="{2F1466AE-5466-4F1B-90D4-90B0030C5065}"/>
    <hyperlink ref="AG350" r:id="rId4957" display="https://www.daloopa.com/src/4681421" xr:uid="{5A579F30-E2D4-4069-93D5-4632D1DDC46F}"/>
    <hyperlink ref="AH350" r:id="rId4958" display="https://www.daloopa.com/src/7963183" xr:uid="{26D6CAEA-EFAC-4913-9170-1B972C950DE9}"/>
    <hyperlink ref="AI350" r:id="rId4959" display="https://www.daloopa.com/src/10332995" xr:uid="{455C60BC-BF2C-47D4-86B9-3E43B1ADB4DA}"/>
    <hyperlink ref="AJ350" r:id="rId4960" display="https://www.daloopa.com/src/14718099" xr:uid="{C3ED06FC-2C4E-473E-9115-7450B1E4AA72}"/>
    <hyperlink ref="AK350" r:id="rId4961" display="https://www.daloopa.com/src/20809866" xr:uid="{0D648D1D-B292-45A7-B4A8-EE8AA6C59463}"/>
    <hyperlink ref="AL350" r:id="rId4962" display="https://www.daloopa.com/src/32272344" xr:uid="{10ACAA78-E658-4CF0-95EE-590B74E073A6}"/>
    <hyperlink ref="AM350" r:id="rId4963" display="https://www.daloopa.com/src/38123597" xr:uid="{0F3F12B2-AECD-4914-9874-61339B6182AD}"/>
    <hyperlink ref="AN350" r:id="rId4964" display="https://www.daloopa.com/src/46412904" xr:uid="{ACDEF098-00E0-4777-BBD5-37871BBA7C05}"/>
    <hyperlink ref="AO350" r:id="rId4965" display="https://www.daloopa.com/src/53410422" xr:uid="{32F6B2C1-309D-40A3-8384-7FCDAFCE8D01}"/>
    <hyperlink ref="AP350" r:id="rId4966" display="https://www.daloopa.com/src/58652749" xr:uid="{5D537939-05B9-41D6-B189-ECE439FE5CC5}"/>
    <hyperlink ref="AQ350" r:id="rId4967" display="https://www.daloopa.com/src/62949300" xr:uid="{53C6ECF4-C048-47A9-B54F-8D37263202F4}"/>
    <hyperlink ref="AR350" r:id="rId4968" display="https://www.daloopa.com/src/67044562" xr:uid="{C2621B86-CB51-4C2E-B9F5-DDEFF2185886}"/>
    <hyperlink ref="AT350" r:id="rId4969" display="https://www.daloopa.com/src/1670403" xr:uid="{10027719-5BA1-42AA-A92D-82E3C8977834}"/>
    <hyperlink ref="AU350" r:id="rId4970" display="https://www.daloopa.com/src/1670254" xr:uid="{F58BF6B6-EFBB-4993-B133-B48301E90ED2}"/>
    <hyperlink ref="AV350" r:id="rId4971" display="https://www.daloopa.com/src/1670114" xr:uid="{773180BD-97D0-46CF-9738-94EECBD28510}"/>
    <hyperlink ref="AW350" r:id="rId4972" display="https://www.daloopa.com/src/1669968" xr:uid="{9A6F80C3-C94B-4EEF-9777-D25C9059A9DA}"/>
    <hyperlink ref="AX350" r:id="rId4973" display="https://www.daloopa.com/src/1669832" xr:uid="{1AA982E2-3B41-4C15-A706-C7A2B72825EF}"/>
    <hyperlink ref="AY350" r:id="rId4974" display="https://www.daloopa.com/src/1669695" xr:uid="{98CB5869-D3FD-4777-87BF-3BBB39D63030}"/>
    <hyperlink ref="AZ350" r:id="rId4975" display="https://www.daloopa.com/src/2696953" xr:uid="{E78CCB74-035C-4F98-BB0B-DE87129AD9B7}"/>
    <hyperlink ref="BA350" r:id="rId4976" display="https://www.daloopa.com/src/14718099" xr:uid="{7DDD8A40-79B5-4670-85E6-13FE99B0B5F3}"/>
    <hyperlink ref="BB350" r:id="rId4977" display="https://www.daloopa.com/src/46412904" xr:uid="{265CBDF1-1D29-4621-A900-B2C3CD892DBF}"/>
    <hyperlink ref="BC350" r:id="rId4978" display="https://www.daloopa.com/src/67044562" xr:uid="{AF8425B4-1E23-4958-9D33-0FCA2D75CC63}"/>
    <hyperlink ref="A351" r:id="rId4979" xr:uid="{B773651A-21DB-4931-BD97-5F6A10904A78}"/>
    <hyperlink ref="C351" r:id="rId4980" xr:uid="{EC758358-D56A-4A0D-9B6B-0CC8435D176D}"/>
    <hyperlink ref="E351" r:id="rId4981" display="https://www.daloopa.com/src/1670515" xr:uid="{9C8E83DE-711E-4412-B010-886A16E83C61}"/>
    <hyperlink ref="F351" r:id="rId4982" display="https://www.daloopa.com/src/1670478" xr:uid="{63710260-28B0-47DC-958D-FD32E11BF3FD}"/>
    <hyperlink ref="G351" r:id="rId4983" display="https://www.daloopa.com/src/1670441" xr:uid="{69B528FE-DFEF-4886-9209-99E6ED0A8174}"/>
    <hyperlink ref="H351" r:id="rId4984" display="https://www.daloopa.com/src/1670404" xr:uid="{F266C238-BD8D-4925-8CBE-F3856E72AF1C}"/>
    <hyperlink ref="I351" r:id="rId4985" display="https://www.daloopa.com/src/1670366" xr:uid="{3E4A3198-8AFB-451D-82CE-22DCE539C34A}"/>
    <hyperlink ref="J351" r:id="rId4986" display="https://www.daloopa.com/src/1670328" xr:uid="{5A1FCFE1-0A7B-40CC-AC29-5FB988C708A0}"/>
    <hyperlink ref="K351" r:id="rId4987" display="https://www.daloopa.com/src/1670290" xr:uid="{46BB7315-9A21-4752-B3D8-4FF51F08EF10}"/>
    <hyperlink ref="L351" r:id="rId4988" display="https://www.daloopa.com/src/1670255" xr:uid="{F9F11510-F44B-471A-A422-8BA62BD53C83}"/>
    <hyperlink ref="M351" r:id="rId4989" display="https://www.daloopa.com/src/1670220" xr:uid="{8B193424-8060-4F46-AF11-AAD8A3C42E4F}"/>
    <hyperlink ref="N351" r:id="rId4990" display="https://www.daloopa.com/src/1670185" xr:uid="{A77D0818-1C36-4ED3-9E17-4859149D331D}"/>
    <hyperlink ref="O351" r:id="rId4991" display="https://www.daloopa.com/src/1670150" xr:uid="{A4216271-72B1-464E-A226-C95EC4FE125E}"/>
    <hyperlink ref="P351" r:id="rId4992" display="https://www.daloopa.com/src/1670115" xr:uid="{88AB00C8-DECC-4265-AF85-93C65ED78280}"/>
    <hyperlink ref="Q351" r:id="rId4993" display="https://www.daloopa.com/src/1670079" xr:uid="{2972E8D3-E174-4898-AAC3-1502EBDFA0F9}"/>
    <hyperlink ref="R351" r:id="rId4994" display="https://www.daloopa.com/src/1670043" xr:uid="{EC501468-BC63-465F-BAF6-52668FE10BAD}"/>
    <hyperlink ref="S351" r:id="rId4995" display="https://www.daloopa.com/src/1670006" xr:uid="{71FBA75F-592B-480A-AB08-B8DD332698F7}"/>
    <hyperlink ref="T351" r:id="rId4996" display="https://www.daloopa.com/src/1669969" xr:uid="{3B881CAD-2FD0-4202-82A5-807DCCE1D59E}"/>
    <hyperlink ref="U351" r:id="rId4997" display="https://www.daloopa.com/src/1669935" xr:uid="{695DA9B6-E4E6-4C56-BABE-9CAE7CD92C18}"/>
    <hyperlink ref="V351" r:id="rId4998" display="https://www.daloopa.com/src/1669901" xr:uid="{292A1174-B20D-4963-9DBB-435450BBE736}"/>
    <hyperlink ref="W351" r:id="rId4999" display="https://www.daloopa.com/src/1669867" xr:uid="{C0721CE5-4FEE-43E5-99E2-5235940CB855}"/>
    <hyperlink ref="X351" r:id="rId5000" display="https://www.daloopa.com/src/1669833" xr:uid="{257D4FC2-FC29-4B50-93D3-F4CF242C8E32}"/>
    <hyperlink ref="Y351" r:id="rId5001" display="https://www.daloopa.com/src/1669798" xr:uid="{DABB2463-0582-4856-ACB2-10E25361BB4C}"/>
    <hyperlink ref="Z351" r:id="rId5002" display="https://www.daloopa.com/src/1669764" xr:uid="{3373B5B2-86DE-44A4-8A7A-F3400BE80663}"/>
    <hyperlink ref="AA351" r:id="rId5003" display="https://www.daloopa.com/src/1669730" xr:uid="{BE7B4B71-0313-4B8C-B20B-D6DAD8BC95BC}"/>
    <hyperlink ref="AB351" r:id="rId5004" display="https://www.daloopa.com/src/1669696" xr:uid="{CF1B0138-3A3A-4076-B20D-1CD3B94A4746}"/>
    <hyperlink ref="AC351" r:id="rId5005" display="https://www.daloopa.com/src/1669660" xr:uid="{43E15EE4-7425-4EA4-8BD6-3AD1509C2D39}"/>
    <hyperlink ref="AD351" r:id="rId5006" display="https://www.daloopa.com/src/1669624" xr:uid="{5C91845C-AC32-4399-B070-FD2939E65797}"/>
    <hyperlink ref="AE351" r:id="rId5007" display="https://www.daloopa.com/src/1669588" xr:uid="{9917B97E-91AF-49BB-8FEF-ECF9222295C4}"/>
    <hyperlink ref="AF351" r:id="rId5008" display="https://www.daloopa.com/src/2696954" xr:uid="{412F8531-C2EB-49DF-855D-F6A07D9656BC}"/>
    <hyperlink ref="AG351" r:id="rId5009" display="https://www.daloopa.com/src/4681422" xr:uid="{925B1E08-CE7B-4A43-9A50-D9DE4A1D5131}"/>
    <hyperlink ref="AH351" r:id="rId5010" display="https://www.daloopa.com/src/7963184" xr:uid="{4DAFB573-5EF9-4756-A78B-E8333A7363AC}"/>
    <hyperlink ref="AI351" r:id="rId5011" display="https://www.daloopa.com/src/10332994" xr:uid="{DD96D982-2B64-498B-BABC-7AF37AE762A8}"/>
    <hyperlink ref="AJ351" r:id="rId5012" display="https://www.daloopa.com/src/14718098" xr:uid="{640E9871-A09B-4C9B-8349-B0DEBD3FD688}"/>
    <hyperlink ref="AK351" r:id="rId5013" display="https://www.daloopa.com/src/20809894" xr:uid="{D3E06E14-ECE6-4743-B4F3-91E9719ABE7A}"/>
    <hyperlink ref="AL351" r:id="rId5014" display="https://www.daloopa.com/src/32272342" xr:uid="{EF7EDB76-B79D-4D3E-B751-83ECDF27589D}"/>
    <hyperlink ref="AM351" r:id="rId5015" display="https://www.daloopa.com/src/38123596" xr:uid="{E2D4817F-87FB-49CA-9A8A-D5AE394F4E4C}"/>
    <hyperlink ref="AN351" r:id="rId5016" display="https://www.daloopa.com/src/46412905" xr:uid="{251C4C40-6E82-4DD0-BE63-0149E34536D5}"/>
    <hyperlink ref="AO351" r:id="rId5017" display="https://www.daloopa.com/src/53410424" xr:uid="{A93D13D2-7B29-4B05-8FC2-B2A1469DB115}"/>
    <hyperlink ref="AP351" r:id="rId5018" display="https://www.daloopa.com/src/58652762" xr:uid="{215F2F72-7DCE-43AB-AF78-6A7389A34C2F}"/>
    <hyperlink ref="AQ351" r:id="rId5019" display="https://www.daloopa.com/src/62949299" xr:uid="{FAD2B0B5-7ECB-4AE1-87D1-EBDF9B66183F}"/>
    <hyperlink ref="AR351" r:id="rId5020" display="https://www.daloopa.com/src/67044563" xr:uid="{BD3EA4AD-0A3E-46C7-9974-FF6B59CEB422}"/>
    <hyperlink ref="AT351" r:id="rId5021" display="https://www.daloopa.com/src/1670404" xr:uid="{4B3C084F-62D6-442A-85C4-5E1D1C9106FC}"/>
    <hyperlink ref="AU351" r:id="rId5022" display="https://www.daloopa.com/src/1670255" xr:uid="{53CEF20A-75B1-413C-8795-5A30D491E81D}"/>
    <hyperlink ref="AV351" r:id="rId5023" display="https://www.daloopa.com/src/1670115" xr:uid="{D214BDFD-DB94-4D39-A83D-3E9B76554117}"/>
    <hyperlink ref="AW351" r:id="rId5024" display="https://www.daloopa.com/src/1669969" xr:uid="{6C972E87-9A88-4BA4-AF2D-0AF6F95250D6}"/>
    <hyperlink ref="AX351" r:id="rId5025" display="https://www.daloopa.com/src/1669833" xr:uid="{C98BAF0D-65B0-49FF-A671-186F6E3AB07B}"/>
    <hyperlink ref="AY351" r:id="rId5026" display="https://www.daloopa.com/src/1669696" xr:uid="{3EACE1CF-CFC1-4532-9D94-7269E9FF300F}"/>
    <hyperlink ref="AZ351" r:id="rId5027" display="https://www.daloopa.com/src/2696954" xr:uid="{DE8B6392-357A-4086-8108-489F12909800}"/>
    <hyperlink ref="BA351" r:id="rId5028" display="https://www.daloopa.com/src/14718098" xr:uid="{B57DC448-DA09-4A92-9609-9675A9BB0ACE}"/>
    <hyperlink ref="BB351" r:id="rId5029" display="https://www.daloopa.com/src/46412905" xr:uid="{1190AE1B-B068-4251-B67C-7796D5C25F61}"/>
    <hyperlink ref="BC351" r:id="rId5030" display="https://www.daloopa.com/src/67044563" xr:uid="{60800AED-5DAB-4A12-9347-011527BC2D30}"/>
    <hyperlink ref="A352" r:id="rId5031" xr:uid="{4EA3366E-E6D3-49C9-9506-DFBE8000DDCE}"/>
    <hyperlink ref="C352" r:id="rId5032" xr:uid="{AF3827D4-E6BC-456A-97AF-A91FEB1C56E5}"/>
    <hyperlink ref="E352" r:id="rId5033" display="https://www.daloopa.com/src/1670516" xr:uid="{D103BC59-62D5-49E5-B39C-260D94E2814B}"/>
    <hyperlink ref="F352" r:id="rId5034" display="https://www.daloopa.com/src/1670479" xr:uid="{48CE6322-8228-443D-9E6C-7F665A2D8E1B}"/>
    <hyperlink ref="G352" r:id="rId5035" display="https://www.daloopa.com/src/1670442" xr:uid="{43B60701-DE8D-41FD-B6C4-00E6FCC0F4E1}"/>
    <hyperlink ref="H352" r:id="rId5036" display="https://www.daloopa.com/src/1670405" xr:uid="{2B3F94EF-77F8-4955-8D39-77AA2C97D758}"/>
    <hyperlink ref="I352" r:id="rId5037" display="https://www.daloopa.com/src/1670367" xr:uid="{E83BCB53-7FEB-4045-B401-F815C642AE56}"/>
    <hyperlink ref="J352" r:id="rId5038" display="https://www.daloopa.com/src/1670329" xr:uid="{0DC40D7D-AADA-4167-BFBE-1CD0D0618FB8}"/>
    <hyperlink ref="K352" r:id="rId5039" display="https://www.daloopa.com/src/1670291" xr:uid="{3772D153-7C58-437A-9FAD-4D2EE772D708}"/>
    <hyperlink ref="L352" r:id="rId5040" display="https://www.daloopa.com/src/1670256" xr:uid="{3C899BF3-A450-4E71-8C30-E0B15C201535}"/>
    <hyperlink ref="M352" r:id="rId5041" display="https://www.daloopa.com/src/1670221" xr:uid="{FF1DE961-41C5-4FA5-98B7-F46E6B425656}"/>
    <hyperlink ref="N352" r:id="rId5042" display="https://www.daloopa.com/src/1670186" xr:uid="{9B4E193E-FA6D-421A-BAFE-9D351A476F8A}"/>
    <hyperlink ref="O352" r:id="rId5043" display="https://www.daloopa.com/src/1670151" xr:uid="{A9F3B201-714B-48F9-A1EB-31C9A43F923E}"/>
    <hyperlink ref="P352" r:id="rId5044" display="https://www.daloopa.com/src/1670116" xr:uid="{F080A52C-9A09-47C8-94DC-996AC8088B52}"/>
    <hyperlink ref="Q352" r:id="rId5045" display="https://www.daloopa.com/src/1670080" xr:uid="{CF7E5FA9-83B4-4CC0-A6EC-E919ABB6D065}"/>
    <hyperlink ref="R352" r:id="rId5046" display="https://www.daloopa.com/src/1670044" xr:uid="{E1027F77-C387-4872-9B18-BDA42E2C4A14}"/>
    <hyperlink ref="S352" r:id="rId5047" display="https://www.daloopa.com/src/1670007" xr:uid="{1395E2C5-0E91-473D-BEAF-1DBB59EED2B5}"/>
    <hyperlink ref="T352" r:id="rId5048" display="https://www.daloopa.com/src/1669970" xr:uid="{67A775AC-02A6-4190-9479-C2B02F33AA1C}"/>
    <hyperlink ref="U352" r:id="rId5049" display="https://www.daloopa.com/src/1669936" xr:uid="{20EFD521-A155-4816-A2F0-F8931B1996E3}"/>
    <hyperlink ref="V352" r:id="rId5050" display="https://www.daloopa.com/src/1669902" xr:uid="{012065DE-9554-484F-BFCB-1D491E0B2979}"/>
    <hyperlink ref="W352" r:id="rId5051" display="https://www.daloopa.com/src/1669868" xr:uid="{BE778076-9D09-481B-84C4-7ABEBB4BBB0D}"/>
    <hyperlink ref="X352" r:id="rId5052" display="https://www.daloopa.com/src/1669834" xr:uid="{1349AFA5-17EF-4818-BA5D-75F126466109}"/>
    <hyperlink ref="Y352" r:id="rId5053" display="https://www.daloopa.com/src/1669799" xr:uid="{1BBBE00B-C786-4AF8-AF25-0A019B1258BB}"/>
    <hyperlink ref="Z352" r:id="rId5054" display="https://www.daloopa.com/src/1669765" xr:uid="{7FF75392-9433-48C7-8964-D4C847B98F6B}"/>
    <hyperlink ref="AA352" r:id="rId5055" display="https://www.daloopa.com/src/1669731" xr:uid="{3D233D14-BFE4-4FB4-8499-2F5DB0ACAE30}"/>
    <hyperlink ref="AB352" r:id="rId5056" display="https://www.daloopa.com/src/1669697" xr:uid="{F182483D-38CE-4F01-8A71-7D3F442C3002}"/>
    <hyperlink ref="AC352" r:id="rId5057" display="https://www.daloopa.com/src/1669661" xr:uid="{B7706E6B-432A-488A-867E-9470EFBAF07C}"/>
    <hyperlink ref="AD352" r:id="rId5058" display="https://www.daloopa.com/src/1669625" xr:uid="{C523DDD9-6255-46BA-8813-13CB01A7AC7F}"/>
    <hyperlink ref="AE352" r:id="rId5059" display="https://www.daloopa.com/src/1669589" xr:uid="{F1263C5D-615B-43AE-B27E-E2933273FE3F}"/>
    <hyperlink ref="AF352" r:id="rId5060" display="https://www.daloopa.com/src/2696955" xr:uid="{FADA4D67-F93B-4484-A32C-766FBE14BE55}"/>
    <hyperlink ref="AG352" r:id="rId5061" display="https://www.daloopa.com/src/4681423" xr:uid="{75BD424E-5190-4000-A7B6-729B939930E2}"/>
    <hyperlink ref="AH352" r:id="rId5062" display="https://www.daloopa.com/src/7963185" xr:uid="{724D4C07-11C2-4800-96F9-D75C606AE0E7}"/>
    <hyperlink ref="AI352" r:id="rId5063" display="https://www.daloopa.com/src/10333013" xr:uid="{DF55C2B7-F9A0-4D5E-9A59-45418814270A}"/>
    <hyperlink ref="AJ352" r:id="rId5064" display="https://www.daloopa.com/src/14718097" xr:uid="{689E1361-BA66-45F3-A378-DADA2FBB6F4C}"/>
    <hyperlink ref="AK352" r:id="rId5065" display="https://www.daloopa.com/src/20809895" xr:uid="{26634FF4-8587-4140-A8F4-2CA24A0D7E4C}"/>
    <hyperlink ref="AL352" r:id="rId5066" display="https://www.daloopa.com/src/32272343" xr:uid="{CF5FF65B-8B13-4C6B-9930-5CCA647F8E88}"/>
    <hyperlink ref="AM352" r:id="rId5067" display="https://www.daloopa.com/src/38123595" xr:uid="{76E9313C-C2C5-4436-A1DB-B3795847DE61}"/>
    <hyperlink ref="AN352" r:id="rId5068" display="https://www.daloopa.com/src/46412909" xr:uid="{9631AFA5-5A2E-4640-A199-FC61E071DAD6}"/>
    <hyperlink ref="AO352" r:id="rId5069" display="https://www.daloopa.com/src/53410408" xr:uid="{63AC98C3-159B-4CD2-91B7-CDFA270D2490}"/>
    <hyperlink ref="AP352" r:id="rId5070" display="https://www.daloopa.com/src/58652761" xr:uid="{028F6C80-342B-46C8-A9F9-B08C5A01655C}"/>
    <hyperlink ref="AQ352" r:id="rId5071" display="https://www.daloopa.com/src/62949315" xr:uid="{6CFF2735-A815-4F6F-9DDB-65FF7991ECDB}"/>
    <hyperlink ref="AR352" r:id="rId5072" display="https://www.daloopa.com/src/67044564" xr:uid="{03F5BE31-170C-480F-9CB3-E2532F856DB5}"/>
    <hyperlink ref="AT352" r:id="rId5073" display="https://www.daloopa.com/src/1670405" xr:uid="{B96B8A91-B5CE-4F85-A760-E2BC3D00B918}"/>
    <hyperlink ref="AU352" r:id="rId5074" display="https://www.daloopa.com/src/1670256" xr:uid="{4108DCD8-3E69-477B-9F32-98F8754BAD86}"/>
    <hyperlink ref="AV352" r:id="rId5075" display="https://www.daloopa.com/src/1670116" xr:uid="{32E468B0-35BE-4496-8ECB-27E5EA74960E}"/>
    <hyperlink ref="AW352" r:id="rId5076" display="https://www.daloopa.com/src/1669970" xr:uid="{70516ED2-CC07-4636-9B58-7163EDC3D7BB}"/>
    <hyperlink ref="AX352" r:id="rId5077" display="https://www.daloopa.com/src/1669834" xr:uid="{BC9A0AA7-B515-4FD0-BB8F-A1B5BC35C1AE}"/>
    <hyperlink ref="AY352" r:id="rId5078" display="https://www.daloopa.com/src/1669697" xr:uid="{F0896015-9062-4BD1-883D-719757A11A81}"/>
    <hyperlink ref="AZ352" r:id="rId5079" display="https://www.daloopa.com/src/2696955" xr:uid="{84D562DC-7804-43A3-9E9A-22654AB85884}"/>
    <hyperlink ref="BA352" r:id="rId5080" display="https://www.daloopa.com/src/14718097" xr:uid="{1E1E3F13-7113-4ADE-A856-A843F7016420}"/>
    <hyperlink ref="BB352" r:id="rId5081" display="https://www.daloopa.com/src/46412909" xr:uid="{3B278B46-9BA6-432E-8BA3-0263FE416250}"/>
    <hyperlink ref="BC352" r:id="rId5082" display="https://www.daloopa.com/src/67044564" xr:uid="{05F533EF-E428-432C-8C35-C9C844AB365B}"/>
    <hyperlink ref="A354" r:id="rId5083" xr:uid="{6971EE00-32DC-48A5-B6EB-BC9F90BACF44}"/>
    <hyperlink ref="C354" r:id="rId5084" xr:uid="{320583D2-CDCE-4C01-8AC2-044836B1A37B}"/>
    <hyperlink ref="E354" r:id="rId5085" display="https://www.daloopa.com/src/1670517" xr:uid="{BFD5F5D7-64D9-4521-8F01-7776D803EB02}"/>
    <hyperlink ref="F354" r:id="rId5086" display="https://www.daloopa.com/src/1670480" xr:uid="{B1BBBF17-56A9-4614-895C-FB4A48A25797}"/>
    <hyperlink ref="G354" r:id="rId5087" display="https://www.daloopa.com/src/1670443" xr:uid="{C3599D21-7364-4897-8939-5C94CCCD2269}"/>
    <hyperlink ref="H354" r:id="rId5088" display="https://www.daloopa.com/src/1670406" xr:uid="{7EAEC2D1-7D70-4EDF-88A8-5D176497C35E}"/>
    <hyperlink ref="I354" r:id="rId5089" display="https://www.daloopa.com/src/1670368" xr:uid="{0165FCFB-AD8E-431F-81E3-21CCF790FF3C}"/>
    <hyperlink ref="J354" r:id="rId5090" display="https://www.daloopa.com/src/1670330" xr:uid="{69D7068E-2A52-46C2-807B-B2B477BE2F93}"/>
    <hyperlink ref="K354" r:id="rId5091" display="https://www.daloopa.com/src/1670292" xr:uid="{FAFAFC59-74A7-40FC-AA58-CC179B823AD7}"/>
    <hyperlink ref="L354" r:id="rId5092" display="https://www.daloopa.com/src/1670257" xr:uid="{1D4E151B-6151-44AE-A05C-9FFEE5B9E78D}"/>
    <hyperlink ref="M354" r:id="rId5093" display="https://www.daloopa.com/src/1670222" xr:uid="{CEDCF1F9-3793-4E1A-9AA0-FA6645A38669}"/>
    <hyperlink ref="N354" r:id="rId5094" display="https://www.daloopa.com/src/1670187" xr:uid="{E7789E0E-E8FC-4693-90D7-67D14387F634}"/>
    <hyperlink ref="O354" r:id="rId5095" display="https://www.daloopa.com/src/1670152" xr:uid="{8C6DB670-46D1-4EEC-B28A-70E67E1BA568}"/>
    <hyperlink ref="P354" r:id="rId5096" display="https://www.daloopa.com/src/1670117" xr:uid="{93CB8B10-E7EB-4DA6-9E9C-FAD4871CB7DF}"/>
    <hyperlink ref="Q354" r:id="rId5097" display="https://www.daloopa.com/src/1670081" xr:uid="{81997363-0EE6-45EB-AC1A-03D2A3F48E28}"/>
    <hyperlink ref="R354" r:id="rId5098" display="https://www.daloopa.com/src/1670045" xr:uid="{40AE90A6-6404-474E-A94E-E6D3B54932F8}"/>
    <hyperlink ref="S354" r:id="rId5099" display="https://www.daloopa.com/src/1670008" xr:uid="{4E752EBA-B657-4DC1-975D-4CA5A1C626C8}"/>
    <hyperlink ref="T354" r:id="rId5100" display="https://www.daloopa.com/src/1669971" xr:uid="{A0EA2471-9789-4186-B8C5-E4865226E8B1}"/>
    <hyperlink ref="U354" r:id="rId5101" display="https://www.daloopa.com/src/1669937" xr:uid="{6F700D0D-22E9-45D3-B25D-C4BDEF6741E2}"/>
    <hyperlink ref="V354" r:id="rId5102" display="https://www.daloopa.com/src/1669903" xr:uid="{5ACCFA26-4C51-41B8-920F-33ADF0FD7636}"/>
    <hyperlink ref="W354" r:id="rId5103" display="https://www.daloopa.com/src/1669869" xr:uid="{C72EB619-EE5E-41DD-AE3A-942A2C552950}"/>
    <hyperlink ref="X354" r:id="rId5104" display="https://www.daloopa.com/src/1669835" xr:uid="{E7EF44F3-1EFE-43BB-9B1D-518C32A12904}"/>
    <hyperlink ref="Y354" r:id="rId5105" display="https://www.daloopa.com/src/1669800" xr:uid="{66A10AE9-1DBA-4A64-9DBF-FD1B4E158390}"/>
    <hyperlink ref="Z354" r:id="rId5106" display="https://www.daloopa.com/src/1669766" xr:uid="{B076B1F6-4B35-47E6-83EE-3731894E0A20}"/>
    <hyperlink ref="AA354" r:id="rId5107" display="https://www.daloopa.com/src/1669732" xr:uid="{BBAD3445-FACB-48A2-AF04-CB63280536B8}"/>
    <hyperlink ref="AB354" r:id="rId5108" display="https://www.daloopa.com/src/1669698" xr:uid="{7B8B6AA2-A39D-40BD-A144-8FBC20F65803}"/>
    <hyperlink ref="AC354" r:id="rId5109" display="https://www.daloopa.com/src/1669662" xr:uid="{8DCC6D5E-9281-4A69-9A42-5FF688D5DEFD}"/>
    <hyperlink ref="AD354" r:id="rId5110" display="https://www.daloopa.com/src/1669626" xr:uid="{D46442CA-3B1B-4959-8A02-F5A43CB04AC6}"/>
    <hyperlink ref="AE354" r:id="rId5111" display="https://www.daloopa.com/src/1669590" xr:uid="{1775DA24-D00F-4B22-BF4F-DE89049D134D}"/>
    <hyperlink ref="AF354" r:id="rId5112" display="https://www.daloopa.com/src/2696956" xr:uid="{127BB75D-29B0-4970-BA6D-3B421422C882}"/>
    <hyperlink ref="AG354" r:id="rId5113" display="https://www.daloopa.com/src/4681424" xr:uid="{F47CEF1C-74C8-4CAF-AB82-85B42888727C}"/>
    <hyperlink ref="AH354" r:id="rId5114" display="https://www.daloopa.com/src/7963186" xr:uid="{D1FDB39F-8B94-4BD9-B27F-595920847E70}"/>
    <hyperlink ref="AI354" r:id="rId5115" display="https://www.daloopa.com/src/10333000" xr:uid="{67135937-AADF-45ED-9820-14E168FE2583}"/>
    <hyperlink ref="AJ354" r:id="rId5116" display="https://www.daloopa.com/src/14718095" xr:uid="{D5C3621A-6655-4354-AC94-1D035E650059}"/>
    <hyperlink ref="AK354" r:id="rId5117" display="https://www.daloopa.com/src/20809863" xr:uid="{42F04AF3-BBFD-44F9-8D2E-A7731CC2A813}"/>
    <hyperlink ref="AL354" r:id="rId5118" display="https://www.daloopa.com/src/32272345" xr:uid="{027FE962-988D-4211-B41E-687DF3490F56}"/>
    <hyperlink ref="AM354" r:id="rId5119" display="https://www.daloopa.com/src/38123598" xr:uid="{6A039F27-B811-49EF-BBC2-AC23212CE461}"/>
    <hyperlink ref="AN354" r:id="rId5120" display="https://www.daloopa.com/src/46412910" xr:uid="{B8DC2861-8FAE-481A-AAED-1DE1757A678B}"/>
    <hyperlink ref="AO354" r:id="rId5121" display="https://www.daloopa.com/src/53410427" xr:uid="{C3B854B8-91AD-4371-8B28-3C743F62DDB2}"/>
    <hyperlink ref="AP354" r:id="rId5122" display="https://www.daloopa.com/src/58652750" xr:uid="{01BB3CED-4491-4E70-B65E-0EFDBAED9844}"/>
    <hyperlink ref="AQ354" r:id="rId5123" display="https://www.daloopa.com/src/62949301" xr:uid="{C99EF6DC-974C-4C66-9081-4C48CD5F11A7}"/>
    <hyperlink ref="AR354" r:id="rId5124" display="https://www.daloopa.com/src/67044565" xr:uid="{EBD7884C-11A1-4D49-B440-F26F3153BE2E}"/>
    <hyperlink ref="AT354" r:id="rId5125" display="https://www.daloopa.com/src/1670406" xr:uid="{51043447-6DC3-4750-9414-6ECA87AA8340}"/>
    <hyperlink ref="AU354" r:id="rId5126" display="https://www.daloopa.com/src/1670257" xr:uid="{831DB072-F0D9-48FA-81B1-E5BCE5EA3F60}"/>
    <hyperlink ref="AV354" r:id="rId5127" display="https://www.daloopa.com/src/1670117" xr:uid="{207A99C8-4E79-4EC3-A4BD-394E77C0ED35}"/>
    <hyperlink ref="AW354" r:id="rId5128" display="https://www.daloopa.com/src/1669971" xr:uid="{0DC9CCC3-1579-4C00-A58E-2A348AD5A068}"/>
    <hyperlink ref="AX354" r:id="rId5129" display="https://www.daloopa.com/src/1669835" xr:uid="{135D5E98-6A06-46BE-BC0B-E3E6EDC799A1}"/>
    <hyperlink ref="AY354" r:id="rId5130" display="https://www.daloopa.com/src/1669698" xr:uid="{E1E5724A-391E-4A31-BA10-EF5CF430898D}"/>
    <hyperlink ref="AZ354" r:id="rId5131" display="https://www.daloopa.com/src/2696956" xr:uid="{1EB5B31A-EC26-496C-A456-8A194CFF81AD}"/>
    <hyperlink ref="BA354" r:id="rId5132" display="https://www.daloopa.com/src/14718095" xr:uid="{B6422BF0-29CF-4EF0-97B5-85CBDC1B346B}"/>
    <hyperlink ref="BB354" r:id="rId5133" display="https://www.daloopa.com/src/46412910" xr:uid="{537B0003-78B6-4EBC-A74D-2BFB5730077A}"/>
    <hyperlink ref="BC354" r:id="rId5134" display="https://www.daloopa.com/src/67044565" xr:uid="{A1F96E54-0FD6-4B15-8FDF-0FD38C1C564C}"/>
    <hyperlink ref="A355" r:id="rId5135" xr:uid="{A3581CE2-511D-4F7E-AA17-C4871989BAFE}"/>
    <hyperlink ref="C355" r:id="rId5136" xr:uid="{C8D179BF-5FD4-455C-9D68-6F4585450381}"/>
    <hyperlink ref="E355" r:id="rId5137" display="https://www.daloopa.com/src/1670518" xr:uid="{A093D478-4D54-49AF-BD7D-6CFF65FE9F52}"/>
    <hyperlink ref="F355" r:id="rId5138" display="https://www.daloopa.com/src/1670481" xr:uid="{D65F2EC3-1036-4EB5-89ED-63939180723E}"/>
    <hyperlink ref="G355" r:id="rId5139" display="https://www.daloopa.com/src/1670444" xr:uid="{FEF1922E-797A-4927-8AB0-ED7D686C14EF}"/>
    <hyperlink ref="H355" r:id="rId5140" display="https://www.daloopa.com/src/1670407" xr:uid="{0480EA55-312C-4D42-9E02-EBFD29871474}"/>
    <hyperlink ref="I355" r:id="rId5141" display="https://www.daloopa.com/src/1670369" xr:uid="{F12E90E1-583A-4C9F-B245-E5600BCF83BF}"/>
    <hyperlink ref="J355" r:id="rId5142" display="https://www.daloopa.com/src/1670331" xr:uid="{4BD94669-5793-46DE-B7F7-E3100919F4B3}"/>
    <hyperlink ref="K355" r:id="rId5143" display="https://www.daloopa.com/src/1670293" xr:uid="{7946C6C7-ADF5-4877-AB0D-1087CEBE10FC}"/>
    <hyperlink ref="S355" r:id="rId5144" display="https://www.daloopa.com/src/1670011" xr:uid="{3CAD83BA-459E-4A1E-B162-2782C2B5A43E}"/>
    <hyperlink ref="T355" r:id="rId5145" display="https://www.daloopa.com/src/1669974" xr:uid="{177A57A1-91B1-45C0-A441-4605C7A1E849}"/>
    <hyperlink ref="U355" r:id="rId5146" display="https://www.daloopa.com/src/1669939" xr:uid="{34103023-C50F-4033-9437-1597B182CF3B}"/>
    <hyperlink ref="V355" r:id="rId5147" display="https://www.daloopa.com/src/1669905" xr:uid="{79066F32-EC23-436E-8A67-BDC35D4C69B4}"/>
    <hyperlink ref="W355" r:id="rId5148" display="https://www.daloopa.com/src/1669871" xr:uid="{F0407018-AB31-4490-AE41-9F8282E4C2CE}"/>
    <hyperlink ref="X355" r:id="rId5149" display="https://www.daloopa.com/src/1669837" xr:uid="{7239857F-D3C0-43EC-A86F-672B7B07DBD1}"/>
    <hyperlink ref="Y355" r:id="rId5150" display="https://www.daloopa.com/src/1669802" xr:uid="{AE4E28E4-8D08-4DEC-A28A-A3225693FB37}"/>
    <hyperlink ref="Z355" r:id="rId5151" display="https://www.daloopa.com/src/1669768" xr:uid="{41B6DE52-DB2A-4177-A32A-A46F3E00A429}"/>
    <hyperlink ref="AA355" r:id="rId5152" display="https://www.daloopa.com/src/1669734" xr:uid="{2776794A-731E-4062-B331-A17DABC827F3}"/>
    <hyperlink ref="AB355" r:id="rId5153" display="https://www.daloopa.com/src/1669700" xr:uid="{34D52073-7AF2-43A3-AF72-F0E0C1DFA4F2}"/>
    <hyperlink ref="AC355" r:id="rId5154" display="https://www.daloopa.com/src/1669664" xr:uid="{C16EBAC4-532F-4C68-86F8-666562A288DA}"/>
    <hyperlink ref="AD355" r:id="rId5155" display="https://www.daloopa.com/src/1669628" xr:uid="{AE2942C9-CF4D-4903-A145-977354FD2192}"/>
    <hyperlink ref="AE355" r:id="rId5156" display="https://www.daloopa.com/src/1669592" xr:uid="{B8B1B87B-79B1-4A39-AA9C-D0F07ED0B25C}"/>
    <hyperlink ref="AF355" r:id="rId5157" display="https://www.daloopa.com/src/2696958" xr:uid="{2AF1A4F7-FA18-44E6-972C-E27C1BE46A4C}"/>
    <hyperlink ref="AG355" r:id="rId5158" display="https://www.daloopa.com/src/4681426" xr:uid="{8F57E175-87D6-4712-BF99-188FB47CA2D0}"/>
    <hyperlink ref="AH355" r:id="rId5159" display="https://www.daloopa.com/src/7963188" xr:uid="{51DC352C-2356-4EB7-BB94-F6D688FB1C67}"/>
    <hyperlink ref="AI355" r:id="rId5160" display="https://www.daloopa.com/src/10333001" xr:uid="{DECF332C-AFEC-490B-8702-FBC412154A09}"/>
    <hyperlink ref="AJ355" r:id="rId5161" display="https://www.daloopa.com/src/14718093" xr:uid="{C20720D2-4BA0-49F9-9841-60764667F32D}"/>
    <hyperlink ref="AK355" r:id="rId5162" display="https://www.daloopa.com/src/20809883" xr:uid="{75C50BF6-38E6-47B7-B415-09A78D3C668C}"/>
    <hyperlink ref="AL355" r:id="rId5163" display="https://www.daloopa.com/src/32272347" xr:uid="{F8A3A8B6-46F1-4DA9-A5FC-C8FE2021D735}"/>
    <hyperlink ref="AM355" r:id="rId5164" display="https://www.daloopa.com/src/38123601" xr:uid="{707F47DE-F07C-45B9-9EB2-687E3312941E}"/>
    <hyperlink ref="AN355" r:id="rId5165" display="https://www.daloopa.com/src/46412913" xr:uid="{B7949BC7-D47C-4E71-AE88-F56374939486}"/>
    <hyperlink ref="AO355" r:id="rId5166" display="https://www.daloopa.com/src/53410425" xr:uid="{76941026-C0F7-41CD-B0F1-E9C0E001B5A6}"/>
    <hyperlink ref="AP355" r:id="rId5167" display="https://www.daloopa.com/src/58652753" xr:uid="{6F73C281-8AEE-4578-BDDE-DF8A3CAF8B43}"/>
    <hyperlink ref="AQ355" r:id="rId5168" display="https://www.daloopa.com/src/62949304" xr:uid="{7DA1D58C-8937-4E0D-9DA2-7D4BA1030599}"/>
    <hyperlink ref="AR355" r:id="rId5169" display="https://www.daloopa.com/src/67044532" xr:uid="{CACD3A6A-07C8-4266-8EC5-E043D0437AA3}"/>
    <hyperlink ref="AT355" r:id="rId5170" display="https://www.daloopa.com/src/1670407" xr:uid="{39CDEA05-B4B1-491E-ACE2-26427384E2F5}"/>
    <hyperlink ref="AW355" r:id="rId5171" display="https://www.daloopa.com/src/1669974" xr:uid="{5D389567-02A8-4B01-8A4D-6BFF8EBE27AA}"/>
    <hyperlink ref="AX355" r:id="rId5172" display="https://www.daloopa.com/src/1669837" xr:uid="{E7E8AEB9-3E19-48A2-B6CE-23D1547A97B9}"/>
    <hyperlink ref="AY355" r:id="rId5173" display="https://www.daloopa.com/src/1669700" xr:uid="{BF09FBE6-B908-4D6F-BECF-1C29774A7EC7}"/>
    <hyperlink ref="AZ355" r:id="rId5174" display="https://www.daloopa.com/src/2696958" xr:uid="{C1BEAB61-A0A6-441A-A3AF-DFDBD1AF5ECE}"/>
    <hyperlink ref="BA355" r:id="rId5175" display="https://www.daloopa.com/src/14718093" xr:uid="{8F22395D-E001-43F3-B4D9-CE6948D34B57}"/>
    <hyperlink ref="BB355" r:id="rId5176" display="https://www.daloopa.com/src/46412913" xr:uid="{CDCF375E-F66F-4700-B351-73EE262EE974}"/>
    <hyperlink ref="BC355" r:id="rId5177" display="https://www.daloopa.com/src/67044532" xr:uid="{A44C335C-879F-4526-8DA7-9D528983DEFC}"/>
    <hyperlink ref="A356" r:id="rId5178" xr:uid="{DBE04F48-9426-46FC-A603-3C7554D6FFD3}"/>
    <hyperlink ref="C356" r:id="rId5179" xr:uid="{FEF21F32-C292-49B7-95A9-FF8F8E5F755D}"/>
    <hyperlink ref="E356" r:id="rId5180" display="https://www.daloopa.com/src/1670519" xr:uid="{DFB70CA3-B5FD-4261-B457-FD4146E7DB3C}"/>
    <hyperlink ref="F356" r:id="rId5181" display="https://www.daloopa.com/src/1670482" xr:uid="{C98E1B32-0BD6-4B40-B3F1-29EC5C211885}"/>
    <hyperlink ref="G356" r:id="rId5182" display="https://www.daloopa.com/src/1670445" xr:uid="{1037A217-1B52-4449-9BFD-6A1A48850748}"/>
    <hyperlink ref="H356" r:id="rId5183" display="https://www.daloopa.com/src/1670408" xr:uid="{89FA99FA-1828-4C7F-A86C-0F12677EF5BE}"/>
    <hyperlink ref="I356" r:id="rId5184" display="https://www.daloopa.com/src/1670370" xr:uid="{D9563F4E-967D-465E-87F5-032AC40DBBD1}"/>
    <hyperlink ref="J356" r:id="rId5185" display="https://www.daloopa.com/src/1670332" xr:uid="{8F1E7939-8C64-423B-9774-BDE3494CF564}"/>
    <hyperlink ref="K356" r:id="rId5186" display="https://www.daloopa.com/src/1670294" xr:uid="{1EA76959-099D-4596-B64F-92C888336074}"/>
    <hyperlink ref="L356" r:id="rId5187" display="https://www.daloopa.com/src/1670258" xr:uid="{09970C12-919B-471B-ACB6-10395D089BE5}"/>
    <hyperlink ref="M356" r:id="rId5188" display="https://www.daloopa.com/src/1670223" xr:uid="{AAB25308-6BEB-4D32-B2D4-92D7E18749DB}"/>
    <hyperlink ref="N356" r:id="rId5189" display="https://www.daloopa.com/src/1670188" xr:uid="{C6324623-E9F8-4938-A863-F924E3888C6C}"/>
    <hyperlink ref="O356" r:id="rId5190" display="https://www.daloopa.com/src/1670153" xr:uid="{C6422F4E-0A88-4281-86C9-75F2BC91E86B}"/>
    <hyperlink ref="P356" r:id="rId5191" display="https://www.daloopa.com/src/1670118" xr:uid="{938088F7-CC56-4D60-8417-744BF3DC8C34}"/>
    <hyperlink ref="Q356" r:id="rId5192" display="https://www.daloopa.com/src/1670082" xr:uid="{45AEFEC5-2EDD-47BE-9D08-A33C3586B390}"/>
    <hyperlink ref="R356" r:id="rId5193" display="https://www.daloopa.com/src/1670046" xr:uid="{F2527624-3044-4FD5-8B60-40E61EE0E326}"/>
    <hyperlink ref="S356" r:id="rId5194" display="https://www.daloopa.com/src/1670009" xr:uid="{47E4E83A-19BF-4D64-84EC-BC5973202E4D}"/>
    <hyperlink ref="T356" r:id="rId5195" display="https://www.daloopa.com/src/1669972" xr:uid="{1F698D93-BBF7-4B18-BE1A-B2A4BC87F3EE}"/>
    <hyperlink ref="AT356" r:id="rId5196" display="https://www.daloopa.com/src/1670408" xr:uid="{F12EA644-BC48-48EF-832F-6A095119A018}"/>
    <hyperlink ref="AU356" r:id="rId5197" display="https://www.daloopa.com/src/1670258" xr:uid="{8CB26780-5942-4282-89B5-D2F3932030A9}"/>
    <hyperlink ref="AV356" r:id="rId5198" display="https://www.daloopa.com/src/1670118" xr:uid="{45C2489C-6E34-45AA-BF84-CC3CFD31362B}"/>
    <hyperlink ref="AW356" r:id="rId5199" display="https://www.daloopa.com/src/1669972" xr:uid="{6DD847D6-01CB-44F9-A7C2-474BD3AF51CB}"/>
    <hyperlink ref="A357" r:id="rId5200" xr:uid="{88749AB3-B7AD-4C87-9E8A-6606DC0694DC}"/>
    <hyperlink ref="C357" r:id="rId5201" xr:uid="{5556F0F5-E915-4310-BA1D-225859EE8FA3}"/>
    <hyperlink ref="E357" r:id="rId5202" display="https://www.daloopa.com/src/1670520" xr:uid="{1875BD24-4246-4C72-9587-74B1B01D2D86}"/>
    <hyperlink ref="F357" r:id="rId5203" display="https://www.daloopa.com/src/1670483" xr:uid="{468EDC68-DED6-40BD-9646-5F58C3AAC384}"/>
    <hyperlink ref="G357" r:id="rId5204" display="https://www.daloopa.com/src/1670446" xr:uid="{6CD1591A-9E0C-4727-AFA6-A48C7BF79BB1}"/>
    <hyperlink ref="H357" r:id="rId5205" display="https://www.daloopa.com/src/1670409" xr:uid="{ACF89113-A8C9-4BE4-A196-DD24AF82D8EA}"/>
    <hyperlink ref="I357" r:id="rId5206" display="https://www.daloopa.com/src/1670371" xr:uid="{6BD851E3-FBEA-49B6-B031-E18059EFB348}"/>
    <hyperlink ref="J357" r:id="rId5207" display="https://www.daloopa.com/src/1670333" xr:uid="{84BBB7A3-7A4D-4CB0-B85B-5010A6797B4E}"/>
    <hyperlink ref="K357" r:id="rId5208" display="https://www.daloopa.com/src/1670295" xr:uid="{E222DA0E-C19D-4ECC-9076-BD918DE49AEC}"/>
    <hyperlink ref="L357" r:id="rId5209" display="https://www.daloopa.com/src/1670259" xr:uid="{7227FF20-AE49-4FCE-95C7-9C2A59E293BC}"/>
    <hyperlink ref="M357" r:id="rId5210" display="https://www.daloopa.com/src/1670224" xr:uid="{C77675C8-FCB5-47EB-8B56-91106F8D7665}"/>
    <hyperlink ref="N357" r:id="rId5211" display="https://www.daloopa.com/src/1670189" xr:uid="{BA63F528-D7BE-46DB-BC79-A4591F18C9D2}"/>
    <hyperlink ref="O357" r:id="rId5212" display="https://www.daloopa.com/src/1670154" xr:uid="{214DADEE-A592-4F11-9399-401BB681B75A}"/>
    <hyperlink ref="AT357" r:id="rId5213" display="https://www.daloopa.com/src/1670409" xr:uid="{BE6785A2-321D-4EE1-A684-39B1F81D3F2B}"/>
    <hyperlink ref="AU357" r:id="rId5214" display="https://www.daloopa.com/src/1670259" xr:uid="{7198C3D3-EC3E-48CB-BB5C-71351F04E9A0}"/>
    <hyperlink ref="A358" r:id="rId5215" xr:uid="{40EB6670-7DC0-4932-A540-C24101A0C3EB}"/>
    <hyperlink ref="C358" r:id="rId5216" xr:uid="{D7BE658C-4FEE-4DCB-9891-B20FABCD9BDA}"/>
    <hyperlink ref="E358" r:id="rId5217" display="https://www.daloopa.com/src/1670521" xr:uid="{D2BD0593-5E45-4F9C-8261-D7A49E0EB86C}"/>
    <hyperlink ref="F358" r:id="rId5218" display="https://www.daloopa.com/src/1670484" xr:uid="{6549C949-96E0-4651-BD7E-6600B97AE6F0}"/>
    <hyperlink ref="G358" r:id="rId5219" display="https://www.daloopa.com/src/1670447" xr:uid="{255312ED-2980-4904-AABB-DCF326659B61}"/>
    <hyperlink ref="H358" r:id="rId5220" display="https://www.daloopa.com/src/1670410" xr:uid="{231E6015-358D-4652-BEAD-DB4AF02FA2E5}"/>
    <hyperlink ref="I358" r:id="rId5221" display="https://www.daloopa.com/src/1670372" xr:uid="{488441CF-CE66-4E80-A8DC-704A87C7EA02}"/>
    <hyperlink ref="J358" r:id="rId5222" display="https://www.daloopa.com/src/1670334" xr:uid="{F26BFFC0-9F3D-47E9-BDC6-4777C661CD4F}"/>
    <hyperlink ref="K358" r:id="rId5223" display="https://www.daloopa.com/src/1670296" xr:uid="{AE36E5BB-D699-45E0-9191-2BEC6383B44E}"/>
    <hyperlink ref="L358" r:id="rId5224" display="https://www.daloopa.com/src/1670260" xr:uid="{447D1BF0-B3C3-4AB7-8184-0600E47FC6C9}"/>
    <hyperlink ref="M358" r:id="rId5225" display="https://www.daloopa.com/src/1670225" xr:uid="{33DD6AA1-3E2E-4FDE-9CBA-AB9DE1B57066}"/>
    <hyperlink ref="N358" r:id="rId5226" display="https://www.daloopa.com/src/1670190" xr:uid="{BDBA9E1F-600F-4172-94F9-319D5349B1C7}"/>
    <hyperlink ref="O358" r:id="rId5227" display="https://www.daloopa.com/src/1670155" xr:uid="{A41B9E22-6F96-4E50-84B8-E19938CD6C4E}"/>
    <hyperlink ref="P358" r:id="rId5228" display="https://www.daloopa.com/src/1670119" xr:uid="{8676AFA0-9067-41FE-A57E-93539D666540}"/>
    <hyperlink ref="Q358" r:id="rId5229" display="https://www.daloopa.com/src/1670083" xr:uid="{F55E8A70-5797-4A55-8719-83231521AE5D}"/>
    <hyperlink ref="R358" r:id="rId5230" display="https://www.daloopa.com/src/1670047" xr:uid="{CA51185F-D592-46FC-B4B6-B6947EB65EDB}"/>
    <hyperlink ref="S358" r:id="rId5231" display="https://www.daloopa.com/src/1670010" xr:uid="{B6D6EAAD-B7F5-4356-971D-E08201E0D74F}"/>
    <hyperlink ref="T358" r:id="rId5232" display="https://www.daloopa.com/src/1669973" xr:uid="{6022D29F-031A-49FC-B354-385B5B59D677}"/>
    <hyperlink ref="U358" r:id="rId5233" display="https://www.daloopa.com/src/1669938" xr:uid="{43AB4C63-2783-4673-AB3A-076BD964FCAC}"/>
    <hyperlink ref="V358" r:id="rId5234" display="https://www.daloopa.com/src/1669904" xr:uid="{9A454A09-897D-41FB-8F35-3F20843415F3}"/>
    <hyperlink ref="W358" r:id="rId5235" display="https://www.daloopa.com/src/1669870" xr:uid="{83601848-BB33-4601-9330-78D3FE539AB5}"/>
    <hyperlink ref="X358" r:id="rId5236" display="https://www.daloopa.com/src/1669836" xr:uid="{51DD5937-27AC-4923-BB94-4E1EFA951D9F}"/>
    <hyperlink ref="Y358" r:id="rId5237" display="https://www.daloopa.com/src/1669801" xr:uid="{03A517B8-5EC6-4C30-AC57-860539CED0AD}"/>
    <hyperlink ref="Z358" r:id="rId5238" display="https://www.daloopa.com/src/1669767" xr:uid="{7AAC9CC0-7BB2-49AB-AFE9-44EA5A007823}"/>
    <hyperlink ref="AA358" r:id="rId5239" display="https://www.daloopa.com/src/1669733" xr:uid="{CF90A2EF-93AB-46F4-8A4A-8ED4698E0CA9}"/>
    <hyperlink ref="AB358" r:id="rId5240" display="https://www.daloopa.com/src/1669699" xr:uid="{B0FFBB6A-CF31-44FA-8741-EBEA37ECFF61}"/>
    <hyperlink ref="AC358" r:id="rId5241" display="https://www.daloopa.com/src/1669663" xr:uid="{0477826A-CDA2-4393-9AE6-6E7EE6AF60DA}"/>
    <hyperlink ref="AD358" r:id="rId5242" display="https://www.daloopa.com/src/1669627" xr:uid="{6160401A-4DE0-48E1-81D5-9AB2358C01F1}"/>
    <hyperlink ref="AE358" r:id="rId5243" display="https://www.daloopa.com/src/1669591" xr:uid="{C0EDAE64-D15E-4416-BF51-2F8DA8B9571E}"/>
    <hyperlink ref="AF358" r:id="rId5244" display="https://www.daloopa.com/src/2696957" xr:uid="{2A284C78-125E-4FE3-BF32-AF6FC305954A}"/>
    <hyperlink ref="AG358" r:id="rId5245" display="https://www.daloopa.com/src/4681425" xr:uid="{7AD0D8D9-F3BA-4F01-997F-DADA29C5BB5C}"/>
    <hyperlink ref="AH358" r:id="rId5246" display="https://www.daloopa.com/src/7963187" xr:uid="{C1BD90F6-5256-4072-B291-39EA9639FABD}"/>
    <hyperlink ref="AI358" r:id="rId5247" display="https://www.daloopa.com/src/10332996" xr:uid="{8E3DADE0-27F1-4FC8-8632-1F22699ED38B}"/>
    <hyperlink ref="AJ358" r:id="rId5248" display="https://www.daloopa.com/src/14718092" xr:uid="{A3618D64-D599-4A70-BB9E-95471DD01ADB}"/>
    <hyperlink ref="AK358" r:id="rId5249" display="https://www.daloopa.com/src/20809880" xr:uid="{FED9C2BE-F7DD-4459-804D-EA42F0C0E5D6}"/>
    <hyperlink ref="AL358" r:id="rId5250" display="https://www.daloopa.com/src/32272346" xr:uid="{C2AD7061-86CB-465B-AD07-FF87B76B27D9}"/>
    <hyperlink ref="AM358" r:id="rId5251" display="https://www.daloopa.com/src/38123600" xr:uid="{ECD8F9F6-9B78-4F08-9994-BD1EBA348E7C}"/>
    <hyperlink ref="AN358" r:id="rId5252" display="https://www.daloopa.com/src/46412914" xr:uid="{C2C86174-65E5-417C-80E2-8CC4B4CACD96}"/>
    <hyperlink ref="AO358" r:id="rId5253" display="https://www.daloopa.com/src/53410428" xr:uid="{74087B08-310E-4B79-A6B6-9AA00F983CC4}"/>
    <hyperlink ref="AP358" r:id="rId5254" display="https://www.daloopa.com/src/58652751" xr:uid="{368DC20D-4EF9-419A-BA39-542B19B07E97}"/>
    <hyperlink ref="AQ358" r:id="rId5255" display="https://www.daloopa.com/src/62949302" xr:uid="{185D5551-CFC3-416B-A41E-8BDD8826B866}"/>
    <hyperlink ref="AT358" r:id="rId5256" display="https://www.daloopa.com/src/1670410" xr:uid="{63472E79-4BB1-4724-B59E-74AC037A4C52}"/>
    <hyperlink ref="AU358" r:id="rId5257" display="https://www.daloopa.com/src/1670260" xr:uid="{1A95D820-4242-47A8-B4BE-30AA6F86BDBC}"/>
    <hyperlink ref="AV358" r:id="rId5258" display="https://www.daloopa.com/src/1670119" xr:uid="{0C3026E2-7749-4B41-808A-869DAC617996}"/>
    <hyperlink ref="AW358" r:id="rId5259" display="https://www.daloopa.com/src/1669973" xr:uid="{6B5AE1B3-3CFC-4883-A546-8D4A2DE7B364}"/>
    <hyperlink ref="AX358" r:id="rId5260" display="https://www.daloopa.com/src/1669836" xr:uid="{E17D1740-11F5-4087-8025-423A71DD9AB0}"/>
    <hyperlink ref="AY358" r:id="rId5261" display="https://www.daloopa.com/src/1669699" xr:uid="{7B419F0A-DE57-4660-B81E-E5488BCB7416}"/>
    <hyperlink ref="AZ358" r:id="rId5262" display="https://www.daloopa.com/src/2696957" xr:uid="{05082006-B569-4808-B79D-E5FD74F9292E}"/>
    <hyperlink ref="BA358" r:id="rId5263" display="https://www.daloopa.com/src/14718092" xr:uid="{52077319-641D-4052-949C-19103AEF2F0E}"/>
    <hyperlink ref="BB358" r:id="rId5264" display="https://www.daloopa.com/src/46412914" xr:uid="{860CA8A0-F08D-4427-972E-4FD96D5D7FEA}"/>
    <hyperlink ref="A359" r:id="rId5265" xr:uid="{ECE0C54B-9DDA-4BE2-A546-76439AE5F9E9}"/>
    <hyperlink ref="C359" r:id="rId5266" xr:uid="{CC53A8CD-7E9F-436C-A75C-15EB8BEF265A}"/>
    <hyperlink ref="I359" r:id="rId5267" display="https://www.daloopa.com/src/1670374" xr:uid="{CC828202-3FBB-4C19-8E3E-23F87F25D142}"/>
    <hyperlink ref="J359" r:id="rId5268" display="https://www.daloopa.com/src/1670336" xr:uid="{B327FC14-082B-4504-98EC-0104F8CDA054}"/>
    <hyperlink ref="K359" r:id="rId5269" display="https://www.daloopa.com/src/1670298" xr:uid="{0079D9E0-3925-4F12-A803-660BCBD52F39}"/>
    <hyperlink ref="A360" r:id="rId5270" xr:uid="{32561254-E6ED-4BD1-A04F-6224ACEEC108}"/>
    <hyperlink ref="C360" r:id="rId5271" xr:uid="{90B598AA-0D8A-47E8-A0B0-35F572F6F45A}"/>
    <hyperlink ref="E360" r:id="rId5272" display="https://www.daloopa.com/src/1670522" xr:uid="{ABC5C9D5-AD07-4919-976B-32A2B1269DA9}"/>
    <hyperlink ref="F360" r:id="rId5273" display="https://www.daloopa.com/src/1670485" xr:uid="{7C7F59D5-8BF7-40DB-8E6F-C767166E39B4}"/>
    <hyperlink ref="G360" r:id="rId5274" display="https://www.daloopa.com/src/1670448" xr:uid="{D7A8CEC2-9B4B-4321-8859-DAF28CDB38AA}"/>
    <hyperlink ref="H360" r:id="rId5275" display="https://www.daloopa.com/src/1670411" xr:uid="{6DBF1DD4-48B8-4933-8FED-A8BA0436ABE4}"/>
    <hyperlink ref="I360" r:id="rId5276" display="https://www.daloopa.com/src/1670373" xr:uid="{963A4703-F618-4595-9301-927C06264A63}"/>
    <hyperlink ref="J360" r:id="rId5277" display="https://www.daloopa.com/src/1670335" xr:uid="{84BBB1C7-EA3A-40EE-8EDA-01544DCE82C6}"/>
    <hyperlink ref="K360" r:id="rId5278" display="https://www.daloopa.com/src/1670297" xr:uid="{62719843-E9EE-4E8A-9CE3-B0379CD6F9E3}"/>
    <hyperlink ref="L360" r:id="rId5279" display="https://www.daloopa.com/src/1670261" xr:uid="{32E668E1-3C34-449A-BB07-563A28DADF68}"/>
    <hyperlink ref="M360" r:id="rId5280" display="https://www.daloopa.com/src/1670226" xr:uid="{6FA2113C-75DA-4C68-89D5-705398DE7AA6}"/>
    <hyperlink ref="N360" r:id="rId5281" display="https://www.daloopa.com/src/1670191" xr:uid="{121991EC-5B77-48E6-A203-2FA2E27CC86F}"/>
    <hyperlink ref="O360" r:id="rId5282" display="https://www.daloopa.com/src/1670156" xr:uid="{15D2690F-6D97-4C13-B1B0-C3DAA73A8ED3}"/>
    <hyperlink ref="P360" r:id="rId5283" display="https://www.daloopa.com/src/1670120" xr:uid="{950E91D0-9462-4EA8-BA94-C01013580EB2}"/>
    <hyperlink ref="Q360" r:id="rId5284" display="https://www.daloopa.com/src/1670084" xr:uid="{B3D21801-BE31-4CA0-9C8B-9B3829162B4E}"/>
    <hyperlink ref="R360" r:id="rId5285" display="https://www.daloopa.com/src/1670048" xr:uid="{EF1651A0-1B0A-4481-B94E-20D35CB7B1AD}"/>
    <hyperlink ref="S360" r:id="rId5286" display="https://www.daloopa.com/src/1670012" xr:uid="{8054A750-1E20-49AD-9634-2767AA845DC4}"/>
    <hyperlink ref="T360" r:id="rId5287" display="https://www.daloopa.com/src/1669975" xr:uid="{ED312F1B-FAD6-48BA-8CA3-0A7A47FD661B}"/>
    <hyperlink ref="U360" r:id="rId5288" display="https://www.daloopa.com/src/1669940" xr:uid="{7663CAB0-0D10-44C6-B4E2-E424A1BE1FC7}"/>
    <hyperlink ref="V360" r:id="rId5289" display="https://www.daloopa.com/src/1669906" xr:uid="{D932E916-E40B-4021-B3F3-A2EB647488DD}"/>
    <hyperlink ref="W360" r:id="rId5290" display="https://www.daloopa.com/src/1669872" xr:uid="{AF24B827-97FE-4ED1-8ACA-7D2E8916E604}"/>
    <hyperlink ref="X360" r:id="rId5291" display="https://www.daloopa.com/src/1669838" xr:uid="{CA7754B4-7E9B-4E10-9177-CAAFF0ABE61C}"/>
    <hyperlink ref="Y360" r:id="rId5292" display="https://www.daloopa.com/src/1669803" xr:uid="{5B136359-F4B8-4B68-B22B-9DA9511E9DA8}"/>
    <hyperlink ref="Z360" r:id="rId5293" display="https://www.daloopa.com/src/1669769" xr:uid="{7E06FF09-FD69-48A4-B46F-277F4950F10F}"/>
    <hyperlink ref="AA360" r:id="rId5294" display="https://www.daloopa.com/src/1669735" xr:uid="{E3C11485-10CE-40AB-B868-3EA6CA266435}"/>
    <hyperlink ref="AB360" r:id="rId5295" display="https://www.daloopa.com/src/1669701" xr:uid="{B3A94DE9-A65D-400F-B5AD-6D5C7C4E30BD}"/>
    <hyperlink ref="AC360" r:id="rId5296" display="https://www.daloopa.com/src/1669665" xr:uid="{B1B03A5E-5A1C-4980-8BA9-9A6AF647EADA}"/>
    <hyperlink ref="AD360" r:id="rId5297" display="https://www.daloopa.com/src/1669629" xr:uid="{8939EF4A-3392-4955-8E85-7781682EA21C}"/>
    <hyperlink ref="AE360" r:id="rId5298" display="https://www.daloopa.com/src/1669593" xr:uid="{FA4B1D44-A746-46E2-9FE1-D8215D85F58A}"/>
    <hyperlink ref="AF360" r:id="rId5299" display="https://www.daloopa.com/src/2696959" xr:uid="{3882C119-BEB7-4909-881B-C9FD36C95ED1}"/>
    <hyperlink ref="AG360" r:id="rId5300" display="https://www.daloopa.com/src/4681427" xr:uid="{E170B7C2-0E30-4C8F-9AC1-6094EB85F401}"/>
    <hyperlink ref="AH360" r:id="rId5301" display="https://www.daloopa.com/src/7963189" xr:uid="{0F7A5B0F-6DE9-4D43-AB4B-1573E76037EB}"/>
    <hyperlink ref="AI360" r:id="rId5302" display="https://www.daloopa.com/src/10333002" xr:uid="{731F003D-897A-40BA-9C6E-6900C31F8807}"/>
    <hyperlink ref="AJ360" r:id="rId5303" display="https://www.daloopa.com/src/14718096" xr:uid="{0FF04B66-4556-4235-8653-FC578EA6C586}"/>
    <hyperlink ref="AK360" r:id="rId5304" display="https://www.daloopa.com/src/20809871" xr:uid="{D2DDD9FF-78C4-449E-8AF3-E9C609590A06}"/>
    <hyperlink ref="AL360" r:id="rId5305" display="https://www.daloopa.com/src/32272348" xr:uid="{0149006F-4CF4-4D44-9276-839BF87BB42C}"/>
    <hyperlink ref="AM360" r:id="rId5306" display="https://www.daloopa.com/src/38123599" xr:uid="{A1448037-6E24-4CF9-858A-71AD23ECAC25}"/>
    <hyperlink ref="AN360" r:id="rId5307" display="https://www.daloopa.com/src/46412912" xr:uid="{4D2C818A-D732-4613-A264-1EC9119A5FD5}"/>
    <hyperlink ref="AO360" r:id="rId5308" display="https://www.daloopa.com/src/53410423" xr:uid="{CF74055A-E983-4A16-B1F3-7C441F9E173F}"/>
    <hyperlink ref="AP360" r:id="rId5309" display="https://www.daloopa.com/src/58652754" xr:uid="{A0EF9DED-B7C3-43AA-9336-F698561D922F}"/>
    <hyperlink ref="AQ360" r:id="rId5310" display="https://www.daloopa.com/src/62949307" xr:uid="{477D0F17-65A7-4408-9701-52A8F2AB2DDF}"/>
    <hyperlink ref="AR360" r:id="rId5311" display="https://www.daloopa.com/src/67044533" xr:uid="{6559DBB4-28C5-4ED9-887D-421E06CAE8E5}"/>
    <hyperlink ref="AT360" r:id="rId5312" display="https://www.daloopa.com/src/1670411" xr:uid="{83C62D86-EBBE-42C4-9FF7-FCA9D22F72CC}"/>
    <hyperlink ref="AU360" r:id="rId5313" display="https://www.daloopa.com/src/1670261" xr:uid="{54B8B9BE-C21A-4AEB-AE4E-7AF732EE3DE3}"/>
    <hyperlink ref="AV360" r:id="rId5314" display="https://www.daloopa.com/src/1670120" xr:uid="{A34D280C-3784-4F49-B47D-24A9C5E013C3}"/>
    <hyperlink ref="AW360" r:id="rId5315" display="https://www.daloopa.com/src/1669975" xr:uid="{F23E2622-DA4B-42D1-BAF4-329D7E4FD506}"/>
    <hyperlink ref="AX360" r:id="rId5316" display="https://www.daloopa.com/src/1669838" xr:uid="{E5E0B6C4-92FF-4E37-A50B-8CCDEADCABF8}"/>
    <hyperlink ref="AY360" r:id="rId5317" display="https://www.daloopa.com/src/1669701" xr:uid="{B3CAF2D8-B7E5-44AD-94DB-785B08511BC2}"/>
    <hyperlink ref="AZ360" r:id="rId5318" display="https://www.daloopa.com/src/2696959" xr:uid="{02F12EEB-0C4E-4DBC-82C7-6AE0319799BE}"/>
    <hyperlink ref="BA360" r:id="rId5319" display="https://www.daloopa.com/src/14718096" xr:uid="{E47709E4-14A9-481E-AA72-86F2C31C144F}"/>
    <hyperlink ref="BB360" r:id="rId5320" display="https://www.daloopa.com/src/46412912" xr:uid="{7D8BC9F5-A361-41C7-8B3B-0AA18497068E}"/>
    <hyperlink ref="BC360" r:id="rId5321" display="https://www.daloopa.com/src/67044533" xr:uid="{CA77314D-B7C0-41C0-9653-CA0F99258A38}"/>
    <hyperlink ref="A361" r:id="rId5322" xr:uid="{12740511-3D15-43DF-9222-C0168D68AA42}"/>
    <hyperlink ref="C361" r:id="rId5323" xr:uid="{C531F2D4-E927-4AA1-B74B-9B5C65C23DC9}"/>
    <hyperlink ref="E361" r:id="rId5324" display="https://www.daloopa.com/src/1670523" xr:uid="{E8CC190B-76F7-4F6B-B7FA-AA23B9C56463}"/>
    <hyperlink ref="F361" r:id="rId5325" display="https://www.daloopa.com/src/1670486" xr:uid="{67219B9E-B159-4E9D-A2F7-21BF776C545E}"/>
    <hyperlink ref="G361" r:id="rId5326" display="https://www.daloopa.com/src/1670449" xr:uid="{6DF966B5-59A9-4194-B684-6CA3911EE4A9}"/>
    <hyperlink ref="H361" r:id="rId5327" display="https://www.daloopa.com/src/1670412" xr:uid="{C38208B0-CBEC-4FCF-9EB5-D214C026FA89}"/>
    <hyperlink ref="I361" r:id="rId5328" display="https://www.daloopa.com/src/1670375" xr:uid="{2FA478E6-4303-4E8F-89CB-797619AD2304}"/>
    <hyperlink ref="J361" r:id="rId5329" display="https://www.daloopa.com/src/1670337" xr:uid="{2F585327-8D42-4FB9-9A6E-53592829ECE1}"/>
    <hyperlink ref="K361" r:id="rId5330" display="https://www.daloopa.com/src/1670299" xr:uid="{0CE5BFE7-F4CA-4C5C-BFC8-84A4000FFA72}"/>
    <hyperlink ref="L361" r:id="rId5331" display="https://www.daloopa.com/src/1670262" xr:uid="{F356BA9B-D89C-4B19-9599-8E585FF8A49D}"/>
    <hyperlink ref="M361" r:id="rId5332" display="https://www.daloopa.com/src/1670227" xr:uid="{617D337E-D833-4F59-8D8F-CF8B4275121A}"/>
    <hyperlink ref="N361" r:id="rId5333" display="https://www.daloopa.com/src/1670192" xr:uid="{C9831A96-F780-4599-A4F5-00B727A043F7}"/>
    <hyperlink ref="O361" r:id="rId5334" display="https://www.daloopa.com/src/1670157" xr:uid="{48D2ED59-7E01-47C9-9E0A-99815356C02E}"/>
    <hyperlink ref="P361" r:id="rId5335" display="https://www.daloopa.com/src/1670121" xr:uid="{2128EB09-1D24-40F1-8AA8-790305AAEA4D}"/>
    <hyperlink ref="Q361" r:id="rId5336" display="https://www.daloopa.com/src/1670085" xr:uid="{796FAD64-E1AF-47A3-8521-0A8AFF25097C}"/>
    <hyperlink ref="R361" r:id="rId5337" display="https://www.daloopa.com/src/1670049" xr:uid="{849CE513-712B-4CA5-A466-8318531DC77E}"/>
    <hyperlink ref="S361" r:id="rId5338" display="https://www.daloopa.com/src/1670013" xr:uid="{8F5A5CA0-E533-4C75-B5C9-350FC163DFD9}"/>
    <hyperlink ref="T361" r:id="rId5339" display="https://www.daloopa.com/src/1669976" xr:uid="{BBCBB99D-0BC9-4AD5-9005-F351FAD11621}"/>
    <hyperlink ref="U361" r:id="rId5340" display="https://www.daloopa.com/src/1669941" xr:uid="{640863F0-041B-4F03-A18B-47D6FFFC8ADE}"/>
    <hyperlink ref="V361" r:id="rId5341" display="https://www.daloopa.com/src/1669907" xr:uid="{15B39E73-9421-41F6-921E-68E09E931B2D}"/>
    <hyperlink ref="W361" r:id="rId5342" display="https://www.daloopa.com/src/1669873" xr:uid="{8C00AD49-7B59-46F3-A747-E57FBC0CACDB}"/>
    <hyperlink ref="X361" r:id="rId5343" display="https://www.daloopa.com/src/1669839" xr:uid="{20DF015D-774A-4667-9B0E-021D1BF31CCE}"/>
    <hyperlink ref="Y361" r:id="rId5344" display="https://www.daloopa.com/src/1669804" xr:uid="{B4B157CA-89C6-4A79-8159-624F5DB8E45C}"/>
    <hyperlink ref="Z361" r:id="rId5345" display="https://www.daloopa.com/src/1669770" xr:uid="{0022D4B7-419A-4741-8CBC-4A458B9B26BD}"/>
    <hyperlink ref="AA361" r:id="rId5346" display="https://www.daloopa.com/src/1669736" xr:uid="{C5AC1207-DB46-47CB-AD0E-720B3B04463C}"/>
    <hyperlink ref="AB361" r:id="rId5347" display="https://www.daloopa.com/src/1669702" xr:uid="{81486FB4-E200-4174-88D9-D6064720AFCA}"/>
    <hyperlink ref="AC361" r:id="rId5348" display="https://www.daloopa.com/src/1669666" xr:uid="{07E39E42-9836-4434-907D-1BE708BF2D9A}"/>
    <hyperlink ref="AD361" r:id="rId5349" display="https://www.daloopa.com/src/1669630" xr:uid="{446890A0-8F13-49EE-9054-CD97A3922EFE}"/>
    <hyperlink ref="AE361" r:id="rId5350" display="https://www.daloopa.com/src/1669594" xr:uid="{E210A906-5EC5-41A3-979B-9C52E4A9A219}"/>
    <hyperlink ref="AF361" r:id="rId5351" display="https://www.daloopa.com/src/2696960" xr:uid="{6215C74C-D3AE-4F2F-A8C0-CCE02F730DC1}"/>
    <hyperlink ref="AG361" r:id="rId5352" display="https://www.daloopa.com/src/4681428" xr:uid="{5BA30115-6258-4D04-A9D1-83FC42A8478E}"/>
    <hyperlink ref="AH361" r:id="rId5353" display="https://www.daloopa.com/src/7963190" xr:uid="{39CC5AA6-937D-4A0D-95FB-3F7404D3231D}"/>
    <hyperlink ref="AI361" r:id="rId5354" display="https://www.daloopa.com/src/10333014" xr:uid="{9863D5C1-7A7F-46EF-AFD3-2A88A0B0B884}"/>
    <hyperlink ref="AJ361" r:id="rId5355" display="https://www.daloopa.com/src/14718094" xr:uid="{3BBB6F83-3846-4B9C-9F6E-2A7835977BAC}"/>
    <hyperlink ref="AK361" r:id="rId5356" display="https://www.daloopa.com/src/20809891" xr:uid="{22B2A324-0B03-4D9E-A3F2-892DCE66B5FC}"/>
    <hyperlink ref="AL361" r:id="rId5357" display="https://www.daloopa.com/src/32272320" xr:uid="{A844A91C-4C60-40F3-82BC-ACB3FF05772D}"/>
    <hyperlink ref="AM361" r:id="rId5358" display="https://www.daloopa.com/src/38123603" xr:uid="{B1386EB2-E5CF-491B-9883-1EE7D4C5F6FB}"/>
    <hyperlink ref="AN361" r:id="rId5359" display="https://www.daloopa.com/src/46412908" xr:uid="{5E887B39-8ABA-416C-B30C-9D27ADF0F443}"/>
    <hyperlink ref="AO361" r:id="rId5360" display="https://www.daloopa.com/src/53410409" xr:uid="{56CEBEA1-6FA1-479A-8347-9AB7F13A804F}"/>
    <hyperlink ref="AP361" r:id="rId5361" display="https://www.daloopa.com/src/58652759" xr:uid="{507AA9C7-E5D2-44A0-8C5D-1BD874FD727E}"/>
    <hyperlink ref="AQ361" r:id="rId5362" display="https://www.daloopa.com/src/62949314" xr:uid="{82C20D8A-79FA-4080-9635-488CC35A2D2A}"/>
    <hyperlink ref="AR361" r:id="rId5363" display="https://www.daloopa.com/src/67044534" xr:uid="{520CE61B-96D1-4C82-A2AD-9FDBE9052BF2}"/>
    <hyperlink ref="AT361" r:id="rId5364" display="https://www.daloopa.com/src/1670412" xr:uid="{DAD7873C-FEB3-498C-9A51-987EA9E39703}"/>
    <hyperlink ref="AU361" r:id="rId5365" display="https://www.daloopa.com/src/1670262" xr:uid="{D2BCBE12-EAFA-4EB2-B954-533FA5CD0B2D}"/>
    <hyperlink ref="AV361" r:id="rId5366" display="https://www.daloopa.com/src/1670121" xr:uid="{E060E734-829F-4163-B494-39902D322D12}"/>
    <hyperlink ref="AW361" r:id="rId5367" display="https://www.daloopa.com/src/1669976" xr:uid="{A6D0C88C-278F-43EA-8B46-0A84B6427F96}"/>
    <hyperlink ref="AX361" r:id="rId5368" display="https://www.daloopa.com/src/1669839" xr:uid="{6D544C3E-D2D1-4E96-8353-02CCFFEB2057}"/>
    <hyperlink ref="AY361" r:id="rId5369" display="https://www.daloopa.com/src/1669702" xr:uid="{042C9CDB-E39B-4F25-826E-42F348B46C81}"/>
    <hyperlink ref="AZ361" r:id="rId5370" display="https://www.daloopa.com/src/2696960" xr:uid="{C79991D1-FA12-4CB4-BEA2-6F408245A5D8}"/>
    <hyperlink ref="BA361" r:id="rId5371" display="https://www.daloopa.com/src/14718094" xr:uid="{53C8FE85-FDF1-404A-93ED-66FD09DE3983}"/>
    <hyperlink ref="BB361" r:id="rId5372" display="https://www.daloopa.com/src/46412908" xr:uid="{681BAEAA-DFB7-4968-A0FA-EE1F90232A9E}"/>
    <hyperlink ref="BC361" r:id="rId5373" display="https://www.daloopa.com/src/67044534" xr:uid="{9EE21204-5438-4DFB-8445-C311DF3B839C}"/>
    <hyperlink ref="A363" r:id="rId5374" xr:uid="{799C1EA6-FB13-4693-A74B-3EC8FFD24374}"/>
    <hyperlink ref="C363" r:id="rId5375" xr:uid="{6067377A-BEBE-4173-B01F-55EBE592CF53}"/>
    <hyperlink ref="E363" r:id="rId5376" display="https://www.daloopa.com/src/1670525" xr:uid="{71E1C101-23EB-412E-878C-C87317EF03BE}"/>
    <hyperlink ref="F363" r:id="rId5377" display="https://www.daloopa.com/src/1670488" xr:uid="{BC657A4B-8483-4DCA-89B2-C0A33CE40312}"/>
    <hyperlink ref="G363" r:id="rId5378" display="https://www.daloopa.com/src/1670451" xr:uid="{2273EF7C-FB1D-4B0F-9E85-D837D53978A2}"/>
    <hyperlink ref="H363" r:id="rId5379" display="https://www.daloopa.com/src/1670414" xr:uid="{ED0EA0B9-774A-4F6F-A2FE-22154FFD0809}"/>
    <hyperlink ref="I363" r:id="rId5380" display="https://www.daloopa.com/src/1670377" xr:uid="{AE6B7498-AB85-483D-AF93-AAE4B5BEF8CD}"/>
    <hyperlink ref="J363" r:id="rId5381" display="https://www.daloopa.com/src/1670339" xr:uid="{CCDC4656-9389-41A8-83BF-3B4340DE3597}"/>
    <hyperlink ref="K363" r:id="rId5382" display="https://www.daloopa.com/src/1670301" xr:uid="{2A515AEC-E4A1-42C9-943E-8C259F5ACCFB}"/>
    <hyperlink ref="L363" r:id="rId5383" display="https://www.daloopa.com/src/1670264" xr:uid="{6B954446-1EA3-4498-8A16-E3A2BB190EF6}"/>
    <hyperlink ref="M363" r:id="rId5384" display="https://www.daloopa.com/src/1670229" xr:uid="{98D8221F-29A4-4CC4-A2E9-1C66A8F3A630}"/>
    <hyperlink ref="N363" r:id="rId5385" display="https://www.daloopa.com/src/1670194" xr:uid="{0B964A90-A177-4F7E-83FE-262059218C3B}"/>
    <hyperlink ref="O363" r:id="rId5386" display="https://www.daloopa.com/src/1670159" xr:uid="{0DBA8E7C-5CD5-42C0-8382-EC41E0E21800}"/>
    <hyperlink ref="P363" r:id="rId5387" display="https://www.daloopa.com/src/1670123" xr:uid="{A4729DAD-3D96-4E44-A351-8EF8DE3780B0}"/>
    <hyperlink ref="Q363" r:id="rId5388" display="https://www.daloopa.com/src/1670087" xr:uid="{00F3E879-4E93-47B5-B81A-3C360F8F071F}"/>
    <hyperlink ref="R363" r:id="rId5389" display="https://www.daloopa.com/src/1670051" xr:uid="{8E3C46CA-4BA6-45EA-B498-5BC8F57DFD10}"/>
    <hyperlink ref="S363" r:id="rId5390" display="https://www.daloopa.com/src/1670015" xr:uid="{9CCF6EBF-72B5-402E-A816-A6820E22D293}"/>
    <hyperlink ref="T363" r:id="rId5391" display="https://www.daloopa.com/src/1669978" xr:uid="{49415228-B85A-421C-A751-DD7A08DD0602}"/>
    <hyperlink ref="U363" r:id="rId5392" display="https://www.daloopa.com/src/1669943" xr:uid="{C3CDF041-989C-4915-8D7F-96D549A13138}"/>
    <hyperlink ref="V363" r:id="rId5393" display="https://www.daloopa.com/src/1669909" xr:uid="{4BF4B84C-807E-424B-AF80-57D21E9D6FB5}"/>
    <hyperlink ref="W363" r:id="rId5394" display="https://www.daloopa.com/src/1669874" xr:uid="{A125432D-2A6C-446D-96DA-1275244CED26}"/>
    <hyperlink ref="X363" r:id="rId5395" display="https://www.daloopa.com/src/1669840" xr:uid="{D3455820-D9C8-4139-AB14-73F2003721E7}"/>
    <hyperlink ref="Y363" r:id="rId5396" display="https://www.daloopa.com/src/1669805" xr:uid="{593A2A14-8C04-4BF1-BC81-25CF8ECF03FD}"/>
    <hyperlink ref="Z363" r:id="rId5397" display="https://www.daloopa.com/src/1669771" xr:uid="{4EDFA3CB-E65A-4CD6-BB69-964B1CD8E2B2}"/>
    <hyperlink ref="AA363" r:id="rId5398" display="https://www.daloopa.com/src/1669737" xr:uid="{BC0203AB-40E9-48CE-8216-5DF6781D5CAC}"/>
    <hyperlink ref="AB363" r:id="rId5399" display="https://www.daloopa.com/src/1669703" xr:uid="{25C29BC6-889E-4D89-BF66-51BD258733A7}"/>
    <hyperlink ref="AC363" r:id="rId5400" display="https://www.daloopa.com/src/1669667" xr:uid="{1CEC0B2C-23DF-48E9-94D0-CBA02EA78B28}"/>
    <hyperlink ref="AD363" r:id="rId5401" display="https://www.daloopa.com/src/1669631" xr:uid="{6F7C42C9-6FE6-4374-A206-BC7E1719FBE3}"/>
    <hyperlink ref="AE363" r:id="rId5402" display="https://www.daloopa.com/src/1669595" xr:uid="{D2F285F3-8A05-4AEE-9DC8-3C13A6777F60}"/>
    <hyperlink ref="AF363" r:id="rId5403" display="https://www.daloopa.com/src/2696961" xr:uid="{E9CBDC33-51E0-482A-951E-CC51C48E6DC7}"/>
    <hyperlink ref="AG363" r:id="rId5404" display="https://www.daloopa.com/src/4681429" xr:uid="{51659474-0A0D-4624-8299-E83CF372842C}"/>
    <hyperlink ref="AH363" r:id="rId5405" display="https://www.daloopa.com/src/7963191" xr:uid="{136E1887-752F-49E3-A350-43EB31F4C25D}"/>
    <hyperlink ref="AI363" r:id="rId5406" display="https://www.daloopa.com/src/10332997" xr:uid="{C7F93530-4ED8-4C6F-8195-3C2F24FE1396}"/>
    <hyperlink ref="AJ363" r:id="rId5407" display="https://www.daloopa.com/src/14718100" xr:uid="{CA10FA1D-730E-4A4A-9A46-D0D672C0C349}"/>
    <hyperlink ref="AK363" r:id="rId5408" display="https://www.daloopa.com/src/20809873" xr:uid="{85111001-0ACB-4CFF-A58B-3E883C615C7D}"/>
    <hyperlink ref="AL363" r:id="rId5409" display="https://www.daloopa.com/src/32272349" xr:uid="{C88FBD05-778D-48BD-993F-0C267E8BE208}"/>
    <hyperlink ref="AM363" r:id="rId5410" display="https://www.daloopa.com/src/38123602" xr:uid="{F3A10CDD-262D-4469-A935-5E229F63103D}"/>
    <hyperlink ref="AN363" r:id="rId5411" display="https://www.daloopa.com/src/46412907" xr:uid="{DC43B7F1-3AB0-476B-931A-0D200939E483}"/>
    <hyperlink ref="AO363" r:id="rId5412" display="https://www.daloopa.com/src/53410419" xr:uid="{81912EDB-239A-4560-981F-43DFC1DDCF9D}"/>
    <hyperlink ref="AP363" r:id="rId5413" display="https://www.daloopa.com/src/58652748" xr:uid="{8FE86A19-E6D7-4E4C-B9AD-885A2FAD2A2F}"/>
    <hyperlink ref="AQ363" r:id="rId5414" display="https://www.daloopa.com/src/62949310" xr:uid="{590A882A-9732-468F-B75C-4D8C3F5DCF32}"/>
    <hyperlink ref="AR363" r:id="rId5415" display="https://www.daloopa.com/src/67044535" xr:uid="{42555EA7-9E70-4FBC-A61F-BCE3D47765DA}"/>
    <hyperlink ref="AT363" r:id="rId5416" display="https://www.daloopa.com/src/1670414" xr:uid="{ED3E8AD0-C371-4444-8DDB-84773106A858}"/>
    <hyperlink ref="AU363" r:id="rId5417" display="https://www.daloopa.com/src/1670264" xr:uid="{B242B494-3369-4B69-AD41-B0F52B064A2E}"/>
    <hyperlink ref="AV363" r:id="rId5418" display="https://www.daloopa.com/src/1670123" xr:uid="{88B5E4CE-B413-4058-B729-9DFD1B6EE381}"/>
    <hyperlink ref="AW363" r:id="rId5419" display="https://www.daloopa.com/src/1669978" xr:uid="{8D0442C2-3CA7-4CE4-918A-DB76F6B363A6}"/>
    <hyperlink ref="AX363" r:id="rId5420" display="https://www.daloopa.com/src/1669840" xr:uid="{B33EA695-1FAA-4922-A204-992406A07090}"/>
    <hyperlink ref="AY363" r:id="rId5421" display="https://www.daloopa.com/src/1669703" xr:uid="{03D69419-E0BB-475D-92CD-47099F7468AA}"/>
    <hyperlink ref="AZ363" r:id="rId5422" display="https://www.daloopa.com/src/2696961" xr:uid="{47C090F5-3B2E-4938-B895-6660A257C682}"/>
    <hyperlink ref="BA363" r:id="rId5423" display="https://www.daloopa.com/src/14718100" xr:uid="{8D583763-2DC5-42F4-B16A-2525BBBC7EFE}"/>
    <hyperlink ref="BB363" r:id="rId5424" display="https://www.daloopa.com/src/46412907" xr:uid="{21B50FDB-B842-4010-BB8D-C4A0A44784E4}"/>
    <hyperlink ref="BC363" r:id="rId5425" display="https://www.daloopa.com/src/67044535" xr:uid="{7A641F11-3E8F-4D09-B25D-3CBF4D371C4D}"/>
    <hyperlink ref="A364" r:id="rId5426" xr:uid="{42057D3E-361F-4F4E-999B-4B797AD5C407}"/>
    <hyperlink ref="C364" r:id="rId5427" xr:uid="{AA0F6666-FBDD-409B-9264-BED24784B899}"/>
    <hyperlink ref="P364" r:id="rId5428" display="https://www.daloopa.com/src/1670124" xr:uid="{36814D21-F92C-485B-A0EE-8DC6DD00C270}"/>
    <hyperlink ref="Q364" r:id="rId5429" display="https://www.daloopa.com/src/1670088" xr:uid="{00DCC1DA-897C-439D-B314-B4E49D339A85}"/>
    <hyperlink ref="R364" r:id="rId5430" display="https://www.daloopa.com/src/1670052" xr:uid="{503DF088-D8DA-4776-9BAC-BAF03CAFF057}"/>
    <hyperlink ref="S364" r:id="rId5431" display="https://www.daloopa.com/src/1670016" xr:uid="{C2B84C50-7D1D-410C-8DD3-F6AC6D7BD389}"/>
    <hyperlink ref="T364" r:id="rId5432" display="https://www.daloopa.com/src/1669979" xr:uid="{BB96185D-69CE-448A-B812-98DAA997087F}"/>
    <hyperlink ref="U364" r:id="rId5433" display="https://www.daloopa.com/src/1669944" xr:uid="{D958910C-1B42-471B-87EC-39CF6C4B2C0B}"/>
    <hyperlink ref="V364" r:id="rId5434" display="https://www.daloopa.com/src/1669910" xr:uid="{D168307F-00FC-4813-A342-86AE44CFEDE6}"/>
    <hyperlink ref="W364" r:id="rId5435" display="https://www.daloopa.com/src/1669875" xr:uid="{629AF671-9B14-40B6-B21C-94B8AD139AE2}"/>
    <hyperlink ref="X364" r:id="rId5436" display="https://www.daloopa.com/src/1669841" xr:uid="{A15E5CFB-8B62-432E-8958-5E52B4138B35}"/>
    <hyperlink ref="Y364" r:id="rId5437" display="https://www.daloopa.com/src/1669806" xr:uid="{84C5CFC0-B3BF-4461-8E3B-2CA6DB6245A0}"/>
    <hyperlink ref="Z364" r:id="rId5438" display="https://www.daloopa.com/src/1669772" xr:uid="{73631B5D-481E-4411-BB77-EF326757D9DB}"/>
    <hyperlink ref="AA364" r:id="rId5439" display="https://www.daloopa.com/src/1669738" xr:uid="{D7CA6D9D-73FF-4677-AEFD-7A1182472976}"/>
    <hyperlink ref="AB364" r:id="rId5440" display="https://www.daloopa.com/src/1669704" xr:uid="{89450B1B-1346-4797-8E02-84D0FCD13B66}"/>
    <hyperlink ref="AC364" r:id="rId5441" display="https://www.daloopa.com/src/1669668" xr:uid="{6B672911-79C9-4D62-9DFE-188CAFC33C3A}"/>
    <hyperlink ref="AD364" r:id="rId5442" display="https://www.daloopa.com/src/1669632" xr:uid="{565BF064-1F32-4537-83E1-D633575F8FB9}"/>
    <hyperlink ref="AE364" r:id="rId5443" display="https://www.daloopa.com/src/1669596" xr:uid="{430B783F-FE0D-4D24-B802-5B30843C3960}"/>
    <hyperlink ref="AF364" r:id="rId5444" display="https://www.daloopa.com/src/2696962" xr:uid="{45EB6852-367F-4CA1-A390-CE9EE3E8010E}"/>
    <hyperlink ref="AG364" r:id="rId5445" display="https://www.daloopa.com/src/4681430" xr:uid="{16D02D97-61BB-46B2-A0EC-839A3037E634}"/>
    <hyperlink ref="AH364" r:id="rId5446" display="https://www.daloopa.com/src/7963192" xr:uid="{2526D4C9-7D35-48D1-815E-5AD34CF9809E}"/>
    <hyperlink ref="AI364" r:id="rId5447" display="https://www.daloopa.com/src/10332998" xr:uid="{10E6262C-B83C-4B5D-8FC1-6ECDD2122A30}"/>
    <hyperlink ref="AJ364" r:id="rId5448" display="https://www.daloopa.com/src/14718103" xr:uid="{DA1F8601-5044-4038-97EE-E443795652B3}"/>
    <hyperlink ref="AK364" r:id="rId5449" display="https://www.daloopa.com/src/20809876" xr:uid="{ED834AB2-704D-4B5F-BDCF-1D8435769F68}"/>
    <hyperlink ref="AL364" r:id="rId5450" display="https://www.daloopa.com/src/32272350" xr:uid="{11842D6A-3965-4484-B6A0-C664643C52AE}"/>
    <hyperlink ref="AM364" r:id="rId5451" display="https://www.daloopa.com/src/38123604" xr:uid="{8E14A8E8-FFC3-4835-A555-3BB13669BEA5}"/>
    <hyperlink ref="AN364" r:id="rId5452" display="https://www.daloopa.com/src/46412911" xr:uid="{C47F0AE5-8D9C-4625-BE51-AA64A482CBC9}"/>
    <hyperlink ref="AO364" r:id="rId5453" display="https://www.daloopa.com/src/53410416" xr:uid="{D7EA22B2-B8B6-4BB9-8239-8B163FC8A244}"/>
    <hyperlink ref="AP364" r:id="rId5454" display="https://www.daloopa.com/src/58652755" xr:uid="{760640B8-385E-4E6E-BD93-5EE76543CCF6}"/>
    <hyperlink ref="AQ364" r:id="rId5455" display="https://www.daloopa.com/src/62949308" xr:uid="{D78876A9-F241-429D-BE59-DC7F4C84A79A}"/>
    <hyperlink ref="AR364" r:id="rId5456" display="https://www.daloopa.com/src/67044538" xr:uid="{1EE2F83B-34EA-4774-B2FC-F3BBDCF54618}"/>
    <hyperlink ref="AV364" r:id="rId5457" display="https://www.daloopa.com/src/1670124" xr:uid="{C2B29ACD-053B-4544-91AB-C2A617132D38}"/>
    <hyperlink ref="AW364" r:id="rId5458" display="https://www.daloopa.com/src/1669979" xr:uid="{EDFAC48C-54C8-44D1-89D1-DF92ACAC9B87}"/>
    <hyperlink ref="AX364" r:id="rId5459" display="https://www.daloopa.com/src/1669841" xr:uid="{C5BB1EC6-2B1D-4206-A042-612D038E4A49}"/>
    <hyperlink ref="AY364" r:id="rId5460" display="https://www.daloopa.com/src/1669704" xr:uid="{12CCAE8D-669E-404F-A382-893094BB577E}"/>
    <hyperlink ref="AZ364" r:id="rId5461" display="https://www.daloopa.com/src/2696962" xr:uid="{B8073B66-EBD4-454A-BBA9-29D499D03896}"/>
    <hyperlink ref="BA364" r:id="rId5462" display="https://www.daloopa.com/src/14718103" xr:uid="{F5BBA3D2-BB38-40D9-B7D4-DB0CD114214B}"/>
    <hyperlink ref="BB364" r:id="rId5463" display="https://www.daloopa.com/src/46412911" xr:uid="{60668E0E-17B0-4E17-8E2E-6C6C4CDCBDD5}"/>
    <hyperlink ref="BC364" r:id="rId5464" display="https://www.daloopa.com/src/67044538" xr:uid="{6BCD56ED-3672-4A69-BD63-9699C61C503B}"/>
    <hyperlink ref="A365" r:id="rId5465" xr:uid="{E3940099-3AB5-4932-82E3-6437874C468A}"/>
    <hyperlink ref="C365" r:id="rId5466" xr:uid="{70E4F5F5-5CD1-411A-B884-DC03861A0987}"/>
    <hyperlink ref="E365" r:id="rId5467" display="https://www.daloopa.com/src/1670526" xr:uid="{28831A8E-BA4F-4092-A5DE-D23B8527C8BF}"/>
    <hyperlink ref="F365" r:id="rId5468" display="https://www.daloopa.com/src/1670489" xr:uid="{B51073C7-586E-4C35-9946-76462C38457F}"/>
    <hyperlink ref="G365" r:id="rId5469" display="https://www.daloopa.com/src/1670452" xr:uid="{B33690C8-5093-46E4-BBD8-DB95B67DA89E}"/>
    <hyperlink ref="H365" r:id="rId5470" display="https://www.daloopa.com/src/1670415" xr:uid="{072789D2-9BE0-45C0-AFB1-BF4A6C11800F}"/>
    <hyperlink ref="I365" r:id="rId5471" display="https://www.daloopa.com/src/1670378" xr:uid="{5BF502DE-6BC1-45D8-8C7B-C9D8D6F55115}"/>
    <hyperlink ref="J365" r:id="rId5472" display="https://www.daloopa.com/src/1670340" xr:uid="{23F85DE0-E88F-48C8-AF8B-EDB516AB68EB}"/>
    <hyperlink ref="K365" r:id="rId5473" display="https://www.daloopa.com/src/1670302" xr:uid="{4BFB4F08-EEA2-4040-810D-4C18EDBD26C7}"/>
    <hyperlink ref="L365" r:id="rId5474" display="https://www.daloopa.com/src/1670265" xr:uid="{589B7880-4558-43D4-AC36-18FA2DB455F2}"/>
    <hyperlink ref="M365" r:id="rId5475" display="https://www.daloopa.com/src/1670230" xr:uid="{2E0A8874-BD3E-4A26-A9CC-186807D7606F}"/>
    <hyperlink ref="N365" r:id="rId5476" display="https://www.daloopa.com/src/1670195" xr:uid="{26EBF2F9-B6C1-40B5-977B-6569A92A8BB0}"/>
    <hyperlink ref="O365" r:id="rId5477" display="https://www.daloopa.com/src/1670160" xr:uid="{915AA3E7-6EAF-407F-B5CA-354AF86199ED}"/>
    <hyperlink ref="P365" r:id="rId5478" display="https://www.daloopa.com/src/1670125" xr:uid="{46C8BE6C-8FDA-4DFC-9049-71521EB33BFA}"/>
    <hyperlink ref="Q365" r:id="rId5479" display="https://www.daloopa.com/src/1670089" xr:uid="{28586B3A-BE4E-4888-A6E7-FCB4A8AD51D4}"/>
    <hyperlink ref="R365" r:id="rId5480" display="https://www.daloopa.com/src/1670053" xr:uid="{914BA545-01EB-426A-B0FD-3E037EB03D14}"/>
    <hyperlink ref="S365" r:id="rId5481" display="https://www.daloopa.com/src/1670017" xr:uid="{D43637D1-3590-433F-8DD0-7240C4D78F21}"/>
    <hyperlink ref="T365" r:id="rId5482" display="https://www.daloopa.com/src/1669980" xr:uid="{6822720E-B0E6-4DB9-8BAC-96E6562D03A0}"/>
    <hyperlink ref="U365" r:id="rId5483" display="https://www.daloopa.com/src/1669945" xr:uid="{1BD6E6ED-4B0B-42F4-AB8C-A45C43D6DB1E}"/>
    <hyperlink ref="V365" r:id="rId5484" display="https://www.daloopa.com/src/1669911" xr:uid="{81873C99-181E-42A1-9023-E7D6DC1D2B84}"/>
    <hyperlink ref="W365" r:id="rId5485" display="https://www.daloopa.com/src/1669876" xr:uid="{AD5C7644-23F1-4E18-ACB7-5B8349D54FC7}"/>
    <hyperlink ref="X365" r:id="rId5486" display="https://www.daloopa.com/src/1669842" xr:uid="{2320E2CC-1563-49C5-997F-CDE77FB461C5}"/>
    <hyperlink ref="Y365" r:id="rId5487" display="https://www.daloopa.com/src/1669807" xr:uid="{E2F46F22-3A7A-494C-95DA-0762D6065DF3}"/>
    <hyperlink ref="Z365" r:id="rId5488" display="https://www.daloopa.com/src/1669773" xr:uid="{B9AB4031-702D-4317-AD13-11EB9337492E}"/>
    <hyperlink ref="AA365" r:id="rId5489" display="https://www.daloopa.com/src/1669739" xr:uid="{C8914AAC-C5D5-4614-AAF6-263D0DF6791B}"/>
    <hyperlink ref="AB365" r:id="rId5490" display="https://www.daloopa.com/src/1669705" xr:uid="{7B2273F9-6364-43A0-BA41-4668B250AFAD}"/>
    <hyperlink ref="AC365" r:id="rId5491" display="https://www.daloopa.com/src/1669669" xr:uid="{67C4B616-A49D-4F12-A2CA-4137C756546B}"/>
    <hyperlink ref="AD365" r:id="rId5492" display="https://www.daloopa.com/src/1669633" xr:uid="{263453B4-3ACC-4D29-8B4F-83116E14AC5C}"/>
    <hyperlink ref="AE365" r:id="rId5493" display="https://www.daloopa.com/src/1669597" xr:uid="{D2C72C68-3F65-4A6D-82AF-CECAA8F21733}"/>
    <hyperlink ref="AF365" r:id="rId5494" display="https://www.daloopa.com/src/2696963" xr:uid="{C914B665-44A5-4636-9C0F-0AF854D5AF04}"/>
    <hyperlink ref="AG365" r:id="rId5495" display="https://www.daloopa.com/src/4681431" xr:uid="{32447EA7-8709-4281-8F9D-AAAD3698C8F4}"/>
    <hyperlink ref="AH365" r:id="rId5496" display="https://www.daloopa.com/src/7963193" xr:uid="{EAF8380D-1CE2-49D0-A18C-E4C0AF89D388}"/>
    <hyperlink ref="AI365" r:id="rId5497" display="https://www.daloopa.com/src/10332999" xr:uid="{55602A40-A0A0-44CC-841E-BC9C121811B5}"/>
    <hyperlink ref="AJ365" r:id="rId5498" display="https://www.daloopa.com/src/14718102" xr:uid="{2F7D981B-5930-4D39-B0E5-4C2C6194CADA}"/>
    <hyperlink ref="AK365" r:id="rId5499" display="https://www.daloopa.com/src/20809875" xr:uid="{D44A162D-912C-4A94-AE3F-1A150221415C}"/>
    <hyperlink ref="AL365" r:id="rId5500" display="https://www.daloopa.com/src/32272351" xr:uid="{E9679566-C1FF-4C6C-95AE-C3877B62D50F}"/>
    <hyperlink ref="AM365" r:id="rId5501" display="https://www.daloopa.com/src/38123605" xr:uid="{FC6522F1-E8D7-4091-8D26-02C4FAEEA5EA}"/>
    <hyperlink ref="AN365" r:id="rId5502" display="https://www.daloopa.com/src/46412906" xr:uid="{19D4B0FF-C492-4846-82AB-EB6F9E41C615}"/>
    <hyperlink ref="AO365" r:id="rId5503" display="https://www.daloopa.com/src/53410407" xr:uid="{FDF6A5EB-0D7D-4B75-B1A9-771D1FC99FFF}"/>
    <hyperlink ref="AP365" r:id="rId5504" display="https://www.daloopa.com/src/58652763" xr:uid="{62A8D0B6-DEE0-4C3B-A24F-F190B19CAF47}"/>
    <hyperlink ref="AQ365" r:id="rId5505" display="https://www.daloopa.com/src/62949316" xr:uid="{98EE1769-FE7E-46C8-B4E8-D7B642A66D2A}"/>
    <hyperlink ref="AR365" r:id="rId5506" display="https://www.daloopa.com/src/67044541" xr:uid="{DADD71D7-C1B9-410E-B065-54E26DE3D805}"/>
    <hyperlink ref="AT365" r:id="rId5507" display="https://www.daloopa.com/src/1670415" xr:uid="{FBD066BF-FCAD-4839-BB20-BBBBB4CCEE29}"/>
    <hyperlink ref="AU365" r:id="rId5508" display="https://www.daloopa.com/src/1670265" xr:uid="{A64A4125-9FB4-49D0-BBEA-15BBFD1F888E}"/>
    <hyperlink ref="AV365" r:id="rId5509" display="https://www.daloopa.com/src/1670125" xr:uid="{3F3BA738-C92D-457B-90AA-BD474F052A60}"/>
    <hyperlink ref="AW365" r:id="rId5510" display="https://www.daloopa.com/src/1669980" xr:uid="{1A071BF1-CA8C-4339-A46F-DFB7AA75C942}"/>
    <hyperlink ref="AX365" r:id="rId5511" display="https://www.daloopa.com/src/1669842" xr:uid="{A91D8C92-C0CD-4F7C-B37F-D899F9AF426E}"/>
    <hyperlink ref="AY365" r:id="rId5512" display="https://www.daloopa.com/src/1669705" xr:uid="{A30BB8B8-BB3E-49BA-B6D2-6999D479A515}"/>
    <hyperlink ref="AZ365" r:id="rId5513" display="https://www.daloopa.com/src/2696963" xr:uid="{9CC7700A-4F07-44BD-BAA8-9814B8167659}"/>
    <hyperlink ref="BA365" r:id="rId5514" display="https://www.daloopa.com/src/14718102" xr:uid="{AD8CC71A-5C44-4860-B7C8-7ADE824D4E59}"/>
    <hyperlink ref="BB365" r:id="rId5515" display="https://www.daloopa.com/src/46412906" xr:uid="{ECABD42D-5ED9-46F6-B7FE-C477F91081EA}"/>
    <hyperlink ref="BC365" r:id="rId5516" display="https://www.daloopa.com/src/67044541" xr:uid="{BD329522-B76A-4E60-9B32-81CE8E8DC79B}"/>
    <hyperlink ref="A366" r:id="rId5517" xr:uid="{90C94F6E-AB51-4447-905B-6EEE35699B20}"/>
    <hyperlink ref="C366" r:id="rId5518" xr:uid="{985C0FE9-0C15-44CA-85B6-A2ABF2F0FE91}"/>
    <hyperlink ref="AC366" r:id="rId5519" display="https://www.daloopa.com/src/1669670" xr:uid="{F55A406F-4E36-4695-9C88-CA202A783F16}"/>
    <hyperlink ref="AD366" r:id="rId5520" display="https://www.daloopa.com/src/1669634" xr:uid="{EE85EF6A-3032-472B-8DE3-BFA1C9B12FF1}"/>
    <hyperlink ref="AE366" r:id="rId5521" display="https://www.daloopa.com/src/1669598" xr:uid="{03E83DE6-2568-494C-9F5D-DCB471A1A9F4}"/>
    <hyperlink ref="AF366" r:id="rId5522" display="https://www.daloopa.com/src/2696964" xr:uid="{ECB16B71-A74A-4EF5-955B-6591C10A331C}"/>
    <hyperlink ref="AG366" r:id="rId5523" display="https://www.daloopa.com/src/4681432" xr:uid="{7304F8E9-5706-4394-A7C0-8C6CD69197E5}"/>
    <hyperlink ref="AH366" r:id="rId5524" display="https://www.daloopa.com/src/7963194" xr:uid="{90F4CB71-4C50-4559-88FD-2550E7EF14A8}"/>
    <hyperlink ref="AI366" r:id="rId5525" display="https://www.daloopa.com/src/10333003" xr:uid="{57437C8A-F7B2-4523-9C83-1AC89774DA00}"/>
    <hyperlink ref="AJ366" r:id="rId5526" display="https://www.daloopa.com/src/14718104" xr:uid="{002CC1A2-6322-4FE6-B55E-7980B7FA3F50}"/>
    <hyperlink ref="AK366" r:id="rId5527" display="https://www.daloopa.com/src/20809874" xr:uid="{A52DA07F-8183-4491-A4C4-D6A51A1712C3}"/>
    <hyperlink ref="AL366" r:id="rId5528" display="https://www.daloopa.com/src/32272352" xr:uid="{C438A3B0-8454-4342-B656-1ABB5F675F92}"/>
    <hyperlink ref="AM366" r:id="rId5529" display="https://www.daloopa.com/src/38123607" xr:uid="{1A97F991-4445-4DE1-992A-2FE0C1500B60}"/>
    <hyperlink ref="AN366" r:id="rId5530" display="https://www.daloopa.com/src/46412915" xr:uid="{BF835051-2242-4F4B-B3CA-A7514A4C7732}"/>
    <hyperlink ref="AO366" r:id="rId5531" display="https://www.daloopa.com/src/53410411" xr:uid="{048F5AF7-AADF-40C1-B93C-D7FC84A52E4C}"/>
    <hyperlink ref="AP366" r:id="rId5532" display="https://www.daloopa.com/src/58652752" xr:uid="{AEA91D91-0319-4E8C-8FB3-94A3C492EF7B}"/>
    <hyperlink ref="AQ366" r:id="rId5533" display="https://www.daloopa.com/src/62949306" xr:uid="{8BB9D5A4-8BAA-44FB-A500-539DA9D744B3}"/>
    <hyperlink ref="AR366" r:id="rId5534" display="https://www.daloopa.com/src/67044536" xr:uid="{12440D71-F450-47E0-A3C2-7AE8B21E90CD}"/>
    <hyperlink ref="AZ366" r:id="rId5535" display="https://www.daloopa.com/src/2696964" xr:uid="{2959599A-0930-4C06-9497-537CE9E10952}"/>
    <hyperlink ref="BA366" r:id="rId5536" display="https://www.daloopa.com/src/14718104" xr:uid="{60C2D897-85C3-44D3-8BE2-5F5A99014F4D}"/>
    <hyperlink ref="BB366" r:id="rId5537" display="https://www.daloopa.com/src/46412915" xr:uid="{F868302A-1A2E-420C-9775-3F4CAB39CCB0}"/>
    <hyperlink ref="BC366" r:id="rId5538" display="https://www.daloopa.com/src/67044536" xr:uid="{8AF94C0A-E940-4E61-9B0F-20346577CA68}"/>
    <hyperlink ref="A367" r:id="rId5539" xr:uid="{64CC587C-C946-4BBD-AD1C-E70D7B605941}"/>
    <hyperlink ref="C367" r:id="rId5540" xr:uid="{C273690F-AC13-43D7-AB26-0B63E54F0F95}"/>
    <hyperlink ref="E367" r:id="rId5541" display="https://www.daloopa.com/src/1670527" xr:uid="{F5D39AE5-6E07-4C71-9626-9F2908166819}"/>
    <hyperlink ref="F367" r:id="rId5542" display="https://www.daloopa.com/src/1670490" xr:uid="{8EBC54ED-23B7-4485-88B9-1CBCA867886F}"/>
    <hyperlink ref="G367" r:id="rId5543" display="https://www.daloopa.com/src/1670453" xr:uid="{1BF67CF0-7A91-4E06-B753-3B4743F4BE86}"/>
    <hyperlink ref="H367" r:id="rId5544" display="https://www.daloopa.com/src/1670416" xr:uid="{434E8C1D-D982-406C-B566-395AA6AA9968}"/>
    <hyperlink ref="I367" r:id="rId5545" display="https://www.daloopa.com/src/1670379" xr:uid="{41D61E7A-F5A3-4760-B15F-CBA073CB7D9D}"/>
    <hyperlink ref="J367" r:id="rId5546" display="https://www.daloopa.com/src/1670341" xr:uid="{8BEFA8A7-EEAC-4129-9C97-C1B3B9B2E755}"/>
    <hyperlink ref="K367" r:id="rId5547" display="https://www.daloopa.com/src/1670303" xr:uid="{40D92593-F022-41D1-95B4-BAAEC7DFB8EA}"/>
    <hyperlink ref="L367" r:id="rId5548" display="https://www.daloopa.com/src/1670266" xr:uid="{6F231CEE-9E12-445A-A71D-8488BD66AC7C}"/>
    <hyperlink ref="M367" r:id="rId5549" display="https://www.daloopa.com/src/1670231" xr:uid="{3BA7B964-8C48-4984-9C59-3725A0580A3B}"/>
    <hyperlink ref="N367" r:id="rId5550" display="https://www.daloopa.com/src/1670196" xr:uid="{C60795A4-744F-471F-A968-D6FE90BC0236}"/>
    <hyperlink ref="O367" r:id="rId5551" display="https://www.daloopa.com/src/1670161" xr:uid="{246DC833-2D33-424D-9729-94DFCB72A9DD}"/>
    <hyperlink ref="P367" r:id="rId5552" display="https://www.daloopa.com/src/1670126" xr:uid="{E4EE2872-2D86-42B5-B881-C346AFD134D6}"/>
    <hyperlink ref="Q367" r:id="rId5553" display="https://www.daloopa.com/src/1670090" xr:uid="{D7C202E6-2558-4CA3-A787-A589639BE871}"/>
    <hyperlink ref="R367" r:id="rId5554" display="https://www.daloopa.com/src/1670054" xr:uid="{A63E9FDE-A4BD-4899-8D25-CE12D1EC395F}"/>
    <hyperlink ref="S367" r:id="rId5555" display="https://www.daloopa.com/src/1670018" xr:uid="{2910E547-C245-4588-B5F9-2933A7E2671B}"/>
    <hyperlink ref="T367" r:id="rId5556" display="https://www.daloopa.com/src/1669981" xr:uid="{73D22BBE-44C4-4D43-9FA0-E4CD9A573B87}"/>
    <hyperlink ref="U367" r:id="rId5557" display="https://www.daloopa.com/src/1669946" xr:uid="{002C7760-E7B0-4191-A722-9A41A586EF86}"/>
    <hyperlink ref="V367" r:id="rId5558" display="https://www.daloopa.com/src/1669912" xr:uid="{C5796395-82B3-4D00-B157-4E31F2395034}"/>
    <hyperlink ref="W367" r:id="rId5559" display="https://www.daloopa.com/src/1669877" xr:uid="{3659F7D4-11FE-4975-8395-B85E7295DEFF}"/>
    <hyperlink ref="X367" r:id="rId5560" display="https://www.daloopa.com/src/1669843" xr:uid="{7AD2C5E9-E5A1-45E7-ADBC-4418A3060C07}"/>
    <hyperlink ref="Y367" r:id="rId5561" display="https://www.daloopa.com/src/1669808" xr:uid="{D1161775-F05E-4DB9-83D0-C1A798F9F473}"/>
    <hyperlink ref="Z367" r:id="rId5562" display="https://www.daloopa.com/src/1669774" xr:uid="{326478D2-F8AF-4E90-9CF5-52CDA4DF44D8}"/>
    <hyperlink ref="AA367" r:id="rId5563" display="https://www.daloopa.com/src/1669740" xr:uid="{B56BF582-6581-4322-8375-A2573ABE5D0A}"/>
    <hyperlink ref="AB367" r:id="rId5564" display="https://www.daloopa.com/src/1669706" xr:uid="{DD372864-823B-422B-BD96-F4714E9EB34B}"/>
    <hyperlink ref="AC367" r:id="rId5565" display="https://www.daloopa.com/src/1669671" xr:uid="{82528DB2-73D1-4DE7-8E4A-67ADAE2EC4FF}"/>
    <hyperlink ref="AD367" r:id="rId5566" display="https://www.daloopa.com/src/1669635" xr:uid="{63671744-1FC0-4DCB-B0A8-DEFEE3423F3F}"/>
    <hyperlink ref="AE367" r:id="rId5567" display="https://www.daloopa.com/src/1669599" xr:uid="{5E87361B-33D3-4ACC-938E-6F42B9C4CF41}"/>
    <hyperlink ref="AF367" r:id="rId5568" display="https://www.daloopa.com/src/2696965" xr:uid="{099AAFE3-88D0-4CB0-97DE-8F3A276BEA07}"/>
    <hyperlink ref="AG367" r:id="rId5569" display="https://www.daloopa.com/src/4681433" xr:uid="{93A734D3-ABD0-4F9B-A52C-5952EA96ED9D}"/>
    <hyperlink ref="AH367" r:id="rId5570" display="https://www.daloopa.com/src/7963195" xr:uid="{5F46310F-17D1-4BDC-AA0A-14ACDB0FC4E5}"/>
    <hyperlink ref="AI367" r:id="rId5571" display="https://www.daloopa.com/src/10333005" xr:uid="{17AB17C1-4A91-43E7-80AC-C6B560AAEA79}"/>
    <hyperlink ref="AJ367" r:id="rId5572" display="https://www.daloopa.com/src/14718105" xr:uid="{8590AF81-32CD-40BF-8754-EB86089F6F53}"/>
    <hyperlink ref="AK367" r:id="rId5573" display="https://www.daloopa.com/src/20809887" xr:uid="{307CEA24-5326-4F71-9715-84DD3F5E6679}"/>
    <hyperlink ref="AL367" r:id="rId5574" display="https://www.daloopa.com/src/32272341" xr:uid="{A8950BE8-3CE6-4361-BD32-A2EBE09D3B47}"/>
    <hyperlink ref="AM367" r:id="rId5575" display="https://www.daloopa.com/src/38123606" xr:uid="{DAF546A4-C3E3-4869-9997-2DFA6B32D413}"/>
    <hyperlink ref="AN367" r:id="rId5576" display="https://www.daloopa.com/src/46412916" xr:uid="{8BE40B69-37BB-4FD3-A6FC-5B8ED783F13E}"/>
    <hyperlink ref="AO367" r:id="rId5577" display="https://www.daloopa.com/src/53410440" xr:uid="{02737D5C-2563-428B-A1C5-0EE0BFD0E71F}"/>
    <hyperlink ref="AP367" r:id="rId5578" display="https://www.daloopa.com/src/58652756" xr:uid="{69F03FA9-7B4D-48AB-B290-4DC81B03C42D}"/>
    <hyperlink ref="AQ367" r:id="rId5579" display="https://www.daloopa.com/src/62949311" xr:uid="{3AA36B2F-DD2B-4DF2-A2A5-699DA88E7098}"/>
    <hyperlink ref="AR367" r:id="rId5580" display="https://www.daloopa.com/src/67044539" xr:uid="{FA70F0C7-0C6E-469E-88B5-CE75151AB9AC}"/>
    <hyperlink ref="AT367" r:id="rId5581" display="https://www.daloopa.com/src/1670416" xr:uid="{55A3EA3C-E709-4A52-A736-D13B750A9AD7}"/>
    <hyperlink ref="AU367" r:id="rId5582" display="https://www.daloopa.com/src/1670266" xr:uid="{CBC06C0B-143B-4A6E-BBC3-B06D304E24FA}"/>
    <hyperlink ref="AV367" r:id="rId5583" display="https://www.daloopa.com/src/1670126" xr:uid="{6D40C600-B8A6-4417-A01E-D22094FD3F40}"/>
    <hyperlink ref="AW367" r:id="rId5584" display="https://www.daloopa.com/src/1669981" xr:uid="{AB0F4BEB-A25D-4370-A405-72EBF42B48BD}"/>
    <hyperlink ref="AX367" r:id="rId5585" display="https://www.daloopa.com/src/1669843" xr:uid="{0A4608F9-2A4F-43B1-9E15-72BF55B6F339}"/>
    <hyperlink ref="AY367" r:id="rId5586" display="https://www.daloopa.com/src/1669706" xr:uid="{8F44F719-B66B-46AB-84F6-16CC283F839E}"/>
    <hyperlink ref="AZ367" r:id="rId5587" display="https://www.daloopa.com/src/2696965" xr:uid="{89E8EA7B-0641-4FD1-96A5-5C3769E42F4D}"/>
    <hyperlink ref="BA367" r:id="rId5588" display="https://www.daloopa.com/src/14718105" xr:uid="{2D117D3F-A975-410B-8AC5-67ADF3E1D8BC}"/>
    <hyperlink ref="BB367" r:id="rId5589" display="https://www.daloopa.com/src/46412916" xr:uid="{01750E91-3F30-4982-BD39-DB1B1174E20F}"/>
    <hyperlink ref="BC367" r:id="rId5590" display="https://www.daloopa.com/src/67044539" xr:uid="{65FD941E-CC89-4311-BDD3-68A688852066}"/>
    <hyperlink ref="A368" r:id="rId5591" xr:uid="{64CA88CF-F1AE-42BF-85F8-124B6769E8C3}"/>
    <hyperlink ref="C368" r:id="rId5592" xr:uid="{B447540B-1EB5-4D03-8BC8-5ABFA401A3C6}"/>
    <hyperlink ref="E368" r:id="rId5593" display="https://www.daloopa.com/src/1670528" xr:uid="{91751F9F-2C33-4CF7-9D09-3821A46B8417}"/>
    <hyperlink ref="F368" r:id="rId5594" display="https://www.daloopa.com/src/1670491" xr:uid="{5CCD53A4-2951-4BD3-8ADD-30973252C02D}"/>
    <hyperlink ref="G368" r:id="rId5595" display="https://www.daloopa.com/src/1670454" xr:uid="{600FB9F9-0D52-4E36-B49B-3CAEF1CDDD22}"/>
    <hyperlink ref="H368" r:id="rId5596" display="https://www.daloopa.com/src/1670417" xr:uid="{73BF31A5-EFFE-4187-B649-E9D757FE2A09}"/>
    <hyperlink ref="I368" r:id="rId5597" display="https://www.daloopa.com/src/1670380" xr:uid="{A2F5EFCB-4B23-4F0A-BED2-52F5515F76EB}"/>
    <hyperlink ref="J368" r:id="rId5598" display="https://www.daloopa.com/src/1670342" xr:uid="{A72EE099-C517-478E-A7E9-75E12D3C89BC}"/>
    <hyperlink ref="K368" r:id="rId5599" display="https://www.daloopa.com/src/1670304" xr:uid="{7835C152-EA91-48AC-A338-680D8136F227}"/>
    <hyperlink ref="L368" r:id="rId5600" display="https://www.daloopa.com/src/1670267" xr:uid="{0B2342BB-44EE-4130-8F05-3D2A8ACBEA9C}"/>
    <hyperlink ref="M368" r:id="rId5601" display="https://www.daloopa.com/src/1670232" xr:uid="{E564DD9F-7F43-4BCF-B56F-6CF8CCB880CD}"/>
    <hyperlink ref="N368" r:id="rId5602" display="https://www.daloopa.com/src/1670197" xr:uid="{9B7FFEE5-7BBE-4608-8EE9-FADA8BCBC24C}"/>
    <hyperlink ref="O368" r:id="rId5603" display="https://www.daloopa.com/src/1670162" xr:uid="{7ED2C614-9440-4D4A-931F-5F52B2239A79}"/>
    <hyperlink ref="P368" r:id="rId5604" display="https://www.daloopa.com/src/1670127" xr:uid="{F77FC0DF-49F1-4938-BA4C-FDB0B3050897}"/>
    <hyperlink ref="Q368" r:id="rId5605" display="https://www.daloopa.com/src/1670091" xr:uid="{2D85B524-40AB-4091-AF74-F051F6C1DBD3}"/>
    <hyperlink ref="R368" r:id="rId5606" display="https://www.daloopa.com/src/1670055" xr:uid="{B9EFBBCE-59FA-47C4-95BB-10F5AD704B56}"/>
    <hyperlink ref="S368" r:id="rId5607" display="https://www.daloopa.com/src/1670019" xr:uid="{D086655B-E691-4939-B443-62D46F03A99D}"/>
    <hyperlink ref="T368" r:id="rId5608" display="https://www.daloopa.com/src/1669982" xr:uid="{C05D1D82-E209-4A85-BD64-5F079F856CAE}"/>
    <hyperlink ref="U368" r:id="rId5609" display="https://www.daloopa.com/src/1669947" xr:uid="{1E2B761F-AF2D-4B53-9587-06436BD06264}"/>
    <hyperlink ref="V368" r:id="rId5610" display="https://www.daloopa.com/src/1669913" xr:uid="{AC57FC4D-508A-4F6C-9CED-548CE83496B7}"/>
    <hyperlink ref="W368" r:id="rId5611" display="https://www.daloopa.com/src/1669878" xr:uid="{CB0F9749-C5ED-4FD0-9180-24223F28BFA7}"/>
    <hyperlink ref="X368" r:id="rId5612" display="https://www.daloopa.com/src/1669844" xr:uid="{C7DFD9E9-27BC-4E7D-84E7-A05FB0D14E57}"/>
    <hyperlink ref="Y368" r:id="rId5613" display="https://www.daloopa.com/src/1669809" xr:uid="{4816D40D-3772-4544-845D-70288C9045BF}"/>
    <hyperlink ref="Z368" r:id="rId5614" display="https://www.daloopa.com/src/1669775" xr:uid="{79CC3E8E-4BD0-4E70-AD66-5FC105FEE6B6}"/>
    <hyperlink ref="AA368" r:id="rId5615" display="https://www.daloopa.com/src/1669741" xr:uid="{1A35DFD6-61C9-4133-8EB6-EB5ADC8080D7}"/>
    <hyperlink ref="AB368" r:id="rId5616" display="https://www.daloopa.com/src/1669707" xr:uid="{DA7E32DE-3F48-43EC-B18D-A0170B75E2F4}"/>
    <hyperlink ref="AC368" r:id="rId5617" display="https://www.daloopa.com/src/1669672" xr:uid="{7D312D5A-D3C6-4977-9E31-203C77C2AD3E}"/>
    <hyperlink ref="AD368" r:id="rId5618" display="https://www.daloopa.com/src/1669636" xr:uid="{91055E41-266A-45CD-A0EA-B83BEF350B9E}"/>
    <hyperlink ref="AE368" r:id="rId5619" display="https://www.daloopa.com/src/1669600" xr:uid="{078CA21F-A57C-4737-81E8-3D525920B66C}"/>
    <hyperlink ref="AF368" r:id="rId5620" display="https://www.daloopa.com/src/2696966" xr:uid="{A878D648-6A1E-4065-BDB0-EC28BA9D2538}"/>
    <hyperlink ref="AG368" r:id="rId5621" display="https://www.daloopa.com/src/4681434" xr:uid="{73926A0E-10BF-417F-9122-E50D7A4B4BE7}"/>
    <hyperlink ref="AH368" r:id="rId5622" display="https://www.daloopa.com/src/7963196" xr:uid="{45EE2A52-FA1D-4570-8516-05116DCA6E89}"/>
    <hyperlink ref="AI368" r:id="rId5623" display="https://www.daloopa.com/src/10333007" xr:uid="{4144262A-76BC-4DB5-9951-91A2FF7D6BB9}"/>
    <hyperlink ref="AJ368" r:id="rId5624" display="https://www.daloopa.com/src/14718101" xr:uid="{5D8A9C37-DAB0-4F10-998D-98F27F56336B}"/>
    <hyperlink ref="AK368" r:id="rId5625" display="https://www.daloopa.com/src/20809862" xr:uid="{B5EEE386-1BE0-446C-A90D-9C391C4E2C59}"/>
    <hyperlink ref="AL368" r:id="rId5626" display="https://www.daloopa.com/src/32272353" xr:uid="{A20B19B0-CD52-4E45-A2BB-1253FA024408}"/>
    <hyperlink ref="AM368" r:id="rId5627" display="https://www.daloopa.com/src/38123572" xr:uid="{E56AEC41-A01F-4FC5-84C4-5A409E4FBF25}"/>
    <hyperlink ref="AN368" r:id="rId5628" display="https://www.daloopa.com/src/46412901" xr:uid="{A3279880-766D-48A1-81A0-6E3CB1018D74}"/>
    <hyperlink ref="AO368" r:id="rId5629" display="https://www.daloopa.com/src/53410412" xr:uid="{FF471FDF-C0B5-4A74-9E41-4A265C101606}"/>
    <hyperlink ref="AP368" r:id="rId5630" display="https://www.daloopa.com/src/58652758" xr:uid="{F531F5C8-8B74-4ECE-9070-6756C012B96F}"/>
    <hyperlink ref="AQ368" r:id="rId5631" display="https://www.daloopa.com/src/62949309" xr:uid="{4E9B3D80-D11E-43A8-AC80-148B19317DB8}"/>
    <hyperlink ref="AR368" r:id="rId5632" display="https://www.daloopa.com/src/67044540" xr:uid="{613544FE-AE8C-4E95-AB70-B5ED87894957}"/>
    <hyperlink ref="AT368" r:id="rId5633" display="https://www.daloopa.com/src/1670417" xr:uid="{79728468-E1B3-4125-B296-53ABF84F2C1E}"/>
    <hyperlink ref="AU368" r:id="rId5634" display="https://www.daloopa.com/src/1670267" xr:uid="{43CE942A-92FF-448D-9400-A01783A8F374}"/>
    <hyperlink ref="AV368" r:id="rId5635" display="https://www.daloopa.com/src/1670127" xr:uid="{3FB35659-C4A6-47BE-8DFF-6B9406F1DC06}"/>
    <hyperlink ref="AW368" r:id="rId5636" display="https://www.daloopa.com/src/1669982" xr:uid="{93D96029-806A-47D8-8373-94F933892BB6}"/>
    <hyperlink ref="AX368" r:id="rId5637" display="https://www.daloopa.com/src/1669844" xr:uid="{7645BB22-0D28-4AE6-B1B3-7D3E317AC8F7}"/>
    <hyperlink ref="AY368" r:id="rId5638" display="https://www.daloopa.com/src/1669707" xr:uid="{07CD3B4C-81AF-4ACD-9BC7-092149D150DD}"/>
    <hyperlink ref="AZ368" r:id="rId5639" display="https://www.daloopa.com/src/2696966" xr:uid="{814A9E15-00F4-4870-B387-8C7CDBE28AC4}"/>
    <hyperlink ref="BA368" r:id="rId5640" display="https://www.daloopa.com/src/14718101" xr:uid="{E0086C94-6C8D-44F0-91A9-0D3D96D82AF0}"/>
    <hyperlink ref="BB368" r:id="rId5641" display="https://www.daloopa.com/src/46412901" xr:uid="{5F07A766-38A6-4075-9F75-7DD5942F2579}"/>
    <hyperlink ref="BC368" r:id="rId5642" display="https://www.daloopa.com/src/67044540" xr:uid="{5734B881-1628-4822-A8E8-B74251BDA056}"/>
    <hyperlink ref="A369" r:id="rId5643" xr:uid="{796FAB96-8722-4BD6-A7B4-145E897B43DF}"/>
    <hyperlink ref="C369" r:id="rId5644" xr:uid="{F32C775C-6A5C-483F-B907-E603C8500AE8}"/>
    <hyperlink ref="E369" r:id="rId5645" display="https://www.daloopa.com/src/1670524" xr:uid="{01362537-B0F5-49EE-887D-3E59D1F26EDD}"/>
    <hyperlink ref="F369" r:id="rId5646" display="https://www.daloopa.com/src/1670487" xr:uid="{04BE65D8-23D4-4451-8D0F-A811C906DB24}"/>
    <hyperlink ref="G369" r:id="rId5647" display="https://www.daloopa.com/src/1670450" xr:uid="{DFDB1677-3F9B-4A0C-9585-C3A65700307C}"/>
    <hyperlink ref="H369" r:id="rId5648" display="https://www.daloopa.com/src/1670413" xr:uid="{6CC63F47-BFFD-40E5-8F20-BCA934B699A0}"/>
    <hyperlink ref="I369" r:id="rId5649" display="https://www.daloopa.com/src/1670376" xr:uid="{793A21EE-CCDD-4D68-9892-6E8011DB0F2F}"/>
    <hyperlink ref="J369" r:id="rId5650" display="https://www.daloopa.com/src/1670338" xr:uid="{50AD7F43-8D1F-462E-9DA6-31F7E141F4AA}"/>
    <hyperlink ref="K369" r:id="rId5651" display="https://www.daloopa.com/src/1670300" xr:uid="{75AE63D7-B52C-429C-920C-ACFEEF9193F2}"/>
    <hyperlink ref="L369" r:id="rId5652" display="https://www.daloopa.com/src/1670263" xr:uid="{704FFBBF-EB5E-4183-89C4-A83E5FDA5FBE}"/>
    <hyperlink ref="M369" r:id="rId5653" display="https://www.daloopa.com/src/1670228" xr:uid="{0B252BDD-0869-49B8-82FB-BB441617FA52}"/>
    <hyperlink ref="N369" r:id="rId5654" display="https://www.daloopa.com/src/1670193" xr:uid="{3B41B68F-C84C-4322-9AB3-EE4AB6161023}"/>
    <hyperlink ref="O369" r:id="rId5655" display="https://www.daloopa.com/src/1670158" xr:uid="{A60545B1-CF30-4FED-AB15-93FA78877713}"/>
    <hyperlink ref="P369" r:id="rId5656" display="https://www.daloopa.com/src/1670122" xr:uid="{0C382798-8177-4BC9-A83E-7846C238A254}"/>
    <hyperlink ref="Q369" r:id="rId5657" display="https://www.daloopa.com/src/1670086" xr:uid="{716B4202-ADD7-48FE-9FEF-2FE3772B7E01}"/>
    <hyperlink ref="R369" r:id="rId5658" display="https://www.daloopa.com/src/1670050" xr:uid="{E50FA12B-882A-4430-A902-DB00CA7FDA40}"/>
    <hyperlink ref="S369" r:id="rId5659" display="https://www.daloopa.com/src/1670014" xr:uid="{995ABB99-8E68-4752-9925-5ABC6DE37BB9}"/>
    <hyperlink ref="T369" r:id="rId5660" display="https://www.daloopa.com/src/1669977" xr:uid="{B2F74F94-22C4-4AE3-8470-A9E32A47B988}"/>
    <hyperlink ref="U369" r:id="rId5661" display="https://www.daloopa.com/src/1669942" xr:uid="{41653F73-6852-4B09-B59F-E653FBBEEB59}"/>
    <hyperlink ref="V369" r:id="rId5662" display="https://www.daloopa.com/src/1669908" xr:uid="{22A2B37A-EDEE-44EF-97D3-306D0CF85FA1}"/>
    <hyperlink ref="W369" r:id="rId5663" display="https://www.daloopa.com/src/1669879" xr:uid="{8CE88BBD-13AD-4CBB-A2A0-9CE00B00A375}"/>
    <hyperlink ref="X369" r:id="rId5664" display="https://www.daloopa.com/src/1669845" xr:uid="{9C852398-6A3B-4C23-9E7A-6F43FC400675}"/>
    <hyperlink ref="Y369" r:id="rId5665" display="https://www.daloopa.com/src/1669810" xr:uid="{7054E9A2-9DD8-4348-B128-9A314EE2A936}"/>
    <hyperlink ref="Z369" r:id="rId5666" display="https://www.daloopa.com/src/1669776" xr:uid="{E91264E6-0285-40A9-95F5-84176FFF92CD}"/>
    <hyperlink ref="AA369" r:id="rId5667" display="https://www.daloopa.com/src/1669742" xr:uid="{ACA8B82F-29C8-488C-BF82-A420FE57238B}"/>
    <hyperlink ref="AB369" r:id="rId5668" display="https://www.daloopa.com/src/1669708" xr:uid="{F10A3378-37FC-490A-9445-7C9A8988B38A}"/>
    <hyperlink ref="AC369" r:id="rId5669" display="https://www.daloopa.com/src/1669673" xr:uid="{DACD52A0-505C-40B2-BC43-9B1C0008367E}"/>
    <hyperlink ref="AD369" r:id="rId5670" display="https://www.daloopa.com/src/1669637" xr:uid="{05E3ADBB-9F9D-4E9E-B166-00256782A192}"/>
    <hyperlink ref="AE369" r:id="rId5671" display="https://www.daloopa.com/src/1669601" xr:uid="{D22EE56D-6542-4871-A4DE-7CE0320F0FF5}"/>
    <hyperlink ref="AF369" r:id="rId5672" display="https://www.daloopa.com/src/2696967" xr:uid="{C7E6E641-3578-4F34-9C9F-831264D69C07}"/>
    <hyperlink ref="AG369" r:id="rId5673" display="https://www.daloopa.com/src/4681435" xr:uid="{D8634798-7500-47D5-8824-36889EF2D845}"/>
    <hyperlink ref="AH369" r:id="rId5674" display="https://www.daloopa.com/src/7963197" xr:uid="{61320E16-BBE8-4134-9B36-2296ED460FF3}"/>
    <hyperlink ref="AI369" r:id="rId5675" display="https://www.daloopa.com/src/10333004" xr:uid="{545CDAC6-77A9-41A5-ABD9-81A1EF31CCD1}"/>
    <hyperlink ref="AJ369" r:id="rId5676" display="https://www.daloopa.com/src/14718106" xr:uid="{078BB28F-AD33-4419-8CC1-266D732DF9A5}"/>
    <hyperlink ref="AK369" r:id="rId5677" display="https://www.daloopa.com/src/20809886" xr:uid="{F5A1F53B-E977-4937-8F54-A5135E7637EA}"/>
    <hyperlink ref="AL369" r:id="rId5678" display="https://www.daloopa.com/src/32272355" xr:uid="{9B30A8C1-F5C2-4D82-B9F3-667C17B536B0}"/>
    <hyperlink ref="AM369" r:id="rId5679" display="https://www.daloopa.com/src/38123573" xr:uid="{1A07C743-3825-426F-9B46-87E506A9FD5F}"/>
    <hyperlink ref="AN369" r:id="rId5680" display="https://www.daloopa.com/src/46412902" xr:uid="{716F34E4-3F14-4AEC-80E0-69D566F1EEAE}"/>
    <hyperlink ref="AO369" r:id="rId5681" display="https://www.daloopa.com/src/53410413" xr:uid="{E015D74B-6EA3-45FF-BE1D-62D929B14A7B}"/>
    <hyperlink ref="AP369" r:id="rId5682" display="https://www.daloopa.com/src/58652757" xr:uid="{ACC3D3A3-34F5-42A7-A472-0BE547C26D40}"/>
    <hyperlink ref="AQ369" r:id="rId5683" display="https://www.daloopa.com/src/62949303" xr:uid="{BB8D3326-D63B-445A-8496-C5EF4F399E7A}"/>
    <hyperlink ref="AR369" r:id="rId5684" display="https://www.daloopa.com/src/67044543" xr:uid="{4082319A-049D-4579-8368-501598BC88ED}"/>
    <hyperlink ref="AT369" r:id="rId5685" display="https://www.daloopa.com/src/1670413" xr:uid="{BA1E1C0F-C687-48A1-A7F7-3363501E1D3C}"/>
    <hyperlink ref="AU369" r:id="rId5686" display="https://www.daloopa.com/src/1670263" xr:uid="{DF243726-943A-4AF8-8CD4-329A7D49666A}"/>
    <hyperlink ref="AV369" r:id="rId5687" display="https://www.daloopa.com/src/1670122" xr:uid="{CB00AC71-E5AE-4D0F-AA33-7EDBFF0CCA4F}"/>
    <hyperlink ref="AW369" r:id="rId5688" display="https://www.daloopa.com/src/1669977" xr:uid="{9F782C7D-17CD-4AE8-9104-79C0F223FDF1}"/>
    <hyperlink ref="AX369" r:id="rId5689" display="https://www.daloopa.com/src/1669845" xr:uid="{6BEF3E77-BC4B-4F42-A4F2-482BF2ED7A7C}"/>
    <hyperlink ref="AY369" r:id="rId5690" display="https://www.daloopa.com/src/1669708" xr:uid="{E9F24C9F-2EEE-43B8-AB4B-40F82C53CB4D}"/>
    <hyperlink ref="AZ369" r:id="rId5691" display="https://www.daloopa.com/src/2696967" xr:uid="{4BE1894E-D9AA-4F20-A13B-8775D7B36409}"/>
    <hyperlink ref="BA369" r:id="rId5692" display="https://www.daloopa.com/src/14718106" xr:uid="{B661986D-0BC2-45B8-9A99-9BFFAF5BE4E0}"/>
    <hyperlink ref="BB369" r:id="rId5693" display="https://www.daloopa.com/src/46412902" xr:uid="{728C67A3-C9A7-4E80-B739-F5ECC4242308}"/>
    <hyperlink ref="BC369" r:id="rId5694" display="https://www.daloopa.com/src/67044543" xr:uid="{5E62F449-53E3-4130-B6D6-1F3E9DE9576C}"/>
    <hyperlink ref="A370" r:id="rId5695" xr:uid="{DEFA7AA2-2280-442D-9CBD-466EC46DBB7E}"/>
    <hyperlink ref="C370" r:id="rId5696" xr:uid="{B708E078-C9D4-4F16-B5D9-7B107A473CC6}"/>
    <hyperlink ref="E370" r:id="rId5697" display="https://www.daloopa.com/src/1670529" xr:uid="{D7F3B2DB-9972-4DF4-BD75-EF4BF7E5A9FB}"/>
    <hyperlink ref="F370" r:id="rId5698" display="https://www.daloopa.com/src/1670492" xr:uid="{EDC07974-7AE3-4877-A942-C4E8D435A51A}"/>
    <hyperlink ref="G370" r:id="rId5699" display="https://www.daloopa.com/src/1670455" xr:uid="{21586CC1-3B2F-4BAA-A0F6-2171391D65CD}"/>
    <hyperlink ref="H370" r:id="rId5700" display="https://www.daloopa.com/src/1670418" xr:uid="{601DD529-42F5-4B62-9611-2F199A2A8188}"/>
    <hyperlink ref="I370" r:id="rId5701" display="https://www.daloopa.com/src/1670381" xr:uid="{F969392C-6527-4F8B-93D3-734E7438C285}"/>
    <hyperlink ref="J370" r:id="rId5702" display="https://www.daloopa.com/src/1670343" xr:uid="{AC9D9F97-1346-4959-85EA-20A41CA9B4A6}"/>
    <hyperlink ref="K370" r:id="rId5703" display="https://www.daloopa.com/src/1670305" xr:uid="{D02CBFBB-5710-41F7-879C-F003E068B274}"/>
    <hyperlink ref="L370" r:id="rId5704" display="https://www.daloopa.com/src/1670268" xr:uid="{35E9015C-AA0D-464B-95BC-F80A1ED165A2}"/>
    <hyperlink ref="M370" r:id="rId5705" display="https://www.daloopa.com/src/1670233" xr:uid="{9FB859D7-DE88-496E-AC7F-F361556CCBFB}"/>
    <hyperlink ref="N370" r:id="rId5706" display="https://www.daloopa.com/src/1670198" xr:uid="{174BAE2D-6971-4B96-93D3-D1C1D2852192}"/>
    <hyperlink ref="O370" r:id="rId5707" display="https://www.daloopa.com/src/1670163" xr:uid="{F9C99604-B1C7-424E-8387-F82CD180D7B8}"/>
    <hyperlink ref="P370" r:id="rId5708" display="https://www.daloopa.com/src/1670128" xr:uid="{A31DD07C-D19B-4A9C-8A5E-01D56B93BCD1}"/>
    <hyperlink ref="Q370" r:id="rId5709" display="https://www.daloopa.com/src/1670092" xr:uid="{A3E98D23-30C7-4BA2-8EEF-B8DB783A86F1}"/>
    <hyperlink ref="R370" r:id="rId5710" display="https://www.daloopa.com/src/1670056" xr:uid="{EEC2C3BD-9F6D-4BB6-A24F-DEE2E28860D1}"/>
    <hyperlink ref="S370" r:id="rId5711" display="https://www.daloopa.com/src/1670020" xr:uid="{5861044E-DA88-498B-A612-8D0042CC73DE}"/>
    <hyperlink ref="T370" r:id="rId5712" display="https://www.daloopa.com/src/1669983" xr:uid="{8C5E4833-E509-44C4-8056-AADC551C2E17}"/>
    <hyperlink ref="U370" r:id="rId5713" display="https://www.daloopa.com/src/1669948" xr:uid="{A922A8E7-CA4F-4A3F-A485-AA2364749C32}"/>
    <hyperlink ref="V370" r:id="rId5714" display="https://www.daloopa.com/src/1669914" xr:uid="{AADC2F27-32BB-4B2B-8B05-CCD50529E101}"/>
    <hyperlink ref="W370" r:id="rId5715" display="https://www.daloopa.com/src/1669880" xr:uid="{C34DE025-9189-4663-99A0-578E5F705853}"/>
    <hyperlink ref="X370" r:id="rId5716" display="https://www.daloopa.com/src/1669846" xr:uid="{D80F8163-6D16-4F82-88E7-80D8B4F16EED}"/>
    <hyperlink ref="Y370" r:id="rId5717" display="https://www.daloopa.com/src/1669811" xr:uid="{641C468C-E57D-41AF-B6B6-5E52933577B4}"/>
    <hyperlink ref="Z370" r:id="rId5718" display="https://www.daloopa.com/src/1669777" xr:uid="{1C995430-0E14-4671-89F8-2981014A1A14}"/>
    <hyperlink ref="AA370" r:id="rId5719" display="https://www.daloopa.com/src/1669743" xr:uid="{CE09A7E9-3D28-4206-A332-46A24BDA6036}"/>
    <hyperlink ref="AB370" r:id="rId5720" display="https://www.daloopa.com/src/1669709" xr:uid="{654779A8-FAD1-4794-B86F-63D454B0FC29}"/>
    <hyperlink ref="AC370" r:id="rId5721" display="https://www.daloopa.com/src/1669674" xr:uid="{90420BED-DF7A-4CD2-9916-03FE98AA4865}"/>
    <hyperlink ref="AD370" r:id="rId5722" display="https://www.daloopa.com/src/1669638" xr:uid="{80E42666-389D-4011-82F2-F0B5D3A71090}"/>
    <hyperlink ref="AE370" r:id="rId5723" display="https://www.daloopa.com/src/1669602" xr:uid="{C5D9D498-5B23-4B46-AAAE-613EAE5B70EA}"/>
    <hyperlink ref="AF370" r:id="rId5724" display="https://www.daloopa.com/src/2696968" xr:uid="{2A3500FB-AB7F-4F84-84DA-CE0127DD11F1}"/>
    <hyperlink ref="AG370" r:id="rId5725" display="https://www.daloopa.com/src/4681436" xr:uid="{A37F793F-E729-4B18-8F51-798C91161424}"/>
    <hyperlink ref="AH370" r:id="rId5726" display="https://www.daloopa.com/src/7963198" xr:uid="{24065665-30A1-4956-B345-092E9CFAFF36}"/>
    <hyperlink ref="AI370" r:id="rId5727" display="https://www.daloopa.com/src/10333015" xr:uid="{BC6A0259-E0FF-4217-9C6F-81E9244EE166}"/>
    <hyperlink ref="AJ370" r:id="rId5728" display="https://www.daloopa.com/src/14718071" xr:uid="{563C35FA-6DEA-4B2B-A15E-0481A60C1E0A}"/>
    <hyperlink ref="AK370" r:id="rId5729" display="https://www.daloopa.com/src/20809892" xr:uid="{2EE6C18C-44AD-461D-8C78-2CBBFDEE0C45}"/>
    <hyperlink ref="AL370" r:id="rId5730" display="https://www.daloopa.com/src/32272354" xr:uid="{A1635F85-0198-4982-AEF9-7F2469E67C83}"/>
    <hyperlink ref="AM370" r:id="rId5731" display="https://www.daloopa.com/src/38123574" xr:uid="{2E399DBE-037B-42B8-B3EF-F8AE55A33B2F}"/>
    <hyperlink ref="AN370" r:id="rId5732" display="https://www.daloopa.com/src/46412903" xr:uid="{B85A099F-4D12-4332-909D-940817B36C0B}"/>
    <hyperlink ref="AO370" r:id="rId5733" display="https://www.daloopa.com/src/53410410" xr:uid="{171C0846-BA20-48D4-9691-DFC1D42A4D89}"/>
    <hyperlink ref="AP370" r:id="rId5734" display="https://www.daloopa.com/src/58652760" xr:uid="{8B63E29B-DDE5-4F57-A77D-47BEFCF319C3}"/>
    <hyperlink ref="AQ370" r:id="rId5735" display="https://www.daloopa.com/src/62949312" xr:uid="{360CEAD1-7EB6-4BFA-8B11-0EB7EC491B8C}"/>
    <hyperlink ref="AR370" r:id="rId5736" display="https://www.daloopa.com/src/67044537" xr:uid="{5BC82FEE-3598-4889-ACEC-2A7B8C9F3213}"/>
    <hyperlink ref="AT370" r:id="rId5737" display="https://www.daloopa.com/src/1670418" xr:uid="{8DB7A87F-4198-4D24-8BA0-6011F126BED1}"/>
    <hyperlink ref="AU370" r:id="rId5738" display="https://www.daloopa.com/src/1670268" xr:uid="{1CA0ACC3-F0C5-46A9-8647-0F771BA16AD7}"/>
    <hyperlink ref="AV370" r:id="rId5739" display="https://www.daloopa.com/src/1670128" xr:uid="{C95233C8-2458-4746-A731-1F3BFD238EFB}"/>
    <hyperlink ref="AW370" r:id="rId5740" display="https://www.daloopa.com/src/1669983" xr:uid="{B5E608BF-AE85-4DA5-8353-DB2FEE68A65D}"/>
    <hyperlink ref="AX370" r:id="rId5741" display="https://www.daloopa.com/src/1669846" xr:uid="{555A434C-7ADB-4C97-AB20-AF6F15E6AD1E}"/>
    <hyperlink ref="AY370" r:id="rId5742" display="https://www.daloopa.com/src/1669709" xr:uid="{D544F9C8-A6B6-4026-8D10-45878BD25EF9}"/>
    <hyperlink ref="AZ370" r:id="rId5743" display="https://www.daloopa.com/src/2696968" xr:uid="{BF1A848C-7AD1-402A-AAF7-5F9E94E926FB}"/>
    <hyperlink ref="BA370" r:id="rId5744" display="https://www.daloopa.com/src/14718071" xr:uid="{F1DDEAE4-9A3E-4A7E-9152-46A009568EE8}"/>
    <hyperlink ref="BB370" r:id="rId5745" display="https://www.daloopa.com/src/46412903" xr:uid="{5AEC2254-DCF7-482C-A470-CFD5E7A3ACB2}"/>
    <hyperlink ref="BC370" r:id="rId5746" display="https://www.daloopa.com/src/67044537" xr:uid="{77D70DE1-2312-4B96-B70E-0AEC44ED1E4A}"/>
    <hyperlink ref="A375" r:id="rId5747" xr:uid="{8A12A525-D4B1-4065-9BE1-6934177A40D4}"/>
    <hyperlink ref="C375" r:id="rId5748" xr:uid="{B9BF2130-6284-4B8C-8F27-4CBF8674DE0D}"/>
    <hyperlink ref="E375" r:id="rId5749" display="https://www.daloopa.com/src/1670530" xr:uid="{A44BBD14-623F-4061-AE68-D66408783813}"/>
    <hyperlink ref="F375" r:id="rId5750" display="https://www.daloopa.com/src/1670493" xr:uid="{25AC98FB-6EE7-419F-A1B3-4F17C019778E}"/>
    <hyperlink ref="G375" r:id="rId5751" display="https://www.daloopa.com/src/1670456" xr:uid="{3196D99F-B530-4314-A3E2-BDCD76ACA9B1}"/>
    <hyperlink ref="H375" r:id="rId5752" display="https://www.daloopa.com/src/1670419" xr:uid="{58BF92EE-6662-4E15-B47D-CB43F39DB666}"/>
    <hyperlink ref="I375" r:id="rId5753" display="https://www.daloopa.com/src/1670382" xr:uid="{56FF6686-D454-496C-8FE2-2345DA27969D}"/>
    <hyperlink ref="J375" r:id="rId5754" display="https://www.daloopa.com/src/1670344" xr:uid="{4E3685F8-CDAD-467D-A8C1-3DAFD750571D}"/>
    <hyperlink ref="K375" r:id="rId5755" display="https://www.daloopa.com/src/1670306" xr:uid="{0E0B40C5-9A0C-4CA1-921E-D7F45CF58C1D}"/>
    <hyperlink ref="L375" r:id="rId5756" display="https://www.daloopa.com/src/1670269" xr:uid="{14EAD728-08DD-4AE7-AADD-F57049AA28DE}"/>
    <hyperlink ref="M375" r:id="rId5757" display="https://www.daloopa.com/src/1670234" xr:uid="{3FB0F931-AC94-4473-9D96-940F14417D4B}"/>
    <hyperlink ref="N375" r:id="rId5758" display="https://www.daloopa.com/src/1670199" xr:uid="{9E3C079A-21F6-4C92-AE54-7F03F08CC938}"/>
    <hyperlink ref="O375" r:id="rId5759" display="https://www.daloopa.com/src/1670164" xr:uid="{DA82EF6C-E9D9-47FB-9A7A-BC04EC8D87A8}"/>
    <hyperlink ref="P375" r:id="rId5760" display="https://www.daloopa.com/src/1670129" xr:uid="{495E0068-6277-45E8-B2F7-288A1E28BA22}"/>
    <hyperlink ref="Q375" r:id="rId5761" display="https://www.daloopa.com/src/1670093" xr:uid="{FA655C42-8310-4293-961E-39B8E9691BFC}"/>
    <hyperlink ref="R375" r:id="rId5762" display="https://www.daloopa.com/src/1670057" xr:uid="{5C372F5D-6449-4F44-ADD6-C5F916A1EAF3}"/>
    <hyperlink ref="S375" r:id="rId5763" display="https://www.daloopa.com/src/1670021" xr:uid="{4026474C-4818-4012-86DE-163339A8E669}"/>
    <hyperlink ref="T375" r:id="rId5764" display="https://www.daloopa.com/src/1669984" xr:uid="{7CBF3414-D451-4D40-9E13-E833D8918439}"/>
    <hyperlink ref="U375" r:id="rId5765" display="https://www.daloopa.com/src/1669949" xr:uid="{D22632DB-74C9-41FF-B33C-ADC34A83DDED}"/>
    <hyperlink ref="V375" r:id="rId5766" display="https://www.daloopa.com/src/1669915" xr:uid="{475E306B-00C2-45D1-9B03-FA8BE4E9587B}"/>
    <hyperlink ref="W375" r:id="rId5767" display="https://www.daloopa.com/src/1669881" xr:uid="{E97787D2-6C7B-4F8B-81CE-CCCAF84FE342}"/>
    <hyperlink ref="X375" r:id="rId5768" display="https://www.daloopa.com/src/1669847" xr:uid="{72D9B753-D956-47B3-897F-703B953BD7CD}"/>
    <hyperlink ref="Y375" r:id="rId5769" display="https://www.daloopa.com/src/1669812" xr:uid="{94C916AA-A0F4-40F9-819C-4B15FFB2404E}"/>
    <hyperlink ref="Z375" r:id="rId5770" display="https://www.daloopa.com/src/1669778" xr:uid="{D20DCD82-13C6-4A83-9BAE-06F7CBB5C9EF}"/>
    <hyperlink ref="AA375" r:id="rId5771" display="https://www.daloopa.com/src/1669744" xr:uid="{4A452C77-2829-4372-A0E9-8BD3D04C190B}"/>
    <hyperlink ref="AB375" r:id="rId5772" display="https://www.daloopa.com/src/1669710" xr:uid="{9DA70527-088F-472B-89E7-51FF8069B722}"/>
    <hyperlink ref="AC375" r:id="rId5773" display="https://www.daloopa.com/src/1669675" xr:uid="{5D5E861E-E3AF-4A24-8E4E-9670AD6055A0}"/>
    <hyperlink ref="AD375" r:id="rId5774" display="https://www.daloopa.com/src/1669639" xr:uid="{75FEEF75-8DA3-450F-BFB1-BF4C8ED52B16}"/>
    <hyperlink ref="AE375" r:id="rId5775" display="https://www.daloopa.com/src/1669603" xr:uid="{3E66A372-25CC-4ED9-8E80-BE8D8FA13ED5}"/>
    <hyperlink ref="AF375" r:id="rId5776" display="https://www.daloopa.com/src/2696969" xr:uid="{CAA19202-5F68-4AD5-B0C6-6D52C8679C78}"/>
    <hyperlink ref="AG375" r:id="rId5777" display="https://www.daloopa.com/src/4681437" xr:uid="{C45F6511-B684-43D2-B6CD-2086BA656D8B}"/>
    <hyperlink ref="AH375" r:id="rId5778" display="https://www.daloopa.com/src/7963199" xr:uid="{50EAE2EB-DDEE-42E7-85D9-DD71E242144A}"/>
    <hyperlink ref="AI375" r:id="rId5779" display="https://www.daloopa.com/src/10333006" xr:uid="{9D195D4F-953D-422A-96EF-F4AEAA4A8590}"/>
    <hyperlink ref="AJ375" r:id="rId5780" display="https://www.daloopa.com/src/14718082" xr:uid="{3E873BF8-06E1-400B-9CC5-17229B02E30C}"/>
    <hyperlink ref="AK375" r:id="rId5781" display="https://www.daloopa.com/src/20809885" xr:uid="{C7EF339A-9799-4B6B-8164-5D167412A70A}"/>
    <hyperlink ref="AL375" r:id="rId5782" display="https://www.daloopa.com/src/32272321" xr:uid="{CB006476-93E7-4C45-9C73-A54905C35EDD}"/>
    <hyperlink ref="AM375" r:id="rId5783" display="https://www.daloopa.com/src/38123582" xr:uid="{46F7B80C-DC5A-4B1A-A685-8AFDFCA68920}"/>
    <hyperlink ref="AN375" r:id="rId5784" display="https://www.daloopa.com/src/46412950" xr:uid="{9D16020A-1649-4D09-8E8A-F78940B12681}"/>
    <hyperlink ref="AO375" r:id="rId5785" display="https://www.daloopa.com/src/53410414" xr:uid="{FFC5F8B7-0ECF-4EED-AD30-BE3809A206D0}"/>
    <hyperlink ref="AP375" r:id="rId5786" display="https://www.daloopa.com/src/58652776" xr:uid="{0A4ED97C-7594-4757-B34F-7A5A40F42EC9}"/>
    <hyperlink ref="AQ375" r:id="rId5787" display="https://www.daloopa.com/src/62949305" xr:uid="{02D510C2-7F8A-4635-B780-5874459771D6}"/>
    <hyperlink ref="AR375" r:id="rId5788" display="https://www.daloopa.com/src/67044544" xr:uid="{071154D4-2818-4543-B37A-646422AA47B6}"/>
    <hyperlink ref="AT375" r:id="rId5789" display="https://www.daloopa.com/src/1670419" xr:uid="{8F5DC742-44C2-4BCB-8C31-A59C77812B89}"/>
    <hyperlink ref="AU375" r:id="rId5790" display="https://www.daloopa.com/src/1670269" xr:uid="{7A2EDF8D-3FBC-4405-A322-AB8B214A4B61}"/>
    <hyperlink ref="AV375" r:id="rId5791" display="https://www.daloopa.com/src/1670129" xr:uid="{4519E935-9369-41FD-B0A9-DE2407059122}"/>
    <hyperlink ref="AW375" r:id="rId5792" display="https://www.daloopa.com/src/1669984" xr:uid="{43EC729E-2C5C-48BC-A8D1-00DD1978C1A2}"/>
    <hyperlink ref="AX375" r:id="rId5793" display="https://www.daloopa.com/src/1669847" xr:uid="{6AF3879C-D05A-4EB6-8653-8E0A1A8E9F49}"/>
    <hyperlink ref="AY375" r:id="rId5794" display="https://www.daloopa.com/src/1669710" xr:uid="{C1A245A5-1F77-4F37-9E5A-9CAD46EA4D69}"/>
    <hyperlink ref="AZ375" r:id="rId5795" display="https://www.daloopa.com/src/2696969" xr:uid="{8C389216-E2B0-42DD-95AB-0EB3D350EE46}"/>
    <hyperlink ref="BA375" r:id="rId5796" display="https://www.daloopa.com/src/14718082" xr:uid="{1B4A3451-FE56-4335-A64C-7C86AB7106AB}"/>
    <hyperlink ref="BB375" r:id="rId5797" display="https://www.daloopa.com/src/46412950" xr:uid="{0B1EABA5-9622-4C76-A8E7-FD10D36B7ECD}"/>
    <hyperlink ref="BC375" r:id="rId5798" display="https://www.daloopa.com/src/67044544" xr:uid="{F206CE44-8CEF-450E-BBF9-A960AE5B22FC}"/>
    <hyperlink ref="A376" r:id="rId5799" xr:uid="{61B1BF37-3058-489B-80D0-326F5B7FE31B}"/>
    <hyperlink ref="C376" r:id="rId5800" xr:uid="{7F747B90-5C7D-47FF-A8E4-432F4C38202A}"/>
    <hyperlink ref="E376" r:id="rId5801" display="https://www.daloopa.com/src/1670531" xr:uid="{36BD47EE-DA00-4FD5-8C4B-591098EBBA4A}"/>
    <hyperlink ref="F376" r:id="rId5802" display="https://www.daloopa.com/src/1670494" xr:uid="{F53D0F6F-6E79-43C4-AEC3-39E5B3FA337E}"/>
    <hyperlink ref="G376" r:id="rId5803" display="https://www.daloopa.com/src/1670457" xr:uid="{F9B3178B-168E-43B3-A857-D22DDD1C1525}"/>
    <hyperlink ref="H376" r:id="rId5804" display="https://www.daloopa.com/src/1670420" xr:uid="{4EF1C3C9-52AF-47D0-BB99-BC0444A0CF2A}"/>
    <hyperlink ref="I376" r:id="rId5805" display="https://www.daloopa.com/src/1670383" xr:uid="{0007E6F8-0B99-40D8-9EE1-7436B593C19F}"/>
    <hyperlink ref="J376" r:id="rId5806" display="https://www.daloopa.com/src/1670345" xr:uid="{34DDCE8D-8A70-4C88-9E0D-3B0D12AFA9F7}"/>
    <hyperlink ref="K376" r:id="rId5807" display="https://www.daloopa.com/src/1670307" xr:uid="{88D84026-EF07-428C-8ABA-AAF4A3978E41}"/>
    <hyperlink ref="L376" r:id="rId5808" display="https://www.daloopa.com/src/1670270" xr:uid="{1223853A-8E0E-46BD-B447-5ABC16A52D47}"/>
    <hyperlink ref="M376" r:id="rId5809" display="https://www.daloopa.com/src/1670235" xr:uid="{8CE04396-D6FE-4D80-A9D4-CFA700DA0EC6}"/>
    <hyperlink ref="N376" r:id="rId5810" display="https://www.daloopa.com/src/1670200" xr:uid="{22E196D4-9505-49C5-BE80-FEC21A71DDC7}"/>
    <hyperlink ref="O376" r:id="rId5811" display="https://www.daloopa.com/src/1670165" xr:uid="{C39EB91C-6799-4346-A621-FFFF2F169EA5}"/>
    <hyperlink ref="P376" r:id="rId5812" display="https://www.daloopa.com/src/1670130" xr:uid="{4A5E9EA7-20E9-4E08-88F6-9B6E2DE0314F}"/>
    <hyperlink ref="Q376" r:id="rId5813" display="https://www.daloopa.com/src/1670094" xr:uid="{DD4AB34D-AEFD-408B-97A9-96422027EA49}"/>
    <hyperlink ref="R376" r:id="rId5814" display="https://www.daloopa.com/src/1670058" xr:uid="{5526FA59-D50C-4B0D-94E2-8CB1B098FD67}"/>
    <hyperlink ref="S376" r:id="rId5815" display="https://www.daloopa.com/src/1670022" xr:uid="{D3A1C8CC-2CC7-45E2-B973-15DE2B3E9B42}"/>
    <hyperlink ref="T376" r:id="rId5816" display="https://www.daloopa.com/src/1669985" xr:uid="{CB78FDC8-269B-4F9D-B5C3-177A44EFD423}"/>
    <hyperlink ref="Y376" r:id="rId5817" display="https://www.daloopa.com/src/1669813" xr:uid="{DBEFD799-DAC7-4203-925A-D18A0A898F90}"/>
    <hyperlink ref="AT376" r:id="rId5818" display="https://www.daloopa.com/src/1670420" xr:uid="{24BC6A19-8461-42B0-AD15-358A9DECA54E}"/>
    <hyperlink ref="AU376" r:id="rId5819" display="https://www.daloopa.com/src/1670270" xr:uid="{0BCAD70E-2470-4DD2-B5F7-FC1EFEC518D3}"/>
    <hyperlink ref="AV376" r:id="rId5820" display="https://www.daloopa.com/src/1670130" xr:uid="{8613B92F-BD33-49DC-BECB-62A743A24A2B}"/>
    <hyperlink ref="AW376" r:id="rId5821" display="https://www.daloopa.com/src/1669985" xr:uid="{3BC4FF95-64BC-41F3-9198-55CF0864EED8}"/>
    <hyperlink ref="A377" r:id="rId5822" xr:uid="{B9C074C6-DFD4-48C7-9D88-0EF55138A0F2}"/>
    <hyperlink ref="C377" r:id="rId5823" xr:uid="{CCE4F8A8-425F-4D72-80B1-9A6825A3E62B}"/>
    <hyperlink ref="E377" r:id="rId5824" display="https://www.daloopa.com/src/1670532" xr:uid="{3D900E55-C69A-4141-850F-645AFC249A75}"/>
    <hyperlink ref="F377" r:id="rId5825" display="https://www.daloopa.com/src/1670495" xr:uid="{36B4C65D-B50D-4E80-AF50-4253720CBAE7}"/>
    <hyperlink ref="G377" r:id="rId5826" display="https://www.daloopa.com/src/1670458" xr:uid="{F6B2B036-11F9-4D90-B22F-904B8073DA3F}"/>
    <hyperlink ref="H377" r:id="rId5827" display="https://www.daloopa.com/src/1670421" xr:uid="{24C4FFA9-0EC4-4450-9B58-4566DD9B116C}"/>
    <hyperlink ref="I377" r:id="rId5828" display="https://www.daloopa.com/src/1670384" xr:uid="{2D253537-03D1-42AB-BE8F-07862AD9DBDA}"/>
    <hyperlink ref="J377" r:id="rId5829" display="https://www.daloopa.com/src/1670346" xr:uid="{27D722EE-EC46-466A-980D-60C29098A239}"/>
    <hyperlink ref="K377" r:id="rId5830" display="https://www.daloopa.com/src/1670308" xr:uid="{763D3391-C66C-4603-A228-C496A7A50DC0}"/>
    <hyperlink ref="L377" r:id="rId5831" display="https://www.daloopa.com/src/1670271" xr:uid="{CF101F7E-1F49-4C23-8291-52F821A4806C}"/>
    <hyperlink ref="M377" r:id="rId5832" display="https://www.daloopa.com/src/1670236" xr:uid="{CE5F9EA4-1B61-4F02-962A-1491AC60DC5E}"/>
    <hyperlink ref="N377" r:id="rId5833" display="https://www.daloopa.com/src/1670201" xr:uid="{BE3A3F7E-D7EE-4823-B9FF-C2C6660F67E9}"/>
    <hyperlink ref="O377" r:id="rId5834" display="https://www.daloopa.com/src/1670166" xr:uid="{8C212795-AE1B-428F-9E48-91EB5FD7E6B6}"/>
    <hyperlink ref="P377" r:id="rId5835" display="https://www.daloopa.com/src/1670131" xr:uid="{595C1D82-F0FA-4B1C-89D9-1FB55D35DBA7}"/>
    <hyperlink ref="Q377" r:id="rId5836" display="https://www.daloopa.com/src/1670095" xr:uid="{4AEFE626-5F03-43C1-992E-E4096636154A}"/>
    <hyperlink ref="R377" r:id="rId5837" display="https://www.daloopa.com/src/1670059" xr:uid="{C6E3BF1A-2D33-4202-8A62-659449666FF0}"/>
    <hyperlink ref="S377" r:id="rId5838" display="https://www.daloopa.com/src/1670023" xr:uid="{4647B4EE-FEFE-4727-A49E-DEC3352D757E}"/>
    <hyperlink ref="T377" r:id="rId5839" display="https://www.daloopa.com/src/1669986" xr:uid="{60E80DA1-FD40-4BB1-9DAB-6DD7E3908DB9}"/>
    <hyperlink ref="U377" r:id="rId5840" display="https://www.daloopa.com/src/1669950" xr:uid="{F84258DC-F34D-499F-A785-EC99ACE6232E}"/>
    <hyperlink ref="V377" r:id="rId5841" display="https://www.daloopa.com/src/1669916" xr:uid="{0F1AB61D-393D-4532-A584-7AFA5E33D17E}"/>
    <hyperlink ref="W377" r:id="rId5842" display="https://www.daloopa.com/src/1669882" xr:uid="{AF1CCE16-B860-43A3-9DD5-AAD1E31BC4DC}"/>
    <hyperlink ref="X377" r:id="rId5843" display="https://www.daloopa.com/src/1669848" xr:uid="{AF6F6BC4-4E92-4D49-87D5-D14028E5DA8D}"/>
    <hyperlink ref="Y377" r:id="rId5844" display="https://www.daloopa.com/src/1669814" xr:uid="{DA596A1F-967C-491B-A7D2-F792CEC80FDD}"/>
    <hyperlink ref="Z377" r:id="rId5845" display="https://www.daloopa.com/src/1669779" xr:uid="{0E1E2EF0-F1EB-4914-8AB1-AB2F69608B9A}"/>
    <hyperlink ref="AA377" r:id="rId5846" display="https://www.daloopa.com/src/1669745" xr:uid="{86BD1AB4-1058-4D00-8D55-DB6BF606770D}"/>
    <hyperlink ref="AB377" r:id="rId5847" display="https://www.daloopa.com/src/1669711" xr:uid="{BDD8E876-2566-41B9-9E7D-D05B47726200}"/>
    <hyperlink ref="AC377" r:id="rId5848" display="https://www.daloopa.com/src/1669676" xr:uid="{8960DECE-569E-457F-94BB-02A70D2643C8}"/>
    <hyperlink ref="AD377" r:id="rId5849" display="https://www.daloopa.com/src/1669640" xr:uid="{6D696852-C851-4132-AACB-7DDE69BC623D}"/>
    <hyperlink ref="AE377" r:id="rId5850" display="https://www.daloopa.com/src/1669604" xr:uid="{921C521B-14AE-418F-B8B3-0AA5311C57A4}"/>
    <hyperlink ref="AF377" r:id="rId5851" display="https://www.daloopa.com/src/2696970" xr:uid="{9A20A8C0-B9A1-470B-AC63-C1E1156A029C}"/>
    <hyperlink ref="AG377" r:id="rId5852" display="https://www.daloopa.com/src/4681438" xr:uid="{614E7A24-34BB-4CF6-A4EB-163CDA5EAECF}"/>
    <hyperlink ref="AH377" r:id="rId5853" display="https://www.daloopa.com/src/7963200" xr:uid="{FD50E1BA-D0F2-40E0-9DEF-C0474A590509}"/>
    <hyperlink ref="AI377" r:id="rId5854" display="https://www.daloopa.com/src/10333008" xr:uid="{D2F3526B-EB35-4F4C-AAB8-9FE0373C14D0}"/>
    <hyperlink ref="AJ377" r:id="rId5855" display="https://www.daloopa.com/src/14718081" xr:uid="{7B48E0AD-FCD0-40C8-817E-EC0A47CC41DC}"/>
    <hyperlink ref="AK377" r:id="rId5856" display="https://www.daloopa.com/src/20809884" xr:uid="{CD14ADAF-CAAB-4D06-868F-6D623B0D8AFC}"/>
    <hyperlink ref="AL377" r:id="rId5857" display="https://www.daloopa.com/src/32272323" xr:uid="{E33AE0AD-8F6B-45CE-B666-3CD255694B4D}"/>
    <hyperlink ref="AM377" r:id="rId5858" display="https://www.daloopa.com/src/38123580" xr:uid="{AAFE6D74-1963-4A86-8A86-7868C1400B64}"/>
    <hyperlink ref="AN377" r:id="rId5859" display="https://www.daloopa.com/src/46412951" xr:uid="{D438A995-9F5B-4E67-85A6-A1EF70C29A62}"/>
    <hyperlink ref="AO377" r:id="rId5860" display="https://www.daloopa.com/src/53410417" xr:uid="{92018EAE-1ED5-449E-BB5A-11C410357826}"/>
    <hyperlink ref="AP377" r:id="rId5861" display="https://www.daloopa.com/src/58652775" xr:uid="{AC37D5F7-9F57-419C-AD54-884885DBC0FA}"/>
    <hyperlink ref="AQ377" r:id="rId5862" display="https://www.daloopa.com/src/62949285" xr:uid="{02B17FE8-A2DF-415C-B6B0-8CA644EE6B0C}"/>
    <hyperlink ref="AR377" r:id="rId5863" display="https://www.daloopa.com/src/67044545" xr:uid="{DDD64E78-B58C-4BBD-812D-46BDD9974DF6}"/>
    <hyperlink ref="AT377" r:id="rId5864" display="https://www.daloopa.com/src/1670421" xr:uid="{7D7124F5-BB08-4A07-8A70-A5C891484FE9}"/>
    <hyperlink ref="AU377" r:id="rId5865" display="https://www.daloopa.com/src/1670271" xr:uid="{588F4C48-1B25-4E6C-9E7B-73AA265F45B8}"/>
    <hyperlink ref="AV377" r:id="rId5866" display="https://www.daloopa.com/src/1670131" xr:uid="{5DD3B39B-AE8F-4FFB-806F-6009EFEB2184}"/>
    <hyperlink ref="AW377" r:id="rId5867" display="https://www.daloopa.com/src/1669986" xr:uid="{4008129C-3DAE-4A84-903A-BA0E9E402707}"/>
    <hyperlink ref="AX377" r:id="rId5868" display="https://www.daloopa.com/src/1669848" xr:uid="{AB1F1649-E89C-4059-B77F-6502C7A47DB7}"/>
    <hyperlink ref="AY377" r:id="rId5869" display="https://www.daloopa.com/src/1669711" xr:uid="{2946A05B-4275-444E-AD3E-48F58BEB8568}"/>
    <hyperlink ref="AZ377" r:id="rId5870" display="https://www.daloopa.com/src/2696970" xr:uid="{4E539E66-05B8-4091-BCF3-DE11EFBC5DA3}"/>
    <hyperlink ref="BA377" r:id="rId5871" display="https://www.daloopa.com/src/14718081" xr:uid="{185405B1-0D57-4C08-A84F-27B5A69B0623}"/>
    <hyperlink ref="BB377" r:id="rId5872" display="https://www.daloopa.com/src/46412951" xr:uid="{459954F2-A2C6-4439-9526-54B74AA978A9}"/>
    <hyperlink ref="BC377" r:id="rId5873" display="https://www.daloopa.com/src/67044545" xr:uid="{E1170AA4-1B38-4DA8-800F-7D7F3FFBBA6D}"/>
    <hyperlink ref="A378" r:id="rId5874" xr:uid="{E5D65BAD-3119-4FAE-840C-483AED83B9B8}"/>
    <hyperlink ref="C378" r:id="rId5875" xr:uid="{2CDEBDCE-0B3A-4556-B04F-65FC83D4C2E8}"/>
    <hyperlink ref="E378" r:id="rId5876" display="https://www.daloopa.com/src/1670533" xr:uid="{1ECE62AF-7DE8-4F47-8A91-0CC2D8CEA0BA}"/>
    <hyperlink ref="F378" r:id="rId5877" display="https://www.daloopa.com/src/1670496" xr:uid="{DEF4F241-F836-4AE7-94E9-DEEFCDF33096}"/>
    <hyperlink ref="G378" r:id="rId5878" display="https://www.daloopa.com/src/1670459" xr:uid="{8524B8D3-9D8C-423C-8838-55BEF0B9DED3}"/>
    <hyperlink ref="H378" r:id="rId5879" display="https://www.daloopa.com/src/1670422" xr:uid="{9AF55977-422D-44B0-A8A5-E965828365D3}"/>
    <hyperlink ref="I378" r:id="rId5880" display="https://www.daloopa.com/src/1670385" xr:uid="{C78AE959-783A-4010-BFFA-AD321D554E7D}"/>
    <hyperlink ref="J378" r:id="rId5881" display="https://www.daloopa.com/src/1670347" xr:uid="{DF76CAC1-7E0E-46E4-96C4-76EE60FF1278}"/>
    <hyperlink ref="K378" r:id="rId5882" display="https://www.daloopa.com/src/1670309" xr:uid="{46A1FE59-83A8-48BC-825B-4DDFBCBD7B71}"/>
    <hyperlink ref="L378" r:id="rId5883" display="https://www.daloopa.com/src/1670272" xr:uid="{17DAA035-9740-41D5-86E7-BC94A7646E8B}"/>
    <hyperlink ref="M378" r:id="rId5884" display="https://www.daloopa.com/src/1670237" xr:uid="{145918E5-1B3D-4899-B0B8-5664A7088B4E}"/>
    <hyperlink ref="N378" r:id="rId5885" display="https://www.daloopa.com/src/1670202" xr:uid="{06E7D132-7C9A-459A-9643-375DCDC7550C}"/>
    <hyperlink ref="O378" r:id="rId5886" display="https://www.daloopa.com/src/1670167" xr:uid="{13CC0F13-DA36-470E-A266-D51989AA876E}"/>
    <hyperlink ref="P378" r:id="rId5887" display="https://www.daloopa.com/src/1670132" xr:uid="{BD9EA049-5C27-4496-9122-364268D83F25}"/>
    <hyperlink ref="Q378" r:id="rId5888" display="https://www.daloopa.com/src/1670096" xr:uid="{E7DE20BA-A812-44D6-A638-720AACF6A5BE}"/>
    <hyperlink ref="R378" r:id="rId5889" display="https://www.daloopa.com/src/1670060" xr:uid="{2FEDA120-D5B9-4EC3-8498-0F4825D6FDAE}"/>
    <hyperlink ref="S378" r:id="rId5890" display="https://www.daloopa.com/src/1670024" xr:uid="{C977B594-0C33-4837-9F39-AAADC7077DF2}"/>
    <hyperlink ref="T378" r:id="rId5891" display="https://www.daloopa.com/src/1669987" xr:uid="{D7CCC77E-8F40-4819-913F-ACF9D6DF478A}"/>
    <hyperlink ref="U378" r:id="rId5892" display="https://www.daloopa.com/src/1669951" xr:uid="{452EF97E-C609-458C-92B8-7ABA239C54FA}"/>
    <hyperlink ref="V378" r:id="rId5893" display="https://www.daloopa.com/src/1669917" xr:uid="{54B637E0-EC4D-4F6E-BD6A-3374DE142FBD}"/>
    <hyperlink ref="W378" r:id="rId5894" display="https://www.daloopa.com/src/1669883" xr:uid="{EC5F2DF2-1158-45B1-9077-5355F71F6AB5}"/>
    <hyperlink ref="X378" r:id="rId5895" display="https://www.daloopa.com/src/1669849" xr:uid="{003792E6-5AB4-4A0B-9FF3-305CBF3958AE}"/>
    <hyperlink ref="Y378" r:id="rId5896" display="https://www.daloopa.com/src/1669815" xr:uid="{97A9A531-238E-4DE2-BFC4-687329EFE9DF}"/>
    <hyperlink ref="Z378" r:id="rId5897" display="https://www.daloopa.com/src/1669780" xr:uid="{A9ACD094-519D-488B-8133-B5A951DE5F38}"/>
    <hyperlink ref="AA378" r:id="rId5898" display="https://www.daloopa.com/src/1669746" xr:uid="{DA150D9F-8AAC-4685-8790-5092F7265633}"/>
    <hyperlink ref="AB378" r:id="rId5899" display="https://www.daloopa.com/src/1669712" xr:uid="{1BF15B9D-6620-40D1-827F-763B30BAA5E8}"/>
    <hyperlink ref="AC378" r:id="rId5900" display="https://www.daloopa.com/src/1669677" xr:uid="{7263789F-293F-41B3-BED6-95AE4AD9A224}"/>
    <hyperlink ref="AD378" r:id="rId5901" display="https://www.daloopa.com/src/1669641" xr:uid="{B07F737B-75BE-4F85-B19C-F184B203D6BF}"/>
    <hyperlink ref="AE378" r:id="rId5902" display="https://www.daloopa.com/src/1669605" xr:uid="{48D4D365-3356-4AE5-A775-A1FAAF5269DD}"/>
    <hyperlink ref="AF378" r:id="rId5903" display="https://www.daloopa.com/src/2696971" xr:uid="{8DBA0845-F029-4A41-8FED-195127ADF162}"/>
    <hyperlink ref="AG378" r:id="rId5904" display="https://www.daloopa.com/src/4681439" xr:uid="{3AE036D2-D811-4996-AD05-BD7BB592F606}"/>
    <hyperlink ref="AH378" r:id="rId5905" display="https://www.daloopa.com/src/7963201" xr:uid="{BD33306A-7D32-4DF4-9B43-2B172D99D616}"/>
    <hyperlink ref="AI378" r:id="rId5906" display="https://www.daloopa.com/src/10333009" xr:uid="{DE17F600-A2ED-412B-A5FC-2CBA2FC09E4C}"/>
    <hyperlink ref="AJ378" r:id="rId5907" display="https://www.daloopa.com/src/14718074" xr:uid="{9B9B7330-E01A-48F2-9E39-9FE10CF76B6B}"/>
    <hyperlink ref="AK378" r:id="rId5908" display="https://www.daloopa.com/src/20809864" xr:uid="{709E5C03-C8E6-4A8F-8768-19DF4CE8DDAD}"/>
    <hyperlink ref="AL378" r:id="rId5909" display="https://www.daloopa.com/src/32272325" xr:uid="{5B71712B-656C-46DB-9C50-5D8053353E87}"/>
    <hyperlink ref="AM378" r:id="rId5910" display="https://www.daloopa.com/src/38123579" xr:uid="{3E348B7E-C798-451B-A054-8061A834D7F8}"/>
    <hyperlink ref="AN378" r:id="rId5911" display="https://www.daloopa.com/src/46412952" xr:uid="{4C8AFEF4-F131-413F-9394-0643579FAD0C}"/>
    <hyperlink ref="AO378" r:id="rId5912" display="https://www.daloopa.com/src/53410418" xr:uid="{1C0DB537-DDA7-4B13-BB7B-AD72B5C089E6}"/>
    <hyperlink ref="AP378" r:id="rId5913" display="https://www.daloopa.com/src/58652774" xr:uid="{455DC2CC-4C03-4D35-8BA5-90E1C03F47B8}"/>
    <hyperlink ref="AQ378" r:id="rId5914" display="https://www.daloopa.com/src/62949286" xr:uid="{BCA11539-82F1-4A14-A3EA-B1971C309996}"/>
    <hyperlink ref="AR378" r:id="rId5915" display="https://www.daloopa.com/src/67044546" xr:uid="{D2EB3E65-6BEA-40D0-B5FC-A38B43287342}"/>
    <hyperlink ref="AT378" r:id="rId5916" display="https://www.daloopa.com/src/1670422" xr:uid="{4C33DB36-0BB8-434A-AB1D-7E32A9FFE138}"/>
    <hyperlink ref="AU378" r:id="rId5917" display="https://www.daloopa.com/src/1670272" xr:uid="{9711C070-5A28-42C4-86FA-2F9F641DB54D}"/>
    <hyperlink ref="AV378" r:id="rId5918" display="https://www.daloopa.com/src/1670132" xr:uid="{F4C091FD-A624-4A98-9899-6C87B897BCB6}"/>
    <hyperlink ref="AW378" r:id="rId5919" display="https://www.daloopa.com/src/1669987" xr:uid="{1E49349D-014A-40AB-8C94-423B276F53B2}"/>
    <hyperlink ref="AX378" r:id="rId5920" display="https://www.daloopa.com/src/1669849" xr:uid="{3969C5A9-098F-4D06-8C52-0A545A3FE142}"/>
    <hyperlink ref="AY378" r:id="rId5921" display="https://www.daloopa.com/src/1669712" xr:uid="{6DFD85E8-E53B-4681-B073-9E8586B4E3F5}"/>
    <hyperlink ref="AZ378" r:id="rId5922" display="https://www.daloopa.com/src/2696971" xr:uid="{1FED3612-0D7A-475A-9D31-425378FCEE9A}"/>
    <hyperlink ref="BA378" r:id="rId5923" display="https://www.daloopa.com/src/14718074" xr:uid="{4F12B46A-CC58-4B85-810E-2C87208FF0A5}"/>
    <hyperlink ref="BB378" r:id="rId5924" display="https://www.daloopa.com/src/46412952" xr:uid="{CA60B148-359D-4A7E-B35E-45DDD5F2AB2D}"/>
    <hyperlink ref="BC378" r:id="rId5925" display="https://www.daloopa.com/src/67044546" xr:uid="{633BCD6E-6A9A-47CF-9416-1E5CC84AEDEA}"/>
    <hyperlink ref="A379" r:id="rId5926" xr:uid="{EC58B4E7-FB63-456F-9250-379487E25204}"/>
    <hyperlink ref="C379" r:id="rId5927" xr:uid="{B352C193-8DC1-4E49-87DF-D1832D21437C}"/>
    <hyperlink ref="E379" r:id="rId5928" display="https://www.daloopa.com/src/1670534" xr:uid="{1F5D8AEB-90EE-44C2-B576-C3CA650E3928}"/>
    <hyperlink ref="F379" r:id="rId5929" display="https://www.daloopa.com/src/1670497" xr:uid="{75AFAACD-F806-4259-AB04-985842CFF1E7}"/>
    <hyperlink ref="G379" r:id="rId5930" display="https://www.daloopa.com/src/1670460" xr:uid="{064798E4-EC0F-4990-B478-F0568E8503D8}"/>
    <hyperlink ref="H379" r:id="rId5931" display="https://www.daloopa.com/src/1670423" xr:uid="{971E90DC-5371-454F-8C64-60B2FEE55B13}"/>
    <hyperlink ref="I379" r:id="rId5932" display="https://www.daloopa.com/src/1670386" xr:uid="{9858D6BF-25C7-4DD5-B968-DA8CAC5C3554}"/>
    <hyperlink ref="J379" r:id="rId5933" display="https://www.daloopa.com/src/1670348" xr:uid="{39E44EB9-6383-4439-8027-BEAE2AE23A66}"/>
    <hyperlink ref="K379" r:id="rId5934" display="https://www.daloopa.com/src/1670310" xr:uid="{A5AE166D-889F-466B-BFAB-4E6BEBFC43F8}"/>
    <hyperlink ref="L379" r:id="rId5935" display="https://www.daloopa.com/src/1670273" xr:uid="{5090D097-07B4-4DC5-A2AA-CE81D44D39DF}"/>
    <hyperlink ref="M379" r:id="rId5936" display="https://www.daloopa.com/src/1670238" xr:uid="{FBA38569-8A2B-4B08-829F-551DE85271E7}"/>
    <hyperlink ref="N379" r:id="rId5937" display="https://www.daloopa.com/src/1670203" xr:uid="{ACFC105F-7F40-47C0-9331-BA36904AF986}"/>
    <hyperlink ref="O379" r:id="rId5938" display="https://www.daloopa.com/src/1670168" xr:uid="{E81ECEB2-A429-4F04-A219-C98F6EFD01CF}"/>
    <hyperlink ref="P379" r:id="rId5939" display="https://www.daloopa.com/src/1670133" xr:uid="{6722C464-16C6-4E72-8C2A-D51EA92AC3FA}"/>
    <hyperlink ref="Q379" r:id="rId5940" display="https://www.daloopa.com/src/1670097" xr:uid="{9DF2BA26-F8F6-408D-BEBB-C9A9EEC022F0}"/>
    <hyperlink ref="R379" r:id="rId5941" display="https://www.daloopa.com/src/1670061" xr:uid="{314AADE9-BF82-4FD6-8C59-F241B5D5890C}"/>
    <hyperlink ref="S379" r:id="rId5942" display="https://www.daloopa.com/src/1670025" xr:uid="{7735D8DD-5500-4E4F-8CC5-0C5B559281BF}"/>
    <hyperlink ref="T379" r:id="rId5943" display="https://www.daloopa.com/src/1669988" xr:uid="{B03DC4A1-B104-4342-9884-35E606438F15}"/>
    <hyperlink ref="U379" r:id="rId5944" display="https://www.daloopa.com/src/1669952" xr:uid="{00DF557D-B183-4EF8-B7A6-EB61584F017A}"/>
    <hyperlink ref="V379" r:id="rId5945" display="https://www.daloopa.com/src/1669918" xr:uid="{43686E19-73A7-4BA4-A3D1-214030169789}"/>
    <hyperlink ref="W379" r:id="rId5946" display="https://www.daloopa.com/src/1669884" xr:uid="{B3247954-D86D-4554-B694-5825D081DADD}"/>
    <hyperlink ref="X379" r:id="rId5947" display="https://www.daloopa.com/src/1669850" xr:uid="{E7FFA2B7-7E8A-4F72-B2AA-FD2D6D173EC7}"/>
    <hyperlink ref="Y379" r:id="rId5948" display="https://www.daloopa.com/src/1669816" xr:uid="{A5BF776C-B1C7-4271-B0AB-CB7D63DD0174}"/>
    <hyperlink ref="Z379" r:id="rId5949" display="https://www.daloopa.com/src/1669781" xr:uid="{14241F97-8AE6-4EE9-B14C-4E06F9251C7B}"/>
    <hyperlink ref="AA379" r:id="rId5950" display="https://www.daloopa.com/src/1669747" xr:uid="{D0403A13-DED5-4AB5-BBA3-E9A088676321}"/>
    <hyperlink ref="AB379" r:id="rId5951" display="https://www.daloopa.com/src/1669713" xr:uid="{BF775771-F970-411D-9E4D-4F1893DB04A7}"/>
    <hyperlink ref="AC379" r:id="rId5952" display="https://www.daloopa.com/src/1669678" xr:uid="{B9B00E6C-1CE5-47A8-A574-02E10D59C51D}"/>
    <hyperlink ref="AD379" r:id="rId5953" display="https://www.daloopa.com/src/1669642" xr:uid="{364B6FB9-8730-45D5-BA3F-C4E403931A58}"/>
    <hyperlink ref="AE379" r:id="rId5954" display="https://www.daloopa.com/src/1669606" xr:uid="{8EE567E5-7E61-4443-B2ED-B75D7AC5685D}"/>
    <hyperlink ref="AF379" r:id="rId5955" display="https://www.daloopa.com/src/2696972" xr:uid="{EAA99390-E2CD-4F8F-A137-70605F2D2F5F}"/>
    <hyperlink ref="AG379" r:id="rId5956" display="https://www.daloopa.com/src/4681440" xr:uid="{F8FE67D1-206E-4A10-B032-8E793FAF8C16}"/>
    <hyperlink ref="AH379" r:id="rId5957" display="https://www.daloopa.com/src/7963202" xr:uid="{976DEE1A-1ADA-4BEC-ABD6-7245ED1A621E}"/>
    <hyperlink ref="AI379" r:id="rId5958" display="https://www.daloopa.com/src/10333010" xr:uid="{043ABD38-8D01-4A15-9D56-3A4FEA6A6A76}"/>
    <hyperlink ref="AJ379" r:id="rId5959" display="https://www.daloopa.com/src/14718083" xr:uid="{CDC1D507-465D-41C8-B605-38858318BCDC}"/>
    <hyperlink ref="AK379" r:id="rId5960" display="https://www.daloopa.com/src/20809881" xr:uid="{6FCA4822-CA4C-4F89-89BF-F9373D10A0B8}"/>
    <hyperlink ref="AL379" r:id="rId5961" display="https://www.daloopa.com/src/32272336" xr:uid="{B00089D6-6C31-4E35-8FE8-C557649CADF8}"/>
    <hyperlink ref="AM379" r:id="rId5962" display="https://www.daloopa.com/src/38123577" xr:uid="{53C9DB82-2AC3-4AF0-8325-751D73E0899D}"/>
    <hyperlink ref="AN379" r:id="rId5963" display="https://www.daloopa.com/src/46412954" xr:uid="{00918479-0A78-4058-AF30-0D132661C7FA}"/>
    <hyperlink ref="AO379" r:id="rId5964" display="https://www.daloopa.com/src/53410420" xr:uid="{3D175AA4-ACB9-454E-9DA4-26B060FA7218}"/>
    <hyperlink ref="AP379" r:id="rId5965" display="https://www.daloopa.com/src/58652777" xr:uid="{06657AE3-9639-404D-AE32-AB4656AB2214}"/>
    <hyperlink ref="AQ379" r:id="rId5966" display="https://www.daloopa.com/src/62949290" xr:uid="{A77FC7FD-D65B-424D-BBCB-A392F8D85358}"/>
    <hyperlink ref="AR379" r:id="rId5967" display="https://www.daloopa.com/src/67044542" xr:uid="{B93C5AE2-69B2-400B-9784-911911A59BD1}"/>
    <hyperlink ref="AT379" r:id="rId5968" display="https://www.daloopa.com/src/1670423" xr:uid="{4C82ACCF-87D6-4D44-8742-66DC7C058BDB}"/>
    <hyperlink ref="AU379" r:id="rId5969" display="https://www.daloopa.com/src/1670273" xr:uid="{D35A0C76-3617-4935-BD9E-3B8EFA6CCE95}"/>
    <hyperlink ref="AV379" r:id="rId5970" display="https://www.daloopa.com/src/1670133" xr:uid="{DA3300CC-76E1-479B-BCF8-562C38E02E44}"/>
    <hyperlink ref="AW379" r:id="rId5971" display="https://www.daloopa.com/src/1669988" xr:uid="{AA15BDDE-09E3-431C-BB42-DFC7DCDE8A57}"/>
    <hyperlink ref="AX379" r:id="rId5972" display="https://www.daloopa.com/src/1669850" xr:uid="{93170F5A-5808-41ED-BCE9-B47FEDC2C8DD}"/>
    <hyperlink ref="AY379" r:id="rId5973" display="https://www.daloopa.com/src/1669713" xr:uid="{C330830E-ABBF-41D1-B631-6823D78EB79E}"/>
    <hyperlink ref="AZ379" r:id="rId5974" display="https://www.daloopa.com/src/2696972" xr:uid="{1B006454-8716-46F3-922F-5CF49D0F4C41}"/>
    <hyperlink ref="BA379" r:id="rId5975" display="https://www.daloopa.com/src/14718083" xr:uid="{FD41D371-1BAA-4ED2-9C90-B5E6F702D391}"/>
    <hyperlink ref="BB379" r:id="rId5976" display="https://www.daloopa.com/src/46412954" xr:uid="{35F950E3-E9A7-4AC0-9087-F22107E65A21}"/>
    <hyperlink ref="BC379" r:id="rId5977" display="https://www.daloopa.com/src/67044542" xr:uid="{BCCED544-0996-4A2C-9615-7FCA0F213698}"/>
    <hyperlink ref="A380" r:id="rId5978" xr:uid="{B5D769AD-66B9-40BD-9111-0F467949D7ED}"/>
    <hyperlink ref="C380" r:id="rId5979" xr:uid="{FA6669B5-01D5-4E51-8F2A-21C5B03C83CE}"/>
    <hyperlink ref="E380" r:id="rId5980" display="https://www.daloopa.com/src/1670535" xr:uid="{7CA3AE2D-4CEC-4B35-8EDC-2D9210928919}"/>
    <hyperlink ref="F380" r:id="rId5981" display="https://www.daloopa.com/src/1670498" xr:uid="{5D78C8EE-E58B-4D4F-9940-5176AC13BA92}"/>
    <hyperlink ref="G380" r:id="rId5982" display="https://www.daloopa.com/src/1670461" xr:uid="{EC69B649-09C0-4D14-A708-3B08804E0377}"/>
    <hyperlink ref="H380" r:id="rId5983" display="https://www.daloopa.com/src/1670424" xr:uid="{90983655-10AF-4DA8-AEFD-F30468243298}"/>
    <hyperlink ref="I380" r:id="rId5984" display="https://www.daloopa.com/src/1670387" xr:uid="{C047A0E8-141A-489A-A7CF-A71509EC12C7}"/>
    <hyperlink ref="J380" r:id="rId5985" display="https://www.daloopa.com/src/1670349" xr:uid="{1260F873-AF50-4D4A-B1DA-AE289B3AF39C}"/>
    <hyperlink ref="K380" r:id="rId5986" display="https://www.daloopa.com/src/1670311" xr:uid="{93288639-42CA-4F98-947F-530A8D17B9CB}"/>
    <hyperlink ref="L380" r:id="rId5987" display="https://www.daloopa.com/src/1670274" xr:uid="{77639475-00C5-4B77-81AC-4AE7AA7E9E5E}"/>
    <hyperlink ref="M380" r:id="rId5988" display="https://www.daloopa.com/src/1670239" xr:uid="{AC53890C-7614-4E45-83C0-15837ABCE01C}"/>
    <hyperlink ref="N380" r:id="rId5989" display="https://www.daloopa.com/src/1670204" xr:uid="{77E34B7F-7550-4321-92BC-CD3737E5A86B}"/>
    <hyperlink ref="O380" r:id="rId5990" display="https://www.daloopa.com/src/1670169" xr:uid="{27193F62-4687-4F41-AD19-572AF85EE888}"/>
    <hyperlink ref="P380" r:id="rId5991" display="https://www.daloopa.com/src/1670134" xr:uid="{092A0C05-20A3-44E0-8030-DE8E772DD862}"/>
    <hyperlink ref="Q380" r:id="rId5992" display="https://www.daloopa.com/src/1670098" xr:uid="{F6F9CD46-58F1-4C6C-8B93-EE41D008C842}"/>
    <hyperlink ref="R380" r:id="rId5993" display="https://www.daloopa.com/src/1670062" xr:uid="{52F602EC-A788-4C74-BF7F-7CA36C7EDC94}"/>
    <hyperlink ref="S380" r:id="rId5994" display="https://www.daloopa.com/src/1670026" xr:uid="{4B684FB9-89C0-46D4-BE5D-57FF26EE72F5}"/>
    <hyperlink ref="T380" r:id="rId5995" display="https://www.daloopa.com/src/1669989" xr:uid="{5EA47158-719D-4E2B-8C96-D415EF0674D5}"/>
    <hyperlink ref="AT380" r:id="rId5996" display="https://www.daloopa.com/src/1670424" xr:uid="{8DFEDEE1-5660-4E09-A9CA-0DAFDDBC0D3A}"/>
    <hyperlink ref="AU380" r:id="rId5997" display="https://www.daloopa.com/src/1670274" xr:uid="{34AB5BD1-8632-4296-BA57-38A4F13D8830}"/>
    <hyperlink ref="AV380" r:id="rId5998" display="https://www.daloopa.com/src/1670134" xr:uid="{11AF7281-D602-4B25-A4BC-B3BF9695225D}"/>
    <hyperlink ref="AW380" r:id="rId5999" display="https://www.daloopa.com/src/1669989" xr:uid="{16B57E61-0EB8-4BC0-86D9-C85BC21BE56D}"/>
    <hyperlink ref="A381" r:id="rId6000" xr:uid="{2ED75216-6620-427B-8B0A-292596944784}"/>
    <hyperlink ref="C381" r:id="rId6001" xr:uid="{E855C763-BD42-44C4-9E16-765E4AC16203}"/>
    <hyperlink ref="E381" r:id="rId6002" display="https://www.daloopa.com/src/1670536" xr:uid="{A30D8C19-3210-42F0-90B0-1CF69648DFC2}"/>
    <hyperlink ref="F381" r:id="rId6003" display="https://www.daloopa.com/src/1670499" xr:uid="{36951B42-4F77-42D8-9E07-32A1F603C5D2}"/>
    <hyperlink ref="G381" r:id="rId6004" display="https://www.daloopa.com/src/1670462" xr:uid="{ECE84E16-7E6A-445D-B5E2-EDDEF75CB9FC}"/>
    <hyperlink ref="H381" r:id="rId6005" display="https://www.daloopa.com/src/1670425" xr:uid="{55CF614E-6481-4457-9109-10AD4CC675FA}"/>
    <hyperlink ref="I381" r:id="rId6006" display="https://www.daloopa.com/src/1670388" xr:uid="{112CE74C-FC50-46E4-9F4D-C45801337943}"/>
    <hyperlink ref="J381" r:id="rId6007" display="https://www.daloopa.com/src/1670350" xr:uid="{10DC2C23-E92A-464E-8E55-3A4FAC585D33}"/>
    <hyperlink ref="K381" r:id="rId6008" display="https://www.daloopa.com/src/1670312" xr:uid="{CBC61A79-773D-4BE9-A88E-788D3E1986AE}"/>
    <hyperlink ref="L381" r:id="rId6009" display="https://www.daloopa.com/src/1670275" xr:uid="{6B86F3F5-FB25-4A68-B016-59FC2E1916B5}"/>
    <hyperlink ref="M381" r:id="rId6010" display="https://www.daloopa.com/src/1670240" xr:uid="{8A3F4D2A-3282-4DDC-A99D-C4E7A0FD6169}"/>
    <hyperlink ref="N381" r:id="rId6011" display="https://www.daloopa.com/src/1670205" xr:uid="{3EBAFE42-10D9-4E91-9556-331C27A8946A}"/>
    <hyperlink ref="O381" r:id="rId6012" display="https://www.daloopa.com/src/1670170" xr:uid="{0EA7B6B5-E1DD-4F16-A796-BBF55DF69514}"/>
    <hyperlink ref="P381" r:id="rId6013" display="https://www.daloopa.com/src/1670135" xr:uid="{C85D54B8-708A-4704-873A-0D16D0F0426B}"/>
    <hyperlink ref="Q381" r:id="rId6014" display="https://www.daloopa.com/src/1670099" xr:uid="{207F3C43-CE69-4185-979A-34319D6E5595}"/>
    <hyperlink ref="R381" r:id="rId6015" display="https://www.daloopa.com/src/1670063" xr:uid="{D31E63D2-517C-40CB-B05D-1C68D96AC436}"/>
    <hyperlink ref="S381" r:id="rId6016" display="https://www.daloopa.com/src/1670027" xr:uid="{DD254428-BB29-4EDA-AEF0-9C65282221AB}"/>
    <hyperlink ref="T381" r:id="rId6017" display="https://www.daloopa.com/src/1669990" xr:uid="{60CFC7BC-26B7-456B-80C8-3211B3FCFDB4}"/>
    <hyperlink ref="U381" r:id="rId6018" display="https://www.daloopa.com/src/1669953" xr:uid="{3A4A83F1-2884-4FCB-9A26-CB7DC7347FB7}"/>
    <hyperlink ref="V381" r:id="rId6019" display="https://www.daloopa.com/src/1669919" xr:uid="{7261360D-A2E0-44C5-9B43-BC13C5F5F57F}"/>
    <hyperlink ref="W381" r:id="rId6020" display="https://www.daloopa.com/src/1669885" xr:uid="{207CD39B-25EF-4E5F-B4B0-2121B838872D}"/>
    <hyperlink ref="X381" r:id="rId6021" display="https://www.daloopa.com/src/1669851" xr:uid="{1D3F2A30-B1B4-42B7-9764-FDE005871A73}"/>
    <hyperlink ref="Y381" r:id="rId6022" display="https://www.daloopa.com/src/1669817" xr:uid="{509D7856-6BBE-4EF5-8C2F-47E35A964B23}"/>
    <hyperlink ref="Z381" r:id="rId6023" display="https://www.daloopa.com/src/1669782" xr:uid="{8511DE56-8509-4998-808B-C4CD926C2697}"/>
    <hyperlink ref="AA381" r:id="rId6024" display="https://www.daloopa.com/src/1669748" xr:uid="{5EA358DF-520C-4FEE-93BE-4EBDAE86E60C}"/>
    <hyperlink ref="AB381" r:id="rId6025" display="https://www.daloopa.com/src/1669714" xr:uid="{E9DBBE8C-C3A0-4B01-820F-063587329362}"/>
    <hyperlink ref="AC381" r:id="rId6026" display="https://www.daloopa.com/src/1669679" xr:uid="{F7CE4443-16A0-497B-8E93-8DEC5026FDC6}"/>
    <hyperlink ref="AD381" r:id="rId6027" display="https://www.daloopa.com/src/1669643" xr:uid="{5537CCD6-BFCA-4CE6-9E9C-5F5062B68F02}"/>
    <hyperlink ref="AE381" r:id="rId6028" display="https://www.daloopa.com/src/1669607" xr:uid="{B33925C5-3874-428F-8843-9A390A68DCB0}"/>
    <hyperlink ref="AF381" r:id="rId6029" display="https://www.daloopa.com/src/2696973" xr:uid="{8077DA92-8A34-4048-8B27-68550180FC32}"/>
    <hyperlink ref="AG381" r:id="rId6030" display="https://www.daloopa.com/src/4681441" xr:uid="{9D6D5994-99D0-4B19-B941-E49F2764D93A}"/>
    <hyperlink ref="AH381" r:id="rId6031" display="https://www.daloopa.com/src/7963203" xr:uid="{77090520-C756-4029-9656-8B71DE2747B3}"/>
    <hyperlink ref="AI381" r:id="rId6032" display="https://www.daloopa.com/src/10332981" xr:uid="{8EF6493B-2646-4821-AD8B-9154BED51738}"/>
    <hyperlink ref="AJ381" r:id="rId6033" display="https://www.daloopa.com/src/14718088" xr:uid="{79400980-790B-4DB3-A423-55638F2FEB2F}"/>
    <hyperlink ref="AK381" r:id="rId6034" display="https://www.daloopa.com/src/20809879" xr:uid="{C3C784A0-0A4D-4C6F-9FCE-420E21B67C6F}"/>
    <hyperlink ref="AL381" r:id="rId6035" display="https://www.daloopa.com/src/32272338" xr:uid="{19EB913B-6CF6-4216-83B5-82B6FD3E60AD}"/>
    <hyperlink ref="AM381" r:id="rId6036" display="https://www.daloopa.com/src/38123576" xr:uid="{5A71AFC7-DF52-435A-B9E1-AB4E03EBF627}"/>
    <hyperlink ref="AN381" r:id="rId6037" display="https://www.daloopa.com/src/46412953" xr:uid="{F607BEC2-E4ED-4272-8E49-96487FB2C88D}"/>
    <hyperlink ref="AO381" r:id="rId6038" display="https://www.daloopa.com/src/53410421" xr:uid="{2F8DFD59-6243-4525-9628-C08AC0381EB9}"/>
    <hyperlink ref="AP381" r:id="rId6039" display="https://www.daloopa.com/src/58652778" xr:uid="{797AF185-2F8A-4D6B-A6AB-D84F2A508196}"/>
    <hyperlink ref="AQ381" r:id="rId6040" display="https://www.daloopa.com/src/62949287" xr:uid="{54A08891-48EA-4F1E-A862-0ACB363A6E3C}"/>
    <hyperlink ref="AR381" r:id="rId6041" display="https://www.daloopa.com/src/67044547" xr:uid="{51CB2486-488C-4A36-AECE-6D8AC65D605B}"/>
    <hyperlink ref="AT381" r:id="rId6042" display="https://www.daloopa.com/src/1670425" xr:uid="{97243802-AD1D-4175-902E-54961192C63F}"/>
    <hyperlink ref="AU381" r:id="rId6043" display="https://www.daloopa.com/src/1670275" xr:uid="{3B96470A-03A7-4C25-B960-1322CC12F611}"/>
    <hyperlink ref="AV381" r:id="rId6044" display="https://www.daloopa.com/src/1670135" xr:uid="{85E53C98-CE79-4343-AF84-B63C0D573BB2}"/>
    <hyperlink ref="AW381" r:id="rId6045" display="https://www.daloopa.com/src/1669990" xr:uid="{1E170594-B7BF-4276-AE32-3FA07B0B1DB8}"/>
    <hyperlink ref="AX381" r:id="rId6046" display="https://www.daloopa.com/src/1669851" xr:uid="{FD6621A7-2211-4075-846F-1A8A408000B1}"/>
    <hyperlink ref="AY381" r:id="rId6047" display="https://www.daloopa.com/src/1669714" xr:uid="{AFBD3DB9-DBBF-425B-84AC-2C81FD9501D9}"/>
    <hyperlink ref="AZ381" r:id="rId6048" display="https://www.daloopa.com/src/2696973" xr:uid="{332EC558-6F46-4A76-8D63-5795F7F154AA}"/>
    <hyperlink ref="BA381" r:id="rId6049" display="https://www.daloopa.com/src/14718088" xr:uid="{D1C73524-E840-4459-BD1F-B9563CB52441}"/>
    <hyperlink ref="BB381" r:id="rId6050" display="https://www.daloopa.com/src/46412953" xr:uid="{5F0580D0-196D-430C-BF81-E44CBFA17A54}"/>
    <hyperlink ref="BC381" r:id="rId6051" display="https://www.daloopa.com/src/67044547" xr:uid="{C1740DCD-FC19-4E6D-9B32-08367BB6B041}"/>
    <hyperlink ref="A382" r:id="rId6052" xr:uid="{35C3D86D-9AD4-48B2-AF39-6B7FAFF09413}"/>
    <hyperlink ref="C382" r:id="rId6053" xr:uid="{E006DD4F-B2C2-4505-9F7B-1F64520C7E8E}"/>
    <hyperlink ref="E382" r:id="rId6054" display="https://www.daloopa.com/src/1670537" xr:uid="{9059DF0A-A606-49D9-83A3-D7EA0DEBF20C}"/>
    <hyperlink ref="F382" r:id="rId6055" display="https://www.daloopa.com/src/1670500" xr:uid="{EFC3790C-944F-4428-8EAF-25214BA39310}"/>
    <hyperlink ref="G382" r:id="rId6056" display="https://www.daloopa.com/src/1670463" xr:uid="{BD3155B0-D5BB-4ABA-BA47-9F8048CDDB50}"/>
    <hyperlink ref="H382" r:id="rId6057" display="https://www.daloopa.com/src/1670426" xr:uid="{F5CFE27E-3F2F-4346-9C39-8F9962068328}"/>
    <hyperlink ref="I382" r:id="rId6058" display="https://www.daloopa.com/src/1670389" xr:uid="{8C281472-47EF-4708-B97A-8D92B1543598}"/>
    <hyperlink ref="J382" r:id="rId6059" display="https://www.daloopa.com/src/1670351" xr:uid="{0ABA5028-06A5-4EE1-AE9A-F33D650AEAC4}"/>
    <hyperlink ref="K382" r:id="rId6060" display="https://www.daloopa.com/src/1670313" xr:uid="{1F3315DC-571C-4F4C-80B4-94BC52815EAA}"/>
    <hyperlink ref="L382" r:id="rId6061" display="https://www.daloopa.com/src/1670276" xr:uid="{A69F7B46-E830-476C-BCEE-08EC5D1C99AF}"/>
    <hyperlink ref="M382" r:id="rId6062" display="https://www.daloopa.com/src/1670241" xr:uid="{93EED998-7F71-4BB2-924A-A4FC6616C4CC}"/>
    <hyperlink ref="N382" r:id="rId6063" display="https://www.daloopa.com/src/1670206" xr:uid="{D68134DC-08B2-445F-9A6A-599C00046237}"/>
    <hyperlink ref="O382" r:id="rId6064" display="https://www.daloopa.com/src/1670171" xr:uid="{A820BF4C-EC4E-4A2C-997F-4A947021B5BC}"/>
    <hyperlink ref="P382" r:id="rId6065" display="https://www.daloopa.com/src/1670136" xr:uid="{A8A4CAAB-2417-4FBC-BE32-0DCBBB5A2181}"/>
    <hyperlink ref="Q382" r:id="rId6066" display="https://www.daloopa.com/src/1670100" xr:uid="{D425810B-A639-4DAE-89FF-470862B75910}"/>
    <hyperlink ref="R382" r:id="rId6067" display="https://www.daloopa.com/src/1670064" xr:uid="{D700585B-5587-49C0-9007-0B6FCA14B6A3}"/>
    <hyperlink ref="S382" r:id="rId6068" display="https://www.daloopa.com/src/1670028" xr:uid="{C53C09BB-2B68-40D1-9F19-6B68EDAE95C6}"/>
    <hyperlink ref="T382" r:id="rId6069" display="https://www.daloopa.com/src/1669991" xr:uid="{D3F60888-1A6A-4A88-9BB9-E9BA33A36BAA}"/>
    <hyperlink ref="U382" r:id="rId6070" display="https://www.daloopa.com/src/1669954" xr:uid="{DE87F5CB-B0B7-4917-A3F7-3C57A6CD3B59}"/>
    <hyperlink ref="V382" r:id="rId6071" display="https://www.daloopa.com/src/1669920" xr:uid="{C2CFCC5B-1892-4A11-BDAD-45EC09AEA971}"/>
    <hyperlink ref="W382" r:id="rId6072" display="https://www.daloopa.com/src/1669886" xr:uid="{1CE718D6-B73E-4AB0-852E-02D3F051A864}"/>
    <hyperlink ref="X382" r:id="rId6073" display="https://www.daloopa.com/src/1669852" xr:uid="{68C0CABA-097B-4BFE-A39D-5B5BCA360A08}"/>
    <hyperlink ref="Y382" r:id="rId6074" display="https://www.daloopa.com/src/1669818" xr:uid="{325F19CB-78BF-4017-BB12-EC95F9C0681D}"/>
    <hyperlink ref="Z382" r:id="rId6075" display="https://www.daloopa.com/src/1669783" xr:uid="{C350F709-F6F5-4FEB-B34A-AB2BB3E4C435}"/>
    <hyperlink ref="AA382" r:id="rId6076" display="https://www.daloopa.com/src/1669749" xr:uid="{4D9F55A6-4FF4-43DC-8D8D-68C2C75A41D2}"/>
    <hyperlink ref="AB382" r:id="rId6077" display="https://www.daloopa.com/src/1669715" xr:uid="{49600B29-E83E-4B22-878A-5E142F9D6A46}"/>
    <hyperlink ref="AC382" r:id="rId6078" display="https://www.daloopa.com/src/1669680" xr:uid="{43FCA28B-D99A-4207-890B-3DD0D02EF330}"/>
    <hyperlink ref="AD382" r:id="rId6079" display="https://www.daloopa.com/src/1669644" xr:uid="{C4DCB76D-19A8-4793-8EEA-19D9DB4B4013}"/>
    <hyperlink ref="AE382" r:id="rId6080" display="https://www.daloopa.com/src/1669608" xr:uid="{87573371-5BD9-43AB-9226-4A7208889D31}"/>
    <hyperlink ref="AF382" r:id="rId6081" display="https://www.daloopa.com/src/2696974" xr:uid="{2D174909-438D-4DAD-9954-4F276DE46876}"/>
    <hyperlink ref="AG382" r:id="rId6082" display="https://www.daloopa.com/src/4681442" xr:uid="{2D62B9A4-29C5-48D4-A398-CE142566B308}"/>
    <hyperlink ref="AH382" r:id="rId6083" display="https://www.daloopa.com/src/7963204" xr:uid="{D656B7B9-461C-4A73-A9F5-9D249D62DFC4}"/>
    <hyperlink ref="AI382" r:id="rId6084" display="https://www.daloopa.com/src/10332982" xr:uid="{7E4DF12A-D767-437A-9090-DCC8FC318AE0}"/>
    <hyperlink ref="AJ382" r:id="rId6085" display="https://www.daloopa.com/src/14718090" xr:uid="{84E96CFE-98C1-49D2-BC32-F3BDF22766DC}"/>
    <hyperlink ref="AK382" r:id="rId6086" display="https://www.daloopa.com/src/20809877" xr:uid="{91C8B9CB-71A7-4EF3-B866-7F97811A7BC1}"/>
    <hyperlink ref="AL382" r:id="rId6087" display="https://www.daloopa.com/src/32272327" xr:uid="{CB3DE021-670B-445F-8C2A-F583F949ED10}"/>
    <hyperlink ref="AM382" r:id="rId6088" display="https://www.daloopa.com/src/38123575" xr:uid="{A162241E-0A3A-4C98-9AAD-A5B05DA5A09B}"/>
    <hyperlink ref="AN382" r:id="rId6089" display="https://www.daloopa.com/src/46412936" xr:uid="{54A84E6A-6029-4E2D-951A-FF281BA08F94}"/>
    <hyperlink ref="AO382" r:id="rId6090" display="https://www.daloopa.com/src/53410426" xr:uid="{6AF82E90-0A87-4DC9-9D5D-FCA5BAE40B1D}"/>
    <hyperlink ref="AP382" r:id="rId6091" display="https://www.daloopa.com/src/58652779" xr:uid="{0A5E0AB5-1CB3-466C-88C7-A8BB24B7A5F2}"/>
    <hyperlink ref="AQ382" r:id="rId6092" display="https://www.daloopa.com/src/62949291" xr:uid="{7583A621-86E6-495D-A61F-E8934CA96E7F}"/>
    <hyperlink ref="AT382" r:id="rId6093" display="https://www.daloopa.com/src/1670426" xr:uid="{615FABF6-B509-4FBF-855C-6EC70E1392EF}"/>
    <hyperlink ref="AU382" r:id="rId6094" display="https://www.daloopa.com/src/1670276" xr:uid="{682E6556-8092-43A9-A33D-1297C7AAC27A}"/>
    <hyperlink ref="AV382" r:id="rId6095" display="https://www.daloopa.com/src/1670136" xr:uid="{D1B15436-3B7E-4483-8B92-F4598932C292}"/>
    <hyperlink ref="AW382" r:id="rId6096" display="https://www.daloopa.com/src/1669991" xr:uid="{83B7AE8A-C91E-49AF-A038-6F1BB3CB3CF5}"/>
    <hyperlink ref="AX382" r:id="rId6097" display="https://www.daloopa.com/src/1669852" xr:uid="{F86BFD40-AA02-4E96-9729-214C70558E1F}"/>
    <hyperlink ref="AY382" r:id="rId6098" display="https://www.daloopa.com/src/1669715" xr:uid="{E2643CC0-B232-4ADC-9173-B61A74331364}"/>
    <hyperlink ref="AZ382" r:id="rId6099" display="https://www.daloopa.com/src/2696974" xr:uid="{09C020B2-784F-40CD-9B18-16DBA5A44D7B}"/>
    <hyperlink ref="BA382" r:id="rId6100" display="https://www.daloopa.com/src/14718090" xr:uid="{E531F94E-C7D8-4F44-B564-97CF88BD2ADB}"/>
    <hyperlink ref="BB382" r:id="rId6101" display="https://www.daloopa.com/src/46412936" xr:uid="{221FFAE5-B3EC-4BDE-A8D8-44210E84A687}"/>
    <hyperlink ref="A383" r:id="rId6102" xr:uid="{2DB296AC-7F54-4BFB-947B-A2C592C99E73}"/>
    <hyperlink ref="C383" r:id="rId6103" xr:uid="{D0A40999-510A-410D-B9AD-F0DB29CCCA04}"/>
    <hyperlink ref="I383" r:id="rId6104" display="https://www.daloopa.com/src/1670390" xr:uid="{3E367F7A-0250-4474-A50A-A01F06E035D3}"/>
    <hyperlink ref="J383" r:id="rId6105" display="https://www.daloopa.com/src/1670352" xr:uid="{6ACB4342-326A-45C3-B7EC-750ABD72DC65}"/>
    <hyperlink ref="K383" r:id="rId6106" display="https://www.daloopa.com/src/1670314" xr:uid="{54021F47-B3D1-4A66-A15F-3D8A4B0F6CCD}"/>
    <hyperlink ref="A384" r:id="rId6107" xr:uid="{2996F237-CD98-4DD6-9897-6341AA3D5788}"/>
    <hyperlink ref="C384" r:id="rId6108" xr:uid="{125857D0-16B6-4040-98F4-E75C6FB5C4CB}"/>
    <hyperlink ref="E384" r:id="rId6109" display="https://www.daloopa.com/src/1670538" xr:uid="{431373FB-1F95-4195-8EC8-104F4B282127}"/>
    <hyperlink ref="F384" r:id="rId6110" display="https://www.daloopa.com/src/1670501" xr:uid="{3545CA67-70E9-4987-BCF1-A8C1B7F9B683}"/>
    <hyperlink ref="G384" r:id="rId6111" display="https://www.daloopa.com/src/1670464" xr:uid="{41EEC9D2-F162-4BD2-85D7-1EABDC25EF0A}"/>
    <hyperlink ref="H384" r:id="rId6112" display="https://www.daloopa.com/src/1670427" xr:uid="{6273D315-B107-4C52-9114-5A3DFE3D349F}"/>
    <hyperlink ref="I384" r:id="rId6113" display="https://www.daloopa.com/src/1670391" xr:uid="{C1859AAF-484A-4F6A-B451-B3128ED286D1}"/>
    <hyperlink ref="J384" r:id="rId6114" display="https://www.daloopa.com/src/1670353" xr:uid="{8730FD8C-BA5E-46C7-A81B-FB62071E1267}"/>
    <hyperlink ref="K384" r:id="rId6115" display="https://www.daloopa.com/src/1670315" xr:uid="{4517985A-DDC7-4229-875A-98D8020632BC}"/>
    <hyperlink ref="L384" r:id="rId6116" display="https://www.daloopa.com/src/1670277" xr:uid="{5652FEE8-8895-4576-A7E3-7BD87FC7609E}"/>
    <hyperlink ref="M384" r:id="rId6117" display="https://www.daloopa.com/src/1670242" xr:uid="{E6307BBA-005A-433B-9C78-D212316F3EA9}"/>
    <hyperlink ref="N384" r:id="rId6118" display="https://www.daloopa.com/src/1670207" xr:uid="{8FEC24EC-6B79-40F7-9A14-B0D680756E6E}"/>
    <hyperlink ref="O384" r:id="rId6119" display="https://www.daloopa.com/src/1670172" xr:uid="{14D54F98-4F5E-4382-9DD8-2F4C0D712CA4}"/>
    <hyperlink ref="P384" r:id="rId6120" display="https://www.daloopa.com/src/1670137" xr:uid="{F0D88A10-0367-46C2-802F-29122FB8E249}"/>
    <hyperlink ref="Q384" r:id="rId6121" display="https://www.daloopa.com/src/1670101" xr:uid="{DA739DB6-0007-4699-8A98-E6A6F7EF4CC3}"/>
    <hyperlink ref="R384" r:id="rId6122" display="https://www.daloopa.com/src/1670065" xr:uid="{AC3EF21D-9E15-438E-8FEE-0655DF316817}"/>
    <hyperlink ref="S384" r:id="rId6123" display="https://www.daloopa.com/src/1670029" xr:uid="{A19D41EC-813B-46F4-AC3A-0C4D97A9EFD6}"/>
    <hyperlink ref="T384" r:id="rId6124" display="https://www.daloopa.com/src/1669992" xr:uid="{897ABC5F-A002-4C36-8DED-6CB0B1162D2C}"/>
    <hyperlink ref="U384" r:id="rId6125" display="https://www.daloopa.com/src/1669955" xr:uid="{296F6E67-F856-482A-8318-FD9C4798B27B}"/>
    <hyperlink ref="V384" r:id="rId6126" display="https://www.daloopa.com/src/1669921" xr:uid="{8663DF39-7ABB-470E-827F-9984A756A053}"/>
    <hyperlink ref="W384" r:id="rId6127" display="https://www.daloopa.com/src/1669887" xr:uid="{20F8EDCC-F06D-42A4-B6E2-630CBB4B0787}"/>
    <hyperlink ref="X384" r:id="rId6128" display="https://www.daloopa.com/src/1669853" xr:uid="{6B324B97-042E-4C14-B158-8C42242A46CF}"/>
    <hyperlink ref="Y384" r:id="rId6129" display="https://www.daloopa.com/src/1669819" xr:uid="{82A935D3-2DCB-47F4-9F66-08F38AA99EF9}"/>
    <hyperlink ref="Z384" r:id="rId6130" display="https://www.daloopa.com/src/1669784" xr:uid="{5341215A-B636-49C2-91B6-B8A8842DA8C2}"/>
    <hyperlink ref="AA384" r:id="rId6131" display="https://www.daloopa.com/src/1669750" xr:uid="{9635EDE8-1E02-4F7B-B4CC-18FE6538BC4D}"/>
    <hyperlink ref="AB384" r:id="rId6132" display="https://www.daloopa.com/src/1669716" xr:uid="{2D4CF0A3-7CA8-4926-A4E2-A0F2D18F9D2E}"/>
    <hyperlink ref="AC384" r:id="rId6133" display="https://www.daloopa.com/src/1669681" xr:uid="{E57919E3-0662-4B2A-A38D-A7B7E0286EF0}"/>
    <hyperlink ref="AD384" r:id="rId6134" display="https://www.daloopa.com/src/1669645" xr:uid="{14C71A1F-891D-4F7E-9FF3-D7722DB54EF1}"/>
    <hyperlink ref="AE384" r:id="rId6135" display="https://www.daloopa.com/src/1669609" xr:uid="{224026A2-0018-43C5-8449-AE7E89AD2DF1}"/>
    <hyperlink ref="AF384" r:id="rId6136" display="https://www.daloopa.com/src/2696975" xr:uid="{7AE83B70-12F0-43BF-B176-5E812BF29E78}"/>
    <hyperlink ref="AG384" r:id="rId6137" display="https://www.daloopa.com/src/4681443" xr:uid="{E1FF9D43-F14D-4BD2-BEBB-21380C4CB7FB}"/>
    <hyperlink ref="AH384" r:id="rId6138" display="https://www.daloopa.com/src/7963205" xr:uid="{57B21881-3EB6-4367-A236-365C374E6490}"/>
    <hyperlink ref="AI384" r:id="rId6139" display="https://www.daloopa.com/src/10332983" xr:uid="{280D9F33-0681-4111-B941-2C1DF87A622F}"/>
    <hyperlink ref="AJ384" r:id="rId6140" display="https://www.daloopa.com/src/14718089" xr:uid="{1BA308A0-702D-4A2B-89E7-C0A5B785BBB2}"/>
    <hyperlink ref="AK384" r:id="rId6141" display="https://www.daloopa.com/src/20809861" xr:uid="{3A1ED98E-1C83-4036-BFCD-C84055BF04A0}"/>
    <hyperlink ref="AL384" r:id="rId6142" display="https://www.daloopa.com/src/32272337" xr:uid="{690CF318-5C6C-426B-9A9D-4BF2C15B62E1}"/>
    <hyperlink ref="AM384" r:id="rId6143" display="https://www.daloopa.com/src/38123578" xr:uid="{D26EE158-AD2B-4FB4-A46E-BB89E139D859}"/>
    <hyperlink ref="AN384" r:id="rId6144" display="https://www.daloopa.com/src/46412938" xr:uid="{F4F6012B-F17B-4A9F-BC26-B83590413707}"/>
    <hyperlink ref="AO384" r:id="rId6145" display="https://www.daloopa.com/src/53410430" xr:uid="{0E36E3AA-EF24-4EC1-8795-4560EA10EC10}"/>
    <hyperlink ref="AP384" r:id="rId6146" display="https://www.daloopa.com/src/58652772" xr:uid="{2FEC2EE2-8332-400C-AD26-48FF3AF0A3F1}"/>
    <hyperlink ref="AQ384" r:id="rId6147" display="https://www.daloopa.com/src/62949289" xr:uid="{44CA6AC2-03CE-4827-BF55-91F0615FE82C}"/>
    <hyperlink ref="AR384" r:id="rId6148" display="https://www.daloopa.com/src/67044561" xr:uid="{C4711124-6DAE-46A0-B3D8-34BBC055E484}"/>
    <hyperlink ref="AT384" r:id="rId6149" display="https://www.daloopa.com/src/1670427" xr:uid="{AEC21804-1A8A-4069-8253-63BAB2265BF7}"/>
    <hyperlink ref="AU384" r:id="rId6150" display="https://www.daloopa.com/src/1670277" xr:uid="{605C5AFF-BAFD-4E2E-86CA-56EF4E6EDE62}"/>
    <hyperlink ref="AV384" r:id="rId6151" display="https://www.daloopa.com/src/1670137" xr:uid="{D8B4616B-C99E-485A-8DBC-EC19FE11EC4E}"/>
    <hyperlink ref="AW384" r:id="rId6152" display="https://www.daloopa.com/src/1669992" xr:uid="{B02687F5-6601-4C82-B11F-AA760A4D21A8}"/>
    <hyperlink ref="AX384" r:id="rId6153" display="https://www.daloopa.com/src/1669853" xr:uid="{432E7475-4929-4AA3-AD19-CBBCFE90F332}"/>
    <hyperlink ref="AY384" r:id="rId6154" display="https://www.daloopa.com/src/1669716" xr:uid="{7092F561-93C9-4F6A-B762-FF70FC3D8831}"/>
    <hyperlink ref="AZ384" r:id="rId6155" display="https://www.daloopa.com/src/2696975" xr:uid="{BAF5AE89-7DC7-4F31-8EBF-2FC292C5EC9F}"/>
    <hyperlink ref="BA384" r:id="rId6156" display="https://www.daloopa.com/src/14718089" xr:uid="{9EE7B5B0-4BD9-48D5-856F-7F33D4D43FAD}"/>
    <hyperlink ref="BB384" r:id="rId6157" display="https://www.daloopa.com/src/46412938" xr:uid="{DA26D98A-0B34-4F7B-A683-2C637E604C1B}"/>
    <hyperlink ref="BC384" r:id="rId6158" display="https://www.daloopa.com/src/67044561" xr:uid="{A06B4D89-F89B-49E4-B931-0A5BCB9E2B09}"/>
    <hyperlink ref="A386" r:id="rId6159" xr:uid="{9914E3EE-C07F-4843-82C0-6C5AD262AA92}"/>
    <hyperlink ref="C386" r:id="rId6160" xr:uid="{F735629E-7C7D-4B75-97A4-C64F3E8EE0B6}"/>
    <hyperlink ref="E386" r:id="rId6161" display="https://www.daloopa.com/src/1670539" xr:uid="{650868A4-03D2-4C31-B53F-522B071029C8}"/>
    <hyperlink ref="F386" r:id="rId6162" display="https://www.daloopa.com/src/1670502" xr:uid="{BD483165-9FEF-4162-9DC6-36D79D652B1E}"/>
    <hyperlink ref="G386" r:id="rId6163" display="https://www.daloopa.com/src/1670465" xr:uid="{B8AD2074-F4F5-4F25-902F-B89F6274AA13}"/>
    <hyperlink ref="H386" r:id="rId6164" display="https://www.daloopa.com/src/1670428" xr:uid="{6F9F60B0-6EED-467E-A94B-88D6C5F2CD29}"/>
    <hyperlink ref="I386" r:id="rId6165" display="https://www.daloopa.com/src/1670392" xr:uid="{A824FAC9-2815-40B6-A18E-E92DF3DEE83D}"/>
    <hyperlink ref="J386" r:id="rId6166" display="https://www.daloopa.com/src/1670354" xr:uid="{2A7E1C3A-78D6-4AF1-A99A-3FF97631957F}"/>
    <hyperlink ref="K386" r:id="rId6167" display="https://www.daloopa.com/src/1670316" xr:uid="{814748BF-2356-436F-8DEC-64EE38717D23}"/>
    <hyperlink ref="L386" r:id="rId6168" display="https://www.daloopa.com/src/1670278" xr:uid="{29D70E15-D8B3-44FA-A0DF-BD99485E9058}"/>
    <hyperlink ref="M386" r:id="rId6169" display="https://www.daloopa.com/src/1670243" xr:uid="{7B14A9B8-964F-424B-86E1-E3BBB839E5CA}"/>
    <hyperlink ref="N386" r:id="rId6170" display="https://www.daloopa.com/src/1670208" xr:uid="{187A2923-DF2F-4CBE-97AC-840E35FF3CDF}"/>
    <hyperlink ref="O386" r:id="rId6171" display="https://www.daloopa.com/src/1670173" xr:uid="{95A10DC7-21C0-4D3D-9C1B-BEE8E6131595}"/>
    <hyperlink ref="P386" r:id="rId6172" display="https://www.daloopa.com/src/1670138" xr:uid="{B0C485F5-3461-492A-BB5B-ABF7B7FC143D}"/>
    <hyperlink ref="Q386" r:id="rId6173" display="https://www.daloopa.com/src/1670102" xr:uid="{0CEF2342-E8EC-4DEC-ACE3-D007D27FA7BF}"/>
    <hyperlink ref="R386" r:id="rId6174" display="https://www.daloopa.com/src/1670066" xr:uid="{8A8AD79E-A492-481E-8FD2-D34E9AA95368}"/>
    <hyperlink ref="S386" r:id="rId6175" display="https://www.daloopa.com/src/1670030" xr:uid="{757A28C4-508F-40D3-92E6-1879B0A2DF61}"/>
    <hyperlink ref="T386" r:id="rId6176" display="https://www.daloopa.com/src/1669993" xr:uid="{94EF952E-2115-4BD5-97CC-FEC0FB6B043E}"/>
    <hyperlink ref="U386" r:id="rId6177" display="https://www.daloopa.com/src/1669956" xr:uid="{D3568ED5-DFAC-4B30-A946-FBEAB24772D3}"/>
    <hyperlink ref="V386" r:id="rId6178" display="https://www.daloopa.com/src/1669922" xr:uid="{50520DE9-974D-4830-9AC5-54DB75527053}"/>
    <hyperlink ref="W386" r:id="rId6179" display="https://www.daloopa.com/src/1669888" xr:uid="{13C116FF-44EF-481F-A7BC-852F287D191E}"/>
    <hyperlink ref="X386" r:id="rId6180" display="https://www.daloopa.com/src/1669854" xr:uid="{609D1E60-A06C-4ABE-86C2-25630F83754D}"/>
    <hyperlink ref="Y386" r:id="rId6181" display="https://www.daloopa.com/src/1669820" xr:uid="{338FA59A-CB4D-407B-88E0-DA13BB2902A0}"/>
    <hyperlink ref="Z386" r:id="rId6182" display="https://www.daloopa.com/src/1669785" xr:uid="{67E65019-AF1E-467B-9649-16287E7F668A}"/>
    <hyperlink ref="AA386" r:id="rId6183" display="https://www.daloopa.com/src/1669751" xr:uid="{4BD94438-68E1-47F9-B9EC-884984DC8160}"/>
    <hyperlink ref="AB386" r:id="rId6184" display="https://www.daloopa.com/src/1669717" xr:uid="{F07D19F0-4C88-4E1B-9445-B6768BB42DA7}"/>
    <hyperlink ref="AC386" r:id="rId6185" display="https://www.daloopa.com/src/1669682" xr:uid="{FDB741D9-61E9-4C82-8E8F-4F5451C3FDA8}"/>
    <hyperlink ref="AD386" r:id="rId6186" display="https://www.daloopa.com/src/1669646" xr:uid="{E1A9F35B-2E96-4087-ABF1-FBDF717D7BB3}"/>
    <hyperlink ref="AE386" r:id="rId6187" display="https://www.daloopa.com/src/1669610" xr:uid="{C8843373-E0D4-4C52-AFB2-B9CB8EBD1794}"/>
    <hyperlink ref="AF386" r:id="rId6188" display="https://www.daloopa.com/src/2696976" xr:uid="{5CADB71B-6F5A-40E4-85B0-DBE32A7224E9}"/>
    <hyperlink ref="AG386" r:id="rId6189" display="https://www.daloopa.com/src/4681444" xr:uid="{A5FA5167-F22B-4779-A563-040A25CC7BAB}"/>
    <hyperlink ref="AH386" r:id="rId6190" display="https://www.daloopa.com/src/7963206" xr:uid="{536C3BD6-27C9-4C73-B0E0-955AD55CDE99}"/>
    <hyperlink ref="AI386" r:id="rId6191" display="https://www.daloopa.com/src/10332984" xr:uid="{5BCBC9EB-EA15-4EBA-AE93-2FED74AA90CA}"/>
    <hyperlink ref="AJ386" r:id="rId6192" display="https://www.daloopa.com/src/14718073" xr:uid="{1873ED45-87E5-4817-A83F-54A88B82FE7A}"/>
    <hyperlink ref="AK386" r:id="rId6193" display="https://www.daloopa.com/src/20809865" xr:uid="{DB57756B-E866-4BB2-AC87-40A83120AE1A}"/>
    <hyperlink ref="AL386" r:id="rId6194" display="https://www.daloopa.com/src/32272335" xr:uid="{F6D478F3-2842-49C5-906E-EB2C81EFB689}"/>
    <hyperlink ref="AM386" r:id="rId6195" display="https://www.daloopa.com/src/38123581" xr:uid="{D4780D19-26A7-4320-91ED-861D10C54C3A}"/>
    <hyperlink ref="AN386" r:id="rId6196" display="https://www.daloopa.com/src/46412939" xr:uid="{42A24CC2-3881-4964-8564-E81078DAE542}"/>
    <hyperlink ref="AO386" r:id="rId6197" display="https://www.daloopa.com/src/53410431" xr:uid="{86E1A580-B6EF-478A-ABDA-36DB8736840E}"/>
    <hyperlink ref="AP386" r:id="rId6198" display="https://www.daloopa.com/src/58652773" xr:uid="{BA49E176-5231-48F3-B64A-8C26F18B7AFB}"/>
    <hyperlink ref="AQ386" r:id="rId6199" display="https://www.daloopa.com/src/62949288" xr:uid="{2258A758-0C05-45B7-BAC6-5061936A61B5}"/>
    <hyperlink ref="AR386" r:id="rId6200" display="https://www.daloopa.com/src/67044548" xr:uid="{0BD65E61-8779-4337-95FC-C21CBFB169B9}"/>
    <hyperlink ref="AT386" r:id="rId6201" display="https://www.daloopa.com/src/1670428" xr:uid="{8CE41E72-B690-434E-85C6-5AACEF2430B3}"/>
    <hyperlink ref="AU386" r:id="rId6202" display="https://www.daloopa.com/src/1670278" xr:uid="{578ED075-7B45-4532-9668-A4A7908286D7}"/>
    <hyperlink ref="AV386" r:id="rId6203" display="https://www.daloopa.com/src/1670138" xr:uid="{9D3A08D9-CA50-45B3-8E99-F2A0DC5B77DD}"/>
    <hyperlink ref="AW386" r:id="rId6204" display="https://www.daloopa.com/src/1669993" xr:uid="{961BDE69-F472-40DF-A2A2-6B13B457D5A3}"/>
    <hyperlink ref="AX386" r:id="rId6205" display="https://www.daloopa.com/src/1669854" xr:uid="{C7EBC050-ED79-4BD5-9AA9-032997C6D709}"/>
    <hyperlink ref="AY386" r:id="rId6206" display="https://www.daloopa.com/src/1669717" xr:uid="{32E8547C-514A-4273-87C9-A2B742CF7968}"/>
    <hyperlink ref="AZ386" r:id="rId6207" display="https://www.daloopa.com/src/2696976" xr:uid="{74781707-5062-409F-BE9F-474C490F74E3}"/>
    <hyperlink ref="BA386" r:id="rId6208" display="https://www.daloopa.com/src/14718073" xr:uid="{31F510BD-9219-41DF-825C-C2308F7CDB70}"/>
    <hyperlink ref="BB386" r:id="rId6209" display="https://www.daloopa.com/src/46412939" xr:uid="{6E7EBF1D-65F6-438C-B1B0-FBE0533E68BD}"/>
    <hyperlink ref="BC386" r:id="rId6210" display="https://www.daloopa.com/src/67044548" xr:uid="{90C0199B-FD6C-4122-B3B2-E4B1A50F0A4D}"/>
    <hyperlink ref="A387" r:id="rId6211" xr:uid="{36BA42EF-0651-4D47-9DE8-05F3775716ED}"/>
    <hyperlink ref="C387" r:id="rId6212" xr:uid="{30924123-F68F-49F2-8433-B53BFCCB5BBD}"/>
    <hyperlink ref="E387" r:id="rId6213" display="https://www.daloopa.com/src/1670540" xr:uid="{BEC8D2E1-2684-4B1E-B7A5-B725A6862DB1}"/>
    <hyperlink ref="F387" r:id="rId6214" display="https://www.daloopa.com/src/1670503" xr:uid="{288F96FB-C3F0-4C46-B51A-772B5F40C0D1}"/>
    <hyperlink ref="G387" r:id="rId6215" display="https://www.daloopa.com/src/1670466" xr:uid="{16D9AC9D-36DE-4228-A235-F53359C9B90D}"/>
    <hyperlink ref="H387" r:id="rId6216" display="https://www.daloopa.com/src/1670429" xr:uid="{F7605544-415B-49E6-A2FD-3EFC5A4D3ECF}"/>
    <hyperlink ref="I387" r:id="rId6217" display="https://www.daloopa.com/src/1670393" xr:uid="{B2795590-8498-420E-9E51-2CAE05F57D6E}"/>
    <hyperlink ref="J387" r:id="rId6218" display="https://www.daloopa.com/src/1670355" xr:uid="{AD0012CB-F52D-4364-830A-48FE2C7E26C8}"/>
    <hyperlink ref="K387" r:id="rId6219" display="https://www.daloopa.com/src/1670317" xr:uid="{E1AD4B1E-7E37-44E8-B9F3-DAA5C6CE6FF9}"/>
    <hyperlink ref="L387" r:id="rId6220" display="https://www.daloopa.com/src/1670279" xr:uid="{2488D802-1AB2-4B38-B58E-CBD299C1F7E9}"/>
    <hyperlink ref="M387" r:id="rId6221" display="https://www.daloopa.com/src/1670244" xr:uid="{1BE65BA7-5A67-4FC4-9B8E-EE3E9BC3AA0B}"/>
    <hyperlink ref="N387" r:id="rId6222" display="https://www.daloopa.com/src/1670209" xr:uid="{28A2FE04-AC28-4850-B55F-7EC2AA148456}"/>
    <hyperlink ref="O387" r:id="rId6223" display="https://www.daloopa.com/src/1670174" xr:uid="{5E64DF04-627D-4D16-AB0F-CA4B13507A56}"/>
    <hyperlink ref="P387" r:id="rId6224" display="https://www.daloopa.com/src/1670139" xr:uid="{7C659FD9-56BF-4189-9BB0-5596097AC734}"/>
    <hyperlink ref="Q387" r:id="rId6225" display="https://www.daloopa.com/src/1670103" xr:uid="{35BD12CB-827F-4BF5-9F36-360D5B7D11D1}"/>
    <hyperlink ref="R387" r:id="rId6226" display="https://www.daloopa.com/src/1670067" xr:uid="{92CF3484-CF44-4DA1-B3F0-9593FF8E9F9A}"/>
    <hyperlink ref="S387" r:id="rId6227" display="https://www.daloopa.com/src/1670031" xr:uid="{D87E5FB4-F5F3-4B53-A4C2-15C943727965}"/>
    <hyperlink ref="T387" r:id="rId6228" display="https://www.daloopa.com/src/1669994" xr:uid="{1E9FAC87-F26F-4350-9E06-DB21768D5A01}"/>
    <hyperlink ref="U387" r:id="rId6229" display="https://www.daloopa.com/src/1669957" xr:uid="{E992F242-1D03-4B4F-A03B-47E31C7A3050}"/>
    <hyperlink ref="V387" r:id="rId6230" display="https://www.daloopa.com/src/1669923" xr:uid="{7A422E54-0769-4533-91D2-17585EC4707B}"/>
    <hyperlink ref="W387" r:id="rId6231" display="https://www.daloopa.com/src/1669889" xr:uid="{B23800E2-9669-45A6-B375-FB972EFDF594}"/>
    <hyperlink ref="X387" r:id="rId6232" display="https://www.daloopa.com/src/1669855" xr:uid="{50FAE738-8401-4B13-865C-8CB8236B84B3}"/>
    <hyperlink ref="Y387" r:id="rId6233" display="https://www.daloopa.com/src/1669821" xr:uid="{D95739AF-9952-40F4-9975-D51C0696E762}"/>
    <hyperlink ref="Z387" r:id="rId6234" display="https://www.daloopa.com/src/1669786" xr:uid="{E086AF06-BE23-49DC-AEBF-09F7FB60F6C9}"/>
    <hyperlink ref="AA387" r:id="rId6235" display="https://www.daloopa.com/src/1669752" xr:uid="{C651A579-29BA-4212-936F-4AD802AFA951}"/>
    <hyperlink ref="AB387" r:id="rId6236" display="https://www.daloopa.com/src/1669718" xr:uid="{724EA4D7-6AFF-4627-AB5D-D3D44D2EC8A7}"/>
    <hyperlink ref="AC387" r:id="rId6237" display="https://www.daloopa.com/src/1669683" xr:uid="{47B9D2CB-95EE-4A27-B771-6333E25F2AA8}"/>
    <hyperlink ref="AD387" r:id="rId6238" display="https://www.daloopa.com/src/1669647" xr:uid="{FB53802F-4990-4F1A-B6B8-B9C132B0DB16}"/>
    <hyperlink ref="AE387" r:id="rId6239" display="https://www.daloopa.com/src/1669611" xr:uid="{3EB97E44-B42F-4E47-99FF-870B8A05FF83}"/>
    <hyperlink ref="AF387" r:id="rId6240" display="https://www.daloopa.com/src/2696977" xr:uid="{FA05A243-F8E8-420B-B427-8D77E5EA3113}"/>
    <hyperlink ref="AG387" r:id="rId6241" display="https://www.daloopa.com/src/4681445" xr:uid="{57CF16F2-B6E4-4F07-939A-FC68C62370A4}"/>
    <hyperlink ref="AH387" r:id="rId6242" display="https://www.daloopa.com/src/7963207" xr:uid="{1ACBE46E-BD59-4824-861E-9F25370FBB3C}"/>
    <hyperlink ref="AI387" r:id="rId6243" display="https://www.daloopa.com/src/10332989" xr:uid="{7631DFB5-089A-4F84-906F-4F60154C72D0}"/>
    <hyperlink ref="AJ387" r:id="rId6244" display="https://www.daloopa.com/src/14718076" xr:uid="{9F84EFE7-6C40-4159-82A9-DC9CD1F033EB}"/>
    <hyperlink ref="AK387" r:id="rId6245" display="https://www.daloopa.com/src/20809888" xr:uid="{8AA96A8C-ED30-4A08-8A0C-BCED931BC7BB}"/>
    <hyperlink ref="AL387" r:id="rId6246" display="https://www.daloopa.com/src/32272334" xr:uid="{2F07BDA6-D5C9-4517-827E-79ADBFCDD698}"/>
    <hyperlink ref="AM387" r:id="rId6247" display="https://www.daloopa.com/src/38123583" xr:uid="{A8E8315C-1762-4837-9937-EA38D6005A0A}"/>
    <hyperlink ref="AN387" r:id="rId6248" display="https://www.daloopa.com/src/46412937" xr:uid="{C922BCD2-1D62-4D9F-881F-077074559778}"/>
    <hyperlink ref="AO387" r:id="rId6249" display="https://www.daloopa.com/src/53410432" xr:uid="{ADD96F62-BD4B-4F41-B8EB-681A16ACCC7B}"/>
    <hyperlink ref="AP387" r:id="rId6250" display="https://www.daloopa.com/src/58652764" xr:uid="{0073C54A-88A0-4608-B113-2B7F8060573D}"/>
    <hyperlink ref="AQ387" r:id="rId6251" display="https://www.daloopa.com/src/62949292" xr:uid="{EEFCA648-D326-4BE6-A957-F705B23DAE17}"/>
    <hyperlink ref="AR387" r:id="rId6252" display="https://www.daloopa.com/src/67044550" xr:uid="{B79F4DF3-DDC2-44F1-82E2-E454A2E65A57}"/>
    <hyperlink ref="AT387" r:id="rId6253" display="https://www.daloopa.com/src/1670429" xr:uid="{09ED82B7-1E3E-4109-A992-DEAD52E5EEAD}"/>
    <hyperlink ref="AU387" r:id="rId6254" display="https://www.daloopa.com/src/1670279" xr:uid="{3385D88A-0A60-4CD9-ADB7-D394144C8164}"/>
    <hyperlink ref="AV387" r:id="rId6255" display="https://www.daloopa.com/src/1670139" xr:uid="{A41FF1C5-75D4-4E47-8BC8-92367DAEB5E8}"/>
    <hyperlink ref="AW387" r:id="rId6256" display="https://www.daloopa.com/src/1669994" xr:uid="{1A09379B-630A-4531-BFE1-044664151538}"/>
    <hyperlink ref="AX387" r:id="rId6257" display="https://www.daloopa.com/src/1669855" xr:uid="{3FEEBF17-5BCE-4F5D-A492-5A7F8C96B801}"/>
    <hyperlink ref="AY387" r:id="rId6258" display="https://www.daloopa.com/src/1669718" xr:uid="{07A69C53-D4FC-43C6-BAEC-3E29E914859B}"/>
    <hyperlink ref="AZ387" r:id="rId6259" display="https://www.daloopa.com/src/2696977" xr:uid="{F49ED85A-D338-4DF0-B2F7-786574F2F10E}"/>
    <hyperlink ref="BA387" r:id="rId6260" display="https://www.daloopa.com/src/14718076" xr:uid="{86E1C100-8888-49F4-A707-79C3D13ED22A}"/>
    <hyperlink ref="BB387" r:id="rId6261" display="https://www.daloopa.com/src/46412937" xr:uid="{10614FBD-8271-450D-94AF-121B4ACB8013}"/>
    <hyperlink ref="BC387" r:id="rId6262" display="https://www.daloopa.com/src/67044550" xr:uid="{A86EF043-2477-4709-B13E-48A12D251CFE}"/>
    <hyperlink ref="A388" r:id="rId6263" xr:uid="{963FA7B2-5CB1-4948-B3D4-BF173197D8CD}"/>
    <hyperlink ref="C388" r:id="rId6264" xr:uid="{F378EB6A-84AF-42B6-9B52-27F85A5AB6F7}"/>
    <hyperlink ref="E388" r:id="rId6265" display="https://www.daloopa.com/src/1670541" xr:uid="{D0EE0B46-B879-4D53-B8DF-4D926C9CBA14}"/>
    <hyperlink ref="F388" r:id="rId6266" display="https://www.daloopa.com/src/1670504" xr:uid="{43C108F8-7957-4498-9D62-60DDC2F7891B}"/>
    <hyperlink ref="G388" r:id="rId6267" display="https://www.daloopa.com/src/1670467" xr:uid="{8A441708-0E03-4B1C-B087-6D413FA9EC7E}"/>
    <hyperlink ref="H388" r:id="rId6268" display="https://www.daloopa.com/src/1670430" xr:uid="{46E3678B-E429-4FCD-8E44-87761A3F1056}"/>
    <hyperlink ref="I388" r:id="rId6269" display="https://www.daloopa.com/src/1670394" xr:uid="{F7884489-845F-4A20-A627-092FD384E6BC}"/>
    <hyperlink ref="J388" r:id="rId6270" display="https://www.daloopa.com/src/1670356" xr:uid="{8A7D156E-E627-40F2-AE04-69B06533D0B8}"/>
    <hyperlink ref="K388" r:id="rId6271" display="https://www.daloopa.com/src/1670318" xr:uid="{888F24EB-C492-495C-AA3E-0D9E56A50E07}"/>
    <hyperlink ref="L388" r:id="rId6272" display="https://www.daloopa.com/src/1670280" xr:uid="{DC2C8489-FB40-42D0-9170-20856A0AD0F6}"/>
    <hyperlink ref="M388" r:id="rId6273" display="https://www.daloopa.com/src/1670245" xr:uid="{C30EBD14-CE30-4707-AE04-4058A0589FA0}"/>
    <hyperlink ref="N388" r:id="rId6274" display="https://www.daloopa.com/src/1670210" xr:uid="{E86A8D16-1CB2-42B2-AAD2-C2995B280C3D}"/>
    <hyperlink ref="O388" r:id="rId6275" display="https://www.daloopa.com/src/1670175" xr:uid="{D702CF15-A16C-4DE7-9451-C78BC4E1B373}"/>
    <hyperlink ref="P388" r:id="rId6276" display="https://www.daloopa.com/src/1670140" xr:uid="{09ACCB74-3AD8-4368-BB50-5E5846E9B1E3}"/>
    <hyperlink ref="Q388" r:id="rId6277" display="https://www.daloopa.com/src/1670104" xr:uid="{7452949A-7A21-444B-A312-406BD472C311}"/>
    <hyperlink ref="R388" r:id="rId6278" display="https://www.daloopa.com/src/1670068" xr:uid="{8489477D-BA07-4C28-83A8-4369C1DD2FC4}"/>
    <hyperlink ref="S388" r:id="rId6279" display="https://www.daloopa.com/src/1670032" xr:uid="{D07EFE53-DB50-4155-8AF8-2B9512EEF71E}"/>
    <hyperlink ref="T388" r:id="rId6280" display="https://www.daloopa.com/src/1669995" xr:uid="{C08C2278-9737-4A60-A91C-E4A81CBF84A6}"/>
    <hyperlink ref="U388" r:id="rId6281" display="https://www.daloopa.com/src/1669958" xr:uid="{A911CDE7-690F-4654-949F-714E994928EB}"/>
    <hyperlink ref="V388" r:id="rId6282" display="https://www.daloopa.com/src/1669924" xr:uid="{5F53ABC5-25ED-4080-8F3A-941C39544FED}"/>
    <hyperlink ref="W388" r:id="rId6283" display="https://www.daloopa.com/src/1669890" xr:uid="{16F0D5DE-07BD-43C4-A31B-E732B68DAB61}"/>
    <hyperlink ref="X388" r:id="rId6284" display="https://www.daloopa.com/src/1669856" xr:uid="{5F5536B7-8F46-4C2C-BF1B-051E067E93D4}"/>
    <hyperlink ref="Y388" r:id="rId6285" display="https://www.daloopa.com/src/1669822" xr:uid="{78BC378D-8D9D-4247-BCFD-008F39474DA6}"/>
    <hyperlink ref="Z388" r:id="rId6286" display="https://www.daloopa.com/src/1669787" xr:uid="{F001CB30-ACBD-403E-805A-743B91DF7C25}"/>
    <hyperlink ref="AA388" r:id="rId6287" display="https://www.daloopa.com/src/1669753" xr:uid="{61C2FCB7-3F83-4F5A-9E50-8966598EC45F}"/>
    <hyperlink ref="AB388" r:id="rId6288" display="https://www.daloopa.com/src/1669719" xr:uid="{25065C70-7E3B-47CD-B21D-E2B9CFE77707}"/>
    <hyperlink ref="AC388" r:id="rId6289" display="https://www.daloopa.com/src/1669684" xr:uid="{64A58B43-5175-48D9-AE49-2FD9305D82AE}"/>
    <hyperlink ref="AD388" r:id="rId6290" display="https://www.daloopa.com/src/1669648" xr:uid="{64BB428D-B5A7-447E-8526-409E04789AA5}"/>
    <hyperlink ref="AE388" r:id="rId6291" display="https://www.daloopa.com/src/1669612" xr:uid="{1CD2E97E-F014-4A2A-9ADE-29C0117892D5}"/>
    <hyperlink ref="AF388" r:id="rId6292" display="https://www.daloopa.com/src/2696978" xr:uid="{ADB06044-286E-45C8-BC9F-CE5E7CA9A8ED}"/>
    <hyperlink ref="AG388" r:id="rId6293" display="https://www.daloopa.com/src/4681446" xr:uid="{ED56C26D-DEA3-457D-AB3C-65EF9D97110B}"/>
    <hyperlink ref="AH388" r:id="rId6294" display="https://www.daloopa.com/src/7963208" xr:uid="{C0C4E570-0C28-4990-8496-DB4A14379F2A}"/>
    <hyperlink ref="AI388" r:id="rId6295" display="https://www.daloopa.com/src/10332990" xr:uid="{4BBAD999-DC0E-4502-9939-BECF46E87D6D}"/>
    <hyperlink ref="AJ388" r:id="rId6296" display="https://www.daloopa.com/src/14718084" xr:uid="{0BDC15C2-2A98-444A-99B7-D138B5FF0602}"/>
    <hyperlink ref="AK388" r:id="rId6297" display="https://www.daloopa.com/src/20809872" xr:uid="{9A294F7F-8E7D-4719-8892-EDF4E7D2096B}"/>
    <hyperlink ref="AL388" r:id="rId6298" display="https://www.daloopa.com/src/32272332" xr:uid="{AAD653C8-FCAE-40CB-AF74-B6471D5C4A00}"/>
    <hyperlink ref="AM388" r:id="rId6299" display="https://www.daloopa.com/src/38123584" xr:uid="{25FAAD7D-2560-4A4B-A423-7D86479FB9BC}"/>
    <hyperlink ref="AN388" r:id="rId6300" display="https://www.daloopa.com/src/46412940" xr:uid="{253B8356-0557-4246-B0D6-F61EF6783C7B}"/>
    <hyperlink ref="AO388" r:id="rId6301" display="https://www.daloopa.com/src/53410433" xr:uid="{8E2E2331-6BE4-445A-881E-8747D4975FF3}"/>
    <hyperlink ref="AP388" r:id="rId6302" display="https://www.daloopa.com/src/58652771" xr:uid="{2380D539-D14E-47AF-A8A0-A3CDA33CC8F4}"/>
    <hyperlink ref="AQ388" r:id="rId6303" display="https://www.daloopa.com/src/62949293" xr:uid="{D01C6748-2DE0-4CB7-81B5-2DA3C16BCF22}"/>
    <hyperlink ref="AR388" r:id="rId6304" display="https://www.daloopa.com/src/67044551" xr:uid="{4DC72F49-13FC-4447-8B27-A84C98319C2B}"/>
    <hyperlink ref="AT388" r:id="rId6305" display="https://www.daloopa.com/src/1670430" xr:uid="{33CA3E3F-2E8C-4880-9176-7CCD0B6DCDB6}"/>
    <hyperlink ref="AU388" r:id="rId6306" display="https://www.daloopa.com/src/1670280" xr:uid="{6C7B3150-CB4B-4FBB-BEDE-5C97CA9C627E}"/>
    <hyperlink ref="AV388" r:id="rId6307" display="https://www.daloopa.com/src/1670140" xr:uid="{6252DD24-6827-471B-BC48-D1584A408A04}"/>
    <hyperlink ref="AW388" r:id="rId6308" display="https://www.daloopa.com/src/1669995" xr:uid="{CE21FEFF-9FC8-437D-9CAC-83E53C6DE60E}"/>
    <hyperlink ref="AX388" r:id="rId6309" display="https://www.daloopa.com/src/1669856" xr:uid="{15E6C2CB-EFAE-4BE9-AA40-04F13D5C076E}"/>
    <hyperlink ref="AY388" r:id="rId6310" display="https://www.daloopa.com/src/1669719" xr:uid="{00CABCB7-2825-4AF0-90B6-6FBCF7BF841A}"/>
    <hyperlink ref="AZ388" r:id="rId6311" display="https://www.daloopa.com/src/2696978" xr:uid="{E37D4BDF-BD05-4CD5-AA25-21CADAC59F80}"/>
    <hyperlink ref="BA388" r:id="rId6312" display="https://www.daloopa.com/src/14718084" xr:uid="{56E89DAB-887D-4CE6-9DA2-6D43AA4FC6CF}"/>
    <hyperlink ref="BB388" r:id="rId6313" display="https://www.daloopa.com/src/46412940" xr:uid="{4F40F65D-FA3C-4667-A5D1-D3D66A2634FA}"/>
    <hyperlink ref="BC388" r:id="rId6314" display="https://www.daloopa.com/src/67044551" xr:uid="{363DB650-1113-4833-8A97-4498208AAE1F}"/>
    <hyperlink ref="A389" r:id="rId6315" xr:uid="{5B50664E-5109-46FF-B13C-B45063824A39}"/>
    <hyperlink ref="C389" r:id="rId6316" xr:uid="{BD57029E-4760-4064-BEAA-61AA07F75F69}"/>
    <hyperlink ref="E389" r:id="rId6317" display="https://www.daloopa.com/src/1670542" xr:uid="{85B1741A-17C5-40F1-A297-E8653AE0F1B8}"/>
    <hyperlink ref="F389" r:id="rId6318" display="https://www.daloopa.com/src/1670505" xr:uid="{34A02D28-B152-4128-A3F0-90D94D05E1CB}"/>
    <hyperlink ref="G389" r:id="rId6319" display="https://www.daloopa.com/src/1670468" xr:uid="{32B920AD-E1F5-413C-8EE9-B1E01B988E3F}"/>
    <hyperlink ref="H389" r:id="rId6320" display="https://www.daloopa.com/src/1670431" xr:uid="{18E4C87F-84B3-4550-A0A1-1A41F52208B7}"/>
    <hyperlink ref="I389" r:id="rId6321" display="https://www.daloopa.com/src/1670395" xr:uid="{E1F53067-C76F-4988-8E64-1FEBC5DE7525}"/>
    <hyperlink ref="J389" r:id="rId6322" display="https://www.daloopa.com/src/1670357" xr:uid="{5254136A-D215-4E01-8D16-D80227AECE07}"/>
    <hyperlink ref="K389" r:id="rId6323" display="https://www.daloopa.com/src/1670319" xr:uid="{F219195F-5FAA-4C9F-8059-14E62B0BDC5A}"/>
    <hyperlink ref="L389" r:id="rId6324" display="https://www.daloopa.com/src/1670281" xr:uid="{E578E8E0-AE55-4237-924F-402FA424652F}"/>
    <hyperlink ref="M389" r:id="rId6325" display="https://www.daloopa.com/src/1670246" xr:uid="{B4D394A0-64A6-4D1C-A3E9-CC4B098D6762}"/>
    <hyperlink ref="N389" r:id="rId6326" display="https://www.daloopa.com/src/1670211" xr:uid="{9D4E8B7F-B282-48CE-B27B-73DD61120F94}"/>
    <hyperlink ref="O389" r:id="rId6327" display="https://www.daloopa.com/src/1670176" xr:uid="{DE8CC4C0-7420-49BB-9D34-0813086C34FC}"/>
    <hyperlink ref="P389" r:id="rId6328" display="https://www.daloopa.com/src/1670141" xr:uid="{073ED8C7-A372-4038-85BE-CE0687465065}"/>
    <hyperlink ref="Q389" r:id="rId6329" display="https://www.daloopa.com/src/1670105" xr:uid="{F46DE89C-59B3-43A5-B03D-37BD390C6E0D}"/>
    <hyperlink ref="R389" r:id="rId6330" display="https://www.daloopa.com/src/1670069" xr:uid="{60322631-A894-404C-B267-EBC7BFC00DB1}"/>
    <hyperlink ref="S389" r:id="rId6331" display="https://www.daloopa.com/src/1670033" xr:uid="{C262EBE3-49D9-41C9-9AA8-7C1C1EE98F2C}"/>
    <hyperlink ref="T389" r:id="rId6332" display="https://www.daloopa.com/src/1669996" xr:uid="{EADFB163-D818-4116-994F-3A1A05FD2889}"/>
    <hyperlink ref="U389" r:id="rId6333" display="https://www.daloopa.com/src/1669959" xr:uid="{0B2B2256-9B8A-43DF-8E58-132533B0772D}"/>
    <hyperlink ref="V389" r:id="rId6334" display="https://www.daloopa.com/src/1669925" xr:uid="{7096F1DE-FC01-4AF8-A8C2-81B3FC6F7C89}"/>
    <hyperlink ref="W389" r:id="rId6335" display="https://www.daloopa.com/src/1669891" xr:uid="{95F60319-D083-4E08-9AC6-141552A1CAE5}"/>
    <hyperlink ref="X389" r:id="rId6336" display="https://www.daloopa.com/src/1669857" xr:uid="{7326ECAB-E8BF-45FE-AE5B-7D9355D89428}"/>
    <hyperlink ref="Y389" r:id="rId6337" display="https://www.daloopa.com/src/1669823" xr:uid="{039B2599-1E30-492E-9282-AE90332FF38C}"/>
    <hyperlink ref="Z389" r:id="rId6338" display="https://www.daloopa.com/src/1669788" xr:uid="{C13F4370-8084-4856-8011-B836CEFFFBE5}"/>
    <hyperlink ref="AA389" r:id="rId6339" display="https://www.daloopa.com/src/1669754" xr:uid="{53E81FF6-9BAC-4A20-B364-6BD126951E6B}"/>
    <hyperlink ref="AB389" r:id="rId6340" display="https://www.daloopa.com/src/1669720" xr:uid="{0B6BAABA-7E62-4EF8-9ADC-3B487981F3CE}"/>
    <hyperlink ref="AC389" r:id="rId6341" display="https://www.daloopa.com/src/1669685" xr:uid="{391D4871-0221-4886-9F1E-0E0F69BF992B}"/>
    <hyperlink ref="AD389" r:id="rId6342" display="https://www.daloopa.com/src/1669649" xr:uid="{7BD4561E-21B3-423B-A748-2F6450C9447A}"/>
    <hyperlink ref="AE389" r:id="rId6343" display="https://www.daloopa.com/src/1669613" xr:uid="{0DDD8B10-0573-412B-ADA2-26C3AB0999C5}"/>
    <hyperlink ref="AF389" r:id="rId6344" display="https://www.daloopa.com/src/2696979" xr:uid="{19ADF036-A4E5-4213-BB35-E169412A7B9E}"/>
    <hyperlink ref="AG389" r:id="rId6345" display="https://www.daloopa.com/src/4681447" xr:uid="{70FFF81B-79EB-4770-AE31-683AD2012647}"/>
    <hyperlink ref="AH389" r:id="rId6346" display="https://www.daloopa.com/src/7963209" xr:uid="{60A2C7B4-5BCD-40ED-8A97-2C8BA951C7F4}"/>
    <hyperlink ref="AI389" r:id="rId6347" display="https://www.daloopa.com/src/10332988" xr:uid="{25D0175F-04ED-4DF8-A505-97D97FE2CB5A}"/>
    <hyperlink ref="AJ389" r:id="rId6348" display="https://www.daloopa.com/src/14718072" xr:uid="{1832677A-296E-4813-94FB-55449677E714}"/>
    <hyperlink ref="AK389" r:id="rId6349" display="https://www.daloopa.com/src/20809869" xr:uid="{7803314F-6273-4104-9464-517FE6E42ABE}"/>
    <hyperlink ref="AL389" r:id="rId6350" display="https://www.daloopa.com/src/32272330" xr:uid="{80E121A8-957D-4BB6-B27F-439CBB1A2966}"/>
    <hyperlink ref="AM389" r:id="rId6351" display="https://www.daloopa.com/src/38123585" xr:uid="{06F8F5A9-B92A-4013-A9CD-BAF12DFB7EBB}"/>
    <hyperlink ref="AN389" r:id="rId6352" display="https://www.daloopa.com/src/46412941" xr:uid="{1CD3F758-3B22-4611-8E52-483EC8309538}"/>
    <hyperlink ref="AO389" r:id="rId6353" display="https://www.daloopa.com/src/53410434" xr:uid="{648C00B4-8FBC-4A8A-AB23-93A6339462EF}"/>
    <hyperlink ref="AP389" r:id="rId6354" display="https://www.daloopa.com/src/58652765" xr:uid="{1BF0356A-B3DA-455A-99E9-DBC64497A85B}"/>
    <hyperlink ref="AQ389" r:id="rId6355" display="https://www.daloopa.com/src/62949294" xr:uid="{F39456EC-815D-4826-BD54-D21CF44B500C}"/>
    <hyperlink ref="AR389" r:id="rId6356" display="https://www.daloopa.com/src/67044556" xr:uid="{E63E6DB2-2031-4D5F-9755-955B4832AAF7}"/>
    <hyperlink ref="AT389" r:id="rId6357" display="https://www.daloopa.com/src/1670431" xr:uid="{5B8EE23E-C216-4D60-92F9-8B85A2A0E75D}"/>
    <hyperlink ref="AU389" r:id="rId6358" display="https://www.daloopa.com/src/1670281" xr:uid="{574D2377-5B36-43A8-AD9F-4505EABD97B6}"/>
    <hyperlink ref="AV389" r:id="rId6359" display="https://www.daloopa.com/src/1670141" xr:uid="{B4E0DE8F-3501-4456-9FE2-4D7FDF828BCB}"/>
    <hyperlink ref="AW389" r:id="rId6360" display="https://www.daloopa.com/src/1669996" xr:uid="{F2DD7A95-297A-434B-ADB3-F24A20018EA6}"/>
    <hyperlink ref="AX389" r:id="rId6361" display="https://www.daloopa.com/src/1669857" xr:uid="{A1A155B8-9DBC-4CE1-975F-D8CC88F4A599}"/>
    <hyperlink ref="AY389" r:id="rId6362" display="https://www.daloopa.com/src/1669720" xr:uid="{7E1ED0AD-4A45-4A4E-98D5-21831D6659E4}"/>
    <hyperlink ref="AZ389" r:id="rId6363" display="https://www.daloopa.com/src/2696979" xr:uid="{270010FC-1F33-40DF-9673-13A7D7149F6A}"/>
    <hyperlink ref="BA389" r:id="rId6364" display="https://www.daloopa.com/src/14718072" xr:uid="{3B039E17-0820-404E-964C-C35BFA56D3FD}"/>
    <hyperlink ref="BB389" r:id="rId6365" display="https://www.daloopa.com/src/46412941" xr:uid="{8F8D02C6-3C1A-49F7-A43F-EF99EAFDE238}"/>
    <hyperlink ref="BC389" r:id="rId6366" display="https://www.daloopa.com/src/67044556" xr:uid="{491A532A-9EDF-4DC5-BA78-33BA2ED1D8B0}"/>
    <hyperlink ref="A390" r:id="rId6367" xr:uid="{A830079A-6331-4D9A-B245-927571B7EF55}"/>
    <hyperlink ref="C390" r:id="rId6368" xr:uid="{D8360302-A3CD-4403-9A25-EA898D00AAC0}"/>
    <hyperlink ref="AC390" r:id="rId6369" display="https://www.daloopa.com/src/1669686" xr:uid="{D3EDBB75-C241-4C6C-A274-C4FA87A6F938}"/>
    <hyperlink ref="AD390" r:id="rId6370" display="https://www.daloopa.com/src/1669650" xr:uid="{3A2C0995-4A5B-432F-AB67-64C2201D93B6}"/>
    <hyperlink ref="AE390" r:id="rId6371" display="https://www.daloopa.com/src/1669614" xr:uid="{E926721F-EB7E-4FDA-95D8-AB7B9EC639DB}"/>
    <hyperlink ref="AF390" r:id="rId6372" display="https://www.daloopa.com/src/2696980" xr:uid="{93C364DE-5703-4EFB-9F90-9FE8AB12F46D}"/>
    <hyperlink ref="AG390" r:id="rId6373" display="https://www.daloopa.com/src/4681448" xr:uid="{21F5A336-71E5-4AB0-86D0-1B229D2CFDE9}"/>
    <hyperlink ref="AH390" r:id="rId6374" display="https://www.daloopa.com/src/7963210" xr:uid="{513D2EB1-C268-4C82-8D9B-7D867F1E069E}"/>
    <hyperlink ref="AI390" r:id="rId6375" display="https://www.daloopa.com/src/10332987" xr:uid="{23F1124C-3A7B-43A9-8EDB-5717697A24E8}"/>
    <hyperlink ref="AJ390" r:id="rId6376" display="https://www.daloopa.com/src/14718075" xr:uid="{BD25B6FF-A5B1-44C7-8861-FFB7CF2F76CA}"/>
    <hyperlink ref="AK390" r:id="rId6377" display="https://www.daloopa.com/src/20809870" xr:uid="{B4B1BF10-7882-4D3C-A2A1-75105AED8147}"/>
    <hyperlink ref="AL390" r:id="rId6378" display="https://www.daloopa.com/src/32272328" xr:uid="{0DAAF065-3689-4560-AC64-B2B5EE8C8E29}"/>
    <hyperlink ref="AM390" r:id="rId6379" display="https://www.daloopa.com/src/38123589" xr:uid="{BFA667A9-989B-4F9F-871C-3632649D4D02}"/>
    <hyperlink ref="AN390" r:id="rId6380" display="https://www.daloopa.com/src/46412943" xr:uid="{990200FF-34CD-4DF0-BE77-CC59694DFC21}"/>
    <hyperlink ref="AO390" r:id="rId6381" display="https://www.daloopa.com/src/53410435" xr:uid="{6814D6D0-83F3-492B-8628-381512DB9377}"/>
    <hyperlink ref="AP390" r:id="rId6382" display="https://www.daloopa.com/src/58652766" xr:uid="{547867BF-C8E7-4CE8-95BE-D5941D61BCFA}"/>
    <hyperlink ref="AQ390" r:id="rId6383" display="https://www.daloopa.com/src/62949297" xr:uid="{951AADC0-51B8-48B8-A5D3-F887984F960D}"/>
    <hyperlink ref="AR390" r:id="rId6384" display="https://www.daloopa.com/src/67044549" xr:uid="{4547CF05-3EE5-41DD-A9DA-E665AB0F7C42}"/>
    <hyperlink ref="AZ390" r:id="rId6385" display="https://www.daloopa.com/src/2696980" xr:uid="{A0714F73-145C-495E-82A3-070272A22363}"/>
    <hyperlink ref="BA390" r:id="rId6386" display="https://www.daloopa.com/src/14718075" xr:uid="{F9941835-F553-43EF-BB35-8248EF00010B}"/>
    <hyperlink ref="BB390" r:id="rId6387" display="https://www.daloopa.com/src/46412943" xr:uid="{13E174A9-F53C-44F5-9547-D9F1B0955E3D}"/>
    <hyperlink ref="BC390" r:id="rId6388" display="https://www.daloopa.com/src/67044549" xr:uid="{EF6EF471-0353-41A5-908F-1EBB00E753E7}"/>
    <hyperlink ref="A391" r:id="rId6389" xr:uid="{4F7149B0-2ECD-4A67-A523-67FB9E38D223}"/>
    <hyperlink ref="C391" r:id="rId6390" xr:uid="{94080B03-E060-4590-9D35-99DBC8CDB678}"/>
    <hyperlink ref="E391" r:id="rId6391" display="https://www.daloopa.com/src/1670543" xr:uid="{577AD8A9-05A8-4D05-8303-F5416F79A1EF}"/>
    <hyperlink ref="F391" r:id="rId6392" display="https://www.daloopa.com/src/1670506" xr:uid="{C62E3317-0798-4A9D-B923-7BF5B1C850F5}"/>
    <hyperlink ref="G391" r:id="rId6393" display="https://www.daloopa.com/src/1670469" xr:uid="{663A7EF7-19C6-415A-9DE9-15BDD0F16847}"/>
    <hyperlink ref="H391" r:id="rId6394" display="https://www.daloopa.com/src/1670432" xr:uid="{8E4157DA-8FC0-41B2-86AE-E68FFA6BADDB}"/>
    <hyperlink ref="I391" r:id="rId6395" display="https://www.daloopa.com/src/1670396" xr:uid="{0048B4B9-8BE9-42F8-9CED-4C639A4331B5}"/>
    <hyperlink ref="J391" r:id="rId6396" display="https://www.daloopa.com/src/1670358" xr:uid="{578756F3-4AEA-4215-96A3-A715600658B7}"/>
    <hyperlink ref="K391" r:id="rId6397" display="https://www.daloopa.com/src/1670320" xr:uid="{8DB85F7A-B7CB-4636-8678-DC64D181846C}"/>
    <hyperlink ref="L391" r:id="rId6398" display="https://www.daloopa.com/src/1670282" xr:uid="{F3B5EE96-78C8-427A-85BB-9CD746E5F575}"/>
    <hyperlink ref="M391" r:id="rId6399" display="https://www.daloopa.com/src/1670247" xr:uid="{7341EEA8-8CC0-40BA-AD09-3748255D7F0E}"/>
    <hyperlink ref="N391" r:id="rId6400" display="https://www.daloopa.com/src/1670212" xr:uid="{2BD9C51E-1E59-4A14-AED3-D7433E2EEDC7}"/>
    <hyperlink ref="O391" r:id="rId6401" display="https://www.daloopa.com/src/1670177" xr:uid="{06E07E06-8307-4353-BED3-C2A4EE35F949}"/>
    <hyperlink ref="P391" r:id="rId6402" display="https://www.daloopa.com/src/1670142" xr:uid="{B5178018-9609-4803-9B10-6F541F2DFA44}"/>
    <hyperlink ref="Q391" r:id="rId6403" display="https://www.daloopa.com/src/1670106" xr:uid="{B48E16B4-A2B5-4036-BFD9-3B49A0243079}"/>
    <hyperlink ref="R391" r:id="rId6404" display="https://www.daloopa.com/src/1670070" xr:uid="{592F82D2-C208-445A-B5B2-DD8BB8808D18}"/>
    <hyperlink ref="S391" r:id="rId6405" display="https://www.daloopa.com/src/1670034" xr:uid="{A6167033-83D0-45DC-A6FB-211EF37B2489}"/>
    <hyperlink ref="T391" r:id="rId6406" display="https://www.daloopa.com/src/1669997" xr:uid="{0D35A53D-8032-494A-BF26-F05079DD24C5}"/>
    <hyperlink ref="U391" r:id="rId6407" display="https://www.daloopa.com/src/1669960" xr:uid="{6BCEE4A5-5547-4420-B4CB-A52BB9F3440B}"/>
    <hyperlink ref="V391" r:id="rId6408" display="https://www.daloopa.com/src/1669926" xr:uid="{29F208F4-77B4-47F6-84DA-96EE36044FDC}"/>
    <hyperlink ref="W391" r:id="rId6409" display="https://www.daloopa.com/src/1669892" xr:uid="{D4956B6A-32F5-4D45-A0C8-BD30E83D8A47}"/>
    <hyperlink ref="X391" r:id="rId6410" display="https://www.daloopa.com/src/1669858" xr:uid="{30385AF7-BEFB-4AA5-BE2C-EC244EEC45EC}"/>
    <hyperlink ref="Y391" r:id="rId6411" display="https://www.daloopa.com/src/1669824" xr:uid="{F8CEF7A3-ACA9-40DA-B985-E124C2C9F412}"/>
    <hyperlink ref="Z391" r:id="rId6412" display="https://www.daloopa.com/src/1669789" xr:uid="{AB866451-3CE8-4223-8E12-5ACA8E099964}"/>
    <hyperlink ref="AA391" r:id="rId6413" display="https://www.daloopa.com/src/1669755" xr:uid="{6865E796-1415-4ACC-A03B-9FB293FF9E1F}"/>
    <hyperlink ref="AB391" r:id="rId6414" display="https://www.daloopa.com/src/1669721" xr:uid="{1C35C472-51A9-4CE5-A578-72E18989FAE3}"/>
    <hyperlink ref="AC391" r:id="rId6415" display="https://www.daloopa.com/src/1669687" xr:uid="{835D6609-297D-4EB7-B687-FBAAAF2D5FCE}"/>
    <hyperlink ref="AD391" r:id="rId6416" display="https://www.daloopa.com/src/1669651" xr:uid="{1187B672-A567-4795-9857-B9DC4C624D44}"/>
    <hyperlink ref="AE391" r:id="rId6417" display="https://www.daloopa.com/src/1669615" xr:uid="{C411E17C-7F94-4AC9-8645-CE67645F6754}"/>
    <hyperlink ref="AF391" r:id="rId6418" display="https://www.daloopa.com/src/2696981" xr:uid="{1031D929-051A-4B7B-94B8-9A63CA1B2B84}"/>
    <hyperlink ref="AG391" r:id="rId6419" display="https://www.daloopa.com/src/4681449" xr:uid="{10542F5C-0023-4965-A2E9-8D02C47EBD24}"/>
    <hyperlink ref="AH391" r:id="rId6420" display="https://www.daloopa.com/src/7963211" xr:uid="{CB89D132-98D3-4C65-B585-25A81D456251}"/>
    <hyperlink ref="AI391" r:id="rId6421" display="https://www.daloopa.com/src/10332986" xr:uid="{AA17AE26-ACB2-49BE-B055-47D4AC18A5E8}"/>
    <hyperlink ref="AJ391" r:id="rId6422" display="https://www.daloopa.com/src/14718085" xr:uid="{A92017A8-45AE-46C9-939C-4C81046BB5D4}"/>
    <hyperlink ref="AK391" r:id="rId6423" display="https://www.daloopa.com/src/20809868" xr:uid="{62F7BFB8-ABC3-4643-8DBB-3E44E4A20C61}"/>
    <hyperlink ref="AL391" r:id="rId6424" display="https://www.daloopa.com/src/32272326" xr:uid="{15F14243-4B41-4EB8-9640-4CA661A1B6DC}"/>
    <hyperlink ref="AM391" r:id="rId6425" display="https://www.daloopa.com/src/38123594" xr:uid="{67D06F1A-2EF7-456A-94E1-69FA7E9ECEBB}"/>
    <hyperlink ref="AN391" r:id="rId6426" display="https://www.daloopa.com/src/46412942" xr:uid="{F3B7F4EE-62E0-4519-8991-20677931D9DB}"/>
    <hyperlink ref="AO391" r:id="rId6427" display="https://www.daloopa.com/src/53410436" xr:uid="{0AFB36B4-8D1F-4DC2-9EC2-6293BCF9E6B3}"/>
    <hyperlink ref="AP391" r:id="rId6428" display="https://www.daloopa.com/src/58652767" xr:uid="{4E43A9C1-36F8-412B-97E6-961681F9B3C3}"/>
    <hyperlink ref="AQ391" r:id="rId6429" display="https://www.daloopa.com/src/62949296" xr:uid="{9A36AB50-C014-4B65-A3E6-2330C756BE8D}"/>
    <hyperlink ref="AR391" r:id="rId6430" display="https://www.daloopa.com/src/67044558" xr:uid="{CC1065D2-D23D-4FD1-BB7F-C778D781E0CB}"/>
    <hyperlink ref="AT391" r:id="rId6431" display="https://www.daloopa.com/src/1670432" xr:uid="{123E9730-57E9-4A58-B267-779D52B5CFCA}"/>
    <hyperlink ref="AU391" r:id="rId6432" display="https://www.daloopa.com/src/1670282" xr:uid="{9C43BC8B-A17A-4DE6-8249-D4429A2D5BD4}"/>
    <hyperlink ref="AV391" r:id="rId6433" display="https://www.daloopa.com/src/1670142" xr:uid="{E3AEA646-EEE8-4C55-A3E0-40BFF8748A9C}"/>
    <hyperlink ref="AW391" r:id="rId6434" display="https://www.daloopa.com/src/1669997" xr:uid="{331CDE0C-EE6B-4772-A0D9-E3971880EDA2}"/>
    <hyperlink ref="AX391" r:id="rId6435" display="https://www.daloopa.com/src/1669858" xr:uid="{1735ED0E-9B9D-4E0E-A3B3-A7FFEB024A06}"/>
    <hyperlink ref="AY391" r:id="rId6436" display="https://www.daloopa.com/src/1669721" xr:uid="{599C3594-0496-4386-BDD2-431FD4B4984F}"/>
    <hyperlink ref="AZ391" r:id="rId6437" display="https://www.daloopa.com/src/2696981" xr:uid="{C07E833B-740B-4731-BC29-29D92910B010}"/>
    <hyperlink ref="BA391" r:id="rId6438" display="https://www.daloopa.com/src/14718085" xr:uid="{732266B9-95F7-4E04-8196-D2C951113AD0}"/>
    <hyperlink ref="BB391" r:id="rId6439" display="https://www.daloopa.com/src/46412942" xr:uid="{694F5BBA-A1ED-44A4-BA1E-1EEA5586AB5F}"/>
    <hyperlink ref="BC391" r:id="rId6440" display="https://www.daloopa.com/src/67044558" xr:uid="{0B2E32D4-8C74-4E83-B7B0-F14BB3D4F4B7}"/>
    <hyperlink ref="A392" r:id="rId6441" xr:uid="{FFDD5C90-793D-423C-88F4-3E6FF826CC82}"/>
    <hyperlink ref="C392" r:id="rId6442" xr:uid="{3365624D-2FBC-4CEB-B8E1-CD2B39BDFB32}"/>
    <hyperlink ref="Q392" r:id="rId6443" display="https://www.daloopa.com/src/1670107" xr:uid="{57FA4338-58EE-43AD-8E0D-311034E2B2B6}"/>
    <hyperlink ref="R392" r:id="rId6444" display="https://www.daloopa.com/src/1670071" xr:uid="{26E74F4E-26BE-4073-8618-D6D32F8E87AC}"/>
    <hyperlink ref="S392" r:id="rId6445" display="https://www.daloopa.com/src/1670035" xr:uid="{A8DF26D0-6309-4FB7-9C85-00A8B01AE1CB}"/>
    <hyperlink ref="T392" r:id="rId6446" display="https://www.daloopa.com/src/1669998" xr:uid="{AB0DBDE7-2B1C-4E4F-ADFF-3C5440625DEC}"/>
    <hyperlink ref="U392" r:id="rId6447" display="https://www.daloopa.com/src/1669961" xr:uid="{7B024127-440B-4F9A-9414-BBAA2772BD38}"/>
    <hyperlink ref="V392" r:id="rId6448" display="https://www.daloopa.com/src/1669927" xr:uid="{673E3779-0F45-4CD4-8628-2D8E2518B059}"/>
    <hyperlink ref="W392" r:id="rId6449" display="https://www.daloopa.com/src/1669893" xr:uid="{169543C6-9D99-4710-848E-699D8EC2891E}"/>
    <hyperlink ref="X392" r:id="rId6450" display="https://www.daloopa.com/src/1669859" xr:uid="{F7A810D2-1BAA-4312-84AF-9FACB13ABB29}"/>
    <hyperlink ref="Y392" r:id="rId6451" display="https://www.daloopa.com/src/1669825" xr:uid="{13095AA2-BCFD-4564-B237-923DBF9D306B}"/>
    <hyperlink ref="Z392" r:id="rId6452" display="https://www.daloopa.com/src/1669790" xr:uid="{41D1C00C-2A1E-4BCE-A08E-EF5AA551BF71}"/>
    <hyperlink ref="AA392" r:id="rId6453" display="https://www.daloopa.com/src/1669756" xr:uid="{F37EC10C-BC65-428C-A8AB-2DE61729A5BC}"/>
    <hyperlink ref="AB392" r:id="rId6454" display="https://www.daloopa.com/src/1669722" xr:uid="{5523ED6E-B224-417A-BE8A-D7B0A0F7FA4D}"/>
    <hyperlink ref="AC392" r:id="rId6455" display="https://www.daloopa.com/src/1669688" xr:uid="{C0A4080F-D155-4AB0-8205-31186B1CB6A5}"/>
    <hyperlink ref="AD392" r:id="rId6456" display="https://www.daloopa.com/src/1669652" xr:uid="{6D3F4B09-86E0-4947-A796-FF4EF325E65F}"/>
    <hyperlink ref="AE392" r:id="rId6457" display="https://www.daloopa.com/src/1669616" xr:uid="{00F31F19-0A06-477D-8A03-D956B792579B}"/>
    <hyperlink ref="AF392" r:id="rId6458" display="https://www.daloopa.com/src/2696982" xr:uid="{CF88FEFA-F82F-414B-9063-EA9E1B54FB05}"/>
    <hyperlink ref="AG392" r:id="rId6459" display="https://www.daloopa.com/src/4681450" xr:uid="{FDE4D52A-7EFB-4760-8322-7A3348FC0A82}"/>
    <hyperlink ref="AH392" r:id="rId6460" display="https://www.daloopa.com/src/7963212" xr:uid="{2FA47436-B8EC-4A08-B37C-0DEBDBE80CC5}"/>
    <hyperlink ref="AI392" r:id="rId6461" display="https://www.daloopa.com/src/10332985" xr:uid="{91C6FAEC-DEF7-4848-BF03-C2DD836DCC09}"/>
    <hyperlink ref="AJ392" r:id="rId6462" display="https://www.daloopa.com/src/14718080" xr:uid="{36E66205-FC66-44F8-B291-1AA1851FBC98}"/>
    <hyperlink ref="AK392" r:id="rId6463" display="https://www.daloopa.com/src/20809860" xr:uid="{1865CCE4-AC40-48D3-A284-AB88CE195486}"/>
    <hyperlink ref="AL392" r:id="rId6464" display="https://www.daloopa.com/src/32272333" xr:uid="{5D4AFEBE-FD8E-416A-9E21-CFD7B949670E}"/>
    <hyperlink ref="AM392" r:id="rId6465" display="https://www.daloopa.com/src/38123591" xr:uid="{B425ACF8-8171-4C2B-846F-158213F2FFC8}"/>
    <hyperlink ref="AN392" r:id="rId6466" display="https://www.daloopa.com/src/46412944" xr:uid="{1E5E4B4B-23AC-45D6-BF3C-1101E79E82D1}"/>
    <hyperlink ref="AO392" r:id="rId6467" display="https://www.daloopa.com/src/53410437" xr:uid="{6A2A1D13-8018-471E-9B9B-305B6302E9B9}"/>
    <hyperlink ref="AP392" r:id="rId6468" display="https://www.daloopa.com/src/58652769" xr:uid="{A8B44EEF-D284-4212-9032-FFCE20665FF9}"/>
    <hyperlink ref="AQ392" r:id="rId6469" display="https://www.daloopa.com/src/62949313" xr:uid="{5DE0462B-91C9-472F-BC38-E55AA63054BE}"/>
    <hyperlink ref="AR392" r:id="rId6470" display="https://www.daloopa.com/src/67044555" xr:uid="{1172B072-C914-417B-B949-46C8D6FFCE08}"/>
    <hyperlink ref="AW392" r:id="rId6471" display="https://www.daloopa.com/src/1669998" xr:uid="{CCDB0B9A-A325-4BAD-9368-502C8F176A7E}"/>
    <hyperlink ref="AX392" r:id="rId6472" display="https://www.daloopa.com/src/1669859" xr:uid="{AFA2A557-4949-4ACE-B889-6828727E538E}"/>
    <hyperlink ref="AY392" r:id="rId6473" display="https://www.daloopa.com/src/1669722" xr:uid="{15790355-CE71-48C4-817D-4051EBFB1D6E}"/>
    <hyperlink ref="AZ392" r:id="rId6474" display="https://www.daloopa.com/src/2696982" xr:uid="{C61D0695-89EC-4BC4-988B-47C5AFEF7BD1}"/>
    <hyperlink ref="BA392" r:id="rId6475" display="https://www.daloopa.com/src/14718080" xr:uid="{2FC44397-35D6-4853-BBAF-18135EB4350F}"/>
    <hyperlink ref="BB392" r:id="rId6476" display="https://www.daloopa.com/src/46412944" xr:uid="{CE62AC91-69DA-43F3-BDC5-192A9987A5CE}"/>
    <hyperlink ref="BC392" r:id="rId6477" display="https://www.daloopa.com/src/67044555" xr:uid="{872258C6-8DCC-4099-BBA2-453F78E7DA82}"/>
    <hyperlink ref="A395" r:id="rId6478" xr:uid="{F5388A82-6EC5-47A5-A08E-2511FD832A83}"/>
    <hyperlink ref="C395" r:id="rId6479" xr:uid="{58D8A6C2-D10F-420A-B3BC-35A510BCC422}"/>
    <hyperlink ref="E395" r:id="rId6480" display="https://www.daloopa.com/src/1670544" xr:uid="{C908E01A-20D9-48BC-95D6-74295AC7F86A}"/>
    <hyperlink ref="F395" r:id="rId6481" display="https://www.daloopa.com/src/1670507" xr:uid="{C1BEF414-E610-4551-B5F3-77C80F756697}"/>
    <hyperlink ref="G395" r:id="rId6482" display="https://www.daloopa.com/src/1670470" xr:uid="{FAD52980-0C12-4842-874A-8AF8ED08FE47}"/>
    <hyperlink ref="H395" r:id="rId6483" display="https://www.daloopa.com/src/1670433" xr:uid="{36C3BE6E-98CF-4368-A974-49EF437AD9DA}"/>
    <hyperlink ref="I395" r:id="rId6484" display="https://www.daloopa.com/src/1670397" xr:uid="{A8649A19-949B-4D3E-BBA7-7E6A56B7E4F9}"/>
    <hyperlink ref="J395" r:id="rId6485" display="https://www.daloopa.com/src/1670359" xr:uid="{414D9A72-0375-4744-AE80-251A9B5071F3}"/>
    <hyperlink ref="K395" r:id="rId6486" display="https://www.daloopa.com/src/1670321" xr:uid="{476F6F4E-610E-427E-A9F1-8930B3CF4583}"/>
    <hyperlink ref="L395" r:id="rId6487" display="https://www.daloopa.com/src/1670283" xr:uid="{87F20756-6AE9-4965-9451-CDE867AE7C51}"/>
    <hyperlink ref="M395" r:id="rId6488" display="https://www.daloopa.com/src/1670248" xr:uid="{A2B89DAA-821B-4F3C-BA4E-03C89BDCA06B}"/>
    <hyperlink ref="N395" r:id="rId6489" display="https://www.daloopa.com/src/1670213" xr:uid="{5898D7D8-BAD1-4ECD-BA7D-49E63EBF4054}"/>
    <hyperlink ref="O395" r:id="rId6490" display="https://www.daloopa.com/src/1670178" xr:uid="{FAFD1417-DBB7-47E6-8DCE-F10275F5EF35}"/>
    <hyperlink ref="P395" r:id="rId6491" display="https://www.daloopa.com/src/1670143" xr:uid="{9D8A7641-26A9-44BE-9C8F-63E833EA683C}"/>
    <hyperlink ref="Q395" r:id="rId6492" display="https://www.daloopa.com/src/1670108" xr:uid="{739B90AA-163C-4276-AA41-5A34A4983C21}"/>
    <hyperlink ref="R395" r:id="rId6493" display="https://www.daloopa.com/src/1670072" xr:uid="{16B2BC7E-D3A9-4CEE-9547-5B46D3693BF6}"/>
    <hyperlink ref="S395" r:id="rId6494" display="https://www.daloopa.com/src/1670036" xr:uid="{5AC0F796-6EE6-4616-9FFC-3EA69481E3EB}"/>
    <hyperlink ref="T395" r:id="rId6495" display="https://www.daloopa.com/src/1669999" xr:uid="{D72842A6-6824-45C2-B371-1E8B3C394BCB}"/>
    <hyperlink ref="U395" r:id="rId6496" display="https://www.daloopa.com/src/1669962" xr:uid="{CFD7419A-CA80-460E-990B-E565451E98C8}"/>
    <hyperlink ref="V395" r:id="rId6497" display="https://www.daloopa.com/src/1669928" xr:uid="{4146F605-D3F8-4E6C-8D83-A6C4967DA42F}"/>
    <hyperlink ref="W395" r:id="rId6498" display="https://www.daloopa.com/src/1669894" xr:uid="{A8828EAD-644F-47E1-8DE4-37FD192901F8}"/>
    <hyperlink ref="X395" r:id="rId6499" display="https://www.daloopa.com/src/1669860" xr:uid="{3F74DD57-703E-407D-AEC2-BA0F9E97EFBC}"/>
    <hyperlink ref="Y395" r:id="rId6500" display="https://www.daloopa.com/src/1669826" xr:uid="{86094D91-8103-49C3-B07C-0021CDC4D9DF}"/>
    <hyperlink ref="Z395" r:id="rId6501" display="https://www.daloopa.com/src/1669791" xr:uid="{8565D20F-68EF-4BBE-8CBE-12A85967A10D}"/>
    <hyperlink ref="AA395" r:id="rId6502" display="https://www.daloopa.com/src/1669757" xr:uid="{ECB5C64B-0D8E-4B68-A3AF-CBC07DE63D13}"/>
    <hyperlink ref="AB395" r:id="rId6503" display="https://www.daloopa.com/src/1669723" xr:uid="{82C50840-1FFB-48C4-B7C2-915558286C20}"/>
    <hyperlink ref="AC395" r:id="rId6504" display="https://www.daloopa.com/src/1669689" xr:uid="{5D07CB26-FF6C-46B0-B68F-CF67A29D1DC7}"/>
    <hyperlink ref="AD395" r:id="rId6505" display="https://www.daloopa.com/src/1669653" xr:uid="{E056AD85-F7FA-4715-A14E-834AE27146CA}"/>
    <hyperlink ref="AE395" r:id="rId6506" display="https://www.daloopa.com/src/1669617" xr:uid="{60BFA3F1-4EEB-4062-9D31-0C3FF4E08C0A}"/>
    <hyperlink ref="AF395" r:id="rId6507" display="https://www.daloopa.com/src/2696983" xr:uid="{963A4009-62B0-4FF0-8ABA-AD1E3F6576C3}"/>
    <hyperlink ref="AG395" r:id="rId6508" display="https://www.daloopa.com/src/4681451" xr:uid="{BB148809-BDD3-4C73-8251-30591327DDE3}"/>
    <hyperlink ref="AH395" r:id="rId6509" display="https://www.daloopa.com/src/7963213" xr:uid="{6AC31B92-336B-4145-B44C-EBDA67A6A839}"/>
    <hyperlink ref="AI395" r:id="rId6510" display="https://www.daloopa.com/src/10332991" xr:uid="{E6F98651-D79A-423C-853E-49E7810EEF68}"/>
    <hyperlink ref="AJ395" r:id="rId6511" display="https://www.daloopa.com/src/14718086" xr:uid="{3E10AE39-95B3-4B67-916D-792B9F40EB92}"/>
    <hyperlink ref="AK395" r:id="rId6512" display="https://www.daloopa.com/src/20809882" xr:uid="{76DA095B-2ECD-4060-847D-0BDCA1347A94}"/>
    <hyperlink ref="AL395" r:id="rId6513" display="https://www.daloopa.com/src/32272324" xr:uid="{50B84248-35E2-4D48-BE7B-B91F0E97C4A4}"/>
    <hyperlink ref="AM395" r:id="rId6514" display="https://www.daloopa.com/src/38123586" xr:uid="{071152F2-FB56-4716-9D6B-FC204730A0A0}"/>
    <hyperlink ref="AQ395" r:id="rId6515" display="https://www.daloopa.com/src/62949295" xr:uid="{6EBCF1A0-3A4F-4C2E-975C-DD4DCD8B581E}"/>
    <hyperlink ref="AR395" r:id="rId6516" display="https://www.daloopa.com/src/67044552" xr:uid="{9794AF8E-6651-4D2E-9025-DE0B5C450538}"/>
    <hyperlink ref="AT395" r:id="rId6517" display="https://www.daloopa.com/src/1670433" xr:uid="{92E0D0E4-C63C-44C9-9BE9-BDC6844568FE}"/>
    <hyperlink ref="AU395" r:id="rId6518" display="https://www.daloopa.com/src/1670283" xr:uid="{297A404C-C03E-40F9-B4EA-D5DA873969BE}"/>
    <hyperlink ref="AV395" r:id="rId6519" display="https://www.daloopa.com/src/1670143" xr:uid="{42386634-1B26-47C5-A5D2-D7E82CF0D7B0}"/>
    <hyperlink ref="AW395" r:id="rId6520" display="https://www.daloopa.com/src/1669999" xr:uid="{35731EB5-317B-42CA-9BCE-AAC8183CF92F}"/>
    <hyperlink ref="AX395" r:id="rId6521" display="https://www.daloopa.com/src/1669860" xr:uid="{BABF0DA0-F981-41C1-9207-746202CCA6D4}"/>
    <hyperlink ref="AY395" r:id="rId6522" display="https://www.daloopa.com/src/1669723" xr:uid="{A9AFBAAD-DAB9-4238-BDD2-AE6A5BE89E02}"/>
    <hyperlink ref="AZ395" r:id="rId6523" display="https://www.daloopa.com/src/2696983" xr:uid="{370D867A-9FD9-4D9A-BBE7-D775571215EC}"/>
    <hyperlink ref="BA395" r:id="rId6524" display="https://www.daloopa.com/src/14718086" xr:uid="{262ECCB8-5F04-47B1-8174-1DC23F56F00A}"/>
    <hyperlink ref="BC395" r:id="rId6525" display="https://www.daloopa.com/src/67044552" xr:uid="{3B867B48-0847-4A23-9A80-0ABF092DBC1C}"/>
    <hyperlink ref="A396" r:id="rId6526" xr:uid="{29A21967-AEAE-4807-B480-3FD6EA04FBFD}"/>
    <hyperlink ref="C396" r:id="rId6527" xr:uid="{79066F48-DD6F-4F39-BB6D-5A8C8681BECE}"/>
    <hyperlink ref="E396" r:id="rId6528" display="https://www.daloopa.com/src/1670546" xr:uid="{8DBDE647-01F6-4F17-A364-EA648DDB3CC1}"/>
    <hyperlink ref="F396" r:id="rId6529" display="https://www.daloopa.com/src/1670509" xr:uid="{52D28630-74FF-4F8F-B7CD-7BA181EAB0B2}"/>
    <hyperlink ref="G396" r:id="rId6530" display="https://www.daloopa.com/src/1670472" xr:uid="{C521B14D-D164-4B87-BEE4-CC34F1B5B881}"/>
    <hyperlink ref="H396" r:id="rId6531" display="https://www.daloopa.com/src/1670435" xr:uid="{810D96B7-C7FF-4BB6-B86C-AF044D4B3C9D}"/>
    <hyperlink ref="AT396" r:id="rId6532" display="https://www.daloopa.com/src/1670435" xr:uid="{B59D59F9-B2AC-44F9-96B9-B1F7DE73F66F}"/>
    <hyperlink ref="A397" r:id="rId6533" xr:uid="{BBE9934A-4BF6-4B65-99B3-64F366887D4D}"/>
    <hyperlink ref="C397" r:id="rId6534" xr:uid="{ACAFF60D-78CE-417A-9E0C-FC95FCB653A5}"/>
    <hyperlink ref="E397" r:id="rId6535" display="https://www.daloopa.com/src/1670545" xr:uid="{ECD98B9D-0C53-4DC1-95AA-C37FB36AFC43}"/>
    <hyperlink ref="F397" r:id="rId6536" display="https://www.daloopa.com/src/1670508" xr:uid="{9533D045-1301-4CA3-A46F-88532C8AA6AB}"/>
    <hyperlink ref="G397" r:id="rId6537" display="https://www.daloopa.com/src/1670471" xr:uid="{149504D9-A23B-4CD9-A2F2-C74BF5E35251}"/>
    <hyperlink ref="H397" r:id="rId6538" display="https://www.daloopa.com/src/1670434" xr:uid="{D346AEAD-8C40-4650-8C73-208A35904A7E}"/>
    <hyperlink ref="I397" r:id="rId6539" display="https://www.daloopa.com/src/1670398" xr:uid="{F596C6BA-7DD7-458A-88B4-680B32140DC4}"/>
    <hyperlink ref="J397" r:id="rId6540" display="https://www.daloopa.com/src/1670360" xr:uid="{83C5F592-E22D-4FCD-9890-8A0BF98F2B9A}"/>
    <hyperlink ref="K397" r:id="rId6541" display="https://www.daloopa.com/src/1670322" xr:uid="{5BE0906D-8EF0-4E84-A2FA-634DB3DA73BA}"/>
    <hyperlink ref="L397" r:id="rId6542" display="https://www.daloopa.com/src/1670284" xr:uid="{B94711D9-4B27-424B-8BD9-86BE577F3C2A}"/>
    <hyperlink ref="M397" r:id="rId6543" display="https://www.daloopa.com/src/1670249" xr:uid="{750F519D-A4ED-430F-8844-A2E0377CA8C4}"/>
    <hyperlink ref="N397" r:id="rId6544" display="https://www.daloopa.com/src/1670214" xr:uid="{F25FEF53-B57E-4BCD-8B91-EF4CDE254A90}"/>
    <hyperlink ref="O397" r:id="rId6545" display="https://www.daloopa.com/src/1670179" xr:uid="{CB5CAC6B-3D86-4ADF-8C17-CBBF89098B5B}"/>
    <hyperlink ref="P397" r:id="rId6546" display="https://www.daloopa.com/src/1670144" xr:uid="{8A662B73-B834-4096-8CDA-10160C1F39F3}"/>
    <hyperlink ref="Q397" r:id="rId6547" display="https://www.daloopa.com/src/1670109" xr:uid="{D9A8B185-6A9C-4AAD-9B1B-1F32DB06809A}"/>
    <hyperlink ref="R397" r:id="rId6548" display="https://www.daloopa.com/src/1670073" xr:uid="{D6922104-AA33-4792-A573-1EAEF8FF4A41}"/>
    <hyperlink ref="S397" r:id="rId6549" display="https://www.daloopa.com/src/1670037" xr:uid="{6C02DC13-D7A4-4604-95E9-015ECA3B7FB9}"/>
    <hyperlink ref="T397" r:id="rId6550" display="https://www.daloopa.com/src/1670000" xr:uid="{B1090D25-8535-42F9-A4D8-713776F1DB44}"/>
    <hyperlink ref="U397" r:id="rId6551" display="https://www.daloopa.com/src/1669963" xr:uid="{218443A1-6D4A-44B7-B773-641ECD41DF2A}"/>
    <hyperlink ref="V397" r:id="rId6552" display="https://www.daloopa.com/src/1669929" xr:uid="{AE8B023A-38AA-430A-80C3-C9A63A5FEBCF}"/>
    <hyperlink ref="W397" r:id="rId6553" display="https://www.daloopa.com/src/1669895" xr:uid="{6CFD138C-26B9-4571-8A78-E8A02FC1855A}"/>
    <hyperlink ref="X397" r:id="rId6554" display="https://www.daloopa.com/src/1669861" xr:uid="{054F639B-A3D1-497E-9F63-597939787732}"/>
    <hyperlink ref="Y397" r:id="rId6555" display="https://www.daloopa.com/src/1669827" xr:uid="{FE89CA1A-37F7-4B80-9149-CA99E03EC7FC}"/>
    <hyperlink ref="Z397" r:id="rId6556" display="https://www.daloopa.com/src/1669792" xr:uid="{1978AA42-03A0-4C23-8583-1CFA379747AF}"/>
    <hyperlink ref="AA397" r:id="rId6557" display="https://www.daloopa.com/src/1669758" xr:uid="{2D6F6781-3624-47AA-A2FB-B64012468110}"/>
    <hyperlink ref="AB397" r:id="rId6558" display="https://www.daloopa.com/src/1669724" xr:uid="{45B3A364-2D0E-4F26-86F8-8985A82B69E2}"/>
    <hyperlink ref="AC397" r:id="rId6559" display="https://www.daloopa.com/src/1669690" xr:uid="{EC23A755-1B3D-4680-B316-5360013C4C5D}"/>
    <hyperlink ref="AD397" r:id="rId6560" display="https://www.daloopa.com/src/1669654" xr:uid="{17D47783-D99E-4354-AAA8-35A4713DD835}"/>
    <hyperlink ref="AE397" r:id="rId6561" display="https://www.daloopa.com/src/1669618" xr:uid="{B7507098-CBB5-4DF4-9AA9-7C94E6B4E1B0}"/>
    <hyperlink ref="AF397" r:id="rId6562" display="https://www.daloopa.com/src/2696984" xr:uid="{1F8FBEF8-0046-48F5-94B9-8CBC5825E4EE}"/>
    <hyperlink ref="AG397" r:id="rId6563" display="https://www.daloopa.com/src/4681452" xr:uid="{A323665F-764F-459D-A594-344C1109F4CD}"/>
    <hyperlink ref="AH397" r:id="rId6564" display="https://www.daloopa.com/src/7963214" xr:uid="{6F36BDFD-4B33-440D-A6E1-E25DA7A93F04}"/>
    <hyperlink ref="AI397" r:id="rId6565" display="https://www.daloopa.com/src/10332993" xr:uid="{3E6D4EB7-28FB-4482-B739-25E0828275CC}"/>
    <hyperlink ref="AJ397" r:id="rId6566" display="https://www.daloopa.com/src/14718077" xr:uid="{3432A01D-8B4D-4F48-94C2-14A280A16B3E}"/>
    <hyperlink ref="AK397" r:id="rId6567" display="https://www.daloopa.com/src/20809867" xr:uid="{8670CC23-A500-42E0-9662-EAED44B9F9AD}"/>
    <hyperlink ref="AL397" r:id="rId6568" display="https://www.daloopa.com/src/32272331" xr:uid="{2EBEB393-1AA6-4E20-9113-65BD7BAF233D}"/>
    <hyperlink ref="AM397" r:id="rId6569" display="https://www.daloopa.com/src/38123590" xr:uid="{933BDD7B-23FF-4EBA-BDE6-7779D40567CC}"/>
    <hyperlink ref="AN397" r:id="rId6570" display="https://www.daloopa.com/src/46412946" xr:uid="{F66C2954-4E60-4989-AE31-7BFAF98189AF}"/>
    <hyperlink ref="AO397" r:id="rId6571" display="https://www.daloopa.com/src/53410439" xr:uid="{4145B9AF-49A2-43C3-8401-573918C1B1FF}"/>
    <hyperlink ref="AP397" r:id="rId6572" display="https://www.daloopa.com/src/58652768" xr:uid="{19181EDE-DC3D-4BFB-90C9-FE936B2203CA}"/>
    <hyperlink ref="AQ397" r:id="rId6573" display="https://www.daloopa.com/src/62949298" xr:uid="{07CF7C83-48C1-4095-8389-2F69180BD773}"/>
    <hyperlink ref="AR397" r:id="rId6574" display="https://www.daloopa.com/src/67044553" xr:uid="{1B005B7A-D4BD-459B-8BC2-C6C67B275683}"/>
    <hyperlink ref="AT397" r:id="rId6575" display="https://www.daloopa.com/src/1670434" xr:uid="{E5EEBE9A-D700-48A0-9913-F584440FE8E0}"/>
    <hyperlink ref="AU397" r:id="rId6576" display="https://www.daloopa.com/src/1670284" xr:uid="{BDCE71DD-3488-46BA-92C2-9C9E25D8D779}"/>
    <hyperlink ref="AV397" r:id="rId6577" display="https://www.daloopa.com/src/1670144" xr:uid="{14EFCAA7-83E3-462B-B411-FFDA365B9BE5}"/>
    <hyperlink ref="AW397" r:id="rId6578" display="https://www.daloopa.com/src/1670000" xr:uid="{FA1676C9-C6E0-4B69-AEE0-7E956B582AD2}"/>
    <hyperlink ref="AX397" r:id="rId6579" display="https://www.daloopa.com/src/1669861" xr:uid="{990FE091-3B0E-4317-BDEE-7E754DD6A7C5}"/>
    <hyperlink ref="AY397" r:id="rId6580" display="https://www.daloopa.com/src/1669724" xr:uid="{41A3C629-670B-417E-840D-92EC172D3123}"/>
    <hyperlink ref="AZ397" r:id="rId6581" display="https://www.daloopa.com/src/2696984" xr:uid="{B7A27826-5075-471B-BB97-B2A556833FDF}"/>
    <hyperlink ref="BA397" r:id="rId6582" display="https://www.daloopa.com/src/14718077" xr:uid="{E9A27309-6A72-4AB2-87EB-1D0D78AB5338}"/>
    <hyperlink ref="BB397" r:id="rId6583" display="https://www.daloopa.com/src/46412946" xr:uid="{205DE673-1522-4EC5-943B-A82F223D7195}"/>
    <hyperlink ref="BC397" r:id="rId6584" display="https://www.daloopa.com/src/67044553" xr:uid="{806E035C-11A1-416A-ACCE-0EC7D0F2E564}"/>
    <hyperlink ref="A398" r:id="rId6585" xr:uid="{C14AB5C8-9FE3-4D30-A5A9-97966745034F}"/>
    <hyperlink ref="C398" r:id="rId6586" xr:uid="{F3182B4C-F0A2-4DFB-980E-F39C5D13B9B4}"/>
    <hyperlink ref="E398" r:id="rId6587" display="https://www.daloopa.com/src/1670547" xr:uid="{84971CF1-6CB3-45A6-9716-ACD4965C0287}"/>
    <hyperlink ref="F398" r:id="rId6588" display="https://www.daloopa.com/src/1670510" xr:uid="{495CF873-7B02-4406-88FA-1F1EC259DAA2}"/>
    <hyperlink ref="G398" r:id="rId6589" display="https://www.daloopa.com/src/1670473" xr:uid="{BB3E2AE2-D0FB-4802-A25B-2CF81D3B4534}"/>
    <hyperlink ref="H398" r:id="rId6590" display="https://www.daloopa.com/src/1670436" xr:uid="{408B6CBF-D322-4D42-B792-CD0640F64EE0}"/>
    <hyperlink ref="I398" r:id="rId6591" display="https://www.daloopa.com/src/1670399" xr:uid="{912C6785-22AC-419A-B15E-E3AC0C225A3F}"/>
    <hyperlink ref="J398" r:id="rId6592" display="https://www.daloopa.com/src/1670361" xr:uid="{7A9DB465-EA61-4632-B480-BCFB67362175}"/>
    <hyperlink ref="K398" r:id="rId6593" display="https://www.daloopa.com/src/1670323" xr:uid="{D9899856-4A72-4CE1-A839-80DC35F7A83F}"/>
    <hyperlink ref="L398" r:id="rId6594" display="https://www.daloopa.com/src/1670285" xr:uid="{74F56733-31B6-4843-92B2-7517CFBBC27D}"/>
    <hyperlink ref="M398" r:id="rId6595" display="https://www.daloopa.com/src/1670250" xr:uid="{2173C9FB-BD2F-4BDB-8218-46DC5FDC5ED6}"/>
    <hyperlink ref="N398" r:id="rId6596" display="https://www.daloopa.com/src/1670215" xr:uid="{98DD0111-11EA-4B32-AC09-230EE0C68DF3}"/>
    <hyperlink ref="O398" r:id="rId6597" display="https://www.daloopa.com/src/1670180" xr:uid="{01460639-6B3C-44E4-82FD-956EF0647109}"/>
    <hyperlink ref="P398" r:id="rId6598" display="https://www.daloopa.com/src/1670145" xr:uid="{B7DF59D3-CA25-4D0E-9869-32CC21A127DD}"/>
    <hyperlink ref="Q398" r:id="rId6599" display="https://www.daloopa.com/src/1670110" xr:uid="{0DC8F936-077B-4B94-9DBA-7C7BCE817BFD}"/>
    <hyperlink ref="R398" r:id="rId6600" display="https://www.daloopa.com/src/1670074" xr:uid="{76A6A934-4FC3-4DCE-A67B-F94F23ABA0D9}"/>
    <hyperlink ref="S398" r:id="rId6601" display="https://www.daloopa.com/src/1670038" xr:uid="{E2214525-2B95-4470-9834-65A1D8D62C6D}"/>
    <hyperlink ref="T398" r:id="rId6602" display="https://www.daloopa.com/src/1670001" xr:uid="{9DCDA651-7D33-4EA5-A02D-F889967CA2DB}"/>
    <hyperlink ref="U398" r:id="rId6603" display="https://www.daloopa.com/src/1669964" xr:uid="{985C30A6-F04D-4768-A8C5-F11AA15A4DBE}"/>
    <hyperlink ref="V398" r:id="rId6604" display="https://www.daloopa.com/src/1669930" xr:uid="{927CD887-74DC-4C99-9C80-61CA09EC8346}"/>
    <hyperlink ref="W398" r:id="rId6605" display="https://www.daloopa.com/src/1669896" xr:uid="{DC21768B-0296-4666-8971-9607E0AE2426}"/>
    <hyperlink ref="X398" r:id="rId6606" display="https://www.daloopa.com/src/1669862" xr:uid="{C28F812D-39A8-426D-92B3-F63FECBE0858}"/>
    <hyperlink ref="Y398" r:id="rId6607" display="https://www.daloopa.com/src/1669828" xr:uid="{E15FE0EE-4C67-46A4-9096-434F85178B14}"/>
    <hyperlink ref="Z398" r:id="rId6608" display="https://www.daloopa.com/src/1669793" xr:uid="{B04D0BD0-EAEE-4CC7-B818-ED85FC44512E}"/>
    <hyperlink ref="AA398" r:id="rId6609" display="https://www.daloopa.com/src/1669759" xr:uid="{5FF3DC2A-4971-423C-893A-F2C31D9D80A0}"/>
    <hyperlink ref="AB398" r:id="rId6610" display="https://www.daloopa.com/src/1669725" xr:uid="{48A2933D-6B44-4B98-9BAA-B376B80373C5}"/>
    <hyperlink ref="AC398" r:id="rId6611" display="https://www.daloopa.com/src/1669691" xr:uid="{DE137165-CB4D-4F41-AD60-430969E9CF80}"/>
    <hyperlink ref="AD398" r:id="rId6612" display="https://www.daloopa.com/src/1669655" xr:uid="{82F64EF8-171C-4FFC-AD13-93A45213F6AF}"/>
    <hyperlink ref="AE398" r:id="rId6613" display="https://www.daloopa.com/src/1669619" xr:uid="{6D34590D-F473-4E74-B5B6-6B24CA0E87E3}"/>
    <hyperlink ref="AF398" r:id="rId6614" display="https://www.daloopa.com/src/2696985" xr:uid="{44AFAC32-CB07-40B5-B9FC-D3CFF3AA67E5}"/>
    <hyperlink ref="AG398" r:id="rId6615" display="https://www.daloopa.com/src/4681453" xr:uid="{2BE5673B-A2F0-404D-A364-46BD37EAF1CB}"/>
    <hyperlink ref="AH398" r:id="rId6616" display="https://www.daloopa.com/src/7963215" xr:uid="{21C97CA1-D4AF-4A46-80C8-D51B803D259F}"/>
    <hyperlink ref="AI398" r:id="rId6617" display="https://www.daloopa.com/src/10332992" xr:uid="{BB7C233D-29C5-44C0-93CF-ACA5EFA853A1}"/>
    <hyperlink ref="AJ398" r:id="rId6618" display="https://www.daloopa.com/src/14718087" xr:uid="{3464A9B9-1703-4E39-8D9E-C68E52BB709C}"/>
    <hyperlink ref="AK398" r:id="rId6619" display="https://www.daloopa.com/src/20809878" xr:uid="{2DFC82D9-7BD0-426E-BC87-5A35586EBBCF}"/>
    <hyperlink ref="AL398" r:id="rId6620" display="https://www.daloopa.com/src/32272322" xr:uid="{8AEB12C2-3C4F-4DCB-8CD6-DB305049EA41}"/>
    <hyperlink ref="AM398" r:id="rId6621" display="https://www.daloopa.com/src/38123587" xr:uid="{4E427AD5-0A2E-4F05-AA84-6CBA0A5EA187}"/>
    <hyperlink ref="AN398" r:id="rId6622" display="https://www.daloopa.com/src/46412947" xr:uid="{F0F9C3E6-4069-4370-81D0-9A9991BBF1A6}"/>
    <hyperlink ref="AO398" r:id="rId6623" display="https://www.daloopa.com/src/53410415" xr:uid="{3F97E87D-FD82-40D1-8A8F-5B58FED0B69B}"/>
    <hyperlink ref="AP398" r:id="rId6624" display="https://www.daloopa.com/src/58652770" xr:uid="{0B7589DA-162F-41F4-B77B-668DB3A0F462}"/>
    <hyperlink ref="AQ398" r:id="rId6625" display="https://www.daloopa.com/src/62949317" xr:uid="{A953F0EF-A5AF-4535-B142-9144F4C82DC3}"/>
    <hyperlink ref="AR398" r:id="rId6626" display="https://www.daloopa.com/src/67044557" xr:uid="{89E6DDD0-AEB0-471B-AC44-08DE6E413A3C}"/>
    <hyperlink ref="AT398" r:id="rId6627" display="https://www.daloopa.com/src/1670436" xr:uid="{0D4E801A-0868-4679-BA25-CA62F46DA019}"/>
    <hyperlink ref="AU398" r:id="rId6628" display="https://www.daloopa.com/src/1670285" xr:uid="{C4089F6B-5D3C-4CC6-82B7-2526894C3A72}"/>
    <hyperlink ref="AV398" r:id="rId6629" display="https://www.daloopa.com/src/1670145" xr:uid="{FE97D307-97C2-4F61-8785-D9A98CDB6136}"/>
    <hyperlink ref="AW398" r:id="rId6630" display="https://www.daloopa.com/src/1670001" xr:uid="{7D121DAA-DCB1-4687-AE75-ADEA7488F1B9}"/>
    <hyperlink ref="AX398" r:id="rId6631" display="https://www.daloopa.com/src/1669862" xr:uid="{01537D37-5B76-44BA-84C6-A226F8CD0C82}"/>
    <hyperlink ref="AY398" r:id="rId6632" display="https://www.daloopa.com/src/1669725" xr:uid="{0099761A-BE54-407E-A1C2-C453A29D617D}"/>
    <hyperlink ref="AZ398" r:id="rId6633" display="https://www.daloopa.com/src/2696985" xr:uid="{124CFA3D-FA5B-47B1-BCF8-58D5A6BABEEB}"/>
    <hyperlink ref="BA398" r:id="rId6634" display="https://www.daloopa.com/src/14718087" xr:uid="{78B71E61-4D86-4ED6-A9EC-CB5ED8C5356D}"/>
    <hyperlink ref="BB398" r:id="rId6635" display="https://www.daloopa.com/src/46412947" xr:uid="{778E85B9-E27E-42A7-8EF5-939FF5A86B5B}"/>
    <hyperlink ref="BC398" r:id="rId6636" display="https://www.daloopa.com/src/67044557" xr:uid="{8950697E-309B-4C81-A407-843E8A038D2E}"/>
    <hyperlink ref="A399" r:id="rId6637" xr:uid="{503740E4-BC40-4A3F-8241-57D6CA39177E}"/>
    <hyperlink ref="C399" r:id="rId6638" xr:uid="{5BC8E867-703C-40A6-BB99-A82F4D9CB699}"/>
    <hyperlink ref="E399" r:id="rId6639" display="https://www.daloopa.com/src/1670548" xr:uid="{17F2F89E-E0C5-4D88-983A-63292AACB5CD}"/>
    <hyperlink ref="F399" r:id="rId6640" display="https://www.daloopa.com/src/1670511" xr:uid="{7CEAAF92-D5BD-4FE9-8993-E8C853AC7331}"/>
    <hyperlink ref="G399" r:id="rId6641" display="https://www.daloopa.com/src/1670474" xr:uid="{76FC980C-C415-4CEC-9125-A15F9F7E6EAC}"/>
    <hyperlink ref="H399" r:id="rId6642" display="https://www.daloopa.com/src/1670437" xr:uid="{717E370A-7D2D-424F-A8CA-A5D3F446994F}"/>
    <hyperlink ref="I399" r:id="rId6643" display="https://www.daloopa.com/src/1670400" xr:uid="{1B17343B-A17F-4E1A-BDF7-A11BAFE0C585}"/>
    <hyperlink ref="J399" r:id="rId6644" display="https://www.daloopa.com/src/1670362" xr:uid="{100B1449-BADD-4766-B453-B1DF92E9F994}"/>
    <hyperlink ref="K399" r:id="rId6645" display="https://www.daloopa.com/src/1670324" xr:uid="{8C46B278-D88F-4459-9437-C08E51B4F652}"/>
    <hyperlink ref="L399" r:id="rId6646" display="https://www.daloopa.com/src/1670286" xr:uid="{02706842-E4A9-42EC-854B-A2207BE5ACD6}"/>
    <hyperlink ref="M399" r:id="rId6647" display="https://www.daloopa.com/src/1670251" xr:uid="{6A835C07-3D8A-4E5E-BABC-C5A5C38FE510}"/>
    <hyperlink ref="N399" r:id="rId6648" display="https://www.daloopa.com/src/1670216" xr:uid="{82EFBCC6-3887-4666-A765-B1E2AC9BBDAA}"/>
    <hyperlink ref="O399" r:id="rId6649" display="https://www.daloopa.com/src/1670181" xr:uid="{F395A781-CE9B-4F8A-A5AC-5A1D24F29651}"/>
    <hyperlink ref="P399" r:id="rId6650" display="https://www.daloopa.com/src/1670146" xr:uid="{A307F556-E9BB-4D0A-8013-B3D03F380F5E}"/>
    <hyperlink ref="Q399" r:id="rId6651" display="https://www.daloopa.com/src/1670111" xr:uid="{1038062D-18C1-4A1A-8FB1-3A4CF2E872C3}"/>
    <hyperlink ref="R399" r:id="rId6652" display="https://www.daloopa.com/src/1670075" xr:uid="{CFB212F7-C65E-41F5-B6FD-C0CC56FE36B2}"/>
    <hyperlink ref="S399" r:id="rId6653" display="https://www.daloopa.com/src/1670039" xr:uid="{2C3EC887-84AB-448E-A9F7-D2686BBCD427}"/>
    <hyperlink ref="T399" r:id="rId6654" display="https://www.daloopa.com/src/1670002" xr:uid="{C6538EDF-6BB8-4A5B-8EC1-436044E3A931}"/>
    <hyperlink ref="U399" r:id="rId6655" display="https://www.daloopa.com/src/1669965" xr:uid="{FB352ED5-3B18-459E-8851-55DED22B8B95}"/>
    <hyperlink ref="V399" r:id="rId6656" display="https://www.daloopa.com/src/1669931" xr:uid="{955DD135-AFAB-4B52-B922-C9AB80C9FECC}"/>
    <hyperlink ref="W399" r:id="rId6657" display="https://www.daloopa.com/src/1669897" xr:uid="{06477DC0-1804-4CF1-A060-E3B41496A103}"/>
    <hyperlink ref="X399" r:id="rId6658" display="https://www.daloopa.com/src/1669863" xr:uid="{8E9EF511-23B2-4463-B7BB-5DF18F504185}"/>
    <hyperlink ref="Y399" r:id="rId6659" display="https://www.daloopa.com/src/1669829" xr:uid="{C3307C0B-765B-4494-AACF-FCD754165406}"/>
    <hyperlink ref="Z399" r:id="rId6660" display="https://www.daloopa.com/src/1669794" xr:uid="{00C74565-298D-4CEF-BE01-148AD2019B40}"/>
    <hyperlink ref="AA399" r:id="rId6661" display="https://www.daloopa.com/src/1669760" xr:uid="{11F28C12-769B-441B-BCE8-634F908B1F1E}"/>
    <hyperlink ref="AB399" r:id="rId6662" display="https://www.daloopa.com/src/1669726" xr:uid="{FDFDB57A-0D60-41E9-B276-32D470142B34}"/>
    <hyperlink ref="AC399" r:id="rId6663" display="https://www.daloopa.com/src/1669692" xr:uid="{77817AF5-0AC1-4A94-A078-3749F909C9F9}"/>
    <hyperlink ref="AD399" r:id="rId6664" display="https://www.daloopa.com/src/1669656" xr:uid="{6EBEF8DE-DEDC-4EDC-93CD-585E17D077EE}"/>
    <hyperlink ref="AE399" r:id="rId6665" display="https://www.daloopa.com/src/1669620" xr:uid="{3BB54128-6392-4B07-8620-873793FE4C55}"/>
    <hyperlink ref="AF399" r:id="rId6666" display="https://www.daloopa.com/src/2696986" xr:uid="{48C052CF-642B-433C-8D54-0CFBFF304997}"/>
    <hyperlink ref="AG399" r:id="rId6667" display="https://www.daloopa.com/src/4681454" xr:uid="{6CFD91D7-5C61-4390-94A3-156C1E7C6557}"/>
    <hyperlink ref="AH399" r:id="rId6668" display="https://www.daloopa.com/src/7963216" xr:uid="{36CE95FA-92B3-479D-9CA7-8536FBB32176}"/>
    <hyperlink ref="AI399" r:id="rId6669" display="https://www.daloopa.com/src/10333012" xr:uid="{0991AE56-139E-4495-9011-C3736C5CE51C}"/>
    <hyperlink ref="AJ399" r:id="rId6670" display="https://www.daloopa.com/src/14718091" xr:uid="{48995FEC-C828-4714-B861-B1B1BD805324}"/>
    <hyperlink ref="AK399" r:id="rId6671" display="https://www.daloopa.com/src/20809893" xr:uid="{DEC1341A-CA03-4365-828E-B7197EC6B334}"/>
    <hyperlink ref="AL399" r:id="rId6672" display="https://www.daloopa.com/src/32272329" xr:uid="{0CAF4676-0717-4891-B778-43CC7A440A6F}"/>
    <hyperlink ref="AM399" r:id="rId6673" display="https://www.daloopa.com/src/38123588" xr:uid="{5ED1C773-53DD-4184-B5D4-7A3800802349}"/>
    <hyperlink ref="AN399" r:id="rId6674" display="https://www.daloopa.com/src/46412948" xr:uid="{24E43EB6-1B6F-4E59-AA20-D77ECFC82117}"/>
    <hyperlink ref="AO399" r:id="rId6675" display="https://www.daloopa.com/src/53410442" xr:uid="{961DE4AF-D59E-476B-ABCC-65E8AD22FF94}"/>
    <hyperlink ref="AP399" r:id="rId6676" display="https://www.daloopa.com/src/58652782" xr:uid="{8100EEF7-57EA-4275-BB86-8FFFAAB006B4}"/>
    <hyperlink ref="AQ399" r:id="rId6677" display="https://www.daloopa.com/src/62949318" xr:uid="{A886C6AA-92EA-4EC4-97B1-1B50B94D86DA}"/>
    <hyperlink ref="AR399" r:id="rId6678" display="https://www.daloopa.com/src/67044554" xr:uid="{4DBB79B0-9BD6-497B-8481-DAA80C7E77FC}"/>
    <hyperlink ref="AT399" r:id="rId6679" display="https://www.daloopa.com/src/1670437" xr:uid="{FD5888B9-3545-4687-A82C-7FB9CB753789}"/>
    <hyperlink ref="AU399" r:id="rId6680" display="https://www.daloopa.com/src/1670286" xr:uid="{3E13B015-F1CC-4431-8770-1E1534DDA4E9}"/>
    <hyperlink ref="AV399" r:id="rId6681" display="https://www.daloopa.com/src/1670146" xr:uid="{AA22A9F6-672B-465E-8B3E-CAB220EB13FF}"/>
    <hyperlink ref="AW399" r:id="rId6682" display="https://www.daloopa.com/src/1670002" xr:uid="{7AA50E51-5272-4FFF-8BA5-C99255B21313}"/>
    <hyperlink ref="AX399" r:id="rId6683" display="https://www.daloopa.com/src/1669863" xr:uid="{648B07C8-1424-405F-BF48-382A91050445}"/>
    <hyperlink ref="AY399" r:id="rId6684" display="https://www.daloopa.com/src/1669726" xr:uid="{8F6A225C-6157-42C4-B400-C865B664FE09}"/>
    <hyperlink ref="AZ399" r:id="rId6685" display="https://www.daloopa.com/src/2696986" xr:uid="{BB97DF4C-803E-406F-B737-8E3E00BBD094}"/>
    <hyperlink ref="BA399" r:id="rId6686" display="https://www.daloopa.com/src/14718091" xr:uid="{59D3942C-8655-49C5-AC97-9381D8E465D8}"/>
    <hyperlink ref="BB399" r:id="rId6687" display="https://www.daloopa.com/src/46412948" xr:uid="{7B08F40C-CFEC-4F94-A219-73E844CDCC98}"/>
    <hyperlink ref="BC399" r:id="rId6688" display="https://www.daloopa.com/src/67044554" xr:uid="{48DD5552-A5ED-4C6B-8A2D-FE0135B025E8}"/>
    <hyperlink ref="A400" r:id="rId6689" xr:uid="{C569C257-3E44-4412-9124-44974C8F2405}"/>
    <hyperlink ref="C400" r:id="rId6690" xr:uid="{50C41C86-0CD0-4174-93F3-639FA5E65FD0}"/>
    <hyperlink ref="E400" r:id="rId6691" display="https://www.daloopa.com/src/1670549" xr:uid="{428078D0-522E-4A75-8A3B-4456FCAF64CB}"/>
    <hyperlink ref="F400" r:id="rId6692" display="https://www.daloopa.com/src/1670512" xr:uid="{79BC53F5-7188-455D-BAA2-0A002E75B4EA}"/>
    <hyperlink ref="G400" r:id="rId6693" display="https://www.daloopa.com/src/1670475" xr:uid="{9041DE7A-6341-4258-BE2F-54DFBA135B58}"/>
    <hyperlink ref="H400" r:id="rId6694" display="https://www.daloopa.com/src/1670438" xr:uid="{558A503B-1A90-44CB-89FB-98CEB62B5164}"/>
    <hyperlink ref="I400" r:id="rId6695" display="https://www.daloopa.com/src/1670401" xr:uid="{C146D451-659B-48DD-B5BB-D78B2DB7B32C}"/>
    <hyperlink ref="J400" r:id="rId6696" display="https://www.daloopa.com/src/1670363" xr:uid="{46B947F7-A84B-40B8-83F7-E434B45EEA80}"/>
    <hyperlink ref="K400" r:id="rId6697" display="https://www.daloopa.com/src/1670325" xr:uid="{DDBF4FDC-DB58-4DF7-A6DF-1C42EB683029}"/>
    <hyperlink ref="L400" r:id="rId6698" display="https://www.daloopa.com/src/1670287" xr:uid="{2A1727BF-DF2F-4378-9791-E60F2A662B12}"/>
    <hyperlink ref="M400" r:id="rId6699" display="https://www.daloopa.com/src/1670252" xr:uid="{5599F55D-A01D-4E51-96A2-FDFAB4B7947B}"/>
    <hyperlink ref="N400" r:id="rId6700" display="https://www.daloopa.com/src/1670217" xr:uid="{43A91754-DECC-4647-8A8A-EE3D3E26B92D}"/>
    <hyperlink ref="O400" r:id="rId6701" display="https://www.daloopa.com/src/1670182" xr:uid="{743937E0-D96A-40DF-8026-1E6489D9AF1E}"/>
    <hyperlink ref="P400" r:id="rId6702" display="https://www.daloopa.com/src/1670147" xr:uid="{15C884F1-5849-43C5-93A5-1EF1A0332B1A}"/>
    <hyperlink ref="Q400" r:id="rId6703" display="https://www.daloopa.com/src/1670112" xr:uid="{BDD99431-BA5C-43E3-AA22-DCDDEC8BB8CB}"/>
    <hyperlink ref="R400" r:id="rId6704" display="https://www.daloopa.com/src/1670076" xr:uid="{F65D65DA-56A8-4DB0-BF9F-D945DE85A265}"/>
    <hyperlink ref="S400" r:id="rId6705" display="https://www.daloopa.com/src/1670040" xr:uid="{FF7EC0BD-BF96-4745-BC33-6A0491000165}"/>
    <hyperlink ref="T400" r:id="rId6706" display="https://www.daloopa.com/src/1670003" xr:uid="{76ECB809-0257-43C6-BC6D-FEFECBB5D4D3}"/>
    <hyperlink ref="U400" r:id="rId6707" display="https://www.daloopa.com/src/1669966" xr:uid="{C38BDAB7-6C11-48CE-A4F5-89269CE38354}"/>
    <hyperlink ref="V400" r:id="rId6708" display="https://www.daloopa.com/src/1669932" xr:uid="{85B8A013-FD95-453A-AFCC-0C1813434826}"/>
    <hyperlink ref="W400" r:id="rId6709" display="https://www.daloopa.com/src/1669898" xr:uid="{410E4BD7-73C1-41BD-B0AB-3A3CAAE1FF80}"/>
    <hyperlink ref="X400" r:id="rId6710" display="https://www.daloopa.com/src/1669864" xr:uid="{72DF6869-0BF4-4008-B4CF-46DF8CBF4D2D}"/>
    <hyperlink ref="Y400" r:id="rId6711" display="https://www.daloopa.com/src/1669830" xr:uid="{4D7CA067-19ED-4306-8EC8-F77B4181DF51}"/>
    <hyperlink ref="Z400" r:id="rId6712" display="https://www.daloopa.com/src/1669795" xr:uid="{798F2816-7733-4A98-8854-A0380A18108F}"/>
    <hyperlink ref="AA400" r:id="rId6713" display="https://www.daloopa.com/src/1669761" xr:uid="{DDD6DDE6-9E92-41C0-AC51-0A7300FEB38E}"/>
    <hyperlink ref="AB400" r:id="rId6714" display="https://www.daloopa.com/src/1669727" xr:uid="{BC3412FB-2529-4710-9C09-9BCF325233C1}"/>
    <hyperlink ref="AC400" r:id="rId6715" display="https://www.daloopa.com/src/1669693" xr:uid="{BF740275-624B-45C4-A537-BCACF2D79953}"/>
    <hyperlink ref="AD400" r:id="rId6716" display="https://www.daloopa.com/src/1669657" xr:uid="{F273ECAB-B67A-41DE-BEA6-D807994F49EB}"/>
    <hyperlink ref="AE400" r:id="rId6717" display="https://www.daloopa.com/src/1669621" xr:uid="{9F38AA5E-9FF2-45B0-9D66-690067FD2B70}"/>
    <hyperlink ref="AF400" r:id="rId6718" display="https://www.daloopa.com/src/2696987" xr:uid="{2F03EFEF-A359-406D-8909-E5816B857C96}"/>
    <hyperlink ref="AG400" r:id="rId6719" display="https://www.daloopa.com/src/4681455" xr:uid="{BF76DE8F-B86C-46C7-BAC8-0BC83F0A7FA4}"/>
    <hyperlink ref="AH400" r:id="rId6720" display="https://www.daloopa.com/src/7963217" xr:uid="{8E475237-34DA-4759-94E0-998C1568D48D}"/>
    <hyperlink ref="AI400" r:id="rId6721" display="https://www.daloopa.com/src/10333011" xr:uid="{23152E8F-7C0E-491A-B35B-77E914A5505A}"/>
    <hyperlink ref="AJ400" r:id="rId6722" display="https://www.daloopa.com/src/14718079" xr:uid="{355BE4C6-6CCB-4A92-BB84-37BDCAEEC4B0}"/>
    <hyperlink ref="AK400" r:id="rId6723" display="https://www.daloopa.com/src/20809890" xr:uid="{AF609FB3-994F-4E88-B635-1D9EF8027853}"/>
    <hyperlink ref="AL400" r:id="rId6724" display="https://www.daloopa.com/src/32272339" xr:uid="{87B01C83-8621-4FB5-A9E4-B3DE832D197D}"/>
    <hyperlink ref="AM400" r:id="rId6725" display="https://www.daloopa.com/src/38123593" xr:uid="{B23DDD31-8FFB-4D5D-8A99-CDED2DAFDA81}"/>
    <hyperlink ref="AN400" r:id="rId6726" display="https://www.daloopa.com/src/46412949" xr:uid="{C407FA90-4293-4F5E-8966-6419BBF996F9}"/>
    <hyperlink ref="AO400" r:id="rId6727" display="https://www.daloopa.com/src/53410441" xr:uid="{38A976BE-4F14-4234-8E16-C190B1B15FEA}"/>
    <hyperlink ref="AP400" r:id="rId6728" display="https://www.daloopa.com/src/58652781" xr:uid="{EAE5E267-36C4-4269-AB01-64A868755D08}"/>
    <hyperlink ref="AQ400" r:id="rId6729" display="https://www.daloopa.com/src/62949319" xr:uid="{EE7DF831-616D-4D50-AAB2-C694D2D1F4FB}"/>
    <hyperlink ref="AR400" r:id="rId6730" display="https://www.daloopa.com/src/67044559" xr:uid="{4B3422A1-8FF4-479C-A9E3-77412A45F9B0}"/>
    <hyperlink ref="AT400" r:id="rId6731" display="https://www.daloopa.com/src/1670438" xr:uid="{5613DB75-C462-46C4-BEC8-88138DE96F87}"/>
    <hyperlink ref="AU400" r:id="rId6732" display="https://www.daloopa.com/src/1670287" xr:uid="{ED95003C-8BFF-4389-BBCF-0ED38B224D61}"/>
    <hyperlink ref="AV400" r:id="rId6733" display="https://www.daloopa.com/src/1670147" xr:uid="{C48939E6-CF21-4877-AEBA-93AD4667D7CA}"/>
    <hyperlink ref="AW400" r:id="rId6734" display="https://www.daloopa.com/src/1670003" xr:uid="{46C6140C-C4FD-47F3-A495-BA3E244A3C2D}"/>
    <hyperlink ref="AX400" r:id="rId6735" display="https://www.daloopa.com/src/1669864" xr:uid="{2BFF2C6D-36A6-46FD-8FAD-852F1699CF16}"/>
    <hyperlink ref="AY400" r:id="rId6736" display="https://www.daloopa.com/src/1669727" xr:uid="{63270480-755E-4308-A294-1CF488149CE4}"/>
    <hyperlink ref="AZ400" r:id="rId6737" display="https://www.daloopa.com/src/2696987" xr:uid="{41A9800D-470D-4CBF-B5A1-B55DFDA73997}"/>
    <hyperlink ref="BA400" r:id="rId6738" display="https://www.daloopa.com/src/14718079" xr:uid="{56F0ACA2-1D12-42CD-8B9C-C05AABC700F9}"/>
    <hyperlink ref="BB400" r:id="rId6739" display="https://www.daloopa.com/src/46412949" xr:uid="{98793818-DEE5-4589-8D48-A1A787260BCA}"/>
    <hyperlink ref="BC400" r:id="rId6740" display="https://www.daloopa.com/src/67044559" xr:uid="{4C6561B7-33CC-4459-997C-9A393AC4D8D8}"/>
    <hyperlink ref="A402" r:id="rId6741" xr:uid="{69D1E377-BB15-441C-AED7-9542BE83C71F}"/>
    <hyperlink ref="C402" r:id="rId6742" xr:uid="{C982E9E8-41D2-4F65-A0CF-5D415AD2A7AD}"/>
    <hyperlink ref="E402" r:id="rId6743" display="https://www.daloopa.com/src/1670550" xr:uid="{0B7D9C4A-FD56-4025-B5B0-21BC062DFFC3}"/>
    <hyperlink ref="F402" r:id="rId6744" display="https://www.daloopa.com/src/1670513" xr:uid="{D1A55C2D-F2DB-4BD2-AFD2-360E876A2DB0}"/>
    <hyperlink ref="G402" r:id="rId6745" display="https://www.daloopa.com/src/1670476" xr:uid="{0966CC40-429E-457D-87CD-A9DB1662615C}"/>
    <hyperlink ref="H402" r:id="rId6746" display="https://www.daloopa.com/src/1670439" xr:uid="{72F4FD7D-AAE6-4900-B151-55907270853D}"/>
    <hyperlink ref="I402" r:id="rId6747" display="https://www.daloopa.com/src/1670402" xr:uid="{A59DE986-4834-49D8-BB26-E4D35A0BABEA}"/>
    <hyperlink ref="J402" r:id="rId6748" display="https://www.daloopa.com/src/1670364" xr:uid="{E189DB4D-CD6D-4A6C-9D92-5B1F2AD2E5BB}"/>
    <hyperlink ref="K402" r:id="rId6749" display="https://www.daloopa.com/src/1670326" xr:uid="{BD7ADBBC-BDE2-42C2-85D3-42F70183B16E}"/>
    <hyperlink ref="L402" r:id="rId6750" display="https://www.daloopa.com/src/1670288" xr:uid="{6381CB9C-3C4B-4221-BD6F-39169B93BEEB}"/>
    <hyperlink ref="M402" r:id="rId6751" display="https://www.daloopa.com/src/1670253" xr:uid="{AE970AAC-84AD-4D1A-9E55-A5D35A6086EF}"/>
    <hyperlink ref="N402" r:id="rId6752" display="https://www.daloopa.com/src/1670218" xr:uid="{57D792E3-9E53-4650-8E9A-09DDE083B329}"/>
    <hyperlink ref="O402" r:id="rId6753" display="https://www.daloopa.com/src/1670183" xr:uid="{92730DD2-66CA-403F-9AA7-C38F33FE0F7A}"/>
    <hyperlink ref="P402" r:id="rId6754" display="https://www.daloopa.com/src/1670148" xr:uid="{1D6ED867-BEA2-4691-97A8-DB0A71A75DF5}"/>
    <hyperlink ref="Q402" r:id="rId6755" display="https://www.daloopa.com/src/1670113" xr:uid="{E8E69D9F-742B-42CE-B6D6-5EEFC662229D}"/>
    <hyperlink ref="R402" r:id="rId6756" display="https://www.daloopa.com/src/1670077" xr:uid="{703131C2-FBD6-4998-BFAD-CCFFEC65636F}"/>
    <hyperlink ref="S402" r:id="rId6757" display="https://www.daloopa.com/src/1670041" xr:uid="{E87019BE-2159-4724-A41B-97EC91030AA0}"/>
    <hyperlink ref="T402" r:id="rId6758" display="https://www.daloopa.com/src/1670004" xr:uid="{EA480FF5-EE36-41B6-BCB9-F807C099F798}"/>
    <hyperlink ref="U402" r:id="rId6759" display="https://www.daloopa.com/src/1669967" xr:uid="{9539E43A-C41B-42D6-A837-DD06AD91264D}"/>
    <hyperlink ref="V402" r:id="rId6760" display="https://www.daloopa.com/src/1669933" xr:uid="{BB0C0859-5890-4A90-9AD7-0A7692E48C32}"/>
    <hyperlink ref="W402" r:id="rId6761" display="https://www.daloopa.com/src/1669899" xr:uid="{D182149B-EB46-4FF1-9350-E428AFEE36DA}"/>
    <hyperlink ref="X402" r:id="rId6762" display="https://www.daloopa.com/src/1669865" xr:uid="{E5B4D5BB-B125-4693-95DE-B38DE2AA26AE}"/>
    <hyperlink ref="Y402" r:id="rId6763" display="https://www.daloopa.com/src/1669831" xr:uid="{AE808A5A-88BA-4B98-8AEC-F966F1C10E13}"/>
    <hyperlink ref="Z402" r:id="rId6764" display="https://www.daloopa.com/src/1669796" xr:uid="{C41A161E-B6EE-441D-AD95-DA69DDBDB518}"/>
    <hyperlink ref="AA402" r:id="rId6765" display="https://www.daloopa.com/src/1669762" xr:uid="{E39FF4F6-938A-4926-A718-3F67E1BB427B}"/>
    <hyperlink ref="AB402" r:id="rId6766" display="https://www.daloopa.com/src/1669728" xr:uid="{C7726786-675A-48CC-A277-86DC22482A0F}"/>
    <hyperlink ref="AC402" r:id="rId6767" display="https://www.daloopa.com/src/1669694" xr:uid="{BD8861A7-0027-4476-9221-0951DD6222C3}"/>
    <hyperlink ref="AD402" r:id="rId6768" display="https://www.daloopa.com/src/1669658" xr:uid="{F7E75331-AB53-40FC-A3E0-5154F0D9B2E9}"/>
    <hyperlink ref="AE402" r:id="rId6769" display="https://www.daloopa.com/src/1669622" xr:uid="{DF8980BA-2CCB-41D1-BB45-EF02E484212D}"/>
    <hyperlink ref="AF402" r:id="rId6770" display="https://www.daloopa.com/src/2696988" xr:uid="{FFCD3920-ED03-40F4-BE28-429B51BE05EA}"/>
    <hyperlink ref="AG402" r:id="rId6771" display="https://www.daloopa.com/src/4681456" xr:uid="{EE297B65-7F7C-424B-A78F-7842119FDCD9}"/>
    <hyperlink ref="AH402" r:id="rId6772" display="https://www.daloopa.com/src/7963218" xr:uid="{AAE83FD0-58EF-4235-A1F2-27064005ECB0}"/>
    <hyperlink ref="AI402" r:id="rId6773" display="https://www.daloopa.com/src/10332980" xr:uid="{D5DC4107-9289-4DD0-8527-05A8F6B3D1DF}"/>
    <hyperlink ref="AJ402" r:id="rId6774" display="https://www.daloopa.com/src/14718078" xr:uid="{CCFC9C53-FFEE-44B8-AD01-190B89CAB094}"/>
    <hyperlink ref="AK402" r:id="rId6775" display="https://www.daloopa.com/src/20809889" xr:uid="{F99E8416-FDE8-4EFC-A882-67BE652D878E}"/>
    <hyperlink ref="AL402" r:id="rId6776" display="https://www.daloopa.com/src/32272340" xr:uid="{E6AECCF5-5D32-4341-84D9-D15ADBCC74CB}"/>
    <hyperlink ref="AM402" r:id="rId6777" display="https://www.daloopa.com/src/38123592" xr:uid="{E71CBED0-1760-4DBF-8880-FE1DF5A1AB95}"/>
    <hyperlink ref="AN402" r:id="rId6778" display="https://www.daloopa.com/src/46412945" xr:uid="{521CB150-3938-48AC-87F5-E572B6D056B0}"/>
    <hyperlink ref="AO402" r:id="rId6779" display="https://www.daloopa.com/src/53410429" xr:uid="{71A3DF90-0715-4375-B72B-57ABE3103CD3}"/>
    <hyperlink ref="AP402" r:id="rId6780" display="https://www.daloopa.com/src/58652780" xr:uid="{BEEA36BB-784B-4662-A1C8-DC28FB87896D}"/>
    <hyperlink ref="AQ402" r:id="rId6781" display="https://www.daloopa.com/src/62949320" xr:uid="{26550A62-2F51-4E42-BF3C-79A220DE3C41}"/>
    <hyperlink ref="AR402" r:id="rId6782" display="https://www.daloopa.com/src/67044560" xr:uid="{F8625CF1-CD1F-49BB-83FC-3F34C1FEF027}"/>
    <hyperlink ref="AT402" r:id="rId6783" display="https://www.daloopa.com/src/1670439" xr:uid="{63FF053D-C94C-4040-A99C-3E46DABC14A8}"/>
    <hyperlink ref="AU402" r:id="rId6784" display="https://www.daloopa.com/src/1670288" xr:uid="{36D01F16-4B9B-40D4-892C-0AEEE0DC6FB1}"/>
    <hyperlink ref="AV402" r:id="rId6785" display="https://www.daloopa.com/src/1670148" xr:uid="{A218DFA5-F7C8-4563-80CC-8DF4B303A538}"/>
    <hyperlink ref="AW402" r:id="rId6786" display="https://www.daloopa.com/src/1670004" xr:uid="{959EE68A-F39B-4536-83D8-B3221EEF267B}"/>
    <hyperlink ref="AX402" r:id="rId6787" display="https://www.daloopa.com/src/1669865" xr:uid="{59214C6D-6AEB-41CB-9FC1-CED1BD5122AC}"/>
    <hyperlink ref="AY402" r:id="rId6788" display="https://www.daloopa.com/src/1669728" xr:uid="{E7DCF661-6617-49DB-B9B8-DF6E81298F8E}"/>
    <hyperlink ref="AZ402" r:id="rId6789" display="https://www.daloopa.com/src/2696988" xr:uid="{21D9D4E1-8E7F-4F35-8D06-576D0FCC9161}"/>
    <hyperlink ref="BA402" r:id="rId6790" display="https://www.daloopa.com/src/14718078" xr:uid="{EE793637-8B84-4032-8939-6E347DBA2A9A}"/>
    <hyperlink ref="BB402" r:id="rId6791" display="https://www.daloopa.com/src/46412945" xr:uid="{C8CFE63C-7B37-4B91-9DC3-3B51707622B8}"/>
    <hyperlink ref="BC402" r:id="rId6792" display="https://www.daloopa.com/src/67044560" xr:uid="{D0391DAF-2300-40A7-9F25-68A4D92BBA17}"/>
    <hyperlink ref="A406" r:id="rId6793" xr:uid="{E469C25C-014C-40E5-B9B3-34281F71279A}"/>
    <hyperlink ref="C406" r:id="rId6794" xr:uid="{779833D2-A43D-4A47-A825-226DF5EAA275}"/>
    <hyperlink ref="E406" r:id="rId6795" display="https://www.daloopa.com/src/1669553" xr:uid="{B9D06B24-6A4C-4348-8104-8F8082921A8D}"/>
    <hyperlink ref="F406" r:id="rId6796" display="https://www.daloopa.com/src/1669518" xr:uid="{86E507F7-3679-4C50-A716-2C7EF04EB2D0}"/>
    <hyperlink ref="G406" r:id="rId6797" display="https://www.daloopa.com/src/1669483" xr:uid="{32BF0FE2-AA27-4973-9DAA-862758B6249E}"/>
    <hyperlink ref="H406" r:id="rId6798" display="https://www.daloopa.com/src/1669448" xr:uid="{AB2F3549-63AE-415C-A665-DE3BE75FC8F0}"/>
    <hyperlink ref="I406" r:id="rId6799" display="https://www.daloopa.com/src/1669412" xr:uid="{99D3AFC3-E3BA-414D-993B-851ED6044EF4}"/>
    <hyperlink ref="J406" r:id="rId6800" display="https://www.daloopa.com/src/1669374" xr:uid="{90EA32F1-B4EB-43FF-B5BC-0FD3135F6636}"/>
    <hyperlink ref="K406" r:id="rId6801" display="https://www.daloopa.com/src/1669336" xr:uid="{81D4504E-80D3-4D38-8842-D2F3E08CFCBD}"/>
    <hyperlink ref="L406" r:id="rId6802" display="https://www.daloopa.com/src/1669299" xr:uid="{C50CC012-7146-47C6-9B56-2B7FE8F7DBFA}"/>
    <hyperlink ref="M406" r:id="rId6803" display="https://www.daloopa.com/src/1669264" xr:uid="{CC3E3BE2-E4BC-4B03-93AA-3824C1148E92}"/>
    <hyperlink ref="N406" r:id="rId6804" display="https://www.daloopa.com/src/1669228" xr:uid="{BD423525-0295-440B-9C2E-CF0EC23151E0}"/>
    <hyperlink ref="O406" r:id="rId6805" display="https://www.daloopa.com/src/1669192" xr:uid="{B7935D10-9E08-43C5-92CB-2902463E3912}"/>
    <hyperlink ref="P406" r:id="rId6806" display="https://www.daloopa.com/src/1669154" xr:uid="{3AEFFF0A-C20C-47E7-9963-9A4563FBD36C}"/>
    <hyperlink ref="Q406" r:id="rId6807" display="https://www.daloopa.com/src/1669055" xr:uid="{EA210239-1764-4D32-825B-54FEF31DB2AC}"/>
    <hyperlink ref="R406" r:id="rId6808" display="https://www.daloopa.com/src/1669022" xr:uid="{4FC9DF20-687A-4D5C-8C97-AF88B8339FB2}"/>
    <hyperlink ref="S406" r:id="rId6809" display="https://www.daloopa.com/src/1668988" xr:uid="{DB78C5FC-ACF7-4B73-B75C-163650374907}"/>
    <hyperlink ref="T406" r:id="rId6810" display="https://www.daloopa.com/src/1668953" xr:uid="{CB29D5F7-E056-4F46-AA1F-DD8D2A8B53E4}"/>
    <hyperlink ref="U406" r:id="rId6811" display="https://www.daloopa.com/src/1668917" xr:uid="{FB5056F2-5F5B-423E-876A-199BFF1E0519}"/>
    <hyperlink ref="V406" r:id="rId6812" display="https://www.daloopa.com/src/1668881" xr:uid="{162B43AE-2F20-4812-AE97-00EB34380ED5}"/>
    <hyperlink ref="W406" r:id="rId6813" display="https://www.daloopa.com/src/1668845" xr:uid="{C6231DDE-7B40-4600-9D4F-802A7230F172}"/>
    <hyperlink ref="X406" r:id="rId6814" display="https://www.daloopa.com/src/1668809" xr:uid="{3A950B2A-0409-46F9-97C9-1BB97362F7B6}"/>
    <hyperlink ref="Y406" r:id="rId6815" display="https://www.daloopa.com/src/1668775" xr:uid="{FC377B84-FAB7-4528-96F8-EB4B8C852912}"/>
    <hyperlink ref="Z406" r:id="rId6816" display="https://www.daloopa.com/src/1668741" xr:uid="{C87D5D50-B135-436E-B703-78EC2E33735D}"/>
    <hyperlink ref="AA406" r:id="rId6817" display="https://www.daloopa.com/src/1668707" xr:uid="{BB3F6DF0-2AC1-497E-84C4-AD3112AF67A1}"/>
    <hyperlink ref="AB406" r:id="rId6818" display="https://www.daloopa.com/src/1668673" xr:uid="{84C33251-B9C1-40E6-8043-780AA740DA72}"/>
    <hyperlink ref="AC406" r:id="rId6819" display="https://www.daloopa.com/src/1668640" xr:uid="{7103C268-1983-4BC6-9570-A5602762BC7D}"/>
    <hyperlink ref="AD406" r:id="rId6820" display="https://www.daloopa.com/src/1668607" xr:uid="{ED07441C-366B-4D7E-8364-BB5B0733E79F}"/>
    <hyperlink ref="AE406" r:id="rId6821" display="https://www.daloopa.com/src/1668574" xr:uid="{CABB3E3F-DA2C-449C-9FFC-E57F49DF8A16}"/>
    <hyperlink ref="AF406" r:id="rId6822" display="https://www.daloopa.com/src/2696838" xr:uid="{8A0F70A4-8605-4A0F-8655-531FF035EB7C}"/>
    <hyperlink ref="AG406" r:id="rId6823" display="https://www.daloopa.com/src/4681377" xr:uid="{75C2BF99-C0AE-478D-A4B3-8388ECDC54FF}"/>
    <hyperlink ref="AH406" r:id="rId6824" display="https://www.daloopa.com/src/7963137" xr:uid="{70CCD87B-90E2-4F49-AD9B-77B97DBCB2D2}"/>
    <hyperlink ref="AI406" r:id="rId6825" display="https://www.daloopa.com/src/10333060" xr:uid="{B4EA0827-F1F2-4E0F-B6C0-4E6DA05758F7}"/>
    <hyperlink ref="AJ406" r:id="rId6826" display="https://www.daloopa.com/src/14718230" xr:uid="{B33FD704-0862-416D-B122-4C811BD04C9D}"/>
    <hyperlink ref="AK406" r:id="rId6827" display="https://www.daloopa.com/src/20811534" xr:uid="{28041489-A0EE-4539-8DD4-960565BEA330}"/>
    <hyperlink ref="AL406" r:id="rId6828" display="https://www.daloopa.com/src/32272399" xr:uid="{831336B7-01E5-4A8C-A18B-2060F71E9D4E}"/>
    <hyperlink ref="AM406" r:id="rId6829" display="https://www.daloopa.com/src/38123504" xr:uid="{04148047-4A92-47F5-9E74-04F3B1F7C287}"/>
    <hyperlink ref="AN406" r:id="rId6830" display="https://www.daloopa.com/src/46414912" xr:uid="{7DA1A272-266B-42F3-A5DA-3952D6A0167B}"/>
    <hyperlink ref="AO406" r:id="rId6831" display="https://www.daloopa.com/src/53410386" xr:uid="{5F944326-82C2-4ED5-8A50-B2052F630381}"/>
    <hyperlink ref="AP406" r:id="rId6832" display="https://www.daloopa.com/src/58652677" xr:uid="{D925A533-06F9-4DDA-8EE0-BFB707A6F404}"/>
    <hyperlink ref="AQ406" r:id="rId6833" display="https://www.daloopa.com/src/62949109" xr:uid="{6E977928-C0D3-4671-ABF0-CF428779D36E}"/>
    <hyperlink ref="AR406" r:id="rId6834" display="https://www.daloopa.com/src/67044693" xr:uid="{82EEDF05-6399-4982-8C8C-823590511F63}"/>
    <hyperlink ref="AT406" r:id="rId6835" display="https://www.daloopa.com/src/48346961" xr:uid="{8D6DBB9E-A411-40BB-9FCC-C8C6683F5A6A}"/>
    <hyperlink ref="AU406" r:id="rId6836" display="https://www.daloopa.com/src/48346642" xr:uid="{E3D17DC2-DA12-4AF3-B349-5549AE7D669D}"/>
    <hyperlink ref="AV406" r:id="rId6837" display="https://www.daloopa.com/src/48345874" xr:uid="{8E60DE07-036F-4EC9-8727-FFD6A94F203C}"/>
    <hyperlink ref="AW406" r:id="rId6838" display="https://www.daloopa.com/src/48615981" xr:uid="{19A05A07-A645-407F-83BE-6ADD412C50C6}"/>
    <hyperlink ref="AX406" r:id="rId6839" display="https://www.daloopa.com/src/48400757" xr:uid="{BC0AC7C9-D953-42B4-A902-1EFF7C5C1693}"/>
    <hyperlink ref="AY406" r:id="rId6840" display="https://www.daloopa.com/src/48610237" xr:uid="{E0E615D7-76BE-4780-B5F2-25972E8F5B03}"/>
    <hyperlink ref="AZ406" r:id="rId6841" display="https://www.daloopa.com/src/47469249" xr:uid="{CAC8D6DD-B49A-4924-8D71-5F863BA8B588}"/>
    <hyperlink ref="BA406" r:id="rId6842" display="https://www.daloopa.com/src/47468709" xr:uid="{A12BD03A-8099-40F7-9932-C5414AA08FBC}"/>
    <hyperlink ref="BB406" r:id="rId6843" display="https://www.daloopa.com/src/46420421" xr:uid="{6AD0C514-4797-40C7-BDE0-BDBB765A6ACD}"/>
    <hyperlink ref="BC406" r:id="rId6844" display="https://www.daloopa.com/src/67054433" xr:uid="{A6135E7C-D874-4952-9D63-5C0067CC03FE}"/>
    <hyperlink ref="A408" r:id="rId6845" xr:uid="{CD18CA9C-0AEC-417C-A629-715BBA9D1447}"/>
    <hyperlink ref="C408" r:id="rId6846" xr:uid="{5187252A-CC68-4534-B1E5-33AF24C1C175}"/>
    <hyperlink ref="E408" r:id="rId6847" display="https://www.daloopa.com/src/1669554" xr:uid="{E76E2B23-3D18-49E4-9B63-2E2EC3F4EE64}"/>
    <hyperlink ref="F408" r:id="rId6848" display="https://www.daloopa.com/src/1669519" xr:uid="{027A5067-E83D-4745-AAA3-92E0102DAC3A}"/>
    <hyperlink ref="G408" r:id="rId6849" display="https://www.daloopa.com/src/1669484" xr:uid="{08A8EDA1-862B-475B-AC00-A6676206D908}"/>
    <hyperlink ref="H408" r:id="rId6850" display="https://www.daloopa.com/src/1669449" xr:uid="{57C768C2-6A43-45DE-B0A3-4D8C2CDEB99C}"/>
    <hyperlink ref="I408" r:id="rId6851" display="https://www.daloopa.com/src/1669413" xr:uid="{976F1DC8-6DC1-4E31-8282-F394BA886A9A}"/>
    <hyperlink ref="J408" r:id="rId6852" display="https://www.daloopa.com/src/1669375" xr:uid="{364C0338-EDAB-48FB-9256-AC809C5100A4}"/>
    <hyperlink ref="K408" r:id="rId6853" display="https://www.daloopa.com/src/1669337" xr:uid="{CBB0C5E1-EF81-42FD-A549-F696EC8A40E4}"/>
    <hyperlink ref="L408" r:id="rId6854" display="https://www.daloopa.com/src/1669300" xr:uid="{1A0BED73-D6C5-4CC2-B861-A1585B82C551}"/>
    <hyperlink ref="M408" r:id="rId6855" display="https://www.daloopa.com/src/1669265" xr:uid="{E64A4B9A-3F1E-450C-B5CE-7FB812B1C5BE}"/>
    <hyperlink ref="N408" r:id="rId6856" display="https://www.daloopa.com/src/1669229" xr:uid="{EED662E8-1CBD-41D6-AA53-17D6AD28B21B}"/>
    <hyperlink ref="O408" r:id="rId6857" display="https://www.daloopa.com/src/1669193" xr:uid="{EE93BB11-7829-4FDE-97AF-52FD10712F49}"/>
    <hyperlink ref="P408" r:id="rId6858" display="https://www.daloopa.com/src/1669155" xr:uid="{5217556E-3847-4A43-B315-67F546DF5D53}"/>
    <hyperlink ref="Q408" r:id="rId6859" display="https://www.daloopa.com/src/1669056" xr:uid="{C2043999-1D13-42D0-89A7-1C978CCFEFB8}"/>
    <hyperlink ref="R408" r:id="rId6860" display="https://www.daloopa.com/src/1669023" xr:uid="{498FDD03-44D0-48A8-91F7-760729378CA2}"/>
    <hyperlink ref="S408" r:id="rId6861" display="https://www.daloopa.com/src/1668989" xr:uid="{90CE88A5-FB74-4DBD-A5C5-EC2775B482B8}"/>
    <hyperlink ref="T408" r:id="rId6862" display="https://www.daloopa.com/src/1668954" xr:uid="{8755B7DB-2A21-4A85-AB0D-D7A7A6316481}"/>
    <hyperlink ref="U408" r:id="rId6863" display="https://www.daloopa.com/src/1668918" xr:uid="{B91CA22A-3BA3-4D68-BE0C-86E8EF597E3A}"/>
    <hyperlink ref="V408" r:id="rId6864" display="https://www.daloopa.com/src/1668882" xr:uid="{EDC89AF2-2696-41A8-83E6-307C75E52FB7}"/>
    <hyperlink ref="W408" r:id="rId6865" display="https://www.daloopa.com/src/1668846" xr:uid="{6295A73E-9912-4BFF-8959-779160894CAC}"/>
    <hyperlink ref="X408" r:id="rId6866" display="https://www.daloopa.com/src/1668810" xr:uid="{723248B7-62F3-41F9-B288-1E8637289998}"/>
    <hyperlink ref="Y408" r:id="rId6867" display="https://www.daloopa.com/src/1668776" xr:uid="{1B00C291-C548-46B5-AC61-D1AD12AC46BC}"/>
    <hyperlink ref="Z408" r:id="rId6868" display="https://www.daloopa.com/src/1668742" xr:uid="{F2B91433-D3E9-4675-8398-D2555A4A9962}"/>
    <hyperlink ref="AA408" r:id="rId6869" display="https://www.daloopa.com/src/1668708" xr:uid="{E94D9710-36B2-4DDD-AD78-7F0C82FDD051}"/>
    <hyperlink ref="AB408" r:id="rId6870" display="https://www.daloopa.com/src/1668674" xr:uid="{54781BDA-B46D-43FB-AE5F-D625D1825EB9}"/>
    <hyperlink ref="AC408" r:id="rId6871" display="https://www.daloopa.com/src/1668641" xr:uid="{FEC0C2D2-E318-4DE5-8061-4B05B77B3BFC}"/>
    <hyperlink ref="AD408" r:id="rId6872" display="https://www.daloopa.com/src/1668608" xr:uid="{DBE118BF-04C1-42B7-A94F-7D975B6143EF}"/>
    <hyperlink ref="AE408" r:id="rId6873" display="https://www.daloopa.com/src/1668575" xr:uid="{666E7C3D-3E8F-4E65-A3F6-B4B0BA5BAD02}"/>
    <hyperlink ref="AF408" r:id="rId6874" display="https://www.daloopa.com/src/2696839" xr:uid="{25764BEF-09C9-4065-9846-F09EA4246BF9}"/>
    <hyperlink ref="AG408" r:id="rId6875" display="https://www.daloopa.com/src/4681378" xr:uid="{879A284B-57B8-482A-8731-08ED3B86582B}"/>
    <hyperlink ref="AH408" r:id="rId6876" display="https://www.daloopa.com/src/7963138" xr:uid="{5411152E-37BB-41A9-9095-67FE1541618C}"/>
    <hyperlink ref="AI408" r:id="rId6877" display="https://www.daloopa.com/src/10333061" xr:uid="{4CAE0820-573C-4F7B-8276-DD01EFB84339}"/>
    <hyperlink ref="AJ408" r:id="rId6878" display="https://www.daloopa.com/src/14718231" xr:uid="{1DDF461A-0AA4-4266-A875-73566F6A0323}"/>
    <hyperlink ref="AK408" r:id="rId6879" display="https://www.daloopa.com/src/20811535" xr:uid="{463B59F4-BF07-45B2-9D4F-1B8702D35478}"/>
    <hyperlink ref="AL408" r:id="rId6880" display="https://www.daloopa.com/src/32272398" xr:uid="{6E39EC0D-81FB-4704-8448-8581D1BA81CD}"/>
    <hyperlink ref="AM408" r:id="rId6881" display="https://www.daloopa.com/src/38123503" xr:uid="{838E537A-1690-4B6F-A3CB-7589A23E6A2C}"/>
    <hyperlink ref="AN408" r:id="rId6882" display="https://www.daloopa.com/src/46414913" xr:uid="{D5BFF583-9D02-4103-B791-390B6BA5C787}"/>
    <hyperlink ref="AO408" r:id="rId6883" display="https://www.daloopa.com/src/53410387" xr:uid="{080A5120-A839-4DD0-91C5-95F53146CEAB}"/>
    <hyperlink ref="AP408" r:id="rId6884" display="https://www.daloopa.com/src/58652676" xr:uid="{27165419-06FF-4188-8A30-701A5D312B99}"/>
    <hyperlink ref="AQ408" r:id="rId6885" display="https://www.daloopa.com/src/62949107" xr:uid="{1D210B25-8D87-4138-BFFB-DEA0E6B856C1}"/>
    <hyperlink ref="AR408" r:id="rId6886" display="https://www.daloopa.com/src/67044694" xr:uid="{FD06BE60-66CF-428F-86C6-F8E9697154D4}"/>
    <hyperlink ref="AT408" r:id="rId6887" display="https://www.daloopa.com/src/48346962" xr:uid="{E21DB42F-664D-49EB-9948-7E0AA968FB69}"/>
    <hyperlink ref="AU408" r:id="rId6888" display="https://www.daloopa.com/src/48346641" xr:uid="{4A205A62-FB14-473F-A6FE-A1D924190EA4}"/>
    <hyperlink ref="AV408" r:id="rId6889" display="https://www.daloopa.com/src/48345866" xr:uid="{1A93F16E-EBDC-4E1E-A1DE-A23F51D72ECF}"/>
    <hyperlink ref="AW408" r:id="rId6890" display="https://www.daloopa.com/src/48615960" xr:uid="{16661E44-12A8-4D7C-9B3B-1408C11ADA15}"/>
    <hyperlink ref="AX408" r:id="rId6891" display="https://www.daloopa.com/src/48400758" xr:uid="{08A16F7B-63CA-4414-BD44-D982BBF853DA}"/>
    <hyperlink ref="AY408" r:id="rId6892" display="https://www.daloopa.com/src/48610208" xr:uid="{C4566B2B-FF87-473B-AEB3-F1F00BA42A5D}"/>
    <hyperlink ref="AZ408" r:id="rId6893" display="https://www.daloopa.com/src/47469250" xr:uid="{C80BB040-5BA3-434E-AC6B-32ADFA23E05A}"/>
    <hyperlink ref="BA408" r:id="rId6894" display="https://www.daloopa.com/src/47468708" xr:uid="{908FEB7E-E1D5-4094-A6BB-0ADDC000368C}"/>
    <hyperlink ref="BB408" r:id="rId6895" display="https://www.daloopa.com/src/46420423" xr:uid="{F348E2C4-B2B1-4ED5-9A51-82E48270B6AE}"/>
    <hyperlink ref="BC408" r:id="rId6896" display="https://www.daloopa.com/src/67054432" xr:uid="{42B4DABB-88B7-4B8C-B4BF-F993813B1F22}"/>
    <hyperlink ref="A409" r:id="rId6897" xr:uid="{AF7999F9-A001-4B71-9C07-B0B3A52F4428}"/>
    <hyperlink ref="C409" r:id="rId6898" xr:uid="{900B6C4A-4450-47FE-9DD8-24A7706DF7AC}"/>
    <hyperlink ref="E409" r:id="rId6899" display="https://www.daloopa.com/src/1669555" xr:uid="{84D6E90B-F283-4D71-B1E9-F8A5F67E4A71}"/>
    <hyperlink ref="F409" r:id="rId6900" display="https://www.daloopa.com/src/1669520" xr:uid="{7D5EED3D-4C86-4784-BF83-66B7DFE8A06B}"/>
    <hyperlink ref="G409" r:id="rId6901" display="https://www.daloopa.com/src/1669485" xr:uid="{A101107E-8924-4356-9373-55E6962542DC}"/>
    <hyperlink ref="H409" r:id="rId6902" display="https://www.daloopa.com/src/1669450" xr:uid="{F2CAA5EF-28F4-437C-8FC0-07F07AA3C631}"/>
    <hyperlink ref="I409" r:id="rId6903" display="https://www.daloopa.com/src/1669414" xr:uid="{098B6803-B442-4F41-8A97-DDF85EDD604D}"/>
    <hyperlink ref="J409" r:id="rId6904" display="https://www.daloopa.com/src/1669376" xr:uid="{49CA604E-B145-49F4-AA71-9429EC7A61DE}"/>
    <hyperlink ref="K409" r:id="rId6905" display="https://www.daloopa.com/src/1669338" xr:uid="{2B17A593-D7F9-4742-94CF-D3EF2FB6A499}"/>
    <hyperlink ref="L409" r:id="rId6906" display="https://www.daloopa.com/src/1669301" xr:uid="{8F259317-53D7-4453-A0CB-EE7239DBCF3D}"/>
    <hyperlink ref="M409" r:id="rId6907" display="https://www.daloopa.com/src/1669266" xr:uid="{FD1C009A-14B0-477F-AD4F-03B66319AFE9}"/>
    <hyperlink ref="N409" r:id="rId6908" display="https://www.daloopa.com/src/1669230" xr:uid="{DB6C0F97-FBC3-4B9D-B122-1BAE1A3BD4E5}"/>
    <hyperlink ref="O409" r:id="rId6909" display="https://www.daloopa.com/src/1669194" xr:uid="{54C93856-3833-4FC1-AB58-330B4F9134D8}"/>
    <hyperlink ref="P409" r:id="rId6910" display="https://www.daloopa.com/src/1669156" xr:uid="{4DB77FBA-EAB9-49AA-BF0F-EA20A32B5BA6}"/>
    <hyperlink ref="Q409" r:id="rId6911" display="https://www.daloopa.com/src/1669057" xr:uid="{D5E29A55-F5DF-40CA-8336-55350966909D}"/>
    <hyperlink ref="R409" r:id="rId6912" display="https://www.daloopa.com/src/1669024" xr:uid="{352DBAE4-8C39-41EF-9051-82A93F896B5E}"/>
    <hyperlink ref="S409" r:id="rId6913" display="https://www.daloopa.com/src/1668990" xr:uid="{4EE8BFFD-FCC7-45D2-B676-ADBE0F55AC2D}"/>
    <hyperlink ref="T409" r:id="rId6914" display="https://www.daloopa.com/src/1668955" xr:uid="{AAAC1E9A-E248-4ACC-AE25-E0AD217FFDB8}"/>
    <hyperlink ref="U409" r:id="rId6915" display="https://www.daloopa.com/src/1668919" xr:uid="{68217749-5784-450E-BC30-5EABF16A785F}"/>
    <hyperlink ref="V409" r:id="rId6916" display="https://www.daloopa.com/src/1668883" xr:uid="{7B115415-C623-4416-A339-DBA4433E6A72}"/>
    <hyperlink ref="W409" r:id="rId6917" display="https://www.daloopa.com/src/1668847" xr:uid="{5B45E38F-09AB-4872-815D-0F88A52983AE}"/>
    <hyperlink ref="X409" r:id="rId6918" display="https://www.daloopa.com/src/1668811" xr:uid="{9F67A7D4-D7F6-4CB5-85D6-D7089BD49CF9}"/>
    <hyperlink ref="Y409" r:id="rId6919" display="https://www.daloopa.com/src/1668777" xr:uid="{817B809E-CC00-4CE1-80E0-DFFDBA66EEEE}"/>
    <hyperlink ref="Z409" r:id="rId6920" display="https://www.daloopa.com/src/1668743" xr:uid="{CBAE3E44-6E9D-44F5-A71D-3D490B2752B6}"/>
    <hyperlink ref="AA409" r:id="rId6921" display="https://www.daloopa.com/src/1668709" xr:uid="{57D8203E-06A8-47D1-9D15-3D33CFFC6EB1}"/>
    <hyperlink ref="AB409" r:id="rId6922" display="https://www.daloopa.com/src/1668675" xr:uid="{DE2CF373-DF01-44D4-94F4-622C0E5A8188}"/>
    <hyperlink ref="AC409" r:id="rId6923" display="https://www.daloopa.com/src/1668642" xr:uid="{13F43A2A-3AC3-46B3-BE03-F2518DB8FDC5}"/>
    <hyperlink ref="AD409" r:id="rId6924" display="https://www.daloopa.com/src/1668609" xr:uid="{2F2754F9-EDB8-45D7-B626-F6E5BA3FD551}"/>
    <hyperlink ref="AE409" r:id="rId6925" display="https://www.daloopa.com/src/1668576" xr:uid="{5A181BE0-6047-4A34-BB46-CB12F988FEEB}"/>
    <hyperlink ref="AF409" r:id="rId6926" display="https://www.daloopa.com/src/2696840" xr:uid="{3D0CE80E-C95D-4A32-A71B-DCD111588E05}"/>
    <hyperlink ref="AG409" r:id="rId6927" display="https://www.daloopa.com/src/4681379" xr:uid="{7DF6E715-C407-4307-A4BA-3AB6ADF033CB}"/>
    <hyperlink ref="AH409" r:id="rId6928" display="https://www.daloopa.com/src/7963139" xr:uid="{6D14F106-B6D2-453E-9744-03E5BA18077B}"/>
    <hyperlink ref="AI409" r:id="rId6929" display="https://www.daloopa.com/src/10333067" xr:uid="{7F13FBFA-F6F2-4FF7-88EC-05BA51D3F5F9}"/>
    <hyperlink ref="AJ409" r:id="rId6930" display="https://www.daloopa.com/src/14718233" xr:uid="{DC0231BE-AAC9-4F13-8C26-239977607F51}"/>
    <hyperlink ref="AK409" r:id="rId6931" display="https://www.daloopa.com/src/20811504" xr:uid="{873546BD-3F26-4198-AA2B-BD90F1B3E958}"/>
    <hyperlink ref="AL409" r:id="rId6932" display="https://www.daloopa.com/src/32272397" xr:uid="{2F6D2FE9-D583-4DA0-BDBB-C966E26DBB28}"/>
    <hyperlink ref="AM409" r:id="rId6933" display="https://www.daloopa.com/src/38123473" xr:uid="{D76A99AD-84EA-44BE-A34F-17952616017D}"/>
    <hyperlink ref="AN409" r:id="rId6934" display="https://www.daloopa.com/src/46414914" xr:uid="{72B1E3AB-497B-43A4-9B19-FDFB6454BA50}"/>
    <hyperlink ref="AO409" r:id="rId6935" display="https://www.daloopa.com/src/53410391" xr:uid="{E413F8A1-42CE-4CA8-BB7A-AA83AA7E0503}"/>
    <hyperlink ref="AP409" r:id="rId6936" display="https://www.daloopa.com/src/58652672" xr:uid="{890716EE-BF88-4ECA-A851-AD74A849F428}"/>
    <hyperlink ref="AQ409" r:id="rId6937" display="https://www.daloopa.com/src/62949108" xr:uid="{34D8B9A0-0B60-4307-9461-4EE1F17FEC63}"/>
    <hyperlink ref="AR409" r:id="rId6938" display="https://www.daloopa.com/src/67044695" xr:uid="{2E82BF63-E560-45D7-8409-4BE57079FD97}"/>
    <hyperlink ref="AT409" r:id="rId6939" display="https://www.daloopa.com/src/48346963" xr:uid="{3BBEFBB0-E83E-47E7-AA4E-1BC4891904A5}"/>
    <hyperlink ref="AU409" r:id="rId6940" display="https://www.daloopa.com/src/48346643" xr:uid="{9D29042C-F26D-410D-8C43-FD12B643CAD1}"/>
    <hyperlink ref="AV409" r:id="rId6941" display="https://www.daloopa.com/src/48345879" xr:uid="{658237F2-1E0E-4ECB-9A28-E5471018B3A5}"/>
    <hyperlink ref="AW409" r:id="rId6942" display="https://www.daloopa.com/src/48615957" xr:uid="{96AF37B4-8689-47B4-BBCB-1EFB0C19C0F0}"/>
    <hyperlink ref="AX409" r:id="rId6943" display="https://www.daloopa.com/src/48400759" xr:uid="{35ABF68C-C469-449E-8FAD-7539E0200E33}"/>
    <hyperlink ref="AY409" r:id="rId6944" display="https://www.daloopa.com/src/48610230" xr:uid="{7FCFF0BB-721C-4961-9825-141D9B6DBF85}"/>
    <hyperlink ref="AZ409" r:id="rId6945" display="https://www.daloopa.com/src/47469251" xr:uid="{63B2CAA2-644B-42EA-B9AA-ED6313324AEB}"/>
    <hyperlink ref="BA409" r:id="rId6946" display="https://www.daloopa.com/src/47468707" xr:uid="{4633CEE1-E68C-42A4-8AAC-CB3878246D85}"/>
    <hyperlink ref="BB409" r:id="rId6947" display="https://www.daloopa.com/src/46420424" xr:uid="{34F34616-2434-4B75-90F1-FEE5A10FD1C1}"/>
    <hyperlink ref="BC409" r:id="rId6948" display="https://www.daloopa.com/src/67054434" xr:uid="{236AC192-4504-4B46-AFF0-3917189D5649}"/>
    <hyperlink ref="A410" r:id="rId6949" xr:uid="{380E0385-6C2F-44D0-9046-A3CEC64068D2}"/>
    <hyperlink ref="C410" r:id="rId6950" xr:uid="{5C45B9D8-4B41-4738-9333-F747089D88B8}"/>
    <hyperlink ref="E410" r:id="rId6951" display="https://www.daloopa.com/src/1669556" xr:uid="{712D9B87-942F-4BBD-A557-7E0456834D49}"/>
    <hyperlink ref="F410" r:id="rId6952" display="https://www.daloopa.com/src/1669521" xr:uid="{2C088D2F-4BA6-441B-BF88-68C7D4CA8259}"/>
    <hyperlink ref="G410" r:id="rId6953" display="https://www.daloopa.com/src/1669486" xr:uid="{FB6332A0-5889-4932-A3B3-58695A517C97}"/>
    <hyperlink ref="H410" r:id="rId6954" display="https://www.daloopa.com/src/1669451" xr:uid="{30F88F1B-C742-47F3-BF50-DA4B9185A250}"/>
    <hyperlink ref="I410" r:id="rId6955" display="https://www.daloopa.com/src/1669415" xr:uid="{ED5BCABF-A606-4DBF-A77F-87FD608F3762}"/>
    <hyperlink ref="J410" r:id="rId6956" display="https://www.daloopa.com/src/1669377" xr:uid="{F0BAB6BC-C3DA-493D-8CFD-093AEA0D0076}"/>
    <hyperlink ref="K410" r:id="rId6957" display="https://www.daloopa.com/src/1669339" xr:uid="{E1637A46-3BAB-4ACD-9E5E-09371D14187B}"/>
    <hyperlink ref="L410" r:id="rId6958" display="https://www.daloopa.com/src/1669302" xr:uid="{8964E154-AEE1-452E-82B6-7B085A98C0DE}"/>
    <hyperlink ref="M410" r:id="rId6959" display="https://www.daloopa.com/src/1669267" xr:uid="{FD3B3F17-F946-490E-A7E6-B1110E15AA0D}"/>
    <hyperlink ref="N410" r:id="rId6960" display="https://www.daloopa.com/src/1669231" xr:uid="{39401272-2D4A-4983-B69A-94813E315173}"/>
    <hyperlink ref="O410" r:id="rId6961" display="https://www.daloopa.com/src/1669195" xr:uid="{DE9E2F4B-67F3-4D54-A351-58547E9063E6}"/>
    <hyperlink ref="P410" r:id="rId6962" display="https://www.daloopa.com/src/1669157" xr:uid="{3DB60425-275E-49D2-8D10-0A71FF228262}"/>
    <hyperlink ref="Q410" r:id="rId6963" display="https://www.daloopa.com/src/1669058" xr:uid="{8C0E161F-BA28-4E39-804A-1A54E64D4238}"/>
    <hyperlink ref="R410" r:id="rId6964" display="https://www.daloopa.com/src/1669025" xr:uid="{754C9562-1687-40E6-A998-D603C38CD37B}"/>
    <hyperlink ref="S410" r:id="rId6965" display="https://www.daloopa.com/src/1668991" xr:uid="{B88C161E-8A9D-414C-A4A5-4178D2976660}"/>
    <hyperlink ref="T410" r:id="rId6966" display="https://www.daloopa.com/src/1668956" xr:uid="{FFA93C92-4BD7-469B-9AE5-6552FE8FA2B6}"/>
    <hyperlink ref="U410" r:id="rId6967" display="https://www.daloopa.com/src/1668920" xr:uid="{E426B660-AA61-49F3-9BDD-A02958746ABC}"/>
    <hyperlink ref="V410" r:id="rId6968" display="https://www.daloopa.com/src/1668884" xr:uid="{6870CE3D-61D0-4D57-9BE5-D1F42402748A}"/>
    <hyperlink ref="W410" r:id="rId6969" display="https://www.daloopa.com/src/1668848" xr:uid="{AE5CDAA4-90C8-46E9-98D3-98F4F6C015D9}"/>
    <hyperlink ref="X410" r:id="rId6970" display="https://www.daloopa.com/src/1668812" xr:uid="{199555E9-CD1D-4667-9BF2-5B0E3314109B}"/>
    <hyperlink ref="Y410" r:id="rId6971" display="https://www.daloopa.com/src/1668778" xr:uid="{F4D45340-240D-4A6C-91D4-A721BD69D8C8}"/>
    <hyperlink ref="Z410" r:id="rId6972" display="https://www.daloopa.com/src/1668744" xr:uid="{9CEE6C4A-538A-4C27-9151-FF2AB246840D}"/>
    <hyperlink ref="AA410" r:id="rId6973" display="https://www.daloopa.com/src/1668710" xr:uid="{F9AE8780-8B41-452A-B5B6-CB36DCD8814C}"/>
    <hyperlink ref="AB410" r:id="rId6974" display="https://www.daloopa.com/src/1668676" xr:uid="{0A65A928-CB7D-459C-8634-4B52310B5E9C}"/>
    <hyperlink ref="AC410" r:id="rId6975" display="https://www.daloopa.com/src/1668643" xr:uid="{2D5E2370-97A1-4E38-BF7B-E1C80159C666}"/>
    <hyperlink ref="AD410" r:id="rId6976" display="https://www.daloopa.com/src/1668610" xr:uid="{266B862F-7F2E-4406-82B4-09952A4E4DA2}"/>
    <hyperlink ref="AE410" r:id="rId6977" display="https://www.daloopa.com/src/1668577" xr:uid="{966DBB19-50C1-4CE1-8E1A-4DC4E62AA12E}"/>
    <hyperlink ref="AF410" r:id="rId6978" display="https://www.daloopa.com/src/2696841" xr:uid="{669E394D-F3F6-4418-906C-973A85DF48DC}"/>
    <hyperlink ref="AG410" r:id="rId6979" display="https://www.daloopa.com/src/4681380" xr:uid="{74497289-AE10-4ACD-81A4-75E9980D534D}"/>
    <hyperlink ref="AH410" r:id="rId6980" display="https://www.daloopa.com/src/7963140" xr:uid="{576CCDC5-00A0-4F35-AEFC-4AA841F61C9C}"/>
    <hyperlink ref="AI410" r:id="rId6981" display="https://www.daloopa.com/src/10333066" xr:uid="{E6BB7F40-2B4B-4BCE-A2CE-35B5002CF30A}"/>
    <hyperlink ref="AJ410" r:id="rId6982" display="https://www.daloopa.com/src/14718238" xr:uid="{1836D353-CEA0-4A44-8265-DD6678AB03C2}"/>
    <hyperlink ref="AK410" r:id="rId6983" display="https://www.daloopa.com/src/20811533" xr:uid="{13CB1767-423B-478A-80CA-8AC01AB078ED}"/>
    <hyperlink ref="AL410" r:id="rId6984" display="https://www.daloopa.com/src/32272400" xr:uid="{C1AACE6B-5297-4DAC-8E14-84F11EE727BF}"/>
    <hyperlink ref="AM410" r:id="rId6985" display="https://www.daloopa.com/src/38123474" xr:uid="{C8314627-4D9D-4CF7-9459-833E78C7C88F}"/>
    <hyperlink ref="AN410" r:id="rId6986" display="https://www.daloopa.com/src/46414915" xr:uid="{9A195D30-A905-465D-9FCF-E1E6B5AA826A}"/>
    <hyperlink ref="AO410" r:id="rId6987" display="https://www.daloopa.com/src/53410400" xr:uid="{B24F1F02-160C-4D16-96E2-EABDF6A79CFA}"/>
    <hyperlink ref="AP410" r:id="rId6988" display="https://www.daloopa.com/src/58652679" xr:uid="{EB05E368-35EA-4C90-8015-7D70BEE5860C}"/>
    <hyperlink ref="AQ410" r:id="rId6989" display="https://www.daloopa.com/src/62949110" xr:uid="{7C1D7270-5AEE-4369-B027-338D8FD6EE5E}"/>
    <hyperlink ref="AR410" r:id="rId6990" display="https://www.daloopa.com/src/67044696" xr:uid="{B16BE130-F9AD-4FA3-A522-3F4E54B30977}"/>
    <hyperlink ref="AT410" r:id="rId6991" display="https://www.daloopa.com/src/48346964" xr:uid="{2D259DB4-C9C4-45FC-B8A3-D898DA7019FD}"/>
    <hyperlink ref="AU410" r:id="rId6992" display="https://www.daloopa.com/src/48346644" xr:uid="{849052E6-D70C-454D-9B0B-8D353A2E14B9}"/>
    <hyperlink ref="AV410" r:id="rId6993" display="https://www.daloopa.com/src/48345872" xr:uid="{F53FE496-727E-4817-AB62-31054014EA6B}"/>
    <hyperlink ref="AW410" r:id="rId6994" display="https://www.daloopa.com/src/48615949" xr:uid="{7D41B19C-D49D-4A72-A04A-8FEE494BB829}"/>
    <hyperlink ref="AX410" r:id="rId6995" display="https://www.daloopa.com/src/48400756" xr:uid="{1AC8FB83-D71A-4160-97FF-0770D54C740C}"/>
    <hyperlink ref="AY410" r:id="rId6996" display="https://www.daloopa.com/src/48610207" xr:uid="{E1801811-A6D0-4820-9DC4-3C799825099A}"/>
    <hyperlink ref="AZ410" r:id="rId6997" display="https://www.daloopa.com/src/47469252" xr:uid="{03CB91AD-155D-4C2E-9BEA-64AE8C8EA572}"/>
    <hyperlink ref="BA410" r:id="rId6998" display="https://www.daloopa.com/src/47468706" xr:uid="{196FB0C9-2F08-42C9-A933-7069362E7D53}"/>
    <hyperlink ref="BB410" r:id="rId6999" display="https://www.daloopa.com/src/46420422" xr:uid="{C73D7E75-A800-4FC0-831D-0B8B1F703DA0}"/>
    <hyperlink ref="BC410" r:id="rId7000" display="https://www.daloopa.com/src/67054402" xr:uid="{33AB68F3-003F-4291-AFF9-07A341CF5857}"/>
    <hyperlink ref="A411" r:id="rId7001" xr:uid="{6C0A1FA7-C1A0-4648-9B1F-A12EE2CA05BC}"/>
    <hyperlink ref="C411" r:id="rId7002" xr:uid="{5A50A3EF-3C1B-4EB8-89C0-F50C5A2F6C88}"/>
    <hyperlink ref="E411" r:id="rId7003" display="https://www.daloopa.com/src/1669557" xr:uid="{81854ABD-0A07-4832-986B-FF67EED9E76C}"/>
    <hyperlink ref="F411" r:id="rId7004" display="https://www.daloopa.com/src/1669522" xr:uid="{DB0B2F76-3D54-414E-B59D-2A65CF771E68}"/>
    <hyperlink ref="G411" r:id="rId7005" display="https://www.daloopa.com/src/1669487" xr:uid="{93E38BBB-7224-4135-8B65-4F2F9056B3EC}"/>
    <hyperlink ref="H411" r:id="rId7006" display="https://www.daloopa.com/src/1669452" xr:uid="{6461CFF9-1D39-4634-9E3F-79FC312EF2A4}"/>
    <hyperlink ref="I411" r:id="rId7007" display="https://www.daloopa.com/src/1669416" xr:uid="{48FBF148-E36D-469C-9575-A33E6E23E2CC}"/>
    <hyperlink ref="J411" r:id="rId7008" display="https://www.daloopa.com/src/1669378" xr:uid="{5C93EA20-BA5C-4558-BECC-A58515328A14}"/>
    <hyperlink ref="K411" r:id="rId7009" display="https://www.daloopa.com/src/1669340" xr:uid="{E8CC40C3-570F-4EA8-A069-FEFE3987C516}"/>
    <hyperlink ref="L411" r:id="rId7010" display="https://www.daloopa.com/src/1669303" xr:uid="{A48AF3CA-928B-4239-B038-85410F5FD3AB}"/>
    <hyperlink ref="M411" r:id="rId7011" display="https://www.daloopa.com/src/1669268" xr:uid="{60B372E1-5DBB-4C74-AD1E-A787658E12AD}"/>
    <hyperlink ref="N411" r:id="rId7012" display="https://www.daloopa.com/src/1669232" xr:uid="{874FA659-21FD-4058-993E-0ADACF83F034}"/>
    <hyperlink ref="O411" r:id="rId7013" display="https://www.daloopa.com/src/1669196" xr:uid="{EF861508-EAD0-4D20-918C-0EC8E53B8050}"/>
    <hyperlink ref="P411" r:id="rId7014" display="https://www.daloopa.com/src/1669158" xr:uid="{8B781A3B-BDAB-4554-9E27-13BC7070EC71}"/>
    <hyperlink ref="AT411" r:id="rId7015" display="https://www.daloopa.com/src/48346965" xr:uid="{66A220BE-23FD-4E31-B0BB-23825A7460A6}"/>
    <hyperlink ref="AU411" r:id="rId7016" display="https://www.daloopa.com/src/48346640" xr:uid="{D07331C1-1620-4ADE-AABD-CF7E7EDB1D0C}"/>
    <hyperlink ref="AV411" r:id="rId7017" display="https://www.daloopa.com/src/48345863" xr:uid="{57BE2682-9915-4A86-BAA3-3707A95968FC}"/>
    <hyperlink ref="A412" r:id="rId7018" xr:uid="{8ECD01E3-15AC-42F2-859E-E80B5C36F759}"/>
    <hyperlink ref="C412" r:id="rId7019" xr:uid="{9243B42B-4281-4CFB-A9DD-AC03DD7453D5}"/>
    <hyperlink ref="E412" r:id="rId7020" display="https://www.daloopa.com/src/1669558" xr:uid="{1442D2C8-C1BA-4A27-921A-72A8C795E6F1}"/>
    <hyperlink ref="F412" r:id="rId7021" display="https://www.daloopa.com/src/1669523" xr:uid="{D187A31E-B54F-4B64-95A4-D4D653923760}"/>
    <hyperlink ref="G412" r:id="rId7022" display="https://www.daloopa.com/src/1669488" xr:uid="{7226D0A1-ACFD-44C0-8365-90D94D96ABEA}"/>
    <hyperlink ref="H412" r:id="rId7023" display="https://www.daloopa.com/src/1669453" xr:uid="{8FD68443-4361-4113-9BD4-F5F25E88443F}"/>
    <hyperlink ref="I412" r:id="rId7024" display="https://www.daloopa.com/src/1669417" xr:uid="{4DE3D279-9CFE-4613-87BB-1862365B1DBC}"/>
    <hyperlink ref="J412" r:id="rId7025" display="https://www.daloopa.com/src/1669379" xr:uid="{E35ADCB3-C0E5-4AB0-A7A8-DC0CC46DE415}"/>
    <hyperlink ref="K412" r:id="rId7026" display="https://www.daloopa.com/src/1669341" xr:uid="{D3CE1DD1-04F7-427E-96AB-20F092ED595E}"/>
    <hyperlink ref="L412" r:id="rId7027" display="https://www.daloopa.com/src/1669304" xr:uid="{FA6EFA8D-9631-427E-9AD1-C541F972117B}"/>
    <hyperlink ref="M412" r:id="rId7028" display="https://www.daloopa.com/src/1669269" xr:uid="{94E4C814-AD44-4D70-B2B0-8977936B1FC3}"/>
    <hyperlink ref="N412" r:id="rId7029" display="https://www.daloopa.com/src/1669233" xr:uid="{A8DD0D00-0813-4833-8375-1E046A64B408}"/>
    <hyperlink ref="O412" r:id="rId7030" display="https://www.daloopa.com/src/1669197" xr:uid="{A9896D46-75E0-44CE-9BE8-64F2E3E9E736}"/>
    <hyperlink ref="P412" r:id="rId7031" display="https://www.daloopa.com/src/1669159" xr:uid="{CD134F55-44A2-4BE6-B7EA-28F190672259}"/>
    <hyperlink ref="Q412" r:id="rId7032" display="https://www.daloopa.com/src/1669059" xr:uid="{A9847392-83ED-4421-8E2E-7E70F5571224}"/>
    <hyperlink ref="R412" r:id="rId7033" display="https://www.daloopa.com/src/1669026" xr:uid="{9C60C53A-8731-4E7A-94DF-C0CFC107B2C2}"/>
    <hyperlink ref="S412" r:id="rId7034" display="https://www.daloopa.com/src/1668992" xr:uid="{F143CC0E-5DE8-4F4E-A784-E4400D6B3B8C}"/>
    <hyperlink ref="T412" r:id="rId7035" display="https://www.daloopa.com/src/1668957" xr:uid="{B734C72E-4E48-4602-A787-8BE181987CEE}"/>
    <hyperlink ref="U412" r:id="rId7036" display="https://www.daloopa.com/src/1668921" xr:uid="{0589BCA4-50FC-4FD9-9F6F-DFEC78FCD53A}"/>
    <hyperlink ref="V412" r:id="rId7037" display="https://www.daloopa.com/src/1668885" xr:uid="{18C2739A-49F1-4E33-96EC-6B25A355F9CC}"/>
    <hyperlink ref="W412" r:id="rId7038" display="https://www.daloopa.com/src/1668849" xr:uid="{C1086556-3AB0-4757-9B79-33ED844CD4DF}"/>
    <hyperlink ref="X412" r:id="rId7039" display="https://www.daloopa.com/src/1668813" xr:uid="{31E2B58F-920F-4B07-A056-D6C633347BB5}"/>
    <hyperlink ref="Y412" r:id="rId7040" display="https://www.daloopa.com/src/1668779" xr:uid="{C70A838B-F31D-48D3-9ED9-28103FF8C56E}"/>
    <hyperlink ref="Z412" r:id="rId7041" display="https://www.daloopa.com/src/1668745" xr:uid="{D3CE0AFF-DB21-4CD0-B39F-7FC0E49D7540}"/>
    <hyperlink ref="AA412" r:id="rId7042" display="https://www.daloopa.com/src/1668711" xr:uid="{8E73A719-B767-4D81-A16A-0EAF5F018DD8}"/>
    <hyperlink ref="AB412" r:id="rId7043" display="https://www.daloopa.com/src/1668677" xr:uid="{BA4E5253-7532-4C7E-B89E-7DA4649DD810}"/>
    <hyperlink ref="AC412" r:id="rId7044" display="https://www.daloopa.com/src/1668644" xr:uid="{49B5C4DF-7E29-4CC2-87E2-0ED134249E9D}"/>
    <hyperlink ref="AD412" r:id="rId7045" display="https://www.daloopa.com/src/1668611" xr:uid="{2B8DD3D7-12C5-4F52-B51A-88AE5669A8F8}"/>
    <hyperlink ref="AE412" r:id="rId7046" display="https://www.daloopa.com/src/1668578" xr:uid="{08802AB0-4FFA-4B46-A1D7-EC2E7487C388}"/>
    <hyperlink ref="AF412" r:id="rId7047" display="https://www.daloopa.com/src/2696842" xr:uid="{E65AE17B-EF54-42B9-9DC5-F89F87C389BB}"/>
    <hyperlink ref="AG412" r:id="rId7048" display="https://www.daloopa.com/src/4681381" xr:uid="{20644BC8-AB3C-4448-989E-975710ABCDB9}"/>
    <hyperlink ref="AH412" r:id="rId7049" display="https://www.daloopa.com/src/7963141" xr:uid="{1BC9A9F8-E753-4BEF-9958-7E472904ED4C}"/>
    <hyperlink ref="AI412" r:id="rId7050" display="https://www.daloopa.com/src/10333065" xr:uid="{5B088030-DAF0-482A-AA03-52BFBC88D05A}"/>
    <hyperlink ref="AJ412" r:id="rId7051" display="https://www.daloopa.com/src/14718239" xr:uid="{E2791A3C-057F-41B9-A517-95B1B729A63F}"/>
    <hyperlink ref="AK412" r:id="rId7052" display="https://www.daloopa.com/src/20811532" xr:uid="{E53FC051-7280-4E54-97B4-56D5AFB4E860}"/>
    <hyperlink ref="AL412" r:id="rId7053" display="https://www.daloopa.com/src/32272401" xr:uid="{58844D0B-E0CF-4B51-AB31-0BC732B7DCD5}"/>
    <hyperlink ref="AM412" r:id="rId7054" display="https://www.daloopa.com/src/38123475" xr:uid="{62CEA986-C7C6-4AF9-926F-FCD7CE86553D}"/>
    <hyperlink ref="AN412" r:id="rId7055" display="https://www.daloopa.com/src/46414899" xr:uid="{F5C05788-F13D-4603-A143-239CDEAA471B}"/>
    <hyperlink ref="AO412" r:id="rId7056" display="https://www.daloopa.com/src/53410382" xr:uid="{65A3DC91-8D00-4DC5-BB97-D06C8A503F09}"/>
    <hyperlink ref="AP412" r:id="rId7057" display="https://www.daloopa.com/src/58652674" xr:uid="{4FAF1FC0-112C-4C20-A453-ECE7DEED7C78}"/>
    <hyperlink ref="AQ412" r:id="rId7058" display="https://www.daloopa.com/src/62949114" xr:uid="{B7FF2880-78E4-4707-BDFB-6696975DE3E5}"/>
    <hyperlink ref="AR412" r:id="rId7059" display="https://www.daloopa.com/src/67044664" xr:uid="{4C587110-77A3-48DF-91C3-A4D9AC5FF808}"/>
    <hyperlink ref="AT412" r:id="rId7060" display="https://www.daloopa.com/src/48346966" xr:uid="{BC11ABE7-9AB4-4EFE-9AD8-25AB3F1B2F95}"/>
    <hyperlink ref="AU412" r:id="rId7061" display="https://www.daloopa.com/src/48346639" xr:uid="{5C9F1AA1-AC05-4B89-95D9-A961BA212D01}"/>
    <hyperlink ref="AV412" r:id="rId7062" display="https://www.daloopa.com/src/48345862" xr:uid="{60C9C8B5-E9F6-4153-805C-D1FE645F1418}"/>
    <hyperlink ref="AW412" r:id="rId7063" display="https://www.daloopa.com/src/48615947" xr:uid="{248AFFCB-BF81-4A96-9342-B1C8FDB7DDC6}"/>
    <hyperlink ref="AX412" r:id="rId7064" display="https://www.daloopa.com/src/48400755" xr:uid="{D62A3327-30FE-426A-8DC4-924BE838932A}"/>
    <hyperlink ref="AY412" r:id="rId7065" display="https://www.daloopa.com/src/48610223" xr:uid="{470F6284-0794-46F3-9B93-3A61E9906DA8}"/>
    <hyperlink ref="AZ412" r:id="rId7066" display="https://www.daloopa.com/src/47469254" xr:uid="{C31C3C8E-C637-478D-AFA6-3F48BA360D5F}"/>
    <hyperlink ref="BA412" r:id="rId7067" display="https://www.daloopa.com/src/47468705" xr:uid="{BD89A361-AFAB-4C83-9513-63B7D1BCFCB8}"/>
    <hyperlink ref="BB412" r:id="rId7068" display="https://www.daloopa.com/src/46420425" xr:uid="{373F6BA2-D393-449F-A0BF-C79FA4A918B0}"/>
    <hyperlink ref="BC412" r:id="rId7069" display="https://www.daloopa.com/src/67054409" xr:uid="{7686DA31-299A-4079-B0A3-92E3E233134F}"/>
    <hyperlink ref="A413" r:id="rId7070" xr:uid="{66BFC0DC-DEDE-48D1-9624-D6D3B17996A3}"/>
    <hyperlink ref="C413" r:id="rId7071" xr:uid="{905D84A3-E2B0-45F0-8714-3B5BF9063E02}"/>
    <hyperlink ref="I413" r:id="rId7072" display="https://www.daloopa.com/src/1669418" xr:uid="{91937007-DF4D-45C9-9D3B-9739540793F7}"/>
    <hyperlink ref="J413" r:id="rId7073" display="https://www.daloopa.com/src/1669381" xr:uid="{F36F4119-8CD8-4AA6-92CC-C88A9A0705C6}"/>
    <hyperlink ref="K413" r:id="rId7074" display="https://www.daloopa.com/src/1669343" xr:uid="{8F28FC61-602F-4211-A89D-80DBDA0E3F18}"/>
    <hyperlink ref="L413" r:id="rId7075" display="https://www.daloopa.com/src/1669306" xr:uid="{1F15B21B-C3B3-47E7-B109-F3C40C5FACE1}"/>
    <hyperlink ref="M413" r:id="rId7076" display="https://www.daloopa.com/src/1669270" xr:uid="{D038A1DB-4454-43D1-97E9-BCB9AFD10FD0}"/>
    <hyperlink ref="N413" r:id="rId7077" display="https://www.daloopa.com/src/1669234" xr:uid="{57A2B0A0-8C46-4305-8152-8B3C2F472102}"/>
    <hyperlink ref="O413" r:id="rId7078" display="https://www.daloopa.com/src/1669198" xr:uid="{EB0B806E-DE71-465B-AEBF-4652B0333972}"/>
    <hyperlink ref="AU413" r:id="rId7079" display="https://www.daloopa.com/src/48346637" xr:uid="{D4E8C430-36FD-435D-8BFD-01E05673D7AD}"/>
    <hyperlink ref="A414" r:id="rId7080" xr:uid="{B991256F-EC0A-4DD0-A1DF-AB02386EC4EF}"/>
    <hyperlink ref="C414" r:id="rId7081" xr:uid="{EC6FB46B-647C-4A32-B9C2-C94EC8DEF697}"/>
    <hyperlink ref="E414" r:id="rId7082" display="https://www.daloopa.com/src/1669559" xr:uid="{5313DE34-8AD9-40C5-A781-48C5E7F8834B}"/>
    <hyperlink ref="I414" r:id="rId7083" display="https://www.daloopa.com/src/1669419" xr:uid="{2AD168AD-9A91-4F96-AC3D-62E66D06981F}"/>
    <hyperlink ref="J414" r:id="rId7084" display="https://www.daloopa.com/src/1669382" xr:uid="{45C8A130-0215-4851-9E4A-59CDA62EEBC0}"/>
    <hyperlink ref="K414" r:id="rId7085" display="https://www.daloopa.com/src/1669344" xr:uid="{850F78CD-2716-412F-89FB-5F7135497256}"/>
    <hyperlink ref="L414" r:id="rId7086" display="https://www.daloopa.com/src/1669307" xr:uid="{18EBD110-DB0F-4F2F-90B7-E92AADE4B444}"/>
    <hyperlink ref="M414" r:id="rId7087" display="https://www.daloopa.com/src/1669271" xr:uid="{07C15FDE-39F9-4BF5-84A0-9E8479A8FFA6}"/>
    <hyperlink ref="AU414" r:id="rId7088" display="https://www.daloopa.com/src/48346636" xr:uid="{6D4F3BA1-6C82-4A5F-AFBE-B729C9007D6C}"/>
    <hyperlink ref="A415" r:id="rId7089" xr:uid="{D3ED9E58-A311-45C7-B113-A780B350AD3B}"/>
    <hyperlink ref="C415" r:id="rId7090" xr:uid="{AB71C208-1FCB-4903-8FCA-E80032499639}"/>
    <hyperlink ref="F415" r:id="rId7091" display="https://www.daloopa.com/src/1669524" xr:uid="{A71E75D2-240E-4748-A87B-4F8E0D270497}"/>
    <hyperlink ref="G415" r:id="rId7092" display="https://www.daloopa.com/src/1669489" xr:uid="{45C0C79C-E008-40F4-A577-904AE69ADB63}"/>
    <hyperlink ref="H415" r:id="rId7093" display="https://www.daloopa.com/src/1669454" xr:uid="{A44BD805-8B8B-472A-AF30-F4027DCDD525}"/>
    <hyperlink ref="J415" r:id="rId7094" display="https://www.daloopa.com/src/1669380" xr:uid="{0D5B1EF5-46DB-4840-94F5-45F57FAD4DA1}"/>
    <hyperlink ref="K415" r:id="rId7095" display="https://www.daloopa.com/src/1669342" xr:uid="{49D07F9B-DF6F-4EF4-93C2-A19EA9831876}"/>
    <hyperlink ref="L415" r:id="rId7096" display="https://www.daloopa.com/src/1669305" xr:uid="{B8BF7B80-D69B-4DFA-8DE3-DBE6F49459D6}"/>
    <hyperlink ref="P415" r:id="rId7097" display="https://www.daloopa.com/src/1669160" xr:uid="{478756D5-4C21-48EE-99DF-648FC07A2C2A}"/>
    <hyperlink ref="AT415" r:id="rId7098" display="https://www.daloopa.com/src/48346971" xr:uid="{98D51D3F-432F-44F3-A204-A5310CB3CAFE}"/>
    <hyperlink ref="AU415" r:id="rId7099" display="https://www.daloopa.com/src/48346638" xr:uid="{0F22BA4D-94C1-4B65-938D-3AE58DACF5FD}"/>
    <hyperlink ref="AV415" r:id="rId7100" display="https://www.daloopa.com/src/48345864" xr:uid="{EF439C0B-87CD-4377-9A90-C331CEAA063A}"/>
    <hyperlink ref="AW415" r:id="rId7101" display="https://www.daloopa.com/src/48615954" xr:uid="{64AB6C41-D097-4C6F-900B-02B38F8B01FE}"/>
    <hyperlink ref="A416" r:id="rId7102" xr:uid="{2A42D762-508B-436F-8CB3-78694AE120CF}"/>
    <hyperlink ref="C416" r:id="rId7103" xr:uid="{28C23B0F-A9A3-40BA-95EE-DFCCF29D5A4E}"/>
    <hyperlink ref="N416" r:id="rId7104" display="https://www.daloopa.com/src/1669235" xr:uid="{FB52C203-C7A3-4A6B-9FC1-C8987FC6BFF3}"/>
    <hyperlink ref="O416" r:id="rId7105" display="https://www.daloopa.com/src/1669199" xr:uid="{6FFAF6D8-A5D5-4DA5-8593-9B654914D5DD}"/>
    <hyperlink ref="P416" r:id="rId7106" display="https://www.daloopa.com/src/1669161" xr:uid="{C3888FF1-131A-42D3-BFF3-7DD6A5BDE9B1}"/>
    <hyperlink ref="Q416" r:id="rId7107" display="https://www.daloopa.com/src/1669060" xr:uid="{0E3A103D-0AE7-43F6-A069-6BBCD58C3EF6}"/>
    <hyperlink ref="R416" r:id="rId7108" display="https://www.daloopa.com/src/1669027" xr:uid="{3481A330-FF43-4CA3-91AC-53F3BEF7FE9E}"/>
    <hyperlink ref="S416" r:id="rId7109" display="https://www.daloopa.com/src/1668993" xr:uid="{3835C4C1-D9B3-4574-A0E5-44D5104BD6ED}"/>
    <hyperlink ref="T416" r:id="rId7110" display="https://www.daloopa.com/src/1668958" xr:uid="{CB7ED601-567D-49CB-8C60-4DA8D988D43E}"/>
    <hyperlink ref="U416" r:id="rId7111" display="https://www.daloopa.com/src/1668922" xr:uid="{257F76AE-446A-4705-9006-5F161052C889}"/>
    <hyperlink ref="V416" r:id="rId7112" display="https://www.daloopa.com/src/1668886" xr:uid="{AE02BE0D-07FF-4D6B-AC2C-C556EB41EF4D}"/>
    <hyperlink ref="W416" r:id="rId7113" display="https://www.daloopa.com/src/1668850" xr:uid="{781D0CC0-0659-4EB6-81BB-46EF5061A6B8}"/>
    <hyperlink ref="X416" r:id="rId7114" display="https://www.daloopa.com/src/1668814" xr:uid="{C93818D5-CF64-436B-8671-29444D6549DF}"/>
    <hyperlink ref="AV416" r:id="rId7115" display="https://www.daloopa.com/src/48345873" xr:uid="{43415236-4CAA-4E4C-A0CF-545C89038F1D}"/>
    <hyperlink ref="AW416" r:id="rId7116" display="https://www.daloopa.com/src/48615951" xr:uid="{15772B19-5B4C-4046-919D-2ADE753D020D}"/>
    <hyperlink ref="AX416" r:id="rId7117" display="https://www.daloopa.com/src/48400754" xr:uid="{5947FC5A-BFB2-4F3B-867F-E4D3FF7A75B7}"/>
    <hyperlink ref="A417" r:id="rId7118" xr:uid="{F0104F55-7A57-431F-978E-95FAC6746446}"/>
    <hyperlink ref="C417" r:id="rId7119" xr:uid="{432CD680-7F67-410B-8AB7-CC74698E9CDE}"/>
    <hyperlink ref="Y417" r:id="rId7120" display="https://www.daloopa.com/src/1668780" xr:uid="{91B2098B-84E5-4A01-A74D-6795584E61AC}"/>
    <hyperlink ref="Z417" r:id="rId7121" display="https://www.daloopa.com/src/1668746" xr:uid="{78384CE8-EB7F-40E4-9454-FEA2BA201858}"/>
    <hyperlink ref="AA417" r:id="rId7122" display="https://www.daloopa.com/src/1668712" xr:uid="{05A500EC-88F1-4311-BD85-C5CBA33A88E3}"/>
    <hyperlink ref="AB417" r:id="rId7123" display="https://www.daloopa.com/src/1668678" xr:uid="{FC7FC050-E9F7-4567-8E95-162979A174A4}"/>
    <hyperlink ref="AC417" r:id="rId7124" display="https://www.daloopa.com/src/1668645" xr:uid="{71463581-2C0E-4C67-AC9D-77F508D9877E}"/>
    <hyperlink ref="AD417" r:id="rId7125" display="https://www.daloopa.com/src/1668612" xr:uid="{2FC30DB1-BEAF-4436-8BAE-8C789D54ACC9}"/>
    <hyperlink ref="AE417" r:id="rId7126" display="https://www.daloopa.com/src/1668579" xr:uid="{83096B87-53AB-48C7-8D49-FE5BFF4C273F}"/>
    <hyperlink ref="AF417" r:id="rId7127" display="https://www.daloopa.com/src/2696843" xr:uid="{14E52428-928A-4BAF-9577-D672D4A393DC}"/>
    <hyperlink ref="AG417" r:id="rId7128" display="https://www.daloopa.com/src/4681382" xr:uid="{FAABDCFF-8C1C-4E36-BB9C-1473995E8557}"/>
    <hyperlink ref="AH417" r:id="rId7129" display="https://www.daloopa.com/src/7963142" xr:uid="{25FB437A-C037-498D-BC92-D5045DF82A8F}"/>
    <hyperlink ref="AI417" r:id="rId7130" display="https://www.daloopa.com/src/10333064" xr:uid="{B3D67AFB-A6CC-46A1-9D65-8FDE9B91A73E}"/>
    <hyperlink ref="AJ417" r:id="rId7131" display="https://www.daloopa.com/src/14718252" xr:uid="{042A26F7-3DA6-4A25-B735-9072598770AF}"/>
    <hyperlink ref="AK417" r:id="rId7132" display="https://www.daloopa.com/src/20811513" xr:uid="{7935FCAA-D7F8-4007-B317-90172E1DC936}"/>
    <hyperlink ref="AL417" r:id="rId7133" display="https://www.daloopa.com/src/32272402" xr:uid="{738EF4CB-3C5B-44C2-9554-5CB66F1B4DEB}"/>
    <hyperlink ref="AM417" r:id="rId7134" display="https://www.daloopa.com/src/38123472" xr:uid="{B4767836-1C7D-4E8A-93F8-0AC63471283A}"/>
    <hyperlink ref="AN417" r:id="rId7135" display="https://www.daloopa.com/src/46414887" xr:uid="{4B127C93-722A-4F66-9FDF-8FA9D56041B7}"/>
    <hyperlink ref="AO417" r:id="rId7136" display="https://www.daloopa.com/src/53410389" xr:uid="{E271C359-55B1-404C-914B-387B471D4052}"/>
    <hyperlink ref="AP417" r:id="rId7137" display="https://www.daloopa.com/src/58652668" xr:uid="{618805EF-87E3-47C3-8937-F4149528A7BB}"/>
    <hyperlink ref="AQ417" r:id="rId7138" display="https://www.daloopa.com/src/62949122" xr:uid="{2EDBB803-288F-4F02-89D9-9113FBE6903E}"/>
    <hyperlink ref="AR417" r:id="rId7139" display="https://www.daloopa.com/src/67044665" xr:uid="{DE3E77C4-4DAD-4A24-99F6-AEBF04D58CFB}"/>
    <hyperlink ref="AY417" r:id="rId7140" display="https://www.daloopa.com/src/48610221" xr:uid="{8EF68A48-C2D1-445C-8626-3C0D34D94779}"/>
    <hyperlink ref="AZ417" r:id="rId7141" display="https://www.daloopa.com/src/47469253" xr:uid="{363E0B0F-BFD0-479E-95FF-D6851958C0A6}"/>
    <hyperlink ref="BA417" r:id="rId7142" display="https://www.daloopa.com/src/47468710" xr:uid="{84574AFF-7D44-422A-A47C-74B4F69DA13D}"/>
    <hyperlink ref="BB417" r:id="rId7143" display="https://www.daloopa.com/src/46420426" xr:uid="{B477078A-B988-4F0F-9481-F3F218B14C2E}"/>
    <hyperlink ref="BC417" r:id="rId7144" display="https://www.daloopa.com/src/67054403" xr:uid="{3A316DC8-C056-493F-886B-71353B6EC497}"/>
    <hyperlink ref="A418" r:id="rId7145" xr:uid="{77F70AF7-592F-4C5F-B021-54B0C2068177}"/>
    <hyperlink ref="C418" r:id="rId7146" xr:uid="{42C0D895-31E1-433A-8576-B21D0A63B3F2}"/>
    <hyperlink ref="E418" r:id="rId7147" display="https://www.daloopa.com/src/1669560" xr:uid="{1D57EC65-D4FE-4BE2-8ADD-41253464B131}"/>
    <hyperlink ref="F418" r:id="rId7148" display="https://www.daloopa.com/src/1669525" xr:uid="{F010AA67-C173-4D8E-B5AC-9274FF46A1BE}"/>
    <hyperlink ref="G418" r:id="rId7149" display="https://www.daloopa.com/src/1669490" xr:uid="{198E9C81-C9B7-457B-B23D-3585F9820D0F}"/>
    <hyperlink ref="H418" r:id="rId7150" display="https://www.daloopa.com/src/1669455" xr:uid="{1278DE7A-6615-41C2-958A-E2B32D8A5E85}"/>
    <hyperlink ref="I418" r:id="rId7151" display="https://www.daloopa.com/src/1669420" xr:uid="{8CA71089-398F-48D1-A92C-0A9FBF335FEB}"/>
    <hyperlink ref="J418" r:id="rId7152" display="https://www.daloopa.com/src/1669383" xr:uid="{D98F70C5-E89C-46D0-A05D-20E2162FE051}"/>
    <hyperlink ref="K418" r:id="rId7153" display="https://www.daloopa.com/src/1669345" xr:uid="{FEC363AC-2B91-4533-8183-867FFE51F54E}"/>
    <hyperlink ref="L418" r:id="rId7154" display="https://www.daloopa.com/src/1669308" xr:uid="{3AE291E3-1309-4390-BE1E-A3C2D57B04A6}"/>
    <hyperlink ref="M418" r:id="rId7155" display="https://www.daloopa.com/src/1669272" xr:uid="{B1E1839B-41A3-429F-BF1B-EEF3937ACC54}"/>
    <hyperlink ref="N418" r:id="rId7156" display="https://www.daloopa.com/src/1669236" xr:uid="{DDF396FF-7949-4DB6-B1F3-C0DC82B5F2A1}"/>
    <hyperlink ref="O418" r:id="rId7157" display="https://www.daloopa.com/src/1669200" xr:uid="{D54E6D8B-6945-446C-9253-FD568C90920C}"/>
    <hyperlink ref="P418" r:id="rId7158" display="https://www.daloopa.com/src/1669162" xr:uid="{E54BE4FF-8FBC-4FBE-9AFD-BD615E013713}"/>
    <hyperlink ref="Q418" r:id="rId7159" display="https://www.daloopa.com/src/1669061" xr:uid="{D1832332-1ACD-48C8-8863-70C0399F589B}"/>
    <hyperlink ref="R418" r:id="rId7160" display="https://www.daloopa.com/src/1669028" xr:uid="{56BF76A3-092B-4064-A271-D8138AAB1483}"/>
    <hyperlink ref="S418" r:id="rId7161" display="https://www.daloopa.com/src/1668994" xr:uid="{11D67F5E-DB34-46C9-A3DA-E202428B8448}"/>
    <hyperlink ref="T418" r:id="rId7162" display="https://www.daloopa.com/src/1668959" xr:uid="{D86C5A8D-E687-46EA-BE72-2203F30788AC}"/>
    <hyperlink ref="U418" r:id="rId7163" display="https://www.daloopa.com/src/1668923" xr:uid="{86AA4BEB-0A9E-4F54-975D-311254ECB38A}"/>
    <hyperlink ref="V418" r:id="rId7164" display="https://www.daloopa.com/src/1668887" xr:uid="{9B6AB0D1-2802-4E3D-9E8D-2883E34D24B4}"/>
    <hyperlink ref="W418" r:id="rId7165" display="https://www.daloopa.com/src/1668851" xr:uid="{E56D09BE-7AEA-4F7D-9F04-DE1D84D8EBEC}"/>
    <hyperlink ref="X418" r:id="rId7166" display="https://www.daloopa.com/src/1668815" xr:uid="{B0569940-2FB0-4C60-8BE5-6064310ACBC1}"/>
    <hyperlink ref="Y418" r:id="rId7167" display="https://www.daloopa.com/src/1668781" xr:uid="{17D30DD3-6B8E-431D-91BC-AE33DD8B044F}"/>
    <hyperlink ref="Z418" r:id="rId7168" display="https://www.daloopa.com/src/1668747" xr:uid="{DB7C8AE0-AD34-47DC-99E8-EE03B49CFE45}"/>
    <hyperlink ref="AA418" r:id="rId7169" display="https://www.daloopa.com/src/1668713" xr:uid="{6911B99D-80D6-4F77-A957-2C10902930B9}"/>
    <hyperlink ref="AB418" r:id="rId7170" display="https://www.daloopa.com/src/1668679" xr:uid="{8A3421D2-8A54-43D8-BF5C-7E938FD5BC49}"/>
    <hyperlink ref="AC418" r:id="rId7171" display="https://www.daloopa.com/src/1668646" xr:uid="{F57D029C-F66B-4BF6-A678-04E6D2559E95}"/>
    <hyperlink ref="AD418" r:id="rId7172" display="https://www.daloopa.com/src/1668613" xr:uid="{05DA0E46-14FC-4D22-84BF-0C2B26037E5E}"/>
    <hyperlink ref="AE418" r:id="rId7173" display="https://www.daloopa.com/src/1668580" xr:uid="{45CDC5C1-1B35-46FD-8908-9C4E4D341B9C}"/>
    <hyperlink ref="AF418" r:id="rId7174" display="https://www.daloopa.com/src/2696844" xr:uid="{59031477-80CE-417F-BB11-A00FAF05348E}"/>
    <hyperlink ref="AG418" r:id="rId7175" display="https://www.daloopa.com/src/4681383" xr:uid="{242C6A92-7E2B-42FC-9B70-C8FDFFE82BB1}"/>
    <hyperlink ref="AH418" r:id="rId7176" display="https://www.daloopa.com/src/7963143" xr:uid="{CF3806CE-D494-4684-8279-C2063AB3D5F9}"/>
    <hyperlink ref="AI418" r:id="rId7177" display="https://www.daloopa.com/src/10333063" xr:uid="{710F3374-0B45-45E1-A612-B215ABBB8ECC}"/>
    <hyperlink ref="AJ418" r:id="rId7178" display="https://www.daloopa.com/src/14718240" xr:uid="{413E5BCD-37CE-4CAB-82A5-0B563528866B}"/>
    <hyperlink ref="AK418" r:id="rId7179" display="https://www.daloopa.com/src/20811530" xr:uid="{39C710C8-F77B-4551-9397-BE7DDA34B3B1}"/>
    <hyperlink ref="AL418" r:id="rId7180" display="https://www.daloopa.com/src/32272403" xr:uid="{1292E3DD-87EF-4CBF-AB54-4C3DD1298F37}"/>
    <hyperlink ref="AM418" r:id="rId7181" display="https://www.daloopa.com/src/38123476" xr:uid="{4BC67201-EE4F-4979-AE66-90285EE05C57}"/>
    <hyperlink ref="AN418" r:id="rId7182" display="https://www.daloopa.com/src/46414910" xr:uid="{4387C1C2-73FA-4DA7-957D-63D9196C47EB}"/>
    <hyperlink ref="AO418" r:id="rId7183" display="https://www.daloopa.com/src/53410390" xr:uid="{7C3951FC-F97C-4A31-825A-8BD2C08D4CF7}"/>
    <hyperlink ref="AP418" r:id="rId7184" display="https://www.daloopa.com/src/58652669" xr:uid="{18F982E2-1E8B-4A9F-9DCE-FC2236C7781A}"/>
    <hyperlink ref="AQ418" r:id="rId7185" display="https://www.daloopa.com/src/62949112" xr:uid="{EEF0D14D-75B3-4F68-84B8-084D38386E8E}"/>
    <hyperlink ref="AR418" r:id="rId7186" display="https://www.daloopa.com/src/67044666" xr:uid="{196F7D46-D55D-4BE0-915E-03DCF5F2E738}"/>
    <hyperlink ref="AT418" r:id="rId7187" display="https://www.daloopa.com/src/48346970" xr:uid="{1470E86C-9F7B-4C36-B891-7076A423D48E}"/>
    <hyperlink ref="AU418" r:id="rId7188" display="https://www.daloopa.com/src/48346634" xr:uid="{6A45EAE0-D897-4EB8-ACAB-A94C60061371}"/>
    <hyperlink ref="AV418" r:id="rId7189" display="https://www.daloopa.com/src/48345876" xr:uid="{705AFF2B-6904-415A-AAAB-0C980544F869}"/>
    <hyperlink ref="AW418" r:id="rId7190" display="https://www.daloopa.com/src/48615958" xr:uid="{C92900C5-BE6C-4D11-ACC4-D2FAD0FC0F12}"/>
    <hyperlink ref="AX418" r:id="rId7191" display="https://www.daloopa.com/src/48400751" xr:uid="{F406977A-889A-40B4-8995-4160F5848C97}"/>
    <hyperlink ref="AY418" r:id="rId7192" display="https://www.daloopa.com/src/48610211" xr:uid="{12C009A2-A6F9-4C82-BAB7-769CC5CF1448}"/>
    <hyperlink ref="AZ418" r:id="rId7193" display="https://www.daloopa.com/src/47469255" xr:uid="{4D886560-BE22-4815-AE74-3F53E09085D7}"/>
    <hyperlink ref="BA418" r:id="rId7194" display="https://www.daloopa.com/src/47468711" xr:uid="{75697936-CE51-49D8-A4CA-04F6E2EFE6DA}"/>
    <hyperlink ref="BB418" r:id="rId7195" display="https://www.daloopa.com/src/46420394" xr:uid="{7B98FA7A-82D8-4C5A-9E19-056074DBBEA8}"/>
    <hyperlink ref="BC418" r:id="rId7196" display="https://www.daloopa.com/src/67054408" xr:uid="{EF7FC5F2-6A6E-4B4E-A44F-B41280040613}"/>
    <hyperlink ref="A420" r:id="rId7197" xr:uid="{6FD198C0-69CC-4514-A74A-1765E2741E5D}"/>
    <hyperlink ref="C420" r:id="rId7198" xr:uid="{9B6C435F-DA87-4585-B230-270F10E0874F}"/>
    <hyperlink ref="E420" r:id="rId7199" display="https://www.daloopa.com/src/1669561" xr:uid="{F1B84480-AD14-41AC-AF28-7DAFCF5C9BC4}"/>
    <hyperlink ref="F420" r:id="rId7200" display="https://www.daloopa.com/src/1669526" xr:uid="{6BD94FC4-5A2F-4849-8D49-B24772A6775D}"/>
    <hyperlink ref="G420" r:id="rId7201" display="https://www.daloopa.com/src/1669491" xr:uid="{4E027C3D-8C25-4555-80F3-5F415197735F}"/>
    <hyperlink ref="H420" r:id="rId7202" display="https://www.daloopa.com/src/1669456" xr:uid="{86E1D0FD-BEB6-465B-AE43-5BFFAFE926FA}"/>
    <hyperlink ref="I420" r:id="rId7203" display="https://www.daloopa.com/src/1669421" xr:uid="{E670966D-FDDD-45B2-973F-A0A5E90CB4CA}"/>
    <hyperlink ref="J420" r:id="rId7204" display="https://www.daloopa.com/src/1669384" xr:uid="{A18C7002-3BF7-418A-827A-6E1B6AB23ABB}"/>
    <hyperlink ref="K420" r:id="rId7205" display="https://www.daloopa.com/src/1669346" xr:uid="{1EB70573-48A2-4110-AE9A-4BDF75F6BC8B}"/>
    <hyperlink ref="L420" r:id="rId7206" display="https://www.daloopa.com/src/1669309" xr:uid="{99BFDFE4-8978-469E-8C0C-C357C7BC021D}"/>
    <hyperlink ref="M420" r:id="rId7207" display="https://www.daloopa.com/src/1669273" xr:uid="{828B73A7-4696-41BC-A0B8-F4D4E48AA8C1}"/>
    <hyperlink ref="N420" r:id="rId7208" display="https://www.daloopa.com/src/1669237" xr:uid="{7934AD12-EC30-4161-B01C-6D7E07C658B1}"/>
    <hyperlink ref="O420" r:id="rId7209" display="https://www.daloopa.com/src/1669201" xr:uid="{B54E93B5-219B-4359-89AF-545F3FB46EC4}"/>
    <hyperlink ref="P420" r:id="rId7210" display="https://www.daloopa.com/src/1669163" xr:uid="{529AB4A5-F095-4EEE-80A5-3E2601D0A105}"/>
    <hyperlink ref="Q420" r:id="rId7211" display="https://www.daloopa.com/src/1669062" xr:uid="{D575E6B7-1EB9-4EA8-88E9-4F2FFFA2B081}"/>
    <hyperlink ref="R420" r:id="rId7212" display="https://www.daloopa.com/src/1669029" xr:uid="{BA5A76D4-DDCE-4928-B7E2-634E4F07C629}"/>
    <hyperlink ref="S420" r:id="rId7213" display="https://www.daloopa.com/src/1668995" xr:uid="{6E06392A-A301-4321-B35C-EFAF39221680}"/>
    <hyperlink ref="T420" r:id="rId7214" display="https://www.daloopa.com/src/1668960" xr:uid="{8BE3ED00-AEE2-40AC-9C4E-9F9EFD1E359F}"/>
    <hyperlink ref="U420" r:id="rId7215" display="https://www.daloopa.com/src/1668924" xr:uid="{62F72C63-CD4F-4AB8-8BCF-B5E8A83D4E2F}"/>
    <hyperlink ref="V420" r:id="rId7216" display="https://www.daloopa.com/src/1668888" xr:uid="{18A9F330-EAD1-4FC4-877D-D3B17FE86176}"/>
    <hyperlink ref="W420" r:id="rId7217" display="https://www.daloopa.com/src/1668852" xr:uid="{DDDD849C-F52D-4E84-922B-E69632693508}"/>
    <hyperlink ref="X420" r:id="rId7218" display="https://www.daloopa.com/src/1668816" xr:uid="{E2AF7E01-22BD-4DDA-A73F-8E6C831B1B1A}"/>
    <hyperlink ref="Y420" r:id="rId7219" display="https://www.daloopa.com/src/1668782" xr:uid="{D0DCE1BB-7404-4DAA-A2DC-16DFC2BCDB94}"/>
    <hyperlink ref="Z420" r:id="rId7220" display="https://www.daloopa.com/src/1668748" xr:uid="{EC5F1F70-2A7E-4CF4-BBFC-491498784529}"/>
    <hyperlink ref="AA420" r:id="rId7221" display="https://www.daloopa.com/src/1668714" xr:uid="{E2EB0226-F8C1-4A13-B08B-B20E1E837C8A}"/>
    <hyperlink ref="AB420" r:id="rId7222" display="https://www.daloopa.com/src/1668680" xr:uid="{87966BFA-5B58-49FC-8CAD-1D684749633F}"/>
    <hyperlink ref="AC420" r:id="rId7223" display="https://www.daloopa.com/src/1668647" xr:uid="{B7ABC4C9-CBAF-4CD3-AFA7-7760C8D1A1B7}"/>
    <hyperlink ref="AD420" r:id="rId7224" display="https://www.daloopa.com/src/1668614" xr:uid="{A727BB6D-4930-4143-9E94-E9A8BE3E9E0C}"/>
    <hyperlink ref="AE420" r:id="rId7225" display="https://www.daloopa.com/src/1668581" xr:uid="{2D24707F-AC81-42CF-8C84-0E2CB0052A2B}"/>
    <hyperlink ref="AF420" r:id="rId7226" display="https://www.daloopa.com/src/2696845" xr:uid="{08744361-6AA8-447D-A69F-59B733D8C6D7}"/>
    <hyperlink ref="AG420" r:id="rId7227" display="https://www.daloopa.com/src/4681384" xr:uid="{BB9F3814-2C6C-48AD-849C-96B48A3027FC}"/>
    <hyperlink ref="AH420" r:id="rId7228" display="https://www.daloopa.com/src/7963144" xr:uid="{A9F92437-08EC-4235-BF42-3FCDC64369F7}"/>
    <hyperlink ref="AI420" r:id="rId7229" display="https://www.daloopa.com/src/10333062" xr:uid="{97C665A0-5D2B-4F3F-BA15-17EEE52C3A6A}"/>
    <hyperlink ref="AJ420" r:id="rId7230" display="https://www.daloopa.com/src/14718242" xr:uid="{00942087-AA77-4074-8C84-DB95EFB9CE46}"/>
    <hyperlink ref="AK420" r:id="rId7231" display="https://www.daloopa.com/src/20811528" xr:uid="{7B62F697-944A-4DF3-95B5-AB0CC271D6BD}"/>
    <hyperlink ref="AL420" r:id="rId7232" display="https://www.daloopa.com/src/32272374" xr:uid="{3800EC6B-1406-4076-BB32-2614BC4CB74F}"/>
    <hyperlink ref="AM420" r:id="rId7233" display="https://www.daloopa.com/src/38123479" xr:uid="{1A796525-E099-49BB-9DEC-7A1CBEC353A2}"/>
    <hyperlink ref="AN420" r:id="rId7234" display="https://www.daloopa.com/src/46414892" xr:uid="{24C21293-64E1-4B3A-A7AC-27BB644D5FFF}"/>
    <hyperlink ref="AO420" r:id="rId7235" display="https://www.daloopa.com/src/53410393" xr:uid="{B7437273-744A-4A87-9488-8C6A8FD89068}"/>
    <hyperlink ref="AP420" r:id="rId7236" display="https://www.daloopa.com/src/58652681" xr:uid="{96155563-D182-4AB0-BA84-03F9A05E61AF}"/>
    <hyperlink ref="AQ420" r:id="rId7237" display="https://www.daloopa.com/src/62949124" xr:uid="{17C901B5-BBDF-4C35-BCC6-048E5FB3AB30}"/>
    <hyperlink ref="AR420" r:id="rId7238" display="https://www.daloopa.com/src/67044671" xr:uid="{F22F604D-F6D6-4E18-BC16-D167E991961D}"/>
    <hyperlink ref="AT420" r:id="rId7239" display="https://www.daloopa.com/src/48346969" xr:uid="{4FE02A70-6BD8-4A1A-9B95-84A8EB199FE2}"/>
    <hyperlink ref="AU420" r:id="rId7240" display="https://www.daloopa.com/src/48346646" xr:uid="{1E48C1FB-2783-46E7-8A75-EB46058B11D6}"/>
    <hyperlink ref="AV420" r:id="rId7241" display="https://www.daloopa.com/src/48345867" xr:uid="{365936EA-7317-4AFE-ACB1-A8629F952E10}"/>
    <hyperlink ref="AW420" r:id="rId7242" display="https://www.daloopa.com/src/48615963" xr:uid="{61E7B110-3AF1-4782-9A36-125365CD96CA}"/>
    <hyperlink ref="AX420" r:id="rId7243" display="https://www.daloopa.com/src/48400762" xr:uid="{077EDD31-7522-4BA8-BE73-A5613A36E978}"/>
    <hyperlink ref="AY420" r:id="rId7244" display="https://www.daloopa.com/src/48610218" xr:uid="{C6FBB72A-20B1-4800-AB08-1DAEF8838E27}"/>
    <hyperlink ref="AZ420" r:id="rId7245" display="https://www.daloopa.com/src/47469223" xr:uid="{4B346D07-CF53-4944-A353-68C88EE20853}"/>
    <hyperlink ref="BA420" r:id="rId7246" display="https://www.daloopa.com/src/47468712" xr:uid="{3E2304D9-D071-471F-8506-FCD19E0D7C5F}"/>
    <hyperlink ref="BB420" r:id="rId7247" display="https://www.daloopa.com/src/46420419" xr:uid="{0B64B13B-1D0B-409A-A506-134635629ED2}"/>
    <hyperlink ref="BC420" r:id="rId7248" display="https://www.daloopa.com/src/67054411" xr:uid="{DE12D860-CABD-4D27-ABC1-3FF3DEE9BE51}"/>
    <hyperlink ref="A421" r:id="rId7249" xr:uid="{278090AB-C186-4D3E-B0CA-4E98BFC8F352}"/>
    <hyperlink ref="C421" r:id="rId7250" xr:uid="{AD7E63E3-79D4-4958-8458-11ED6828980A}"/>
    <hyperlink ref="E421" r:id="rId7251" display="https://www.daloopa.com/src/1669562" xr:uid="{C52FF05F-CE97-43F5-9965-3948F5359D60}"/>
    <hyperlink ref="F421" r:id="rId7252" display="https://www.daloopa.com/src/1669527" xr:uid="{1D849FE6-D3B4-4810-985F-FC6730D14839}"/>
    <hyperlink ref="G421" r:id="rId7253" display="https://www.daloopa.com/src/1669492" xr:uid="{F7C87007-1435-4822-849C-CE5C211B3576}"/>
    <hyperlink ref="H421" r:id="rId7254" display="https://www.daloopa.com/src/1669457" xr:uid="{28132C71-644C-4587-9B7C-A4A3C2EAF9B1}"/>
    <hyperlink ref="I421" r:id="rId7255" display="https://www.daloopa.com/src/1669422" xr:uid="{6473B03D-8BFD-4289-9CFF-FEB1283C2E11}"/>
    <hyperlink ref="J421" r:id="rId7256" display="https://www.daloopa.com/src/1669385" xr:uid="{15725212-A0C5-44F8-9EB8-BABC90303F93}"/>
    <hyperlink ref="K421" r:id="rId7257" display="https://www.daloopa.com/src/1669347" xr:uid="{F92E3D81-6F86-4092-86E3-BA71CE5C39C4}"/>
    <hyperlink ref="L421" r:id="rId7258" display="https://www.daloopa.com/src/1669310" xr:uid="{7F88C22C-A318-4D7A-9DD5-B7C93E996C9D}"/>
    <hyperlink ref="M421" r:id="rId7259" display="https://www.daloopa.com/src/1669274" xr:uid="{9EF9A03D-D38E-4C76-8961-C402D5F32C2B}"/>
    <hyperlink ref="N421" r:id="rId7260" display="https://www.daloopa.com/src/1669238" xr:uid="{E656470C-FF65-495E-8A40-E70C4ED97DF0}"/>
    <hyperlink ref="O421" r:id="rId7261" display="https://www.daloopa.com/src/1669202" xr:uid="{14879CD8-9616-4F86-8B7C-2B55CFB1D1BA}"/>
    <hyperlink ref="P421" r:id="rId7262" display="https://www.daloopa.com/src/1669164" xr:uid="{CC3ED728-A9C7-4F00-B636-6160C07E7650}"/>
    <hyperlink ref="Q421" r:id="rId7263" display="https://www.daloopa.com/src/1669063" xr:uid="{D21CC9A2-B322-4764-AA1E-5253D8378C25}"/>
    <hyperlink ref="R421" r:id="rId7264" display="https://www.daloopa.com/src/1669030" xr:uid="{0342D2BF-A5E3-4526-9131-BB3E55AB1F97}"/>
    <hyperlink ref="S421" r:id="rId7265" display="https://www.daloopa.com/src/1668996" xr:uid="{C54BA2B9-8497-4ACF-9311-5DD78390083B}"/>
    <hyperlink ref="T421" r:id="rId7266" display="https://www.daloopa.com/src/1668961" xr:uid="{F6509872-4CA6-4A84-B95C-D9144370D002}"/>
    <hyperlink ref="U421" r:id="rId7267" display="https://www.daloopa.com/src/1668925" xr:uid="{671C2932-AD95-4AA3-9B48-52698B541E0A}"/>
    <hyperlink ref="V421" r:id="rId7268" display="https://www.daloopa.com/src/1668889" xr:uid="{084CB9A3-5CAE-4DCD-B908-46A7BE088403}"/>
    <hyperlink ref="W421" r:id="rId7269" display="https://www.daloopa.com/src/1668853" xr:uid="{A8F49F2A-F878-49B4-9AA8-5A9E9F2F442F}"/>
    <hyperlink ref="X421" r:id="rId7270" display="https://www.daloopa.com/src/1668817" xr:uid="{A8D51129-2F8E-493F-A437-853037B34EFB}"/>
    <hyperlink ref="Y421" r:id="rId7271" display="https://www.daloopa.com/src/1668783" xr:uid="{C70FD306-09D7-4B57-9D4A-FB3C7E388C12}"/>
    <hyperlink ref="Z421" r:id="rId7272" display="https://www.daloopa.com/src/1668749" xr:uid="{A923D91A-E3BF-4965-BDAA-C3E80E61785A}"/>
    <hyperlink ref="AA421" r:id="rId7273" display="https://www.daloopa.com/src/1668715" xr:uid="{DB4A9054-D422-44C3-B135-BEA41A2A34E7}"/>
    <hyperlink ref="AB421" r:id="rId7274" display="https://www.daloopa.com/src/1668681" xr:uid="{E67E0082-750D-48CB-A3B4-B99037F4AF6F}"/>
    <hyperlink ref="AC421" r:id="rId7275" display="https://www.daloopa.com/src/1668648" xr:uid="{0198F40C-416F-42C7-A298-A6CF08B18317}"/>
    <hyperlink ref="AD421" r:id="rId7276" display="https://www.daloopa.com/src/1668615" xr:uid="{BDD9223E-F43B-40A0-821A-EE55E7D3F37F}"/>
    <hyperlink ref="AE421" r:id="rId7277" display="https://www.daloopa.com/src/1668582" xr:uid="{ED4984C6-15FA-46D7-AD10-D3EFA4BCBCB3}"/>
    <hyperlink ref="AF421" r:id="rId7278" display="https://www.daloopa.com/src/2696846" xr:uid="{DCBDE29E-04BB-4A43-B18C-596A122678FF}"/>
    <hyperlink ref="AG421" r:id="rId7279" display="https://www.daloopa.com/src/4681385" xr:uid="{808DCE4A-D034-45E2-9865-209B5491F575}"/>
    <hyperlink ref="AH421" r:id="rId7280" display="https://www.daloopa.com/src/7963145" xr:uid="{1912D889-2433-478C-8635-D6D3E28ADB6F}"/>
    <hyperlink ref="AI421" r:id="rId7281" display="https://www.daloopa.com/src/10333071" xr:uid="{C18E7B4B-8617-497B-B0F8-8A9109A839A3}"/>
    <hyperlink ref="AJ421" r:id="rId7282" display="https://www.daloopa.com/src/14718241" xr:uid="{D4ACB2B8-BF99-4072-82C4-523D2427EC1E}"/>
    <hyperlink ref="AK421" r:id="rId7283" display="https://www.daloopa.com/src/20811527" xr:uid="{407001B4-E8E3-4E32-9923-E4BE7F740372}"/>
    <hyperlink ref="AL421" r:id="rId7284" display="https://www.daloopa.com/src/32272385" xr:uid="{E9B98AFA-A95B-4E7C-A493-434D81438BCF}"/>
    <hyperlink ref="AM421" r:id="rId7285" display="https://www.daloopa.com/src/38123492" xr:uid="{E8A41E12-B5D9-48DF-9449-E91A659B2130}"/>
    <hyperlink ref="AN421" r:id="rId7286" display="https://www.daloopa.com/src/46414897" xr:uid="{EF086E10-1BF9-450C-BD9F-DC2190A8E053}"/>
    <hyperlink ref="AO421" r:id="rId7287" display="https://www.daloopa.com/src/53410394" xr:uid="{7FB59E6D-85ED-4835-94E0-E166D5CBC832}"/>
    <hyperlink ref="AP421" r:id="rId7288" display="https://www.daloopa.com/src/58652680" xr:uid="{D9C9EF38-CAE0-410A-A08C-1932540063C4}"/>
    <hyperlink ref="AQ421" r:id="rId7289" display="https://www.daloopa.com/src/62949121" xr:uid="{8B8EAC89-D7E8-4468-B7D9-DBFA78081666}"/>
    <hyperlink ref="AR421" r:id="rId7290" display="https://www.daloopa.com/src/67044674" xr:uid="{D624923A-E0D2-42F6-9C99-C6EB2CDB9F0C}"/>
    <hyperlink ref="AT421" r:id="rId7291" display="https://www.daloopa.com/src/48346968" xr:uid="{2D294456-FB46-4E02-A179-16909B3311F2}"/>
    <hyperlink ref="AU421" r:id="rId7292" display="https://www.daloopa.com/src/48346633" xr:uid="{C8595EA9-5F58-46EC-84F8-DE7752ADE992}"/>
    <hyperlink ref="AV421" r:id="rId7293" display="https://www.daloopa.com/src/48345878" xr:uid="{9AA72570-AFA9-485E-9B1D-F63ADF3C52CA}"/>
    <hyperlink ref="AW421" r:id="rId7294" display="https://www.daloopa.com/src/48615959" xr:uid="{3AEF548B-4E0A-4F57-9C40-E4ADFBBFFF7A}"/>
    <hyperlink ref="AX421" r:id="rId7295" display="https://www.daloopa.com/src/48400752" xr:uid="{E5664AEA-3120-4DAF-8184-B973A46AC11D}"/>
    <hyperlink ref="AY421" r:id="rId7296" display="https://www.daloopa.com/src/48610217" xr:uid="{7301500D-5C8B-4FDB-9A7D-41930F7199AE}"/>
    <hyperlink ref="AZ421" r:id="rId7297" display="https://www.daloopa.com/src/47469241" xr:uid="{1894DB4B-31AC-4017-9ABA-2ECF8F96E892}"/>
    <hyperlink ref="BA421" r:id="rId7298" display="https://www.daloopa.com/src/47468713" xr:uid="{7150595F-1524-4A97-8810-AB67F90425C6}"/>
    <hyperlink ref="BB421" r:id="rId7299" display="https://www.daloopa.com/src/46420418" xr:uid="{7900B113-DB97-468D-9FA4-88F67FC719CA}"/>
    <hyperlink ref="BC421" r:id="rId7300" display="https://www.daloopa.com/src/67054407" xr:uid="{AD49A56A-B67C-4B9F-AD4C-89FB51E55C0A}"/>
    <hyperlink ref="A422" r:id="rId7301" xr:uid="{352F5142-D0B2-44E8-93C9-F0FBF6A7951F}"/>
    <hyperlink ref="C422" r:id="rId7302" xr:uid="{1595FA00-AE90-4CD2-B492-5EFCF9976E39}"/>
    <hyperlink ref="E422" r:id="rId7303" display="https://www.daloopa.com/src/1669563" xr:uid="{A491EEAA-BC09-4DF0-8C3A-DCCAC2538522}"/>
    <hyperlink ref="F422" r:id="rId7304" display="https://www.daloopa.com/src/1669528" xr:uid="{8B31D909-CCED-46C2-B1D2-34E66FC92C58}"/>
    <hyperlink ref="G422" r:id="rId7305" display="https://www.daloopa.com/src/1669493" xr:uid="{40920EBA-6814-467E-B5FC-54875E7308B6}"/>
    <hyperlink ref="H422" r:id="rId7306" display="https://www.daloopa.com/src/1669458" xr:uid="{474FE43B-DF6A-48A7-BB9F-38D8047A41AE}"/>
    <hyperlink ref="I422" r:id="rId7307" display="https://www.daloopa.com/src/1669423" xr:uid="{657B7B8B-81DA-4BEA-8CFB-F3EB30CB155D}"/>
    <hyperlink ref="J422" r:id="rId7308" display="https://www.daloopa.com/src/1669386" xr:uid="{CFEF807D-CD24-403B-A419-A090D0998CA2}"/>
    <hyperlink ref="K422" r:id="rId7309" display="https://www.daloopa.com/src/1669348" xr:uid="{CD1E31DA-38C4-4914-B072-7067B510C44C}"/>
    <hyperlink ref="AT422" r:id="rId7310" display="https://www.daloopa.com/src/48346967" xr:uid="{D41C18A3-0018-4902-83C9-2F391CDC6E33}"/>
    <hyperlink ref="A423" r:id="rId7311" xr:uid="{605D90C1-B55F-4B5C-A14A-440CE89C0507}"/>
    <hyperlink ref="C423" r:id="rId7312" xr:uid="{671F297E-634C-4BF7-84CB-BA6B1ECA96D7}"/>
    <hyperlink ref="E423" r:id="rId7313" display="https://www.daloopa.com/src/1669564" xr:uid="{1288FCED-106A-4563-81D5-3618687CA004}"/>
    <hyperlink ref="F423" r:id="rId7314" display="https://www.daloopa.com/src/1669529" xr:uid="{5E4A9710-AE37-40BD-97E4-38D9001A062D}"/>
    <hyperlink ref="G423" r:id="rId7315" display="https://www.daloopa.com/src/1669494" xr:uid="{34752355-6E5B-4963-A75A-7B7BF3C78FFE}"/>
    <hyperlink ref="H423" r:id="rId7316" display="https://www.daloopa.com/src/1669459" xr:uid="{E3DED902-2C8C-424F-A760-386DD99AEDF9}"/>
    <hyperlink ref="I423" r:id="rId7317" display="https://www.daloopa.com/src/1669424" xr:uid="{EFC2D4C5-8F53-4887-8A89-332A0274938F}"/>
    <hyperlink ref="J423" r:id="rId7318" display="https://www.daloopa.com/src/1669387" xr:uid="{3EC718AF-3DF1-4F42-9E6A-EEC215DE3B50}"/>
    <hyperlink ref="K423" r:id="rId7319" display="https://www.daloopa.com/src/1669349" xr:uid="{3B963FB6-3CCC-4429-A55C-DABD8564C98F}"/>
    <hyperlink ref="L423" r:id="rId7320" display="https://www.daloopa.com/src/1669311" xr:uid="{B26B1FA7-537F-4F5C-AFA0-42FE9D5BF9FD}"/>
    <hyperlink ref="M423" r:id="rId7321" display="https://www.daloopa.com/src/1669275" xr:uid="{CC682F0F-8E88-4C04-9C31-F7A91C1A2BE5}"/>
    <hyperlink ref="N423" r:id="rId7322" display="https://www.daloopa.com/src/1669239" xr:uid="{02E6B396-AE9C-41FB-90C9-793B6C4F4109}"/>
    <hyperlink ref="O423" r:id="rId7323" display="https://www.daloopa.com/src/1669203" xr:uid="{8060CCF6-34DA-40F9-895B-FD21DC3262C6}"/>
    <hyperlink ref="P423" r:id="rId7324" display="https://www.daloopa.com/src/1669165" xr:uid="{1132D8E2-6CBA-499F-BAC4-7FA94EBFE3E4}"/>
    <hyperlink ref="Q423" r:id="rId7325" display="https://www.daloopa.com/src/1669064" xr:uid="{2279744C-21C1-4AB6-8399-C15649AC189C}"/>
    <hyperlink ref="R423" r:id="rId7326" display="https://www.daloopa.com/src/1669031" xr:uid="{9F3EF256-E6D9-4504-BDB2-D9F1F3A66C02}"/>
    <hyperlink ref="S423" r:id="rId7327" display="https://www.daloopa.com/src/1668997" xr:uid="{D2E76FAD-D97E-46A0-8E23-EC37788BD986}"/>
    <hyperlink ref="T423" r:id="rId7328" display="https://www.daloopa.com/src/1668962" xr:uid="{3761C7BE-B0A5-4DA6-93DC-B62F08A33D29}"/>
    <hyperlink ref="U423" r:id="rId7329" display="https://www.daloopa.com/src/1668926" xr:uid="{D59A4B7F-A8AE-48A3-B87F-3F3F173BF1F2}"/>
    <hyperlink ref="V423" r:id="rId7330" display="https://www.daloopa.com/src/1668890" xr:uid="{70221CF8-2426-4218-BAD2-ACFF6F0FBBBC}"/>
    <hyperlink ref="W423" r:id="rId7331" display="https://www.daloopa.com/src/1668854" xr:uid="{8F313B53-9E5A-4D07-9089-6A4843B3EA10}"/>
    <hyperlink ref="X423" r:id="rId7332" display="https://www.daloopa.com/src/1668818" xr:uid="{F545DA19-8AFC-4900-9EDD-A4F34E4218D0}"/>
    <hyperlink ref="Y423" r:id="rId7333" display="https://www.daloopa.com/src/1668784" xr:uid="{2029C394-5683-45B4-98E1-D1BB2241AF3B}"/>
    <hyperlink ref="Z423" r:id="rId7334" display="https://www.daloopa.com/src/1668750" xr:uid="{425A881F-2E76-47DF-8EAB-99CA8BA122D2}"/>
    <hyperlink ref="AA423" r:id="rId7335" display="https://www.daloopa.com/src/1668716" xr:uid="{0DD79ECC-4132-4631-839F-733918A6E17E}"/>
    <hyperlink ref="AB423" r:id="rId7336" display="https://www.daloopa.com/src/1668682" xr:uid="{377CF332-986A-4848-91A9-7FB1FFE8AB22}"/>
    <hyperlink ref="AC423" r:id="rId7337" display="https://www.daloopa.com/src/1668649" xr:uid="{068A7A10-42C6-429F-A647-AC4DD9C54AF2}"/>
    <hyperlink ref="AD423" r:id="rId7338" display="https://www.daloopa.com/src/1668616" xr:uid="{7D56DF46-446E-4F59-87A9-349DEEAFD603}"/>
    <hyperlink ref="AE423" r:id="rId7339" display="https://www.daloopa.com/src/1668583" xr:uid="{561775F3-61A1-4D56-9A78-89D4A1B4FB80}"/>
    <hyperlink ref="AF423" r:id="rId7340" display="https://www.daloopa.com/src/2696847" xr:uid="{FE67A213-EB50-43B1-981B-4F5E5CB451B2}"/>
    <hyperlink ref="AG423" r:id="rId7341" display="https://www.daloopa.com/src/4681386" xr:uid="{B83CE0B1-C7FA-4EF7-B319-1584972F027D}"/>
    <hyperlink ref="AH423" r:id="rId7342" display="https://www.daloopa.com/src/7963146" xr:uid="{C08C687B-7E06-463C-B716-138001DB1869}"/>
    <hyperlink ref="AI423" r:id="rId7343" display="https://www.daloopa.com/src/10333070" xr:uid="{8970C76A-EBD4-40F4-9D72-419419C8D12F}"/>
    <hyperlink ref="AJ423" r:id="rId7344" display="https://www.daloopa.com/src/14718235" xr:uid="{B717D201-730E-4DD1-8BD6-F059B5339BD9}"/>
    <hyperlink ref="AK423" r:id="rId7345" display="https://www.daloopa.com/src/20811536" xr:uid="{4578FEA4-C90F-4F07-A871-C7D5FFF0893C}"/>
    <hyperlink ref="AL423" r:id="rId7346" display="https://www.daloopa.com/src/32272396" xr:uid="{421D0859-6071-4788-9CDA-941489E457FC}"/>
    <hyperlink ref="AM423" r:id="rId7347" display="https://www.daloopa.com/src/38123484" xr:uid="{F58AB815-AE4C-48A8-B3EB-F79180086E7F}"/>
    <hyperlink ref="AN423" r:id="rId7348" display="https://www.daloopa.com/src/46414907" xr:uid="{23098F0D-9423-42DE-8B12-1A67566E9F92}"/>
    <hyperlink ref="AO423" r:id="rId7349" display="https://www.daloopa.com/src/53410395" xr:uid="{44490126-09A1-4DFF-AA35-178D80CE20D6}"/>
    <hyperlink ref="AP423" r:id="rId7350" display="https://www.daloopa.com/src/58652673" xr:uid="{764A3D6F-1017-412E-8F4B-B87FE8FC7B0F}"/>
    <hyperlink ref="AQ423" r:id="rId7351" display="https://www.daloopa.com/src/62949119" xr:uid="{92987BF9-D437-49B9-96AD-BFD13E63C1B8}"/>
    <hyperlink ref="AR423" r:id="rId7352" display="https://www.daloopa.com/src/67044677" xr:uid="{1A2B8FCF-FB1D-40AB-8771-EB83B5AC8A34}"/>
    <hyperlink ref="AT423" r:id="rId7353" display="https://www.daloopa.com/src/48346983" xr:uid="{6A1682EB-7219-4585-BA44-A535F3B4C83B}"/>
    <hyperlink ref="AU423" r:id="rId7354" display="https://www.daloopa.com/src/48346632" xr:uid="{F1366733-4C53-4D51-973D-0AA0E22F900E}"/>
    <hyperlink ref="AV423" r:id="rId7355" display="https://www.daloopa.com/src/48345877" xr:uid="{AB47DEB2-2B1D-4078-ADBB-BD62D970EA1D}"/>
    <hyperlink ref="AW423" r:id="rId7356" display="https://www.daloopa.com/src/48615950" xr:uid="{F0908E86-ED51-48FC-B7E9-068DE5AA05F7}"/>
    <hyperlink ref="AX423" r:id="rId7357" display="https://www.daloopa.com/src/48400753" xr:uid="{8DB7D41A-1623-451D-A0B2-436B95D0248F}"/>
    <hyperlink ref="AY423" r:id="rId7358" display="https://www.daloopa.com/src/48610232" xr:uid="{A6C4C955-98A8-49F9-86B5-BB343EA4EA60}"/>
    <hyperlink ref="AZ423" r:id="rId7359" display="https://www.daloopa.com/src/47469240" xr:uid="{A0BFDAF6-D91C-451C-8D9A-1738170C9BCE}"/>
    <hyperlink ref="BA423" r:id="rId7360" display="https://www.daloopa.com/src/47468686" xr:uid="{DA371436-A3B7-4BDE-BB3F-A59CD55FE760}"/>
    <hyperlink ref="BB423" r:id="rId7361" display="https://www.daloopa.com/src/46420417" xr:uid="{EC127DFB-850B-4B82-A0E3-136AE70B4786}"/>
    <hyperlink ref="BC423" r:id="rId7362" display="https://www.daloopa.com/src/67054405" xr:uid="{7520A434-A4BF-4D26-9C05-2ACDDCBB43B2}"/>
    <hyperlink ref="A424" r:id="rId7363" xr:uid="{65017D07-B869-4BB6-BD02-902040FA9184}"/>
    <hyperlink ref="C424" r:id="rId7364" xr:uid="{B8F9A806-7B32-47D1-A18E-C02DAFE8F7B7}"/>
    <hyperlink ref="E424" r:id="rId7365" display="https://www.daloopa.com/src/1669565" xr:uid="{4A5F21A6-A3CF-401D-B7BC-7C673EC6F567}"/>
    <hyperlink ref="F424" r:id="rId7366" display="https://www.daloopa.com/src/1669530" xr:uid="{6CD55313-8143-4455-81E5-BA1778E15A57}"/>
    <hyperlink ref="G424" r:id="rId7367" display="https://www.daloopa.com/src/1669495" xr:uid="{061DCA8C-92C3-4538-9683-E22F33755612}"/>
    <hyperlink ref="H424" r:id="rId7368" display="https://www.daloopa.com/src/1669460" xr:uid="{69F70BFB-FBF9-4672-B8D9-D038FB56BFB5}"/>
    <hyperlink ref="I424" r:id="rId7369" display="https://www.daloopa.com/src/1669425" xr:uid="{93438B97-85C3-4A3B-9198-EC81B1E69662}"/>
    <hyperlink ref="J424" r:id="rId7370" display="https://www.daloopa.com/src/1669388" xr:uid="{8A7A4805-F73A-4E89-A6D6-936A7DDD610D}"/>
    <hyperlink ref="K424" r:id="rId7371" display="https://www.daloopa.com/src/1669350" xr:uid="{D371365D-87A0-4116-9753-9BA237D7B7FB}"/>
    <hyperlink ref="L424" r:id="rId7372" display="https://www.daloopa.com/src/1669312" xr:uid="{45AA46DF-ACCE-4C4A-BFEB-DCC193571C55}"/>
    <hyperlink ref="M424" r:id="rId7373" display="https://www.daloopa.com/src/1669276" xr:uid="{12A3C2D3-2E2B-4F13-A948-ABEA5587EC20}"/>
    <hyperlink ref="N424" r:id="rId7374" display="https://www.daloopa.com/src/1669240" xr:uid="{1DDED123-1535-4B09-885D-1E64556E9C20}"/>
    <hyperlink ref="O424" r:id="rId7375" display="https://www.daloopa.com/src/1669204" xr:uid="{3FB9A876-347A-428E-A336-3BAC76D6AFDE}"/>
    <hyperlink ref="P424" r:id="rId7376" display="https://www.daloopa.com/src/1669166" xr:uid="{7502B727-F4B9-4EBF-9716-0FEC723D76B6}"/>
    <hyperlink ref="Q424" r:id="rId7377" display="https://www.daloopa.com/src/1669065" xr:uid="{16EF5188-7DF3-46B4-81C5-059616B5FF0D}"/>
    <hyperlink ref="R424" r:id="rId7378" display="https://www.daloopa.com/src/1669032" xr:uid="{BFE56DB9-5493-4F60-9109-752A5B3331D2}"/>
    <hyperlink ref="S424" r:id="rId7379" display="https://www.daloopa.com/src/1668998" xr:uid="{83FF0123-994F-43BB-9154-9AF83458064A}"/>
    <hyperlink ref="T424" r:id="rId7380" display="https://www.daloopa.com/src/1668963" xr:uid="{28AB5D10-12F2-42A4-8857-15331710C48F}"/>
    <hyperlink ref="U424" r:id="rId7381" display="https://www.daloopa.com/src/1668927" xr:uid="{3BBE3516-EB73-4ABB-8A05-02475B9364D1}"/>
    <hyperlink ref="V424" r:id="rId7382" display="https://www.daloopa.com/src/1668891" xr:uid="{EF1456B1-E518-4382-B94E-E37B70828102}"/>
    <hyperlink ref="W424" r:id="rId7383" display="https://www.daloopa.com/src/1668855" xr:uid="{DA54E22B-F281-47C1-A8BF-D7530495E762}"/>
    <hyperlink ref="X424" r:id="rId7384" display="https://www.daloopa.com/src/1668819" xr:uid="{F484E56D-445D-4C47-B451-AB07E0FA57CD}"/>
    <hyperlink ref="Y424" r:id="rId7385" display="https://www.daloopa.com/src/1668785" xr:uid="{6CD806C0-3EA9-41F3-9E69-0DEE2B9C8C2F}"/>
    <hyperlink ref="Z424" r:id="rId7386" display="https://www.daloopa.com/src/1668751" xr:uid="{2A07770D-2281-45F8-BCC7-64EBDC30A916}"/>
    <hyperlink ref="AA424" r:id="rId7387" display="https://www.daloopa.com/src/1668717" xr:uid="{1358C719-D3F4-413B-9D2D-9AF6A84915D8}"/>
    <hyperlink ref="AB424" r:id="rId7388" display="https://www.daloopa.com/src/1668683" xr:uid="{3CE58DEE-AB0C-4E8B-864A-B3353C11CF65}"/>
    <hyperlink ref="AC424" r:id="rId7389" display="https://www.daloopa.com/src/1668650" xr:uid="{005DE7AB-3DCE-4369-AA3D-C4E6148E8CB8}"/>
    <hyperlink ref="AD424" r:id="rId7390" display="https://www.daloopa.com/src/1668617" xr:uid="{C0EB9CF5-830B-47A6-B768-5479F2A2ED46}"/>
    <hyperlink ref="AE424" r:id="rId7391" display="https://www.daloopa.com/src/1668584" xr:uid="{A65BF07A-59E0-44BA-B354-3C382BD2AC91}"/>
    <hyperlink ref="AF424" r:id="rId7392" display="https://www.daloopa.com/src/2696848" xr:uid="{E0A86321-8D01-4F8E-A5CD-D6B65478429E}"/>
    <hyperlink ref="AG424" r:id="rId7393" display="https://www.daloopa.com/src/4681387" xr:uid="{C56E9BAA-6AF6-442A-9043-07ADE7109FEF}"/>
    <hyperlink ref="AH424" r:id="rId7394" display="https://www.daloopa.com/src/7963147" xr:uid="{8931A6A3-295A-45C8-BBF5-F1F7D2EEB163}"/>
    <hyperlink ref="AI424" r:id="rId7395" display="https://www.daloopa.com/src/10333069" xr:uid="{90ADEE2F-8005-4BB2-BB0D-C3551B53C532}"/>
    <hyperlink ref="AJ424" r:id="rId7396" display="https://www.daloopa.com/src/14718236" xr:uid="{92513C5A-ED2A-4830-957D-4A9FF1D23C2C}"/>
    <hyperlink ref="AK424" r:id="rId7397" display="https://www.daloopa.com/src/20811524" xr:uid="{9DAD1E65-6053-4120-9351-18AFEF54DB37}"/>
    <hyperlink ref="AL424" r:id="rId7398" display="https://www.daloopa.com/src/32272387" xr:uid="{81881B9A-6CE2-48F9-B042-9F1C0386E0CD}"/>
    <hyperlink ref="AM424" r:id="rId7399" display="https://www.daloopa.com/src/38123482" xr:uid="{DCD3EB9D-1856-42C2-AE46-8A74CA4FD0FD}"/>
    <hyperlink ref="AN424" r:id="rId7400" display="https://www.daloopa.com/src/46414909" xr:uid="{A65D371B-3962-4C92-A8D3-39EC10B677F9}"/>
    <hyperlink ref="AO424" r:id="rId7401" display="https://www.daloopa.com/src/53410404" xr:uid="{18488015-757D-465F-AC1A-0771B605A613}"/>
    <hyperlink ref="AP424" r:id="rId7402" display="https://www.daloopa.com/src/58652678" xr:uid="{9F9D36C0-0024-4578-A4AA-33F773025C18}"/>
    <hyperlink ref="AQ424" r:id="rId7403" display="https://www.daloopa.com/src/62949118" xr:uid="{0C11D0B0-37A1-4399-8FD2-898DC089400E}"/>
    <hyperlink ref="AR424" r:id="rId7404" display="https://www.daloopa.com/src/67044673" xr:uid="{9517D4FC-7942-49DC-AB15-35EC26EC3249}"/>
    <hyperlink ref="AT424" r:id="rId7405" display="https://www.daloopa.com/src/48346982" xr:uid="{26AF403C-3CC9-4D90-A544-9751C88915B8}"/>
    <hyperlink ref="AU424" r:id="rId7406" display="https://www.daloopa.com/src/48346631" xr:uid="{A788F452-230A-4B1D-9BB0-FA5B7CFBC424}"/>
    <hyperlink ref="AV424" r:id="rId7407" display="https://www.daloopa.com/src/48345871" xr:uid="{D48938A4-C578-4222-9655-539D2AF2A26C}"/>
    <hyperlink ref="AW424" r:id="rId7408" display="https://www.daloopa.com/src/48615961" xr:uid="{13506EA9-017C-4C81-9CD0-0A2FD07F2346}"/>
    <hyperlink ref="AX424" r:id="rId7409" display="https://www.daloopa.com/src/48400760" xr:uid="{3A8EF5A3-C738-4979-9B97-9D7E1042AB3B}"/>
    <hyperlink ref="AY424" r:id="rId7410" display="https://www.daloopa.com/src/48610210" xr:uid="{0C67C1AE-CFAB-47CB-9614-1D5BDAAD29BA}"/>
    <hyperlink ref="AZ424" r:id="rId7411" display="https://www.daloopa.com/src/47469239" xr:uid="{B84BD538-C492-43E9-BF81-684B417A46FB}"/>
    <hyperlink ref="BA424" r:id="rId7412" display="https://www.daloopa.com/src/47468698" xr:uid="{C7B63A95-17F5-4631-9E44-A7DB53329A7A}"/>
    <hyperlink ref="BB424" r:id="rId7413" display="https://www.daloopa.com/src/46420404" xr:uid="{7240B52F-E616-400F-915A-1A57FC912AEC}"/>
    <hyperlink ref="BC424" r:id="rId7414" display="https://www.daloopa.com/src/67054404" xr:uid="{54E84676-B929-4D8B-A6FD-1896CE3D2AB4}"/>
    <hyperlink ref="A425" r:id="rId7415" xr:uid="{9B0EF241-1ACD-48E0-9B72-E531EABF7D31}"/>
    <hyperlink ref="C425" r:id="rId7416" xr:uid="{340D7132-E229-456B-B4AB-2AA682D88976}"/>
    <hyperlink ref="E425" r:id="rId7417" display="https://www.daloopa.com/src/1669566" xr:uid="{C3930BB3-5B17-40FB-B1BF-E49799D48D40}"/>
    <hyperlink ref="F425" r:id="rId7418" display="https://www.daloopa.com/src/1669531" xr:uid="{C6882E19-0B1C-48BB-9FB3-F66965D04326}"/>
    <hyperlink ref="G425" r:id="rId7419" display="https://www.daloopa.com/src/1669496" xr:uid="{8215C084-9920-4B67-82CD-445EAED9A27E}"/>
    <hyperlink ref="H425" r:id="rId7420" display="https://www.daloopa.com/src/1669461" xr:uid="{34011112-378A-4542-8BA0-299750E40F63}"/>
    <hyperlink ref="I425" r:id="rId7421" display="https://www.daloopa.com/src/1669426" xr:uid="{33D29B9F-6A06-4040-BF92-5CEA986E7EF6}"/>
    <hyperlink ref="J425" r:id="rId7422" display="https://www.daloopa.com/src/1669389" xr:uid="{00D2E915-0312-479C-BAAD-5D3C280EB209}"/>
    <hyperlink ref="K425" r:id="rId7423" display="https://www.daloopa.com/src/1669351" xr:uid="{19089C2E-AAC1-412F-B862-C4CBCAEAADDE}"/>
    <hyperlink ref="L425" r:id="rId7424" display="https://www.daloopa.com/src/1669313" xr:uid="{EEF4DF94-DDB4-4752-BAEA-88C7D92C413D}"/>
    <hyperlink ref="M425" r:id="rId7425" display="https://www.daloopa.com/src/1669277" xr:uid="{030ABD38-5D54-4205-9BF8-859F921BA88C}"/>
    <hyperlink ref="N425" r:id="rId7426" display="https://www.daloopa.com/src/1669241" xr:uid="{197F8465-ABFD-483A-9E2C-A2DEC977D5C1}"/>
    <hyperlink ref="O425" r:id="rId7427" display="https://www.daloopa.com/src/1669205" xr:uid="{284AE749-7645-49A5-AF7B-D7B85253F4D8}"/>
    <hyperlink ref="P425" r:id="rId7428" display="https://www.daloopa.com/src/1669167" xr:uid="{634840BA-245C-4245-A8F8-344330430F53}"/>
    <hyperlink ref="Q425" r:id="rId7429" display="https://www.daloopa.com/src/1669066" xr:uid="{14F9E365-FFA7-4CB3-9458-7308C612A9CD}"/>
    <hyperlink ref="R425" r:id="rId7430" display="https://www.daloopa.com/src/1669033" xr:uid="{DEB14E69-1F5C-4E6B-A545-4E873426B7B0}"/>
    <hyperlink ref="S425" r:id="rId7431" display="https://www.daloopa.com/src/1668999" xr:uid="{9B44CB90-5B45-40DA-B2EF-9CC9EE925BF8}"/>
    <hyperlink ref="T425" r:id="rId7432" display="https://www.daloopa.com/src/1668964" xr:uid="{7CFBB3C6-390A-40F2-B470-E76C11C3379C}"/>
    <hyperlink ref="U425" r:id="rId7433" display="https://www.daloopa.com/src/1668928" xr:uid="{DB5869C1-0264-4D03-A58E-31638C1B49CD}"/>
    <hyperlink ref="V425" r:id="rId7434" display="https://www.daloopa.com/src/1668892" xr:uid="{3DD716ED-3999-4126-ABCE-5FA2D40423B4}"/>
    <hyperlink ref="W425" r:id="rId7435" display="https://www.daloopa.com/src/1668856" xr:uid="{A9152483-D717-458C-A914-E882DC70FD7E}"/>
    <hyperlink ref="X425" r:id="rId7436" display="https://www.daloopa.com/src/1668820" xr:uid="{CDDE1E0B-707D-463E-A667-191223D76F27}"/>
    <hyperlink ref="Y425" r:id="rId7437" display="https://www.daloopa.com/src/1668786" xr:uid="{3A0DA948-11C6-4EE4-9DE7-E3AC3A0608E8}"/>
    <hyperlink ref="Z425" r:id="rId7438" display="https://www.daloopa.com/src/1668752" xr:uid="{3BF26B45-78EE-4693-B108-676CED01E7A6}"/>
    <hyperlink ref="AA425" r:id="rId7439" display="https://www.daloopa.com/src/1668718" xr:uid="{135C2987-D16F-4BA1-8C21-ECED243A1D57}"/>
    <hyperlink ref="AB425" r:id="rId7440" display="https://www.daloopa.com/src/1668684" xr:uid="{D9D55034-F793-4A2C-A60B-B460924DD8D9}"/>
    <hyperlink ref="AC425" r:id="rId7441" display="https://www.daloopa.com/src/1668651" xr:uid="{71A09BBE-9E64-422D-858E-E1B3B73D2F3C}"/>
    <hyperlink ref="AD425" r:id="rId7442" display="https://www.daloopa.com/src/1668618" xr:uid="{F6E9F0A5-971A-4A51-9686-3F50BF652E87}"/>
    <hyperlink ref="AE425" r:id="rId7443" display="https://www.daloopa.com/src/1668585" xr:uid="{A314C610-E71D-4AFE-B97C-72ECD122B10C}"/>
    <hyperlink ref="AF425" r:id="rId7444" display="https://www.daloopa.com/src/2696849" xr:uid="{5AFC7F92-C173-4C2E-AD88-69E3AADA104E}"/>
    <hyperlink ref="AG425" r:id="rId7445" display="https://www.daloopa.com/src/4681388" xr:uid="{FE005CE1-F0DF-442D-A036-A530602A52DC}"/>
    <hyperlink ref="AH425" r:id="rId7446" display="https://www.daloopa.com/src/7963148" xr:uid="{8C646C3E-4E00-4E85-AEAA-B3E648AF9282}"/>
    <hyperlink ref="AI425" r:id="rId7447" display="https://www.daloopa.com/src/10333068" xr:uid="{19C6AC8B-41C4-443D-8344-B3B70A430000}"/>
    <hyperlink ref="AJ425" r:id="rId7448" display="https://www.daloopa.com/src/14718237" xr:uid="{DF6FEA51-3368-4807-9958-05922F05270C}"/>
    <hyperlink ref="AK425" r:id="rId7449" display="https://www.daloopa.com/src/20811505" xr:uid="{30351F13-C821-4114-90D9-4B8223E60259}"/>
    <hyperlink ref="AL425" r:id="rId7450" display="https://www.daloopa.com/src/32272386" xr:uid="{26447ECB-E503-4A5E-8F60-3BA6FDA7A3F1}"/>
    <hyperlink ref="AM425" r:id="rId7451" display="https://www.daloopa.com/src/38123490" xr:uid="{4B6D95F0-B16D-409D-8921-99F8F4A2A306}"/>
    <hyperlink ref="AN425" r:id="rId7452" display="https://www.daloopa.com/src/46414901" xr:uid="{5E60280F-FCC5-4B2C-B55D-48CF43E85EF2}"/>
    <hyperlink ref="AO425" r:id="rId7453" display="https://www.daloopa.com/src/53410403" xr:uid="{DAACF1CC-9202-4558-B161-D75AAFD21E0D}"/>
    <hyperlink ref="AP425" r:id="rId7454" display="https://www.daloopa.com/src/58652682" xr:uid="{56A8826D-0930-4ADD-9DFE-71F905198DE1}"/>
    <hyperlink ref="AQ425" r:id="rId7455" display="https://www.daloopa.com/src/62949120" xr:uid="{C5758C9D-7478-48D0-BE27-F318BED408EE}"/>
    <hyperlink ref="AR425" r:id="rId7456" display="https://www.daloopa.com/src/67044670" xr:uid="{F5CC0465-6D2C-4C86-BA3D-3EDF8DEDCECC}"/>
    <hyperlink ref="AT425" r:id="rId7457" display="https://www.daloopa.com/src/48346980" xr:uid="{F7A56B46-5085-42B2-BEB8-32A13D11CC7A}"/>
    <hyperlink ref="AU425" r:id="rId7458" display="https://www.daloopa.com/src/48346630" xr:uid="{927F0E57-39F6-4844-BB28-62302F3E2E1F}"/>
    <hyperlink ref="AV425" r:id="rId7459" display="https://www.daloopa.com/src/48345865" xr:uid="{F1F143DF-97DC-4C8F-894E-1F3A8913C698}"/>
    <hyperlink ref="AW425" r:id="rId7460" display="https://www.daloopa.com/src/48615956" xr:uid="{D1B2C4EC-9063-404C-944B-DB732E049164}"/>
    <hyperlink ref="AX425" r:id="rId7461" display="https://www.daloopa.com/src/48400761" xr:uid="{0BAAD431-4CF8-4C42-84C3-9BA94DB3D5C9}"/>
    <hyperlink ref="AY425" r:id="rId7462" display="https://www.daloopa.com/src/48610212" xr:uid="{2320AE57-B46E-475E-81EE-E2C975A27589}"/>
    <hyperlink ref="AZ425" r:id="rId7463" display="https://www.daloopa.com/src/47469233" xr:uid="{9C6C6A7D-1057-4FA7-B7BC-3A465ED358FA}"/>
    <hyperlink ref="BA425" r:id="rId7464" display="https://www.daloopa.com/src/47468693" xr:uid="{1C9DDDFE-A750-485A-9907-CCE6EA5E5D99}"/>
    <hyperlink ref="BB425" r:id="rId7465" display="https://www.daloopa.com/src/46420403" xr:uid="{A3EB3A29-CB6B-4388-8662-80AAEC49980D}"/>
    <hyperlink ref="BC425" r:id="rId7466" display="https://www.daloopa.com/src/67054410" xr:uid="{AC75797F-6779-4A73-AFE8-E8C31EC345A0}"/>
    <hyperlink ref="A426" r:id="rId7467" xr:uid="{27CA205E-F930-43CA-A77A-C68B20003433}"/>
    <hyperlink ref="C426" r:id="rId7468" xr:uid="{E3F23A34-F648-4B03-A4C8-42F5D74FC692}"/>
    <hyperlink ref="E426" r:id="rId7469" display="https://www.daloopa.com/src/1669567" xr:uid="{9BF224CD-4AA7-4305-9D06-1AC171431F4D}"/>
    <hyperlink ref="F426" r:id="rId7470" display="https://www.daloopa.com/src/1669532" xr:uid="{5EFBC082-99E5-4056-865C-188669F623E0}"/>
    <hyperlink ref="G426" r:id="rId7471" display="https://www.daloopa.com/src/1669497" xr:uid="{16BAB13A-521A-49A2-AA75-2F70EFAF212D}"/>
    <hyperlink ref="H426" r:id="rId7472" display="https://www.daloopa.com/src/1669462" xr:uid="{A4811B76-A2D8-43CA-88DB-00F47472F4A3}"/>
    <hyperlink ref="I426" r:id="rId7473" display="https://www.daloopa.com/src/1669427" xr:uid="{BA7DF3E2-22FD-49DB-9DC3-971BB34583E1}"/>
    <hyperlink ref="J426" r:id="rId7474" display="https://www.daloopa.com/src/1669390" xr:uid="{D38BAE44-A583-4244-9867-D02FAD358FC8}"/>
    <hyperlink ref="K426" r:id="rId7475" display="https://www.daloopa.com/src/1669352" xr:uid="{DC689CF9-F1A4-44B6-BB3B-FBDE2287200A}"/>
    <hyperlink ref="L426" r:id="rId7476" display="https://www.daloopa.com/src/1669314" xr:uid="{4B2198EC-6195-4502-B056-FD797C574C3D}"/>
    <hyperlink ref="M426" r:id="rId7477" display="https://www.daloopa.com/src/1669278" xr:uid="{7EA18AFC-E1EC-4ED9-9174-F3BE4BDBB50B}"/>
    <hyperlink ref="N426" r:id="rId7478" display="https://www.daloopa.com/src/1669242" xr:uid="{7AB7A4BE-9F93-4333-B0AF-1B370F2FFC6A}"/>
    <hyperlink ref="O426" r:id="rId7479" display="https://www.daloopa.com/src/1669206" xr:uid="{18FD4E7A-1014-4AA2-91A7-12C8A22CF272}"/>
    <hyperlink ref="P426" r:id="rId7480" display="https://www.daloopa.com/src/1669168" xr:uid="{FE203121-A164-49BB-81B3-CE7A3B471EA8}"/>
    <hyperlink ref="Q426" r:id="rId7481" display="https://www.daloopa.com/src/1669067" xr:uid="{E5B95193-CE06-437C-ACD2-ACDCF95CA879}"/>
    <hyperlink ref="R426" r:id="rId7482" display="https://www.daloopa.com/src/1669034" xr:uid="{3AD18641-1AC2-42ED-B834-288194D3E4DC}"/>
    <hyperlink ref="S426" r:id="rId7483" display="https://www.daloopa.com/src/1669000" xr:uid="{4C70426D-F562-4705-8C39-093B95AF7090}"/>
    <hyperlink ref="T426" r:id="rId7484" display="https://www.daloopa.com/src/1668965" xr:uid="{612E7053-888F-4361-B62F-0F98CA64C317}"/>
    <hyperlink ref="U426" r:id="rId7485" display="https://www.daloopa.com/src/1668929" xr:uid="{6D419A3F-460C-418A-A699-2540831F29CE}"/>
    <hyperlink ref="V426" r:id="rId7486" display="https://www.daloopa.com/src/1668893" xr:uid="{91070B27-611C-437A-A21D-C385F622F0CD}"/>
    <hyperlink ref="W426" r:id="rId7487" display="https://www.daloopa.com/src/1668857" xr:uid="{CF3595F9-8155-4801-9640-157105FC6CB9}"/>
    <hyperlink ref="X426" r:id="rId7488" display="https://www.daloopa.com/src/1668821" xr:uid="{58FCA207-4112-4E0D-812F-981521B77883}"/>
    <hyperlink ref="Y426" r:id="rId7489" display="https://www.daloopa.com/src/1668787" xr:uid="{0062AD4B-E58D-4A57-B5F5-9D05A95C367F}"/>
    <hyperlink ref="Z426" r:id="rId7490" display="https://www.daloopa.com/src/1668753" xr:uid="{0F26F943-4765-41B3-8244-A493F9249E5D}"/>
    <hyperlink ref="AA426" r:id="rId7491" display="https://www.daloopa.com/src/1668719" xr:uid="{F9D77B87-30B3-4C4D-8FEC-EA092711BC26}"/>
    <hyperlink ref="AB426" r:id="rId7492" display="https://www.daloopa.com/src/1668685" xr:uid="{40F7E8F2-9347-4A3E-9CD2-AE550E0429DD}"/>
    <hyperlink ref="AC426" r:id="rId7493" display="https://www.daloopa.com/src/1668652" xr:uid="{D7C94C06-653F-4957-90B1-C987C36DE7F2}"/>
    <hyperlink ref="AD426" r:id="rId7494" display="https://www.daloopa.com/src/1668619" xr:uid="{00F8B261-B7EA-4A4A-B07E-AB8891B2AA8D}"/>
    <hyperlink ref="AE426" r:id="rId7495" display="https://www.daloopa.com/src/1668586" xr:uid="{890E2D88-4405-4263-AC22-D84521F8B89A}"/>
    <hyperlink ref="AF426" r:id="rId7496" display="https://www.daloopa.com/src/2696850" xr:uid="{CFD43735-53EA-4587-A601-4BE463E6BD46}"/>
    <hyperlink ref="AG426" r:id="rId7497" display="https://www.daloopa.com/src/4681389" xr:uid="{19059A29-9C3D-457A-889B-AEE707A38E28}"/>
    <hyperlink ref="AH426" r:id="rId7498" display="https://www.daloopa.com/src/7963149" xr:uid="{9C96566D-01A0-4856-8AEB-491FE8E40608}"/>
    <hyperlink ref="AI426" r:id="rId7499" display="https://www.daloopa.com/src/10333039" xr:uid="{D6ECDABA-D8AA-484D-9751-4594B2BA85E3}"/>
    <hyperlink ref="AJ426" r:id="rId7500" display="https://www.daloopa.com/src/14718234" xr:uid="{FFCC51DF-365D-432A-9939-F3CADE128E44}"/>
    <hyperlink ref="AK426" r:id="rId7501" display="https://www.daloopa.com/src/20811525" xr:uid="{FCF58B80-036B-42F4-8963-95ACE4C8EC29}"/>
    <hyperlink ref="AL426" r:id="rId7502" display="https://www.daloopa.com/src/32272388" xr:uid="{074925E6-B8FA-4DDD-9B33-09E75A26B7CB}"/>
    <hyperlink ref="AM426" r:id="rId7503" display="https://www.daloopa.com/src/38123489" xr:uid="{DFDB3768-8F21-421B-91F3-A1E6CE1A633B}"/>
    <hyperlink ref="AN426" r:id="rId7504" display="https://www.daloopa.com/src/46414906" xr:uid="{89D1360E-B619-402C-B3D2-B5721BC3BA52}"/>
    <hyperlink ref="AO426" r:id="rId7505" display="https://www.daloopa.com/src/53410392" xr:uid="{47ABE026-3A89-46CA-99C1-7DE9734C54B2}"/>
    <hyperlink ref="AP426" r:id="rId7506" display="https://www.daloopa.com/src/58652671" xr:uid="{88BCBDD7-44D1-427A-90C1-FDF1C1E1E2B3}"/>
    <hyperlink ref="AQ426" r:id="rId7507" display="https://www.daloopa.com/src/62949125" xr:uid="{41B7F0F6-2F0A-49B2-9A33-9CF831EFCAAC}"/>
    <hyperlink ref="AR426" r:id="rId7508" display="https://www.daloopa.com/src/67044690" xr:uid="{98664064-4ABB-4402-8E56-AEA6CDC55F12}"/>
    <hyperlink ref="AT426" r:id="rId7509" display="https://www.daloopa.com/src/48346978" xr:uid="{FF3F5B09-1988-4F03-B7CC-1C6AF4CA0BE2}"/>
    <hyperlink ref="AU426" r:id="rId7510" display="https://www.daloopa.com/src/48346629" xr:uid="{36DF76A3-3760-4549-8116-3A3C4CDCAF03}"/>
    <hyperlink ref="AV426" r:id="rId7511" display="https://www.daloopa.com/src/48345868" xr:uid="{7EB97F17-7194-42E9-9641-70703A0363F7}"/>
    <hyperlink ref="AW426" r:id="rId7512" display="https://www.daloopa.com/src/48615955" xr:uid="{26464958-D45B-46E8-A117-69BE2B3084FB}"/>
    <hyperlink ref="AX426" r:id="rId7513" display="https://www.daloopa.com/src/48400727" xr:uid="{9AE1846C-FAF6-4B85-9132-D518AE0C97A4}"/>
    <hyperlink ref="AY426" r:id="rId7514" display="https://www.daloopa.com/src/48610229" xr:uid="{94D304B5-7A49-4F02-B87B-4D7EB5EF4EF9}"/>
    <hyperlink ref="AZ426" r:id="rId7515" display="https://www.daloopa.com/src/47469232" xr:uid="{21236C91-8C5F-494E-A049-789227DC1F38}"/>
    <hyperlink ref="BA426" r:id="rId7516" display="https://www.daloopa.com/src/47468694" xr:uid="{9BDC07DF-9D41-487C-A9F6-D6999CD9D5F6}"/>
    <hyperlink ref="BB426" r:id="rId7517" display="https://www.daloopa.com/src/46420402" xr:uid="{31A6B0C9-E054-4182-B9D9-CCC4DB03496F}"/>
    <hyperlink ref="BC426" r:id="rId7518" display="https://www.daloopa.com/src/67054406" xr:uid="{49AD7D14-9AAC-46AB-88E7-8C0A128A97BA}"/>
    <hyperlink ref="A427" r:id="rId7519" xr:uid="{1C53A339-01E7-4998-AB55-F5B5ED0CFE77}"/>
    <hyperlink ref="C427" r:id="rId7520" xr:uid="{D3E35E7B-C28C-40B9-8CEF-BC31BFAC48ED}"/>
    <hyperlink ref="E427" r:id="rId7521" display="https://www.daloopa.com/src/1669568" xr:uid="{D419467D-0EA2-4130-87CB-8346E0D8FCC9}"/>
    <hyperlink ref="F427" r:id="rId7522" display="https://www.daloopa.com/src/1669533" xr:uid="{E800852D-F3F0-460A-AF44-9A3EAC04FCA4}"/>
    <hyperlink ref="G427" r:id="rId7523" display="https://www.daloopa.com/src/1669498" xr:uid="{93EED4DE-2B64-465F-B27F-EF08BD6CB642}"/>
    <hyperlink ref="H427" r:id="rId7524" display="https://www.daloopa.com/src/1669463" xr:uid="{CA92BD35-DCD0-4C93-A2AF-BA81A6A63E41}"/>
    <hyperlink ref="I427" r:id="rId7525" display="https://www.daloopa.com/src/1669428" xr:uid="{D5F1E481-444B-4E2C-B208-8C89E61DE04A}"/>
    <hyperlink ref="J427" r:id="rId7526" display="https://www.daloopa.com/src/1669391" xr:uid="{F202DDD5-FA54-4B46-B450-93FB60568C88}"/>
    <hyperlink ref="K427" r:id="rId7527" display="https://www.daloopa.com/src/1669353" xr:uid="{150DBFC2-8580-4C4A-A2C2-E61F607C3600}"/>
    <hyperlink ref="L427" r:id="rId7528" display="https://www.daloopa.com/src/1669315" xr:uid="{32230945-5725-4FFE-BE2E-E45256BA9EB9}"/>
    <hyperlink ref="M427" r:id="rId7529" display="https://www.daloopa.com/src/1669279" xr:uid="{8C98919E-848E-40D2-A223-2B7018D5BD7D}"/>
    <hyperlink ref="N427" r:id="rId7530" display="https://www.daloopa.com/src/1669243" xr:uid="{3DD87920-6A1B-421D-9215-0463F6B15C9B}"/>
    <hyperlink ref="O427" r:id="rId7531" display="https://www.daloopa.com/src/1669207" xr:uid="{543989DB-5251-4024-90F0-8E5153EA0560}"/>
    <hyperlink ref="P427" r:id="rId7532" display="https://www.daloopa.com/src/1669169" xr:uid="{6B3844A8-4280-433B-A1D6-39B3F1433B60}"/>
    <hyperlink ref="Q427" r:id="rId7533" display="https://www.daloopa.com/src/1669068" xr:uid="{E9183F15-13D9-44AB-9E86-9A93CF897494}"/>
    <hyperlink ref="R427" r:id="rId7534" display="https://www.daloopa.com/src/1669035" xr:uid="{514A941E-BC65-4FC5-8E1B-B7665F4F24AD}"/>
    <hyperlink ref="S427" r:id="rId7535" display="https://www.daloopa.com/src/1669001" xr:uid="{E0E120CD-106A-4431-8F83-4178AE14F702}"/>
    <hyperlink ref="T427" r:id="rId7536" display="https://www.daloopa.com/src/1668966" xr:uid="{AC008107-0CB1-4EFD-AA03-4E09481EFCFB}"/>
    <hyperlink ref="U427" r:id="rId7537" display="https://www.daloopa.com/src/1668930" xr:uid="{C8A5308A-2EF6-4DA1-B5FD-171098DC511C}"/>
    <hyperlink ref="V427" r:id="rId7538" display="https://www.daloopa.com/src/1668894" xr:uid="{3D5C01A7-14AD-4202-9123-52604C04E844}"/>
    <hyperlink ref="W427" r:id="rId7539" display="https://www.daloopa.com/src/1668858" xr:uid="{737EFD95-696A-4457-BAA2-50FFD040C33D}"/>
    <hyperlink ref="X427" r:id="rId7540" display="https://www.daloopa.com/src/1668822" xr:uid="{B5A38934-1880-4534-88F7-3DCAD82B19A6}"/>
    <hyperlink ref="Y427" r:id="rId7541" display="https://www.daloopa.com/src/1668788" xr:uid="{4DA9C7DB-5ABF-4890-A5E0-ACB168EAC579}"/>
    <hyperlink ref="Z427" r:id="rId7542" display="https://www.daloopa.com/src/1668754" xr:uid="{373F2B0D-E0B9-478B-9801-361A3D4BD5D8}"/>
    <hyperlink ref="AA427" r:id="rId7543" display="https://www.daloopa.com/src/1668720" xr:uid="{1197E577-3EC0-48BB-A7A3-1F2779EC8660}"/>
    <hyperlink ref="AB427" r:id="rId7544" display="https://www.daloopa.com/src/1668686" xr:uid="{BF8D8B03-02E8-4470-B841-5B77E81CA087}"/>
    <hyperlink ref="AC427" r:id="rId7545" display="https://www.daloopa.com/src/1668653" xr:uid="{A2535F27-491B-454A-B967-349EF012A0D1}"/>
    <hyperlink ref="AD427" r:id="rId7546" display="https://www.daloopa.com/src/1668620" xr:uid="{6D7A1AD0-2AED-44C9-9DFE-5FAEA893A44C}"/>
    <hyperlink ref="AE427" r:id="rId7547" display="https://www.daloopa.com/src/1668587" xr:uid="{13352248-1443-4A14-BB06-4D27DF8BFFFC}"/>
    <hyperlink ref="AF427" r:id="rId7548" display="https://www.daloopa.com/src/2696851" xr:uid="{7DE57CD7-20D9-4B4B-98EF-36F4F780EA92}"/>
    <hyperlink ref="AG427" r:id="rId7549" display="https://www.daloopa.com/src/4681390" xr:uid="{864F2FF5-2A8F-4A11-964A-FA73C54A2693}"/>
    <hyperlink ref="AH427" r:id="rId7550" display="https://www.daloopa.com/src/7963150" xr:uid="{DD74EE4A-30BC-43E7-B4CC-F3A392F57429}"/>
    <hyperlink ref="AI427" r:id="rId7551" display="https://www.daloopa.com/src/10333040" xr:uid="{35FB1B3F-FA1B-4190-A569-DEA9EDF9AEA4}"/>
    <hyperlink ref="AJ427" r:id="rId7552" display="https://www.daloopa.com/src/14718232" xr:uid="{6D9F8EAC-5D1D-430F-9F7C-9CEB90AE7631}"/>
    <hyperlink ref="AK427" r:id="rId7553" display="https://www.daloopa.com/src/20811526" xr:uid="{8BE4AA48-B7E3-4B6F-A515-DEA4F99FCFA3}"/>
    <hyperlink ref="AL427" r:id="rId7554" display="https://www.daloopa.com/src/32272389" xr:uid="{D0B0E912-106A-4450-ACD2-CF478D125799}"/>
    <hyperlink ref="AM427" r:id="rId7555" display="https://www.daloopa.com/src/38123488" xr:uid="{273A1A43-0FA7-45BF-8C7C-6D88DC39E1DB}"/>
    <hyperlink ref="AN427" r:id="rId7556" display="https://www.daloopa.com/src/46414908" xr:uid="{EA0E450A-524B-4BE4-A369-76805345E3A9}"/>
    <hyperlink ref="AO427" r:id="rId7557" display="https://www.daloopa.com/src/53410388" xr:uid="{2425B073-61AF-4D41-ADF8-A0257B0EA535}"/>
    <hyperlink ref="AP427" r:id="rId7558" display="https://www.daloopa.com/src/58652670" xr:uid="{F60E1080-67BB-463A-846F-ADAC57256F44}"/>
    <hyperlink ref="AQ427" r:id="rId7559" display="https://www.daloopa.com/src/62949116" xr:uid="{DE06F4EB-8E38-40B7-9D31-54F5AF67806D}"/>
    <hyperlink ref="AR427" r:id="rId7560" display="https://www.daloopa.com/src/67044672" xr:uid="{BB1E8954-FABB-4F84-86CD-D0BCFDA3BE75}"/>
    <hyperlink ref="AT427" r:id="rId7561" display="https://www.daloopa.com/src/48346976" xr:uid="{C34B1AF2-A8FA-43C9-B39E-18104570A41F}"/>
    <hyperlink ref="AU427" r:id="rId7562" display="https://www.daloopa.com/src/48346635" xr:uid="{E64D4F63-F54B-48E6-B3A9-36D43B53D797}"/>
    <hyperlink ref="AV427" r:id="rId7563" display="https://www.daloopa.com/src/48345875" xr:uid="{425CFE75-E038-4D71-97B7-19B932667222}"/>
    <hyperlink ref="AW427" r:id="rId7564" display="https://www.daloopa.com/src/48615953" xr:uid="{AA44DC19-1BC2-48DE-ACA0-0A9B43E2173F}"/>
    <hyperlink ref="AX427" r:id="rId7565" display="https://www.daloopa.com/src/48400737" xr:uid="{B3A08174-0EAD-49F3-A755-BB0A6BC0FDE0}"/>
    <hyperlink ref="AY427" r:id="rId7566" display="https://www.daloopa.com/src/48610228" xr:uid="{F3B33835-20F1-4E25-B533-7C3B3BDE4695}"/>
    <hyperlink ref="AZ427" r:id="rId7567" display="https://www.daloopa.com/src/47469234" xr:uid="{9529DC67-189A-4011-8050-F32F3F943E0F}"/>
    <hyperlink ref="BA427" r:id="rId7568" display="https://www.daloopa.com/src/47468681" xr:uid="{786AD1C5-EDB3-495D-94C2-7172677AE2C1}"/>
    <hyperlink ref="BB427" r:id="rId7569" display="https://www.daloopa.com/src/46420400" xr:uid="{17462A06-12F3-4096-8A20-7FD0292CFB8A}"/>
    <hyperlink ref="BC427" r:id="rId7570" display="https://www.daloopa.com/src/67054412" xr:uid="{511406ED-DA9F-4A5D-BE83-93FF804B4723}"/>
    <hyperlink ref="A428" r:id="rId7571" xr:uid="{0CBCBAE5-6FD2-4BE1-A035-2A2C6A2ED463}"/>
    <hyperlink ref="C428" r:id="rId7572" xr:uid="{D459A772-5EC4-447B-B30C-6372C6D7BAB2}"/>
    <hyperlink ref="E428" r:id="rId7573" display="https://www.daloopa.com/src/1669569" xr:uid="{37C396A7-E0C7-4BA2-8D91-0D0E1008BC41}"/>
    <hyperlink ref="F428" r:id="rId7574" display="https://www.daloopa.com/src/1669534" xr:uid="{FC7B6C56-2CDB-4C77-B98E-F815E6D843D5}"/>
    <hyperlink ref="G428" r:id="rId7575" display="https://www.daloopa.com/src/1669499" xr:uid="{401A9963-0531-4574-9806-96BC4EAD7DEC}"/>
    <hyperlink ref="H428" r:id="rId7576" display="https://www.daloopa.com/src/1669464" xr:uid="{3E83038F-5BAD-458D-AAA5-5F95984A96BC}"/>
    <hyperlink ref="I428" r:id="rId7577" display="https://www.daloopa.com/src/1669429" xr:uid="{749D66FB-F482-4963-82AC-54F6E7659D33}"/>
    <hyperlink ref="J428" r:id="rId7578" display="https://www.daloopa.com/src/1669392" xr:uid="{71C3C5AC-AD16-453D-ABB8-DF441237CC0C}"/>
    <hyperlink ref="K428" r:id="rId7579" display="https://www.daloopa.com/src/1669354" xr:uid="{DA44EF4C-E51F-448F-AF9B-B4C77142A430}"/>
    <hyperlink ref="L428" r:id="rId7580" display="https://www.daloopa.com/src/1669316" xr:uid="{3D847DE4-3626-47AB-90FB-C1D8902E212B}"/>
    <hyperlink ref="M428" r:id="rId7581" display="https://www.daloopa.com/src/1669280" xr:uid="{E34ABA13-CDD7-4DFB-AF4F-59BCDA64388E}"/>
    <hyperlink ref="N428" r:id="rId7582" display="https://www.daloopa.com/src/1669244" xr:uid="{E276453C-F2E5-4353-90FE-C4227397B433}"/>
    <hyperlink ref="O428" r:id="rId7583" display="https://www.daloopa.com/src/1669208" xr:uid="{9A28559F-E5E9-4004-8404-4CFD62D8131A}"/>
    <hyperlink ref="P428" r:id="rId7584" display="https://www.daloopa.com/src/1669170" xr:uid="{40C7181E-EE11-4BB2-A865-22115C455110}"/>
    <hyperlink ref="Q428" r:id="rId7585" display="https://www.daloopa.com/src/1669069" xr:uid="{C6D8E970-18CD-4D47-8068-0779F1866E8A}"/>
    <hyperlink ref="R428" r:id="rId7586" display="https://www.daloopa.com/src/1669036" xr:uid="{03D0A367-69C5-4A9B-8734-691B6C74781D}"/>
    <hyperlink ref="S428" r:id="rId7587" display="https://www.daloopa.com/src/1669002" xr:uid="{17D9CD33-20B1-43D8-8808-2489C66B4C85}"/>
    <hyperlink ref="T428" r:id="rId7588" display="https://www.daloopa.com/src/1668967" xr:uid="{0BAAF238-69C2-4AE2-B31E-98DFA899179F}"/>
    <hyperlink ref="U428" r:id="rId7589" display="https://www.daloopa.com/src/1668931" xr:uid="{C5A4FDCD-4058-49CD-8D98-64A8E23C9246}"/>
    <hyperlink ref="V428" r:id="rId7590" display="https://www.daloopa.com/src/1668895" xr:uid="{861BF4DC-10C7-45AF-86EC-7CA31377040D}"/>
    <hyperlink ref="W428" r:id="rId7591" display="https://www.daloopa.com/src/1668859" xr:uid="{0B2C33A5-465F-4CE2-9AFD-0B59F06F2016}"/>
    <hyperlink ref="X428" r:id="rId7592" display="https://www.daloopa.com/src/1668823" xr:uid="{37058392-3C56-4D7B-A032-B97553547A37}"/>
    <hyperlink ref="Y428" r:id="rId7593" display="https://www.daloopa.com/src/1668789" xr:uid="{1C670F5B-565B-4D5C-B77E-E2EE4912751C}"/>
    <hyperlink ref="Z428" r:id="rId7594" display="https://www.daloopa.com/src/1668755" xr:uid="{A42ECB96-20DB-404D-9260-0961A4C5FE0F}"/>
    <hyperlink ref="AA428" r:id="rId7595" display="https://www.daloopa.com/src/1668721" xr:uid="{4493D297-E11D-419E-84F8-CBAA5F612E02}"/>
    <hyperlink ref="AB428" r:id="rId7596" display="https://www.daloopa.com/src/1668687" xr:uid="{DD14C1EB-AC56-47AA-A1EC-06301102C8D3}"/>
    <hyperlink ref="AC428" r:id="rId7597" display="https://www.daloopa.com/src/1668654" xr:uid="{471BD8F3-8091-4D4B-8D48-63A3266F984E}"/>
    <hyperlink ref="AD428" r:id="rId7598" display="https://www.daloopa.com/src/1668621" xr:uid="{B328D37D-A769-4087-A003-86F268BFD8E3}"/>
    <hyperlink ref="AE428" r:id="rId7599" display="https://www.daloopa.com/src/1668588" xr:uid="{C9961D98-0DFA-4895-92BF-7696DB8E53C6}"/>
    <hyperlink ref="AF428" r:id="rId7600" display="https://www.daloopa.com/src/2696852" xr:uid="{E0D81914-45D3-414F-B385-9B38CAFF6EBA}"/>
    <hyperlink ref="AG428" r:id="rId7601" display="https://www.daloopa.com/src/4681391" xr:uid="{50FCECB1-3C51-41A1-B99F-04137B8E5AB2}"/>
    <hyperlink ref="AH428" r:id="rId7602" display="https://www.daloopa.com/src/7963151" xr:uid="{96EF3E9B-B31C-4E5C-AF19-BFECA05CF5B5}"/>
    <hyperlink ref="AI428" r:id="rId7603" display="https://www.daloopa.com/src/10333041" xr:uid="{0FAE9096-EEFB-4891-AC70-DA5E5A5F1365}"/>
    <hyperlink ref="AJ428" r:id="rId7604" display="https://www.daloopa.com/src/14718220" xr:uid="{03B8C744-8BAB-4AB7-922E-DDCE10F6F2E8}"/>
    <hyperlink ref="AK428" r:id="rId7605" display="https://www.daloopa.com/src/20811529" xr:uid="{4DA553D6-9DA1-40F4-B609-F012DEE67B9C}"/>
    <hyperlink ref="AL428" r:id="rId7606" display="https://www.daloopa.com/src/32272375" xr:uid="{31A732F9-48DE-48C6-956B-05AAA97954A2}"/>
    <hyperlink ref="AM428" r:id="rId7607" display="https://www.daloopa.com/src/38123483" xr:uid="{1764A1A4-48AA-4FDF-A3C3-1BE5CF6793C0}"/>
    <hyperlink ref="AN428" r:id="rId7608" display="https://www.daloopa.com/src/46414894" xr:uid="{9522381B-75F3-49BF-AEE4-51E4DFADCD46}"/>
    <hyperlink ref="AO428" r:id="rId7609" display="https://www.daloopa.com/src/53410384" xr:uid="{A2CE4BB7-0F50-4637-8331-7F1E2CD3AF54}"/>
    <hyperlink ref="AP428" r:id="rId7610" display="https://www.daloopa.com/src/58652675" xr:uid="{CC87B69D-F1FD-4BF7-B383-10C03C584833}"/>
    <hyperlink ref="AQ428" r:id="rId7611" display="https://www.daloopa.com/src/62949111" xr:uid="{027BBC5B-B8C6-49DF-A1C0-BAC7F5278A96}"/>
    <hyperlink ref="AR428" r:id="rId7612" display="https://www.daloopa.com/src/67044667" xr:uid="{20FDD832-C00F-4E7B-864C-3D4F44469759}"/>
    <hyperlink ref="AT428" r:id="rId7613" display="https://www.daloopa.com/src/48346975" xr:uid="{70BA2AA2-9CED-41A4-82F0-365A829BC9D8}"/>
    <hyperlink ref="AU428" r:id="rId7614" display="https://www.daloopa.com/src/48346645" xr:uid="{4FC0DB40-000D-426A-BE76-29445B9C29CF}"/>
    <hyperlink ref="AV428" r:id="rId7615" display="https://www.daloopa.com/src/48345870" xr:uid="{1D059ACD-4F37-4F2E-951A-A97C95B9F647}"/>
    <hyperlink ref="AW428" r:id="rId7616" display="https://www.daloopa.com/src/48615982" xr:uid="{E705EB49-3B1F-4E32-946F-7A7F5289658F}"/>
    <hyperlink ref="AX428" r:id="rId7617" display="https://www.daloopa.com/src/48400734" xr:uid="{406E85B8-8E3D-4F68-BCAC-FE1825120349}"/>
    <hyperlink ref="AY428" r:id="rId7618" display="https://www.daloopa.com/src/48610234" xr:uid="{0F718F9F-4779-4F7E-88FB-6F479DA597BB}"/>
    <hyperlink ref="AZ428" r:id="rId7619" display="https://www.daloopa.com/src/47469238" xr:uid="{3221595A-60B6-4A9E-99CE-782BD7C3C72B}"/>
    <hyperlink ref="BA428" r:id="rId7620" display="https://www.daloopa.com/src/47468687" xr:uid="{F145CFFD-AEE9-415F-9662-51D4AB7B9B3B}"/>
    <hyperlink ref="BB428" r:id="rId7621" display="https://www.daloopa.com/src/46420399" xr:uid="{3C901246-71B5-4D26-8FBA-0016F0898B70}"/>
    <hyperlink ref="BC428" r:id="rId7622" display="https://www.daloopa.com/src/67054413" xr:uid="{59D13713-8D25-483C-A5A0-67D476ABF30D}"/>
    <hyperlink ref="A431" r:id="rId7623" xr:uid="{575D742B-8DA7-43BC-8D32-2532DACC3648}"/>
    <hyperlink ref="C431" r:id="rId7624" xr:uid="{4D50ED08-78AB-41A7-9F24-59766C59B8E0}"/>
    <hyperlink ref="E431" r:id="rId7625" display="https://www.daloopa.com/src/1669570" xr:uid="{A526E766-3BDE-4545-9EC3-565F6DDFC669}"/>
    <hyperlink ref="F431" r:id="rId7626" display="https://www.daloopa.com/src/1669535" xr:uid="{050D322B-308A-4B42-941B-3B266C665A1C}"/>
    <hyperlink ref="G431" r:id="rId7627" display="https://www.daloopa.com/src/1669500" xr:uid="{E5CDB51C-4CE2-43B6-B01D-88ED48BBC135}"/>
    <hyperlink ref="H431" r:id="rId7628" display="https://www.daloopa.com/src/1669465" xr:uid="{676447FF-65D5-4113-A34F-0EEE213EFF2A}"/>
    <hyperlink ref="I431" r:id="rId7629" display="https://www.daloopa.com/src/1669430" xr:uid="{FA85D8AA-919C-4906-8A21-011991B441FE}"/>
    <hyperlink ref="J431" r:id="rId7630" display="https://www.daloopa.com/src/1669393" xr:uid="{C0C27C73-FBAB-4703-9F89-47A331BD1F3D}"/>
    <hyperlink ref="K431" r:id="rId7631" display="https://www.daloopa.com/src/1669355" xr:uid="{CEF460B8-725C-412A-8383-4F76D17DFE21}"/>
    <hyperlink ref="L431" r:id="rId7632" display="https://www.daloopa.com/src/1669317" xr:uid="{B2479808-38DE-483F-AB39-A49A3FECDD5C}"/>
    <hyperlink ref="M431" r:id="rId7633" display="https://www.daloopa.com/src/1669281" xr:uid="{5B6E022F-4497-41ED-BEB3-691F7C78FE60}"/>
    <hyperlink ref="N431" r:id="rId7634" display="https://www.daloopa.com/src/1669245" xr:uid="{7D30D000-B365-46C1-BB7B-939441A71EE7}"/>
    <hyperlink ref="O431" r:id="rId7635" display="https://www.daloopa.com/src/1669209" xr:uid="{55BF8A36-AF3E-40C8-8BFF-598E44B0D8C7}"/>
    <hyperlink ref="P431" r:id="rId7636" display="https://www.daloopa.com/src/1669171" xr:uid="{951D2E25-89D0-4DA7-B507-1444DCC28F38}"/>
    <hyperlink ref="Q431" r:id="rId7637" display="https://www.daloopa.com/src/1669070" xr:uid="{C737A3E0-6DEC-49E6-9694-F9F232844971}"/>
    <hyperlink ref="R431" r:id="rId7638" display="https://www.daloopa.com/src/1669037" xr:uid="{D84CAE36-F864-43A0-B1C8-476E2830F53E}"/>
    <hyperlink ref="S431" r:id="rId7639" display="https://www.daloopa.com/src/1669003" xr:uid="{8811D33D-7B29-4E48-BC7F-75C9D3B673E2}"/>
    <hyperlink ref="T431" r:id="rId7640" display="https://www.daloopa.com/src/1668968" xr:uid="{6E89942D-6F18-4420-837F-B7FD00026C1C}"/>
    <hyperlink ref="U431" r:id="rId7641" display="https://www.daloopa.com/src/1668932" xr:uid="{CAC215F3-686D-4EE6-B857-8F4C492739CD}"/>
    <hyperlink ref="V431" r:id="rId7642" display="https://www.daloopa.com/src/1668896" xr:uid="{AAFF9DFD-18A7-487B-899D-6CD0917C51A3}"/>
    <hyperlink ref="W431" r:id="rId7643" display="https://www.daloopa.com/src/1668860" xr:uid="{48A9AF11-447A-4984-BCD1-C946BCC08DA0}"/>
    <hyperlink ref="X431" r:id="rId7644" display="https://www.daloopa.com/src/1668824" xr:uid="{20368968-2013-40C8-8DE9-C8CCA82E8A4A}"/>
    <hyperlink ref="Y431" r:id="rId7645" display="https://www.daloopa.com/src/1668790" xr:uid="{6C471520-18CD-4F44-BF71-77A146441340}"/>
    <hyperlink ref="Z431" r:id="rId7646" display="https://www.daloopa.com/src/1668756" xr:uid="{358F3970-4DF6-4C06-BE30-61EA0EB79A46}"/>
    <hyperlink ref="AA431" r:id="rId7647" display="https://www.daloopa.com/src/1668722" xr:uid="{DCED0D24-1536-41F7-AC10-E8769F5B295F}"/>
    <hyperlink ref="AB431" r:id="rId7648" display="https://www.daloopa.com/src/1668688" xr:uid="{097AB637-959F-4ECF-B9BA-3376773EB129}"/>
    <hyperlink ref="AC431" r:id="rId7649" display="https://www.daloopa.com/src/1668655" xr:uid="{D43228C4-A881-49FD-AA3E-FD4FA430EF21}"/>
    <hyperlink ref="AD431" r:id="rId7650" display="https://www.daloopa.com/src/1668622" xr:uid="{1A9896C0-6A80-44EE-A804-39E3EE42F7BB}"/>
    <hyperlink ref="AE431" r:id="rId7651" display="https://www.daloopa.com/src/1668589" xr:uid="{192D208C-0B95-4E2C-B279-56B2F08F7D94}"/>
    <hyperlink ref="AF431" r:id="rId7652" display="https://www.daloopa.com/src/2696853" xr:uid="{7FF708F9-22D8-4935-A1B2-905EE30B438A}"/>
    <hyperlink ref="AG431" r:id="rId7653" display="https://www.daloopa.com/src/4681392" xr:uid="{B2B729E5-3DC6-48E9-AF02-11B10315FA77}"/>
    <hyperlink ref="AH431" r:id="rId7654" display="https://www.daloopa.com/src/7963152" xr:uid="{419302EC-218C-4F88-B75D-A2B1379C947F}"/>
    <hyperlink ref="AI431" r:id="rId7655" display="https://www.daloopa.com/src/10333042" xr:uid="{06F72AFF-0322-42E0-866A-78542CD99987}"/>
    <hyperlink ref="AJ431" r:id="rId7656" display="https://www.daloopa.com/src/14718243" xr:uid="{98D70DC6-8716-4EF5-8045-8DD923BE380C}"/>
    <hyperlink ref="AK431" r:id="rId7657" display="https://www.daloopa.com/src/20811512" xr:uid="{796ECBB9-442A-46BC-8820-0533A9B1BE6B}"/>
    <hyperlink ref="AL431" r:id="rId7658" display="https://www.daloopa.com/src/32272376" xr:uid="{6C93BB1C-9F49-41DE-84BC-B816BB74B638}"/>
    <hyperlink ref="AM431" r:id="rId7659" display="https://www.daloopa.com/src/38123480" xr:uid="{B97E5F3B-EF23-4841-9F19-32666EB1F391}"/>
    <hyperlink ref="AN431" r:id="rId7660" display="https://www.daloopa.com/src/46414896" xr:uid="{AA4EA75A-9F4B-471C-85C3-ECFE41FB9B0F}"/>
    <hyperlink ref="AO431" r:id="rId7661" display="https://www.daloopa.com/src/53410405" xr:uid="{40E1C8FF-10D0-4F86-A060-45BF173D8053}"/>
    <hyperlink ref="AP431" r:id="rId7662" display="https://www.daloopa.com/src/58652689" xr:uid="{E03C7271-9474-4BA5-9359-5AFB4DDC5386}"/>
    <hyperlink ref="AQ431" r:id="rId7663" display="https://www.daloopa.com/src/62949117" xr:uid="{AFE4FEC8-C6CA-4A50-A0F7-9F5F97D7C6BC}"/>
    <hyperlink ref="AR431" r:id="rId7664" display="https://www.daloopa.com/src/67044679" xr:uid="{6DAE6AB7-6D18-4C18-81D8-33492C6381A1}"/>
    <hyperlink ref="AT431" r:id="rId7665" display="https://www.daloopa.com/src/48346973" xr:uid="{4AC3737F-FE82-4F30-9DE7-5DDBDB385D0C}"/>
    <hyperlink ref="AU431" r:id="rId7666" display="https://www.daloopa.com/src/48346647" xr:uid="{CC122262-2573-4B3B-921A-6D6A3CFEA5A6}"/>
    <hyperlink ref="AV431" r:id="rId7667" display="https://www.daloopa.com/src/48345869" xr:uid="{D5E20A7D-3E4A-4975-A259-DDA75F94C40E}"/>
    <hyperlink ref="AW431" r:id="rId7668" display="https://www.daloopa.com/src/48615974" xr:uid="{0C5B18A6-AF08-466A-8CD3-F1CAA1FD4979}"/>
    <hyperlink ref="AX431" r:id="rId7669" display="https://www.daloopa.com/src/48400728" xr:uid="{656338A4-51FB-4DDE-8BE4-059EE15B6C73}"/>
    <hyperlink ref="AY431" r:id="rId7670" display="https://www.daloopa.com/src/48610238" xr:uid="{2200D91B-300D-4A1E-A736-579DC704FD00}"/>
    <hyperlink ref="AZ431" r:id="rId7671" display="https://www.daloopa.com/src/47469237" xr:uid="{725C1F52-6D0E-47F6-A62A-834F0ED3808E}"/>
    <hyperlink ref="BA431" r:id="rId7672" display="https://www.daloopa.com/src/47468689" xr:uid="{90853FF6-CCE4-4E7C-B715-20E4CC7E69A1}"/>
    <hyperlink ref="BB431" r:id="rId7673" display="https://www.daloopa.com/src/46420401" xr:uid="{D59CF6C8-4D1C-4452-AA8C-AE7C863EE744}"/>
    <hyperlink ref="BC431" r:id="rId7674" display="https://www.daloopa.com/src/67054415" xr:uid="{9507B6DC-AE76-48C4-88E4-BD84F9F86EAD}"/>
    <hyperlink ref="A432" r:id="rId7675" xr:uid="{2A2AD11E-83C0-4F1D-B877-9701EEF27460}"/>
    <hyperlink ref="C432" r:id="rId7676" xr:uid="{4293C14E-0DF9-41B2-BA16-C28FAE55A9D2}"/>
    <hyperlink ref="S432" r:id="rId7677" display="https://www.daloopa.com/src/1669004" xr:uid="{2F5867BF-7B0C-4682-B79A-5B441484D8AC}"/>
    <hyperlink ref="T432" r:id="rId7678" display="https://www.daloopa.com/src/1668969" xr:uid="{63F05F2D-B2D1-4CE2-B19A-1F978FA9E8AD}"/>
    <hyperlink ref="U432" r:id="rId7679" display="https://www.daloopa.com/src/1668933" xr:uid="{CD633E1F-7E8E-4AAB-9B6B-168D217BB290}"/>
    <hyperlink ref="V432" r:id="rId7680" display="https://www.daloopa.com/src/1668897" xr:uid="{3D6366A2-D788-4894-BE13-4A72F43D5E6F}"/>
    <hyperlink ref="W432" r:id="rId7681" display="https://www.daloopa.com/src/1668861" xr:uid="{7C1D8ACF-2259-497F-9388-A4242D1C45AE}"/>
    <hyperlink ref="X432" r:id="rId7682" display="https://www.daloopa.com/src/1668825" xr:uid="{9E0B7E76-FBF1-4C9C-9D5E-2852836C8704}"/>
    <hyperlink ref="Y432" r:id="rId7683" display="https://www.daloopa.com/src/1668791" xr:uid="{442C85C3-9264-4ECF-A1D4-54D7A5D68483}"/>
    <hyperlink ref="Z432" r:id="rId7684" display="https://www.daloopa.com/src/1668757" xr:uid="{FE5C9F4F-E182-4BFC-9189-8626103A2441}"/>
    <hyperlink ref="AA432" r:id="rId7685" display="https://www.daloopa.com/src/1668723" xr:uid="{68F2325E-5D60-4F97-AAB2-E8F7DB5775BC}"/>
    <hyperlink ref="AB432" r:id="rId7686" display="https://www.daloopa.com/src/1668689" xr:uid="{EF979539-FC3C-4A04-B63B-B6E29A07DC6B}"/>
    <hyperlink ref="AC432" r:id="rId7687" display="https://www.daloopa.com/src/1668656" xr:uid="{C5CDBA1E-B227-410E-8CF3-C35C7BBB1397}"/>
    <hyperlink ref="AW432" r:id="rId7688" display="https://www.daloopa.com/src/48615952" xr:uid="{E04D7807-056B-4EE5-9695-6E45DB76060B}"/>
    <hyperlink ref="AX432" r:id="rId7689" display="https://www.daloopa.com/src/48400750" xr:uid="{DB79FDDC-1E0D-46E7-A004-185B29150A54}"/>
    <hyperlink ref="AY432" r:id="rId7690" display="https://www.daloopa.com/src/48610227" xr:uid="{4F155866-C322-4737-85DC-4CE613F89758}"/>
    <hyperlink ref="A433" r:id="rId7691" xr:uid="{137910E4-475A-4514-97C8-61112CED09A8}"/>
    <hyperlink ref="C433" r:id="rId7692" xr:uid="{722F6834-99A8-4B75-B607-0D59F996C403}"/>
    <hyperlink ref="E433" r:id="rId7693" display="https://www.daloopa.com/src/1669571" xr:uid="{39BFA867-774B-40C7-B877-E8C8EE83C98C}"/>
    <hyperlink ref="F433" r:id="rId7694" display="https://www.daloopa.com/src/1669536" xr:uid="{FB68B0EE-D97F-4AF3-9A8C-3F91B8EC8959}"/>
    <hyperlink ref="G433" r:id="rId7695" display="https://www.daloopa.com/src/1669501" xr:uid="{8F476163-2A76-43C1-AB3E-1B0755963F0C}"/>
    <hyperlink ref="H433" r:id="rId7696" display="https://www.daloopa.com/src/1669466" xr:uid="{23661742-9B50-4E55-A591-F082737F3002}"/>
    <hyperlink ref="I433" r:id="rId7697" display="https://www.daloopa.com/src/1669431" xr:uid="{AC68EE9B-0411-4EF4-8D88-E0E63DE994C1}"/>
    <hyperlink ref="J433" r:id="rId7698" display="https://www.daloopa.com/src/1669394" xr:uid="{EA9AE214-9FEC-434D-948C-5A718B93F609}"/>
    <hyperlink ref="K433" r:id="rId7699" display="https://www.daloopa.com/src/1669356" xr:uid="{2F60BA6E-DC58-47D4-A2D0-C8E4293BE239}"/>
    <hyperlink ref="L433" r:id="rId7700" display="https://www.daloopa.com/src/1669318" xr:uid="{6B706B03-D018-457A-944C-4CA177151AF7}"/>
    <hyperlink ref="M433" r:id="rId7701" display="https://www.daloopa.com/src/1669282" xr:uid="{C660F019-2D79-4DDA-A362-AB5F1F25E16D}"/>
    <hyperlink ref="N433" r:id="rId7702" display="https://www.daloopa.com/src/1669246" xr:uid="{6CCB63BF-FFC6-4BA0-A108-EF1D24B7BF33}"/>
    <hyperlink ref="O433" r:id="rId7703" display="https://www.daloopa.com/src/1669210" xr:uid="{5632A286-04BD-4BD0-AEAF-67487AD12EFF}"/>
    <hyperlink ref="P433" r:id="rId7704" display="https://www.daloopa.com/src/1669172" xr:uid="{1E228577-7911-45A3-A9AC-179E468D87D1}"/>
    <hyperlink ref="Q433" r:id="rId7705" display="https://www.daloopa.com/src/1669071" xr:uid="{099B6076-3C0E-4DF2-8AF0-FA4036E6E15E}"/>
    <hyperlink ref="R433" r:id="rId7706" display="https://www.daloopa.com/src/1669038" xr:uid="{FA979CE1-2D0F-448A-A9CA-D69285AA3614}"/>
    <hyperlink ref="S433" r:id="rId7707" display="https://www.daloopa.com/src/1669005" xr:uid="{89C12152-3521-4484-83BC-E882E9D2D3D5}"/>
    <hyperlink ref="T433" r:id="rId7708" display="https://www.daloopa.com/src/1668970" xr:uid="{B0A8BCDE-1FEC-4ECD-B500-27C52379C2DD}"/>
    <hyperlink ref="U433" r:id="rId7709" display="https://www.daloopa.com/src/1668934" xr:uid="{A043602C-5EBC-4B7C-AD68-81E11D8894D0}"/>
    <hyperlink ref="V433" r:id="rId7710" display="https://www.daloopa.com/src/1668898" xr:uid="{17005E0C-C119-4146-B0A3-9A40D8A90CAF}"/>
    <hyperlink ref="W433" r:id="rId7711" display="https://www.daloopa.com/src/1668862" xr:uid="{35C8003E-D45A-436B-AAA3-0ED0BEB67307}"/>
    <hyperlink ref="X433" r:id="rId7712" display="https://www.daloopa.com/src/1668826" xr:uid="{EB779563-5B88-4A0B-9176-8FCE3807B549}"/>
    <hyperlink ref="Y433" r:id="rId7713" display="https://www.daloopa.com/src/1668792" xr:uid="{A5D089DA-5E52-4A2E-9523-7D90CE905828}"/>
    <hyperlink ref="Z433" r:id="rId7714" display="https://www.daloopa.com/src/1668758" xr:uid="{15ED5FD3-4D9F-4437-8633-341CAC7A0FE4}"/>
    <hyperlink ref="AA433" r:id="rId7715" display="https://www.daloopa.com/src/1668724" xr:uid="{8C646148-E3A8-4DFB-B047-1A1AEC9F211D}"/>
    <hyperlink ref="AB433" r:id="rId7716" display="https://www.daloopa.com/src/1668690" xr:uid="{F7884F72-84DC-4785-BCCB-919EB89C5639}"/>
    <hyperlink ref="AC433" r:id="rId7717" display="https://www.daloopa.com/src/1668657" xr:uid="{7417377D-5C19-452C-8829-2FBE2D739321}"/>
    <hyperlink ref="AD433" r:id="rId7718" display="https://www.daloopa.com/src/1668623" xr:uid="{5DF2DCD1-AE35-43D0-B7F0-DD60EF9A3707}"/>
    <hyperlink ref="AE433" r:id="rId7719" display="https://www.daloopa.com/src/1668590" xr:uid="{83ED5E13-2932-4A00-AB8C-3F0B9CB7E664}"/>
    <hyperlink ref="AF433" r:id="rId7720" display="https://www.daloopa.com/src/2696854" xr:uid="{7FD2DCF0-A04D-41A3-9988-79621212488A}"/>
    <hyperlink ref="AG433" r:id="rId7721" display="https://www.daloopa.com/src/4681393" xr:uid="{90C89EB0-2A7D-4EC9-BB55-72E38B90AB2B}"/>
    <hyperlink ref="AH433" r:id="rId7722" display="https://www.daloopa.com/src/7963153" xr:uid="{9919A440-4CD6-40D7-AAD8-D26E5BA0F3F3}"/>
    <hyperlink ref="AI433" r:id="rId7723" display="https://www.daloopa.com/src/10333043" xr:uid="{7C8BC6EB-8FEF-4C86-B79D-9E16EF58FE64}"/>
    <hyperlink ref="AJ433" r:id="rId7724" display="https://www.daloopa.com/src/14718244" xr:uid="{C7CC564F-6339-4216-81BC-A3870BE20477}"/>
    <hyperlink ref="AK433" r:id="rId7725" display="https://www.daloopa.com/src/20811506" xr:uid="{1235BE1D-6610-4DCE-A193-8A4E70D3BD14}"/>
    <hyperlink ref="AL433" r:id="rId7726" display="https://www.daloopa.com/src/32272371" xr:uid="{946ADD79-C9FF-44A0-927A-F1F8E905C60A}"/>
    <hyperlink ref="AM433" r:id="rId7727" display="https://www.daloopa.com/src/38123486" xr:uid="{6A97FD69-DD71-4274-9E20-2C46612E3C3F}"/>
    <hyperlink ref="AN433" r:id="rId7728" display="https://www.daloopa.com/src/46414883" xr:uid="{9DA236EC-3A30-4502-986A-F98E43BB140D}"/>
    <hyperlink ref="AO433" r:id="rId7729" display="https://www.daloopa.com/src/53410402" xr:uid="{ED1905DA-CB4D-4266-B877-BFDFD7963EA2}"/>
    <hyperlink ref="AP433" r:id="rId7730" display="https://www.daloopa.com/src/58652690" xr:uid="{1818CE96-3589-4853-98E3-7706EE062A4A}"/>
    <hyperlink ref="AQ433" r:id="rId7731" display="https://www.daloopa.com/src/62949115" xr:uid="{83A231D6-5658-4426-80AD-12DFAC573F70}"/>
    <hyperlink ref="AR433" r:id="rId7732" display="https://www.daloopa.com/src/67044681" xr:uid="{6733FEBF-FE29-4086-AA5B-DC25235E9869}"/>
    <hyperlink ref="AT433" r:id="rId7733" display="https://www.daloopa.com/src/48346984" xr:uid="{A5DE6B09-083E-48C2-BB82-BD808E1CC016}"/>
    <hyperlink ref="AU433" r:id="rId7734" display="https://www.daloopa.com/src/48346650" xr:uid="{E69812D2-7EB3-415A-92ED-750376740E5A}"/>
    <hyperlink ref="AV433" r:id="rId7735" display="https://www.daloopa.com/src/48345880" xr:uid="{E12C0908-13C1-42E7-B4A2-E9A97548FAF5}"/>
    <hyperlink ref="AW433" r:id="rId7736" display="https://www.daloopa.com/src/48615975" xr:uid="{F7BABE66-DDA2-4207-8CB9-2F4FFA7E2F5D}"/>
    <hyperlink ref="AX433" r:id="rId7737" display="https://www.daloopa.com/src/48400729" xr:uid="{21E71DFF-3676-428C-8B6A-44F61C2CAA33}"/>
    <hyperlink ref="AY433" r:id="rId7738" display="https://www.daloopa.com/src/48610239" xr:uid="{90F343C9-5538-4C05-9256-40163C15DE13}"/>
    <hyperlink ref="AZ433" r:id="rId7739" display="https://www.daloopa.com/src/47469236" xr:uid="{3A8DC74B-B85C-453B-BAD4-372164AA4CD9}"/>
    <hyperlink ref="BA433" r:id="rId7740" display="https://www.daloopa.com/src/47468691" xr:uid="{977B9526-9016-4E15-91CE-F898B6C8D9F3}"/>
    <hyperlink ref="BB433" r:id="rId7741" display="https://www.daloopa.com/src/46420396" xr:uid="{CC390940-C1EF-4EBA-BED0-00BFD469AD9C}"/>
    <hyperlink ref="BC433" r:id="rId7742" display="https://www.daloopa.com/src/67054414" xr:uid="{B2EE17AB-A7E8-4843-9DB9-9A894F6D97DA}"/>
    <hyperlink ref="A434" r:id="rId7743" xr:uid="{63746463-E5FF-459D-8E9F-7730E38E2ACD}"/>
    <hyperlink ref="C434" r:id="rId7744" xr:uid="{ACAF6DDF-E048-49B4-A1D0-983BE3E008E3}"/>
    <hyperlink ref="E434" r:id="rId7745" display="https://www.daloopa.com/src/1669572" xr:uid="{F2D33521-6D01-48DC-836C-497EDF4E0B5F}"/>
    <hyperlink ref="F434" r:id="rId7746" display="https://www.daloopa.com/src/1669537" xr:uid="{5757537E-E122-4DFE-8E85-8161BABAC557}"/>
    <hyperlink ref="G434" r:id="rId7747" display="https://www.daloopa.com/src/1669502" xr:uid="{036C8F61-B1C4-4ADA-9841-D12CD004FC15}"/>
    <hyperlink ref="H434" r:id="rId7748" display="https://www.daloopa.com/src/1669467" xr:uid="{4206FD9A-9EB5-46A9-9A60-26E7BB2C39C1}"/>
    <hyperlink ref="I434" r:id="rId7749" display="https://www.daloopa.com/src/1669432" xr:uid="{92111829-1499-4872-A599-8B9B4A46357D}"/>
    <hyperlink ref="J434" r:id="rId7750" display="https://www.daloopa.com/src/1669395" xr:uid="{DA4FBA2E-5A61-427C-A371-73BC2CB0ABE0}"/>
    <hyperlink ref="K434" r:id="rId7751" display="https://www.daloopa.com/src/1669357" xr:uid="{54A891C5-7C6F-4D17-B2F7-116E188DF022}"/>
    <hyperlink ref="L434" r:id="rId7752" display="https://www.daloopa.com/src/1669319" xr:uid="{DA2B3B87-651F-4936-AA04-4091BE79CE30}"/>
    <hyperlink ref="M434" r:id="rId7753" display="https://www.daloopa.com/src/1669283" xr:uid="{317354A8-F05B-4AD7-9D13-DB57DD49EC21}"/>
    <hyperlink ref="N434" r:id="rId7754" display="https://www.daloopa.com/src/1669247" xr:uid="{76686F62-33B6-41EA-AD8B-F7B7231D3F54}"/>
    <hyperlink ref="O434" r:id="rId7755" display="https://www.daloopa.com/src/1669211" xr:uid="{A10720CF-7D52-4639-9583-93CCC943B183}"/>
    <hyperlink ref="P434" r:id="rId7756" display="https://www.daloopa.com/src/1669173" xr:uid="{FCF82283-5F17-439F-A6A6-9A2897EFDB72}"/>
    <hyperlink ref="Q434" r:id="rId7757" display="https://www.daloopa.com/src/1669072" xr:uid="{6DB87B85-FC3A-49E3-8463-7A74D61BB889}"/>
    <hyperlink ref="R434" r:id="rId7758" display="https://www.daloopa.com/src/1669039" xr:uid="{E2AF912A-EFEF-4EE8-9182-0C24715CC2D4}"/>
    <hyperlink ref="S434" r:id="rId7759" display="https://www.daloopa.com/src/1669006" xr:uid="{0F249705-2279-41F0-B0BF-1115D7D251C6}"/>
    <hyperlink ref="T434" r:id="rId7760" display="https://www.daloopa.com/src/1668971" xr:uid="{A9FDD0E8-1A04-4492-8D44-1672DEFACFB3}"/>
    <hyperlink ref="U434" r:id="rId7761" display="https://www.daloopa.com/src/1668935" xr:uid="{B9083B5D-5197-4304-BD1C-B6A2B48E65D1}"/>
    <hyperlink ref="V434" r:id="rId7762" display="https://www.daloopa.com/src/1668899" xr:uid="{53AE6464-CE15-4B77-A1D0-98F952234FFE}"/>
    <hyperlink ref="W434" r:id="rId7763" display="https://www.daloopa.com/src/1668863" xr:uid="{72C9A1C5-4D3B-4036-99F6-AEB57058B5E7}"/>
    <hyperlink ref="X434" r:id="rId7764" display="https://www.daloopa.com/src/1668827" xr:uid="{C1351AAE-D53B-4C0C-81B8-50282ED75DC0}"/>
    <hyperlink ref="Y434" r:id="rId7765" display="https://www.daloopa.com/src/1668793" xr:uid="{7B9E12BF-E3C7-4685-A654-38448B32F8CF}"/>
    <hyperlink ref="Z434" r:id="rId7766" display="https://www.daloopa.com/src/1668759" xr:uid="{1557EB85-0C05-49AD-83AC-B52DF2B4E266}"/>
    <hyperlink ref="AA434" r:id="rId7767" display="https://www.daloopa.com/src/1668725" xr:uid="{AAC72E00-CF4C-45AD-BACF-5B5D192B0460}"/>
    <hyperlink ref="AB434" r:id="rId7768" display="https://www.daloopa.com/src/1668691" xr:uid="{3BFB51EA-AF79-49C1-ABF1-32CCDC06DB66}"/>
    <hyperlink ref="AC434" r:id="rId7769" display="https://www.daloopa.com/src/1668658" xr:uid="{706C8380-95FA-4E64-AFE0-616903945C66}"/>
    <hyperlink ref="AD434" r:id="rId7770" display="https://www.daloopa.com/src/1668624" xr:uid="{767BD199-2B6C-4A7C-A752-DC982C806436}"/>
    <hyperlink ref="AE434" r:id="rId7771" display="https://www.daloopa.com/src/1668591" xr:uid="{74D80A97-36DA-4C47-8B46-57155E7DF26C}"/>
    <hyperlink ref="AF434" r:id="rId7772" display="https://www.daloopa.com/src/2696855" xr:uid="{263E7F8F-D734-43D2-86C6-CAC7B35D9FF8}"/>
    <hyperlink ref="AG434" r:id="rId7773" display="https://www.daloopa.com/src/4681394" xr:uid="{C5E9DCC1-4B49-4C57-B742-17CA46E7332B}"/>
    <hyperlink ref="AH434" r:id="rId7774" display="https://www.daloopa.com/src/7963154" xr:uid="{1B6F1BB3-3D3B-4492-9749-45081EDB6EF0}"/>
    <hyperlink ref="AI434" r:id="rId7775" display="https://www.daloopa.com/src/10333044" xr:uid="{1230042C-62D0-4A60-A4A1-6BA0B52F57D7}"/>
    <hyperlink ref="AJ434" r:id="rId7776" display="https://www.daloopa.com/src/14718221" xr:uid="{DF8B5EEB-F004-4DC8-9842-0C79C96D0D6E}"/>
    <hyperlink ref="AK434" r:id="rId7777" display="https://www.daloopa.com/src/20811531" xr:uid="{F13B7D5B-3212-4FEF-BC0F-B2C8A442B175}"/>
    <hyperlink ref="AL434" r:id="rId7778" display="https://www.daloopa.com/src/32272377" xr:uid="{90BA8EDF-3C22-4E54-A0EA-00368D196D5D}"/>
    <hyperlink ref="AM434" r:id="rId7779" display="https://www.daloopa.com/src/38123487" xr:uid="{44EEC2F8-4D2D-4DAC-AA61-077C9E6F5E52}"/>
    <hyperlink ref="AN434" r:id="rId7780" display="https://www.daloopa.com/src/46414895" xr:uid="{C1B4DD47-C3E2-4E5A-A563-35632BBB95B0}"/>
    <hyperlink ref="AO434" r:id="rId7781" display="https://www.daloopa.com/src/53410385" xr:uid="{72EAC013-97BA-4A60-A438-F8FBD3D7A05B}"/>
    <hyperlink ref="AP434" r:id="rId7782" display="https://www.daloopa.com/src/58652691" xr:uid="{17527061-E8C3-4D34-8096-E43D371856B7}"/>
    <hyperlink ref="AQ434" r:id="rId7783" display="https://www.daloopa.com/src/62949123" xr:uid="{F89541A0-9C5F-46D6-B50A-5A1A2FFEA840}"/>
    <hyperlink ref="AR434" r:id="rId7784" display="https://www.daloopa.com/src/67044682" xr:uid="{B580042F-3C3C-4B9A-B785-3E8601E0CA45}"/>
    <hyperlink ref="AT434" r:id="rId7785" display="https://www.daloopa.com/src/48346972" xr:uid="{A679769D-86C6-4C79-AA86-3745C0AE3580}"/>
    <hyperlink ref="AU434" r:id="rId7786" display="https://www.daloopa.com/src/48346649" xr:uid="{0E972F97-45ED-45F4-B6B8-9494F1BC2050}"/>
    <hyperlink ref="AV434" r:id="rId7787" display="https://www.daloopa.com/src/48345881" xr:uid="{A2F9AB00-A003-486E-AD5D-BF264BA8196E}"/>
    <hyperlink ref="AW434" r:id="rId7788" display="https://www.daloopa.com/src/48615977" xr:uid="{A1F86387-32C7-4164-9574-AB5B4BED0258}"/>
    <hyperlink ref="AX434" r:id="rId7789" display="https://www.daloopa.com/src/48400731" xr:uid="{D5849D3F-8A17-47DD-8FBE-136753CD612C}"/>
    <hyperlink ref="AY434" r:id="rId7790" display="https://www.daloopa.com/src/48610236" xr:uid="{6DCE27DA-1F0E-4ADE-8A8D-3D6F382BF8D4}"/>
    <hyperlink ref="AZ434" r:id="rId7791" display="https://www.daloopa.com/src/47469235" xr:uid="{C46E4753-F578-4A55-A71C-19BDCD769828}"/>
    <hyperlink ref="BA434" r:id="rId7792" display="https://www.daloopa.com/src/47468697" xr:uid="{EDC99AC2-A7A2-4E41-9E99-73C74D572BBD}"/>
    <hyperlink ref="BB434" r:id="rId7793" display="https://www.daloopa.com/src/46420406" xr:uid="{026D348C-7EFE-4143-9CAA-4660543D0C8E}"/>
    <hyperlink ref="BC434" r:id="rId7794" display="https://www.daloopa.com/src/67054416" xr:uid="{14854E3C-2445-434F-94D8-0F98AF5CDE12}"/>
    <hyperlink ref="A435" r:id="rId7795" xr:uid="{17FF3BC2-AABF-4BD7-8773-8F8E269E9B74}"/>
    <hyperlink ref="C435" r:id="rId7796" xr:uid="{9E51337B-3268-4609-9A91-4C5ABF5E4D97}"/>
    <hyperlink ref="E435" r:id="rId7797" display="https://www.daloopa.com/src/1669573" xr:uid="{4718616F-194E-4D0F-AD8A-629B6388D3E6}"/>
    <hyperlink ref="F435" r:id="rId7798" display="https://www.daloopa.com/src/1669538" xr:uid="{9D01AD35-2730-4FBA-9C3F-25CA8EE3DC44}"/>
    <hyperlink ref="G435" r:id="rId7799" display="https://www.daloopa.com/src/1669503" xr:uid="{733C4712-5F39-4914-91DF-E26030068015}"/>
    <hyperlink ref="H435" r:id="rId7800" display="https://www.daloopa.com/src/1669468" xr:uid="{859D6870-47FB-4ADB-ACEE-3377C20EDF2C}"/>
    <hyperlink ref="I435" r:id="rId7801" display="https://www.daloopa.com/src/1669433" xr:uid="{C1238B5D-0087-41EF-A64E-A790C1258091}"/>
    <hyperlink ref="J435" r:id="rId7802" display="https://www.daloopa.com/src/1669396" xr:uid="{40848996-DE12-4813-BA82-C884FFAAD41D}"/>
    <hyperlink ref="K435" r:id="rId7803" display="https://www.daloopa.com/src/1669358" xr:uid="{F6EA9B73-0DFE-4386-945C-E27ED42864E9}"/>
    <hyperlink ref="L435" r:id="rId7804" display="https://www.daloopa.com/src/1669320" xr:uid="{F00C2781-26D3-498C-A5E2-E32E09213BA5}"/>
    <hyperlink ref="M435" r:id="rId7805" display="https://www.daloopa.com/src/1669284" xr:uid="{15FE19ED-2F17-4109-9267-919D6F1315FF}"/>
    <hyperlink ref="N435" r:id="rId7806" display="https://www.daloopa.com/src/1669248" xr:uid="{8BC979F9-9C43-4181-A611-2DB8D2E8C244}"/>
    <hyperlink ref="O435" r:id="rId7807" display="https://www.daloopa.com/src/1669212" xr:uid="{71A15C84-DACD-4EEC-8E8D-9D12B6ED733F}"/>
    <hyperlink ref="P435" r:id="rId7808" display="https://www.daloopa.com/src/1669174" xr:uid="{C9909164-C947-4279-B100-1039D8309FCA}"/>
    <hyperlink ref="Q435" r:id="rId7809" display="https://www.daloopa.com/src/1669073" xr:uid="{0B8280C5-7B0D-4CAF-8172-92F6C52E1ECC}"/>
    <hyperlink ref="R435" r:id="rId7810" display="https://www.daloopa.com/src/1669040" xr:uid="{04515473-1BC3-4A16-83B6-E0476DFF1F3D}"/>
    <hyperlink ref="S435" r:id="rId7811" display="https://www.daloopa.com/src/1669007" xr:uid="{9F1227FE-9A5C-49F9-A8FF-42647291EC5D}"/>
    <hyperlink ref="T435" r:id="rId7812" display="https://www.daloopa.com/src/1668972" xr:uid="{9ABA9481-6E1C-44FA-BC38-6697AF9666F8}"/>
    <hyperlink ref="U435" r:id="rId7813" display="https://www.daloopa.com/src/1668936" xr:uid="{8FC0AC69-C139-4871-82DB-C106504C1C6F}"/>
    <hyperlink ref="V435" r:id="rId7814" display="https://www.daloopa.com/src/1668900" xr:uid="{D742CE97-2F7F-48CF-BEDD-2AA2721D9BCC}"/>
    <hyperlink ref="W435" r:id="rId7815" display="https://www.daloopa.com/src/1668864" xr:uid="{45DA908C-D802-4DF1-939D-246934C942C7}"/>
    <hyperlink ref="X435" r:id="rId7816" display="https://www.daloopa.com/src/1668828" xr:uid="{D60C42D8-A8D4-4DA2-B115-CA0C15B3C1E6}"/>
    <hyperlink ref="Y435" r:id="rId7817" display="https://www.daloopa.com/src/1668794" xr:uid="{D2A498AF-2484-45E0-B4B0-2EA97CA4DB7C}"/>
    <hyperlink ref="Z435" r:id="rId7818" display="https://www.daloopa.com/src/1668760" xr:uid="{DD4176FC-4AB7-4E95-A048-D7619191C79A}"/>
    <hyperlink ref="AA435" r:id="rId7819" display="https://www.daloopa.com/src/1668726" xr:uid="{3E7203D9-1152-477A-B4B6-97DBE7122731}"/>
    <hyperlink ref="AB435" r:id="rId7820" display="https://www.daloopa.com/src/1668692" xr:uid="{F0C392C7-5BDA-4EC3-890C-AB05B4589BD8}"/>
    <hyperlink ref="AC435" r:id="rId7821" display="https://www.daloopa.com/src/1668659" xr:uid="{0160B753-52D8-4E6C-B85D-CB84AB99B7A4}"/>
    <hyperlink ref="AD435" r:id="rId7822" display="https://www.daloopa.com/src/1668625" xr:uid="{F3F64AE4-12DB-42ED-8334-973228B40B57}"/>
    <hyperlink ref="AE435" r:id="rId7823" display="https://www.daloopa.com/src/1668592" xr:uid="{AA4AAF97-9B92-44A8-AB8F-03286F3B6F45}"/>
    <hyperlink ref="AF435" r:id="rId7824" display="https://www.daloopa.com/src/2696856" xr:uid="{2AB6398B-0558-4F26-9504-EFA34F4858AE}"/>
    <hyperlink ref="AG435" r:id="rId7825" display="https://www.daloopa.com/src/4681395" xr:uid="{8B717214-ADA5-4320-B672-001D11AFBC8E}"/>
    <hyperlink ref="AH435" r:id="rId7826" display="https://www.daloopa.com/src/7963155" xr:uid="{A5CD7D0D-C2F2-4572-A230-A980ED7D9C7A}"/>
    <hyperlink ref="AI435" r:id="rId7827" display="https://www.daloopa.com/src/10333053" xr:uid="{2960BE4E-E25B-4E3A-B857-5816E02C9485}"/>
    <hyperlink ref="AJ435" r:id="rId7828" display="https://www.daloopa.com/src/14718248" xr:uid="{BB1A15B0-54DB-4A6C-BE7E-0DB5C1FE81DA}"/>
    <hyperlink ref="AK435" r:id="rId7829" display="https://www.daloopa.com/src/20811523" xr:uid="{AF07B36B-8198-429C-AF0F-22BC2F056803}"/>
    <hyperlink ref="AL435" r:id="rId7830" display="https://www.daloopa.com/src/32272390" xr:uid="{0787F322-C319-4584-A3B9-3AD44B957A8A}"/>
    <hyperlink ref="AM435" r:id="rId7831" display="https://www.daloopa.com/src/38123477" xr:uid="{7D547D5F-D9DF-423B-B261-48D20C24336E}"/>
    <hyperlink ref="AN435" r:id="rId7832" display="https://www.daloopa.com/src/46414905" xr:uid="{EDE6E6BF-2118-49C8-9367-943EAF554885}"/>
    <hyperlink ref="AO435" r:id="rId7833" display="https://www.daloopa.com/src/53410396" xr:uid="{AD491097-D230-4063-BA9A-7F8116B78372}"/>
    <hyperlink ref="AP435" r:id="rId7834" display="https://www.daloopa.com/src/58652684" xr:uid="{23A045E8-DD3D-4560-8C40-78F58BD068A3}"/>
    <hyperlink ref="AQ435" r:id="rId7835" display="https://www.daloopa.com/src/62949126" xr:uid="{FBF0DE92-4126-4BEB-A16D-7C384D8C8393}"/>
    <hyperlink ref="AR435" r:id="rId7836" display="https://www.daloopa.com/src/67044684" xr:uid="{ACD53BB3-8A5C-4521-B7F0-B0BEA9520393}"/>
    <hyperlink ref="AT435" r:id="rId7837" display="https://www.daloopa.com/src/48346974" xr:uid="{3314FB75-2F2F-41DD-A49E-2F8487F705E5}"/>
    <hyperlink ref="AU435" r:id="rId7838" display="https://www.daloopa.com/src/48346648" xr:uid="{994A95EB-D8F2-436F-8BD5-36EABE8C7508}"/>
    <hyperlink ref="AV435" r:id="rId7839" display="https://www.daloopa.com/src/48345882" xr:uid="{D6A685C0-18CC-4D06-BB37-D50D933ABC3B}"/>
    <hyperlink ref="AW435" r:id="rId7840" display="https://www.daloopa.com/src/48615962" xr:uid="{D5475838-E49B-432F-94EF-4EBDF004E698}"/>
    <hyperlink ref="AX435" r:id="rId7841" display="https://www.daloopa.com/src/48400745" xr:uid="{B25166F3-B5FC-4245-8407-D63383F591D1}"/>
    <hyperlink ref="AY435" r:id="rId7842" display="https://www.daloopa.com/src/48610220" xr:uid="{E9B625D7-2742-46B6-95F9-AFDD67D443D2}"/>
    <hyperlink ref="AZ435" r:id="rId7843" display="https://www.daloopa.com/src/47469242" xr:uid="{2D9AC32D-ABF9-4284-AED0-DB086E692112}"/>
    <hyperlink ref="BA435" r:id="rId7844" display="https://www.daloopa.com/src/47468696" xr:uid="{83FFB4F8-683A-456D-AB81-807EE967F86E}"/>
    <hyperlink ref="BB435" r:id="rId7845" display="https://www.daloopa.com/src/46420410" xr:uid="{F9EE918E-EFD2-470F-8D75-970013C0293D}"/>
    <hyperlink ref="BC435" r:id="rId7846" display="https://www.daloopa.com/src/67054429" xr:uid="{517B711E-BA8E-496E-838B-98C479947D29}"/>
    <hyperlink ref="A436" r:id="rId7847" xr:uid="{BD468838-A7DA-4BA3-B676-1697FBE5B4E3}"/>
    <hyperlink ref="C436" r:id="rId7848" xr:uid="{63D48C63-4304-46C9-8098-79A54A194B03}"/>
    <hyperlink ref="T436" r:id="rId7849" display="https://www.daloopa.com/src/1668973" xr:uid="{2B382018-4368-41D3-B704-7716A88B8744}"/>
    <hyperlink ref="U436" r:id="rId7850" display="https://www.daloopa.com/src/1668937" xr:uid="{18437FE5-2992-417E-950A-B1494FBF277D}"/>
    <hyperlink ref="V436" r:id="rId7851" display="https://www.daloopa.com/src/1668901" xr:uid="{965D99AD-F4F3-497A-93C3-079418596B59}"/>
    <hyperlink ref="W436" r:id="rId7852" display="https://www.daloopa.com/src/1668865" xr:uid="{CAE1A42A-07B1-41C1-9DD8-800E14AE9293}"/>
    <hyperlink ref="X436" r:id="rId7853" display="https://www.daloopa.com/src/1668829" xr:uid="{087C14DE-9D38-4B58-9338-0DD62C90B20C}"/>
    <hyperlink ref="Y436" r:id="rId7854" display="https://www.daloopa.com/src/1668795" xr:uid="{02AEBD94-E42D-45FA-9FC1-6C5327CED5F2}"/>
    <hyperlink ref="Z436" r:id="rId7855" display="https://www.daloopa.com/src/1668761" xr:uid="{15E94F0E-5C2F-4CA7-83F6-29D49F0C3878}"/>
    <hyperlink ref="AA436" r:id="rId7856" display="https://www.daloopa.com/src/1668727" xr:uid="{2C100807-98AB-4827-8F31-90B81AAAA5E4}"/>
    <hyperlink ref="AB436" r:id="rId7857" display="https://www.daloopa.com/src/1668693" xr:uid="{5B381E32-191D-4377-A3ED-423118C5CC03}"/>
    <hyperlink ref="AC436" r:id="rId7858" display="https://www.daloopa.com/src/1668660" xr:uid="{5B0BCC8B-949D-479D-8C67-F2FB0DA9CB59}"/>
    <hyperlink ref="AD436" r:id="rId7859" display="https://www.daloopa.com/src/1668626" xr:uid="{594A9253-48D5-4A42-BDD2-B4543379D1C0}"/>
    <hyperlink ref="AE436" r:id="rId7860" display="https://www.daloopa.com/src/1668593" xr:uid="{C9DBEE2A-2A5C-434A-A342-090101CA93D5}"/>
    <hyperlink ref="AF436" r:id="rId7861" display="https://www.daloopa.com/src/2696857" xr:uid="{656D909F-B0D4-40A4-B0D2-22234DB4424D}"/>
    <hyperlink ref="AG436" r:id="rId7862" display="https://www.daloopa.com/src/4681396" xr:uid="{DB80380A-EC30-4C35-9FC1-C757E65DD281}"/>
    <hyperlink ref="AH436" r:id="rId7863" display="https://www.daloopa.com/src/7963156" xr:uid="{3A8050BF-6BDB-4F2E-A49D-5343CBA880A5}"/>
    <hyperlink ref="AI436" r:id="rId7864" display="https://www.daloopa.com/src/10333052" xr:uid="{40A5186D-075A-4386-B460-805B81438F7C}"/>
    <hyperlink ref="AJ436" r:id="rId7865" display="https://www.daloopa.com/src/14718224" xr:uid="{D67C1582-BB5F-4598-A9F7-223BD6ED065F}"/>
    <hyperlink ref="AK436" r:id="rId7866" display="https://www.daloopa.com/src/20811522" xr:uid="{8F065614-8B3C-4A07-8007-1C85AE57E98C}"/>
    <hyperlink ref="AL436" r:id="rId7867" display="https://www.daloopa.com/src/32272391" xr:uid="{681F9401-351C-4452-AF67-FB9DD2F751BB}"/>
    <hyperlink ref="AM436" r:id="rId7868" display="https://www.daloopa.com/src/38123491" xr:uid="{848B4FC3-59BC-4F00-BEDA-8BDB0286DD13}"/>
    <hyperlink ref="AN436" r:id="rId7869" display="https://www.daloopa.com/src/46414900" xr:uid="{77EBF38E-D402-49C6-8D85-5176EEA79889}"/>
    <hyperlink ref="AO436" r:id="rId7870" display="https://www.daloopa.com/src/53410397" xr:uid="{52EFB063-6D4F-4C3B-AABA-5DF4E4F19006}"/>
    <hyperlink ref="AP436" r:id="rId7871" display="https://www.daloopa.com/src/58652686" xr:uid="{1EC6DD3D-0D9B-435F-92FD-C635AA8FEA46}"/>
    <hyperlink ref="AQ436" r:id="rId7872" display="https://www.daloopa.com/src/62949113" xr:uid="{B3321850-7DFD-4330-80C6-45EDD63A6A96}"/>
    <hyperlink ref="AR436" r:id="rId7873" display="https://www.daloopa.com/src/67044676" xr:uid="{E421E447-D5CF-48A5-9B15-74C119EE1278}"/>
    <hyperlink ref="AW436" r:id="rId7874" display="https://www.daloopa.com/src/48615948" xr:uid="{A000532C-84A2-4AB6-A123-C8C0BF511B92}"/>
    <hyperlink ref="AX436" r:id="rId7875" display="https://www.daloopa.com/src/48400746" xr:uid="{EA2B76D9-F168-4FAA-AB0A-51699336AFEC}"/>
    <hyperlink ref="AY436" r:id="rId7876" display="https://www.daloopa.com/src/48610209" xr:uid="{D957A8BD-7025-4428-A120-41E7595D37E6}"/>
    <hyperlink ref="AZ436" r:id="rId7877" display="https://www.daloopa.com/src/47469243" xr:uid="{61897B63-C82D-4E84-B4C3-D6F0A87A7084}"/>
    <hyperlink ref="BA436" r:id="rId7878" display="https://www.daloopa.com/src/47468683" xr:uid="{345F2355-01A4-4ACC-9C0E-C449A2000B59}"/>
    <hyperlink ref="BB436" r:id="rId7879" display="https://www.daloopa.com/src/46420413" xr:uid="{99ECB628-4825-488F-8F60-64FD85EE4AF4}"/>
    <hyperlink ref="BC436" r:id="rId7880" display="https://www.daloopa.com/src/67054424" xr:uid="{B0167D8C-B1DC-4500-98E4-6DE4DED1CCB5}"/>
    <hyperlink ref="A437" r:id="rId7881" xr:uid="{A541BA51-22C3-41B7-93D8-4AF07E684C5E}"/>
    <hyperlink ref="C437" r:id="rId7882" xr:uid="{33E56E0A-96B8-44AD-811D-D148FE6411F3}"/>
    <hyperlink ref="E437" r:id="rId7883" display="https://www.daloopa.com/src/1669574" xr:uid="{1BAB5A6C-6CA6-46FB-AD28-877B40202D91}"/>
    <hyperlink ref="F437" r:id="rId7884" display="https://www.daloopa.com/src/1669539" xr:uid="{AC4D8128-FE8C-4B6F-A585-EA2D9EB655FA}"/>
    <hyperlink ref="G437" r:id="rId7885" display="https://www.daloopa.com/src/1669504" xr:uid="{1DA55AB0-9618-43BA-91DA-D0C95784B92B}"/>
    <hyperlink ref="H437" r:id="rId7886" display="https://www.daloopa.com/src/1669469" xr:uid="{43F13F65-BB73-408F-A4D3-CF3337B5BF76}"/>
    <hyperlink ref="I437" r:id="rId7887" display="https://www.daloopa.com/src/1669434" xr:uid="{71786973-A0A7-40B9-BCFF-71406BCA54D4}"/>
    <hyperlink ref="J437" r:id="rId7888" display="https://www.daloopa.com/src/1669397" xr:uid="{721FC6D9-B679-4881-8FE2-FF9119533BCF}"/>
    <hyperlink ref="K437" r:id="rId7889" display="https://www.daloopa.com/src/1669359" xr:uid="{83DE7902-0398-4E7D-8807-BF7B0551EDAA}"/>
    <hyperlink ref="L437" r:id="rId7890" display="https://www.daloopa.com/src/1669321" xr:uid="{CBE581C7-5C48-47AD-93B1-BF60150F4328}"/>
    <hyperlink ref="M437" r:id="rId7891" display="https://www.daloopa.com/src/1669285" xr:uid="{DD02AAA8-3838-4660-B16A-A8B5B03F1137}"/>
    <hyperlink ref="N437" r:id="rId7892" display="https://www.daloopa.com/src/1669249" xr:uid="{8C5FB817-5C89-4DD0-AF41-25057F354732}"/>
    <hyperlink ref="O437" r:id="rId7893" display="https://www.daloopa.com/src/1669213" xr:uid="{77C9D1C3-8113-4F1D-AA19-039BF58DB82A}"/>
    <hyperlink ref="P437" r:id="rId7894" display="https://www.daloopa.com/src/1669175" xr:uid="{6F122583-B192-4F2A-851A-7B4ABFE5521D}"/>
    <hyperlink ref="Q437" r:id="rId7895" display="https://www.daloopa.com/src/1669074" xr:uid="{C0D44B93-5ADA-4452-B8CA-D20CA1D14635}"/>
    <hyperlink ref="R437" r:id="rId7896" display="https://www.daloopa.com/src/1669041" xr:uid="{2979F515-2C3B-48B1-B05A-01CB55DB6F1C}"/>
    <hyperlink ref="S437" r:id="rId7897" display="https://www.daloopa.com/src/1669008" xr:uid="{79244F01-BE0A-4D6D-9D02-D6156348F540}"/>
    <hyperlink ref="T437" r:id="rId7898" display="https://www.daloopa.com/src/1668974" xr:uid="{08AEA71F-AEC6-4325-A340-A92D622C4EA2}"/>
    <hyperlink ref="U437" r:id="rId7899" display="https://www.daloopa.com/src/1668938" xr:uid="{DD1079C2-53EF-4CBB-AEA0-8957A6F52617}"/>
    <hyperlink ref="V437" r:id="rId7900" display="https://www.daloopa.com/src/1668902" xr:uid="{6C7B5CD5-1704-4B5F-B11E-E64D003A0313}"/>
    <hyperlink ref="W437" r:id="rId7901" display="https://www.daloopa.com/src/1668866" xr:uid="{1DDCE807-A6E5-4CB2-8AE3-7DA5E0B0B3CB}"/>
    <hyperlink ref="X437" r:id="rId7902" display="https://www.daloopa.com/src/1668830" xr:uid="{39707740-D387-46E7-AE5D-534CDF4791DB}"/>
    <hyperlink ref="AT437" r:id="rId7903" display="https://www.daloopa.com/src/48346977" xr:uid="{2F9E24AA-20F8-4A58-A015-A07A5D5B1F54}"/>
    <hyperlink ref="AU437" r:id="rId7904" display="https://www.daloopa.com/src/48346651" xr:uid="{2A8AB942-8DCE-406C-9526-87D629FB46C1}"/>
    <hyperlink ref="AV437" r:id="rId7905" display="https://www.daloopa.com/src/48345849" xr:uid="{6D19A0B0-6821-405C-8E58-7EEBD684835A}"/>
    <hyperlink ref="AW437" r:id="rId7906" display="https://www.daloopa.com/src/48615964" xr:uid="{2D917299-73EA-483F-8BB6-DA694490F390}"/>
    <hyperlink ref="AX437" r:id="rId7907" display="https://www.daloopa.com/src/48400747" xr:uid="{4F213317-9CD3-4BEF-B394-42505D6ADB20}"/>
    <hyperlink ref="AY437" r:id="rId7908" display="https://www.daloopa.com/src/48610225" xr:uid="{15DC9C8E-C886-4D3E-A1BC-5C0C54BFBBEF}"/>
    <hyperlink ref="A438" r:id="rId7909" xr:uid="{10D45F64-24C3-4894-B7D5-434939D84C8A}"/>
    <hyperlink ref="C438" r:id="rId7910" xr:uid="{4A511FCD-DD0D-436F-B1BB-6E518AE34FD0}"/>
    <hyperlink ref="E438" r:id="rId7911" display="https://www.daloopa.com/src/1669575" xr:uid="{8C341E1F-0E58-4582-ABCB-AA5FC4FD44D1}"/>
    <hyperlink ref="F438" r:id="rId7912" display="https://www.daloopa.com/src/1669540" xr:uid="{15F15542-6AEB-4F0A-9E11-DDCC68A3770D}"/>
    <hyperlink ref="G438" r:id="rId7913" display="https://www.daloopa.com/src/1669505" xr:uid="{293A64F9-66A6-4189-8788-F6C70266959B}"/>
    <hyperlink ref="H438" r:id="rId7914" display="https://www.daloopa.com/src/1669470" xr:uid="{E779838D-9C31-41DD-A71C-159C0E375288}"/>
    <hyperlink ref="I438" r:id="rId7915" display="https://www.daloopa.com/src/1669435" xr:uid="{4AC38628-845D-46B6-878E-3EC97FCAE9FE}"/>
    <hyperlink ref="J438" r:id="rId7916" display="https://www.daloopa.com/src/1669398" xr:uid="{6FA0D994-8816-4FF9-AB65-5993CF23BE1C}"/>
    <hyperlink ref="K438" r:id="rId7917" display="https://www.daloopa.com/src/1669360" xr:uid="{3AB0C27E-CFA1-48B6-8223-9D2ACC6B7C86}"/>
    <hyperlink ref="L438" r:id="rId7918" display="https://www.daloopa.com/src/1669322" xr:uid="{DFDDCBA6-531F-4F7C-98BB-810401948884}"/>
    <hyperlink ref="M438" r:id="rId7919" display="https://www.daloopa.com/src/1669286" xr:uid="{A5697AB1-FC7D-4A81-B47C-28E6C239B4B3}"/>
    <hyperlink ref="N438" r:id="rId7920" display="https://www.daloopa.com/src/1669250" xr:uid="{47B834DB-D0AC-4D6D-93E7-54DCB5901200}"/>
    <hyperlink ref="O438" r:id="rId7921" display="https://www.daloopa.com/src/1669214" xr:uid="{21D5A961-D5C5-45D1-B1AF-B5A756E61000}"/>
    <hyperlink ref="P438" r:id="rId7922" display="https://www.daloopa.com/src/1669176" xr:uid="{CB4EB57E-D8FE-4F02-A1A6-80FCBBEECFFC}"/>
    <hyperlink ref="Q438" r:id="rId7923" display="https://www.daloopa.com/src/1669075" xr:uid="{8BC4F682-72FC-470C-9A52-898DDBD9183A}"/>
    <hyperlink ref="R438" r:id="rId7924" display="https://www.daloopa.com/src/1669042" xr:uid="{1AB4C22A-E570-419B-B79A-572E28CB5C98}"/>
    <hyperlink ref="S438" r:id="rId7925" display="https://www.daloopa.com/src/1669009" xr:uid="{A30F1862-DC0C-43FC-A2E7-F159E7D44C00}"/>
    <hyperlink ref="T438" r:id="rId7926" display="https://www.daloopa.com/src/1668975" xr:uid="{68C017DC-A47E-41F0-BE04-BF803BFBD7F5}"/>
    <hyperlink ref="U438" r:id="rId7927" display="https://www.daloopa.com/src/1668939" xr:uid="{35D8B74E-7D24-42AD-AD75-2575921E6D23}"/>
    <hyperlink ref="V438" r:id="rId7928" display="https://www.daloopa.com/src/1668903" xr:uid="{6664BAF4-30D6-4222-A250-EF31286ED25D}"/>
    <hyperlink ref="W438" r:id="rId7929" display="https://www.daloopa.com/src/1668867" xr:uid="{DFB814B1-D2D7-4954-B8BB-17399C8804AB}"/>
    <hyperlink ref="X438" r:id="rId7930" display="https://www.daloopa.com/src/1668831" xr:uid="{B0F52FD9-D34B-4D26-A1D7-717D8B736DEF}"/>
    <hyperlink ref="AT438" r:id="rId7931" display="https://www.daloopa.com/src/48346979" xr:uid="{4E42C387-3F48-4679-830C-BCCCD079C966}"/>
    <hyperlink ref="AU438" r:id="rId7932" display="https://www.daloopa.com/src/48346652" xr:uid="{2A6E47B6-69F1-4B91-8778-E96A8DC5F9D8}"/>
    <hyperlink ref="AV438" r:id="rId7933" display="https://www.daloopa.com/src/48345850" xr:uid="{F310A662-CED9-4015-8F5F-15D3D389111A}"/>
    <hyperlink ref="AW438" r:id="rId7934" display="https://www.daloopa.com/src/48615965" xr:uid="{ACAB9571-5D1F-44EF-9A4E-03AB928D7FAD}"/>
    <hyperlink ref="AX438" r:id="rId7935" display="https://www.daloopa.com/src/48400748" xr:uid="{923F67B0-70B3-4D18-9A91-3650B6A86627}"/>
    <hyperlink ref="AY438" r:id="rId7936" display="https://www.daloopa.com/src/48610224" xr:uid="{016AC623-B63B-4B2B-9629-0A259E757F88}"/>
    <hyperlink ref="A439" r:id="rId7937" xr:uid="{0594779B-EBF6-4DB4-AB52-1C9BF59A23BE}"/>
    <hyperlink ref="C439" r:id="rId7938" xr:uid="{10978E33-F632-48A7-BC5D-E7DF258D36EF}"/>
    <hyperlink ref="F439" r:id="rId7939" display="https://www.daloopa.com/src/1669541" xr:uid="{6D1C58F4-F5F7-4A7A-93EC-E8ACADB97138}"/>
    <hyperlink ref="G439" r:id="rId7940" display="https://www.daloopa.com/src/1669506" xr:uid="{0DD91985-1186-4AD0-ABA6-C64AE66D4008}"/>
    <hyperlink ref="H439" r:id="rId7941" display="https://www.daloopa.com/src/1669471" xr:uid="{5A4E17EE-E6BD-4CCA-AFE8-70558F91B151}"/>
    <hyperlink ref="J439" r:id="rId7942" display="https://www.daloopa.com/src/1669399" xr:uid="{28047EB3-B5C1-4C0E-97A9-7F353A6ECADC}"/>
    <hyperlink ref="K439" r:id="rId7943" display="https://www.daloopa.com/src/1669361" xr:uid="{A99422B2-D320-4C01-A1C5-E387F621E0DA}"/>
    <hyperlink ref="L439" r:id="rId7944" display="https://www.daloopa.com/src/1669323" xr:uid="{B217DAA2-3BAF-49F0-93D4-4BB708B767B0}"/>
    <hyperlink ref="P439" r:id="rId7945" display="https://www.daloopa.com/src/1669177" xr:uid="{BB12B69F-A206-41F5-960F-AD18D54EB529}"/>
    <hyperlink ref="AT439" r:id="rId7946" display="https://www.daloopa.com/src/48346981" xr:uid="{990F876F-4F99-4B87-9132-C3042CC36A99}"/>
    <hyperlink ref="AU439" r:id="rId7947" display="https://www.daloopa.com/src/48346626" xr:uid="{4A5C04E5-32CD-4165-B99D-25A57B079B3C}"/>
    <hyperlink ref="AV439" r:id="rId7948" display="https://www.daloopa.com/src/48345851" xr:uid="{1D268FC8-D0D8-4A63-90AE-E2F1FBE474C0}"/>
    <hyperlink ref="AW439" r:id="rId7949" display="https://www.daloopa.com/src/48615968" xr:uid="{AF977551-71F5-49EA-B35E-D90D7377A15D}"/>
    <hyperlink ref="A440" r:id="rId7950" xr:uid="{8DAA22C9-A21E-433A-878F-D93064C8433A}"/>
    <hyperlink ref="C440" r:id="rId7951" xr:uid="{318C2271-9C50-4873-9D3F-65287191B905}"/>
    <hyperlink ref="E440" r:id="rId7952" display="https://www.daloopa.com/src/1669576" xr:uid="{E04FBC48-9510-4E0B-8BD4-1793623FD193}"/>
    <hyperlink ref="F440" r:id="rId7953" display="https://www.daloopa.com/src/1669542" xr:uid="{CD2AA555-EF39-4027-8E9C-FF6E250A4F33}"/>
    <hyperlink ref="G440" r:id="rId7954" display="https://www.daloopa.com/src/1669507" xr:uid="{493F69F9-FF94-458C-AD36-6AC831F4EFE2}"/>
    <hyperlink ref="H440" r:id="rId7955" display="https://www.daloopa.com/src/1669472" xr:uid="{76746869-92B9-47B7-9BF6-CCF7A8B8F7AA}"/>
    <hyperlink ref="I440" r:id="rId7956" display="https://www.daloopa.com/src/1669436" xr:uid="{B1091791-829B-488A-A052-9F92C789ADB0}"/>
    <hyperlink ref="J440" r:id="rId7957" display="https://www.daloopa.com/src/1669400" xr:uid="{97022BBB-3E72-4D12-8164-C6C661ACA29A}"/>
    <hyperlink ref="K440" r:id="rId7958" display="https://www.daloopa.com/src/1669362" xr:uid="{ACF4280C-762D-440E-82BC-45A9226AC93C}"/>
    <hyperlink ref="L440" r:id="rId7959" display="https://www.daloopa.com/src/1669324" xr:uid="{E2A2606C-A189-4122-8E78-48E4F0CC35D9}"/>
    <hyperlink ref="M440" r:id="rId7960" display="https://www.daloopa.com/src/1669287" xr:uid="{9D55ACBD-D562-4F1B-87A7-C29951364A14}"/>
    <hyperlink ref="N440" r:id="rId7961" display="https://www.daloopa.com/src/1669251" xr:uid="{E6FEF9D1-5C9C-4168-9D2C-1D37FBD1DAC1}"/>
    <hyperlink ref="O440" r:id="rId7962" display="https://www.daloopa.com/src/1669215" xr:uid="{37422BF9-DF39-4E2E-9D5B-B2F5DCE4F03C}"/>
    <hyperlink ref="P440" r:id="rId7963" display="https://www.daloopa.com/src/1669178" xr:uid="{A7C08EBD-5365-437C-A441-8469F5FDE2AA}"/>
    <hyperlink ref="Q440" r:id="rId7964" display="https://www.daloopa.com/src/1669076" xr:uid="{D1D86A0D-E7EF-46B7-BE01-BF54CC6DE7A7}"/>
    <hyperlink ref="R440" r:id="rId7965" display="https://www.daloopa.com/src/1669043" xr:uid="{F43135AF-15D2-4853-A6BB-3AEE37FEDC13}"/>
    <hyperlink ref="S440" r:id="rId7966" display="https://www.daloopa.com/src/1669010" xr:uid="{020D984F-DD31-4735-8FDF-3283E702E8B5}"/>
    <hyperlink ref="T440" r:id="rId7967" display="https://www.daloopa.com/src/1668976" xr:uid="{B5E83DF6-3E10-4207-9061-D751805DC806}"/>
    <hyperlink ref="U440" r:id="rId7968" display="https://www.daloopa.com/src/1668940" xr:uid="{7DADD685-854A-42AE-BEC7-97F6DC934ED3}"/>
    <hyperlink ref="V440" r:id="rId7969" display="https://www.daloopa.com/src/1668904" xr:uid="{DC9CF16C-7E83-4868-BDCC-DF5D3976D705}"/>
    <hyperlink ref="W440" r:id="rId7970" display="https://www.daloopa.com/src/1668868" xr:uid="{8A5168EC-E108-474B-BA92-9E75951E3A92}"/>
    <hyperlink ref="X440" r:id="rId7971" display="https://www.daloopa.com/src/1668832" xr:uid="{2C2AE2F8-47CC-47C2-9369-640416A79314}"/>
    <hyperlink ref="Y440" r:id="rId7972" display="https://www.daloopa.com/src/1668796" xr:uid="{2877ACCC-8E2E-4DD4-BA83-3723E8718CF6}"/>
    <hyperlink ref="Z440" r:id="rId7973" display="https://www.daloopa.com/src/1668762" xr:uid="{4EE75FC1-0EB7-42EC-8FE0-8ECEE79F419F}"/>
    <hyperlink ref="AA440" r:id="rId7974" display="https://www.daloopa.com/src/1668728" xr:uid="{2621D7A3-60E9-42EB-B070-3D801EF2E679}"/>
    <hyperlink ref="AB440" r:id="rId7975" display="https://www.daloopa.com/src/1668694" xr:uid="{00BE40BC-6755-4060-9ED4-2B3FCEA76FD9}"/>
    <hyperlink ref="AC440" r:id="rId7976" display="https://www.daloopa.com/src/1668661" xr:uid="{D25E9387-1071-4C29-9F7F-47EA4BB0242E}"/>
    <hyperlink ref="AD440" r:id="rId7977" display="https://www.daloopa.com/src/1668627" xr:uid="{747367EF-9361-467C-B31C-520A072C4B81}"/>
    <hyperlink ref="AE440" r:id="rId7978" display="https://www.daloopa.com/src/1668594" xr:uid="{8EE89250-04BA-4158-A3F5-8AD43CBC1212}"/>
    <hyperlink ref="AF440" r:id="rId7979" display="https://www.daloopa.com/src/2696858" xr:uid="{F1ABCB92-81A4-4100-A861-2BAF14C66013}"/>
    <hyperlink ref="AG440" r:id="rId7980" display="https://www.daloopa.com/src/4681397" xr:uid="{34E64199-1E21-425D-A628-D3D5E61C4626}"/>
    <hyperlink ref="AH440" r:id="rId7981" display="https://www.daloopa.com/src/7963157" xr:uid="{FE5C7B81-15BC-4C2E-BC5A-47E4509AD5C4}"/>
    <hyperlink ref="AI440" r:id="rId7982" display="https://www.daloopa.com/src/10333045" xr:uid="{2AA2EBB9-36EE-401A-96EB-2F9A44698EF5}"/>
    <hyperlink ref="AJ440" r:id="rId7983" display="https://www.daloopa.com/src/14718223" xr:uid="{60FAFD4A-44EC-43AB-9685-3BDC58C080F2}"/>
    <hyperlink ref="AK440" r:id="rId7984" display="https://www.daloopa.com/src/20811510" xr:uid="{D33FBE7D-F2C9-4E56-BF1B-C21AEAAF466F}"/>
    <hyperlink ref="AL440" r:id="rId7985" display="https://www.daloopa.com/src/32272392" xr:uid="{3A3D8509-7D03-47AC-8E72-E2AC909428F5}"/>
    <hyperlink ref="AM440" r:id="rId7986" display="https://www.daloopa.com/src/38123493" xr:uid="{D30C0D86-BC9D-47B9-B8CE-BF3FB0F92652}"/>
    <hyperlink ref="AN440" r:id="rId7987" display="https://www.daloopa.com/src/46414902" xr:uid="{3B019CCE-2670-40DC-A28A-7FE2FC5B5F75}"/>
    <hyperlink ref="AO440" r:id="rId7988" display="https://www.daloopa.com/src/53410398" xr:uid="{5003CD1E-5207-4E78-B95D-4DFAC1CD8E79}"/>
    <hyperlink ref="AP440" r:id="rId7989" display="https://www.daloopa.com/src/58652688" xr:uid="{3FB9F64B-75D6-44B7-A797-B38A73D11862}"/>
    <hyperlink ref="AQ440" r:id="rId7990" display="https://www.daloopa.com/src/62949127" xr:uid="{31B5F047-96EF-4CCD-A9C7-BFA5A12749F1}"/>
    <hyperlink ref="AR440" r:id="rId7991" display="https://www.daloopa.com/src/67044678" xr:uid="{5E929274-2177-4D18-8B2A-7A1DD94B2302}"/>
    <hyperlink ref="AT440" r:id="rId7992" display="https://www.daloopa.com/src/48346986" xr:uid="{7653E533-6C2E-4AAC-AAF1-2D4BACDCC5A9}"/>
    <hyperlink ref="AU440" r:id="rId7993" display="https://www.daloopa.com/src/48346628" xr:uid="{9DC9662E-9B10-4EDA-AB03-AD6BF565641B}"/>
    <hyperlink ref="AV440" r:id="rId7994" display="https://www.daloopa.com/src/48345852" xr:uid="{C95EA9CE-E3BD-4A30-A72E-66BE6D3A06B5}"/>
    <hyperlink ref="AW440" r:id="rId7995" display="https://www.daloopa.com/src/48615966" xr:uid="{03732417-B9F8-4B38-B41A-C9F7F8EF11C4}"/>
    <hyperlink ref="AX440" r:id="rId7996" display="https://www.daloopa.com/src/48400749" xr:uid="{816659CB-BF03-4759-B51C-6847DA0E5CEA}"/>
    <hyperlink ref="AY440" r:id="rId7997" display="https://www.daloopa.com/src/48610214" xr:uid="{F903D177-D89F-40B0-A9EC-BFEA0888C1BB}"/>
    <hyperlink ref="AZ440" r:id="rId7998" display="https://www.daloopa.com/src/47469245" xr:uid="{65825D00-C7AD-4910-A3E5-06E219466DC8}"/>
    <hyperlink ref="BA440" r:id="rId7999" display="https://www.daloopa.com/src/47468684" xr:uid="{84D634B0-DC37-48BF-BE05-C17ED8868134}"/>
    <hyperlink ref="BB440" r:id="rId8000" display="https://www.daloopa.com/src/46420415" xr:uid="{C659D4C3-D2E1-4B88-9A9A-5B0448ECF3CF}"/>
    <hyperlink ref="BC440" r:id="rId8001" display="https://www.daloopa.com/src/67054421" xr:uid="{59A8913E-5862-4142-9D0E-F1B9BCA6D364}"/>
    <hyperlink ref="A441" r:id="rId8002" xr:uid="{0B3B33C5-0FB4-4FA9-800F-FABECD810ADF}"/>
    <hyperlink ref="C441" r:id="rId8003" xr:uid="{4EBFC70C-3F21-44F0-BE09-0DD12688F72E}"/>
    <hyperlink ref="U441" r:id="rId8004" display="https://www.daloopa.com/src/1668941" xr:uid="{57FBA651-397D-4C90-AC43-F1CEDAABE35A}"/>
    <hyperlink ref="V441" r:id="rId8005" display="https://www.daloopa.com/src/1668905" xr:uid="{6E019F1F-2532-46F0-9840-82B66066FFE6}"/>
    <hyperlink ref="W441" r:id="rId8006" display="https://www.daloopa.com/src/1668869" xr:uid="{228B77B9-C9E3-4B92-861A-86A35973CE6A}"/>
    <hyperlink ref="X441" r:id="rId8007" display="https://www.daloopa.com/src/1668833" xr:uid="{2CC92A44-059B-4529-8357-7DF1B9145ED3}"/>
    <hyperlink ref="Y441" r:id="rId8008" display="https://www.daloopa.com/src/1668797" xr:uid="{2904B678-B34C-42F8-A7C4-DCFD5B914281}"/>
    <hyperlink ref="Z441" r:id="rId8009" display="https://www.daloopa.com/src/1668763" xr:uid="{644339E9-273C-4607-801F-DA4FAC9C9C05}"/>
    <hyperlink ref="AA441" r:id="rId8010" display="https://www.daloopa.com/src/1668729" xr:uid="{9259D65C-D5C8-4AF2-954F-2FC892605983}"/>
    <hyperlink ref="AB441" r:id="rId8011" display="https://www.daloopa.com/src/1668695" xr:uid="{5B0BF751-838F-4453-BADB-F471A812DF9B}"/>
    <hyperlink ref="AX441" r:id="rId8012" display="https://www.daloopa.com/src/48400744" xr:uid="{34A7A0D8-148F-414D-8FD3-8FCB443BFD25}"/>
    <hyperlink ref="AY441" r:id="rId8013" display="https://www.daloopa.com/src/48610231" xr:uid="{4B1F3B17-ECD2-4C93-8CFD-85ABE2C7A6CF}"/>
    <hyperlink ref="A442" r:id="rId8014" xr:uid="{058C0A68-1EBA-42A5-BE05-797246CE460B}"/>
    <hyperlink ref="C442" r:id="rId8015" xr:uid="{31B01077-77B0-43C8-A8C1-A9646BE71366}"/>
    <hyperlink ref="AD442" r:id="rId8016" display="https://www.daloopa.com/src/1668628" xr:uid="{A2EA96ED-AFC7-4773-8D4D-5CDE1CFAB810}"/>
    <hyperlink ref="AE442" r:id="rId8017" display="https://www.daloopa.com/src/1668595" xr:uid="{C49F4912-0891-4AED-B9AC-36796E445E5A}"/>
    <hyperlink ref="AF442" r:id="rId8018" display="https://www.daloopa.com/src/2696859" xr:uid="{BCD281F0-B3CC-4C3A-8AD4-A3C229E846A2}"/>
    <hyperlink ref="AG442" r:id="rId8019" display="https://www.daloopa.com/src/4681398" xr:uid="{34D80435-DC43-4819-9806-652B14BF363C}"/>
    <hyperlink ref="AH442" r:id="rId8020" display="https://www.daloopa.com/src/7963158" xr:uid="{721844D2-E4E1-411B-B732-1A80A4DB7D3D}"/>
    <hyperlink ref="AI442" r:id="rId8021" display="https://www.daloopa.com/src/10333046" xr:uid="{35D3AADE-64FC-4425-A0DC-9112699BE7B3}"/>
    <hyperlink ref="AJ442" r:id="rId8022" display="https://www.daloopa.com/src/14718222" xr:uid="{EE375CFB-B3F5-4804-8DAE-72C475E1A137}"/>
    <hyperlink ref="AK442" r:id="rId8023" display="https://www.daloopa.com/src/20811521" xr:uid="{8F4E9E30-3472-4AA7-B2A7-C5123F688D37}"/>
    <hyperlink ref="AL442" r:id="rId8024" display="https://www.daloopa.com/src/32272393" xr:uid="{1B77CA87-BB5C-4368-82F9-BC39F3C21F63}"/>
    <hyperlink ref="AM442" r:id="rId8025" display="https://www.daloopa.com/src/38123481" xr:uid="{63EA3A83-1225-40D4-BBF2-D188F077C2DF}"/>
    <hyperlink ref="AN442" r:id="rId8026" display="https://www.daloopa.com/src/46414903" xr:uid="{D8F44C36-1C0A-4986-AE29-EBBE56219A0B}"/>
    <hyperlink ref="AO442" r:id="rId8027" display="https://www.daloopa.com/src/53410399" xr:uid="{AA43FA03-DE78-44F8-B607-6E18FAEF27C1}"/>
    <hyperlink ref="AP442" r:id="rId8028" display="https://www.daloopa.com/src/58652685" xr:uid="{B8687FA6-C27A-4E16-A02A-DCA2E5757FFA}"/>
    <hyperlink ref="AQ442" r:id="rId8029" display="https://www.daloopa.com/src/62949130" xr:uid="{AC744971-D7E3-4FE8-822D-EC50374A9123}"/>
    <hyperlink ref="AR442" r:id="rId8030" display="https://www.daloopa.com/src/67044675" xr:uid="{AA98FBDA-1CF5-4997-ADDE-5BB81873D913}"/>
    <hyperlink ref="AZ442" r:id="rId8031" display="https://www.daloopa.com/src/47469246" xr:uid="{59DC826B-18E2-4B99-A052-295CF83606E0}"/>
    <hyperlink ref="BA442" r:id="rId8032" display="https://www.daloopa.com/src/47468692" xr:uid="{3DA600A1-D81C-4B4C-8B2A-39CABD53B5D2}"/>
    <hyperlink ref="BB442" r:id="rId8033" display="https://www.daloopa.com/src/46420416" xr:uid="{14752ECD-FF5B-40A9-A1DB-9C94036A788B}"/>
    <hyperlink ref="BC442" r:id="rId8034" display="https://www.daloopa.com/src/67054417" xr:uid="{2ECFA474-6125-4915-A6D5-7F34FF0B5D48}"/>
    <hyperlink ref="A443" r:id="rId8035" xr:uid="{388E13D8-C2ED-486E-8F5D-2FA4B2109B2B}"/>
    <hyperlink ref="C443" r:id="rId8036" xr:uid="{127EFA32-C041-4BBE-9E26-F11505960E3F}"/>
    <hyperlink ref="E443" r:id="rId8037" display="https://www.daloopa.com/src/1669577" xr:uid="{9CD93249-20BF-4064-B1FB-63A263DCF312}"/>
    <hyperlink ref="F443" r:id="rId8038" display="https://www.daloopa.com/src/1669543" xr:uid="{EFDC1C51-0EFF-4DC2-AA3F-8D68D698E92E}"/>
    <hyperlink ref="G443" r:id="rId8039" display="https://www.daloopa.com/src/1669508" xr:uid="{F3C7CC35-9F9E-427E-8174-7C45D29B3C42}"/>
    <hyperlink ref="H443" r:id="rId8040" display="https://www.daloopa.com/src/1669473" xr:uid="{ADC1D18B-F040-4983-AFB2-BB842037C4E7}"/>
    <hyperlink ref="I443" r:id="rId8041" display="https://www.daloopa.com/src/1669437" xr:uid="{F6FAB6B1-AE73-48DE-9CDF-590B73BBB671}"/>
    <hyperlink ref="J443" r:id="rId8042" display="https://www.daloopa.com/src/1669401" xr:uid="{6FA28939-45F8-4C5F-A4AA-945FA007AC46}"/>
    <hyperlink ref="K443" r:id="rId8043" display="https://www.daloopa.com/src/1669363" xr:uid="{F2F051BF-5B14-4450-9223-319B0829F923}"/>
    <hyperlink ref="L443" r:id="rId8044" display="https://www.daloopa.com/src/1669325" xr:uid="{2E9F308A-FD0A-4989-9F47-928D970E612A}"/>
    <hyperlink ref="M443" r:id="rId8045" display="https://www.daloopa.com/src/1669288" xr:uid="{B06295B0-60DD-49D3-90CE-8BB2E07C061A}"/>
    <hyperlink ref="N443" r:id="rId8046" display="https://www.daloopa.com/src/1669252" xr:uid="{F829491C-10E8-485D-A31C-B2D688813804}"/>
    <hyperlink ref="O443" r:id="rId8047" display="https://www.daloopa.com/src/1669216" xr:uid="{57B677CA-B70C-4A7C-B070-100F182325DE}"/>
    <hyperlink ref="P443" r:id="rId8048" display="https://www.daloopa.com/src/1669179" xr:uid="{CAD755FD-1817-4BCD-BBB1-792EBED80519}"/>
    <hyperlink ref="Q443" r:id="rId8049" display="https://www.daloopa.com/src/1669077" xr:uid="{D5AB341A-0619-4DBD-BB2A-092DB6F2B777}"/>
    <hyperlink ref="R443" r:id="rId8050" display="https://www.daloopa.com/src/1669044" xr:uid="{FA79F35E-4C94-4F71-AC8D-1FA3FBC4CDB5}"/>
    <hyperlink ref="S443" r:id="rId8051" display="https://www.daloopa.com/src/1669011" xr:uid="{0A4DE3EC-0F0E-411D-A251-DB81332C74AE}"/>
    <hyperlink ref="T443" r:id="rId8052" display="https://www.daloopa.com/src/1668977" xr:uid="{0319AD06-F3DB-45A8-8CC1-CB3E07A8A5C2}"/>
    <hyperlink ref="U443" r:id="rId8053" display="https://www.daloopa.com/src/1668942" xr:uid="{CC4DBAEE-E52F-4AF3-866F-123BEDCD6C01}"/>
    <hyperlink ref="V443" r:id="rId8054" display="https://www.daloopa.com/src/1668906" xr:uid="{09EA8BEC-E458-409C-9FA9-FB1F054D825D}"/>
    <hyperlink ref="W443" r:id="rId8055" display="https://www.daloopa.com/src/1668870" xr:uid="{061D9CFC-762C-4971-9DFD-7C55B4A1301D}"/>
    <hyperlink ref="X443" r:id="rId8056" display="https://www.daloopa.com/src/1668834" xr:uid="{35D16BA8-582A-4827-A91A-1B4DAEF072D3}"/>
    <hyperlink ref="Y443" r:id="rId8057" display="https://www.daloopa.com/src/1668798" xr:uid="{E49F87D5-86D4-45B2-8657-FDABE10E673B}"/>
    <hyperlink ref="Z443" r:id="rId8058" display="https://www.daloopa.com/src/1668764" xr:uid="{EC9A250D-E276-48AB-AC49-21AA1838AF81}"/>
    <hyperlink ref="AA443" r:id="rId8059" display="https://www.daloopa.com/src/1668730" xr:uid="{2DD47439-4370-4BA0-8CA9-8FC5B370E757}"/>
    <hyperlink ref="AB443" r:id="rId8060" display="https://www.daloopa.com/src/1668696" xr:uid="{01AD3B96-7C4E-4A9D-9B45-2BFCE6FC85C6}"/>
    <hyperlink ref="AC443" r:id="rId8061" display="https://www.daloopa.com/src/1668662" xr:uid="{2447548B-E228-4F9D-B16D-7E78B276FC89}"/>
    <hyperlink ref="AD443" r:id="rId8062" display="https://www.daloopa.com/src/1668629" xr:uid="{CCC60C16-5A4A-40BC-8473-20F884C5A39F}"/>
    <hyperlink ref="AE443" r:id="rId8063" display="https://www.daloopa.com/src/1668596" xr:uid="{81D005F6-3E59-4246-BFF6-1491076F0B82}"/>
    <hyperlink ref="AF443" r:id="rId8064" display="https://www.daloopa.com/src/2696860" xr:uid="{D5A63101-B227-4C1E-BE93-B0218B60D14B}"/>
    <hyperlink ref="AG443" r:id="rId8065" display="https://www.daloopa.com/src/4681399" xr:uid="{61030BD4-0A62-4C02-BBA7-B4BC6ED8602E}"/>
    <hyperlink ref="AH443" r:id="rId8066" display="https://www.daloopa.com/src/7963159" xr:uid="{238DECAB-66F3-4EA7-A902-25253450D95F}"/>
    <hyperlink ref="AI443" r:id="rId8067" display="https://www.daloopa.com/src/10333047" xr:uid="{E669DB76-6771-498F-8430-26989067EE0B}"/>
    <hyperlink ref="AJ443" r:id="rId8068" display="https://www.daloopa.com/src/14718245" xr:uid="{40A56F5F-D7A7-4472-BB08-F2774108FDDE}"/>
    <hyperlink ref="AK443" r:id="rId8069" display="https://www.daloopa.com/src/20811508" xr:uid="{E6DBD7C2-6334-480C-8FF0-EAB98532F2D2}"/>
    <hyperlink ref="AL443" r:id="rId8070" display="https://www.daloopa.com/src/32272378" xr:uid="{3789F90A-7B54-4256-B836-A6F6242D4B0E}"/>
    <hyperlink ref="AM443" r:id="rId8071" display="https://www.daloopa.com/src/38123478" xr:uid="{D1D9906A-0B7D-44EE-94E4-532982723F53}"/>
    <hyperlink ref="AN443" r:id="rId8072" display="https://www.daloopa.com/src/46414886" xr:uid="{F1DE328A-9FA7-4E6F-B139-5785F85E7426}"/>
    <hyperlink ref="AO443" r:id="rId8073" display="https://www.daloopa.com/src/53410383" xr:uid="{74A7733D-680A-440B-9AA4-9ADB18107102}"/>
    <hyperlink ref="AP443" r:id="rId8074" display="https://www.daloopa.com/src/58652687" xr:uid="{4A3A5DCB-2D02-4DF0-8E45-4C7AB68142E3}"/>
    <hyperlink ref="AQ443" r:id="rId8075" display="https://www.daloopa.com/src/62949106" xr:uid="{A5BA520C-2D83-476A-9529-053046543814}"/>
    <hyperlink ref="AR443" r:id="rId8076" display="https://www.daloopa.com/src/67044680" xr:uid="{12A371A2-00EA-4D40-AB41-991D1917F2F8}"/>
    <hyperlink ref="AT443" r:id="rId8077" display="https://www.daloopa.com/src/48346985" xr:uid="{5FD82F4C-6C9A-43E5-BDEF-E255EC194BE0}"/>
    <hyperlink ref="AU443" r:id="rId8078" display="https://www.daloopa.com/src/48346627" xr:uid="{9B4BB160-55C7-47F8-89C2-0E6ACCC0AA03}"/>
    <hyperlink ref="AV443" r:id="rId8079" display="https://www.daloopa.com/src/48345860" xr:uid="{5284E1C1-6584-4F6D-8F7B-ECF7C918CE35}"/>
    <hyperlink ref="AW443" r:id="rId8080" display="https://www.daloopa.com/src/48615976" xr:uid="{2418ABE2-A227-4632-9CF4-4CE339FF8B57}"/>
    <hyperlink ref="AX443" r:id="rId8081" display="https://www.daloopa.com/src/48400730" xr:uid="{22F75748-440C-46A4-8EA3-96C1D40D7779}"/>
    <hyperlink ref="AY443" r:id="rId8082" display="https://www.daloopa.com/src/48610240" xr:uid="{3FA109F6-69F1-4B98-B71D-8E3A17858854}"/>
    <hyperlink ref="AZ443" r:id="rId8083" display="https://www.daloopa.com/src/47469244" xr:uid="{60D86059-A9E7-4A16-B7C3-25612BE898FB}"/>
    <hyperlink ref="BA443" r:id="rId8084" display="https://www.daloopa.com/src/47468682" xr:uid="{49D7C729-E97E-40A4-BD8B-2E42257CC2C4}"/>
    <hyperlink ref="BB443" r:id="rId8085" display="https://www.daloopa.com/src/46420398" xr:uid="{C8CAABF0-5626-4976-8A51-B92571D1A328}"/>
    <hyperlink ref="BC443" r:id="rId8086" display="https://www.daloopa.com/src/67054422" xr:uid="{19A0D5AC-D4AD-4F22-A277-D9AAFD9E10C2}"/>
    <hyperlink ref="A446" r:id="rId8087" xr:uid="{BE3B3730-AB29-4078-82D1-872201BAB5E1}"/>
    <hyperlink ref="C446" r:id="rId8088" xr:uid="{3E08A0A4-5FC1-465E-90EF-DF87F6F294BB}"/>
    <hyperlink ref="E446" r:id="rId8089" display="https://www.daloopa.com/src/1669578" xr:uid="{B7BC3338-3D8D-4125-8DD2-539B0E0E41A9}"/>
    <hyperlink ref="F446" r:id="rId8090" display="https://www.daloopa.com/src/1669544" xr:uid="{2FEBF4CC-6B55-4C06-B9C4-C67D8979274C}"/>
    <hyperlink ref="G446" r:id="rId8091" display="https://www.daloopa.com/src/1669509" xr:uid="{6811C127-0A69-4D37-8AE7-68C079B62D81}"/>
    <hyperlink ref="H446" r:id="rId8092" display="https://www.daloopa.com/src/1669474" xr:uid="{841935E1-B83D-4E92-9C14-072C4769464E}"/>
    <hyperlink ref="I446" r:id="rId8093" display="https://www.daloopa.com/src/1669438" xr:uid="{37AF6980-EFE0-435F-B76F-FC5D60A76EEF}"/>
    <hyperlink ref="J446" r:id="rId8094" display="https://www.daloopa.com/src/1669402" xr:uid="{C0E21355-CD39-48B4-8EAB-ADCCAB9E6C0B}"/>
    <hyperlink ref="K446" r:id="rId8095" display="https://www.daloopa.com/src/1669364" xr:uid="{507EC1E1-51F0-47CE-9FD2-7445CCF0AC67}"/>
    <hyperlink ref="L446" r:id="rId8096" display="https://www.daloopa.com/src/1669326" xr:uid="{B620A1E8-A778-4571-8F59-04F1FAED04F2}"/>
    <hyperlink ref="M446" r:id="rId8097" display="https://www.daloopa.com/src/1669289" xr:uid="{8BE0B5E3-7010-4F1E-A2E4-D0E79256613F}"/>
    <hyperlink ref="N446" r:id="rId8098" display="https://www.daloopa.com/src/1669253" xr:uid="{D0705D8D-4080-4F05-A888-06275C7F27E4}"/>
    <hyperlink ref="O446" r:id="rId8099" display="https://www.daloopa.com/src/1669217" xr:uid="{D6F0BA9D-B1E5-4C29-AD49-F215A98461AC}"/>
    <hyperlink ref="P446" r:id="rId8100" display="https://www.daloopa.com/src/1669180" xr:uid="{5C27D3EB-FD7B-4D03-AB40-94AF32F74EE5}"/>
    <hyperlink ref="Q446" r:id="rId8101" display="https://www.daloopa.com/src/1669078" xr:uid="{574BCD62-3A44-4221-8DD8-88348C3495CB}"/>
    <hyperlink ref="R446" r:id="rId8102" display="https://www.daloopa.com/src/1669045" xr:uid="{5883FD13-5FC3-45F4-A803-DB239B5FCC95}"/>
    <hyperlink ref="S446" r:id="rId8103" display="https://www.daloopa.com/src/1669012" xr:uid="{21E1263A-6595-4B55-A55D-CFECC44E69EA}"/>
    <hyperlink ref="T446" r:id="rId8104" display="https://www.daloopa.com/src/1668978" xr:uid="{2821CE84-D157-4BE0-A9F0-4BDC4FBF3C4C}"/>
    <hyperlink ref="U446" r:id="rId8105" display="https://www.daloopa.com/src/1668943" xr:uid="{A71D0544-053C-497C-AD6F-B9405ECC9EA5}"/>
    <hyperlink ref="V446" r:id="rId8106" display="https://www.daloopa.com/src/1668907" xr:uid="{DD4BA748-BF0A-4871-BD56-88ED4E7A64B2}"/>
    <hyperlink ref="W446" r:id="rId8107" display="https://www.daloopa.com/src/1668871" xr:uid="{60381139-FBD6-4009-9A82-C952D553A6A4}"/>
    <hyperlink ref="X446" r:id="rId8108" display="https://www.daloopa.com/src/1668835" xr:uid="{7AE63079-2D7A-402D-A006-93776279AE21}"/>
    <hyperlink ref="Y446" r:id="rId8109" display="https://www.daloopa.com/src/1668799" xr:uid="{A6185B98-E537-4087-987F-AE54CDC747A9}"/>
    <hyperlink ref="Z446" r:id="rId8110" display="https://www.daloopa.com/src/1668765" xr:uid="{CF56407B-1F73-42B3-98E3-4C56480A651A}"/>
    <hyperlink ref="AA446" r:id="rId8111" display="https://www.daloopa.com/src/1668731" xr:uid="{279BD9EC-EC65-419B-852E-3B1FD9DB7BE8}"/>
    <hyperlink ref="AB446" r:id="rId8112" display="https://www.daloopa.com/src/1668697" xr:uid="{CC5E7D89-41A0-4850-B4E2-3A73E0F1BF69}"/>
    <hyperlink ref="AC446" r:id="rId8113" display="https://www.daloopa.com/src/1668663" xr:uid="{7397D9C1-41F3-42C2-BE67-BA2F7AA6334B}"/>
    <hyperlink ref="AD446" r:id="rId8114" display="https://www.daloopa.com/src/1668630" xr:uid="{F6B2DCDA-F6E0-4F4B-B32B-2EDB2E8E53CC}"/>
    <hyperlink ref="AE446" r:id="rId8115" display="https://www.daloopa.com/src/1668597" xr:uid="{C2684C9E-DF7F-447F-967A-37BAAC5B1CD9}"/>
    <hyperlink ref="AF446" r:id="rId8116" display="https://www.daloopa.com/src/2696861" xr:uid="{B3A1E61F-BC19-4E57-A73E-CCCEC668B5A2}"/>
    <hyperlink ref="AG446" r:id="rId8117" display="https://www.daloopa.com/src/4681400" xr:uid="{2B16D802-FC8F-41A0-A0CE-9F72B0B1A6AD}"/>
    <hyperlink ref="AH446" r:id="rId8118" display="https://www.daloopa.com/src/7963160" xr:uid="{58DE15BA-AA76-4F32-891F-51F2F62F057F}"/>
    <hyperlink ref="AI446" r:id="rId8119" display="https://www.daloopa.com/src/10333048" xr:uid="{95847259-1FB9-4C1F-9DDC-91377AF70785}"/>
    <hyperlink ref="AJ446" r:id="rId8120" display="https://www.daloopa.com/src/14718246" xr:uid="{7CCF75CE-463B-4ECA-8911-18E685D3ED11}"/>
    <hyperlink ref="AK446" r:id="rId8121" display="https://www.daloopa.com/src/20811507" xr:uid="{87283E65-1855-475F-8D86-A70ABC68F670}"/>
    <hyperlink ref="AL446" r:id="rId8122" display="https://www.daloopa.com/src/32272379" xr:uid="{CA23166E-BC9D-4D32-A6D9-4170141D1E50}"/>
    <hyperlink ref="AM446" r:id="rId8123" display="https://www.daloopa.com/src/38123485" xr:uid="{B7CD0E37-2155-41F8-9037-06B4838C38E7}"/>
    <hyperlink ref="AN446" r:id="rId8124" display="https://www.daloopa.com/src/46414890" xr:uid="{4F8AB36E-7747-435B-861A-EC1A43E4B270}"/>
    <hyperlink ref="AO446" r:id="rId8125" display="https://www.daloopa.com/src/53410381" xr:uid="{F289E0D7-8FA0-47B7-8AE4-ABF044B42165}"/>
    <hyperlink ref="AP446" r:id="rId8126" display="https://www.daloopa.com/src/58652692" xr:uid="{D98A7BA6-D251-4E03-88A4-C1977E37364D}"/>
    <hyperlink ref="AQ446" r:id="rId8127" display="https://www.daloopa.com/src/62949129" xr:uid="{DDB09AD2-4618-4F76-BA06-71242F4F3850}"/>
    <hyperlink ref="AR446" r:id="rId8128" display="https://www.daloopa.com/src/67044683" xr:uid="{CFB93B66-A738-4071-9C01-07FA76F374C7}"/>
    <hyperlink ref="AT446" r:id="rId8129" display="https://www.daloopa.com/src/48347093" xr:uid="{F7DEAB3B-6D5E-4C2F-B1DE-DD3FB67AE425}"/>
    <hyperlink ref="AU446" r:id="rId8130" display="https://www.daloopa.com/src/48346654" xr:uid="{E24B15C0-D4FA-4EBA-BB9B-4452DB685219}"/>
    <hyperlink ref="AV446" r:id="rId8131" display="https://www.daloopa.com/src/48345853" xr:uid="{4B19287A-8262-4DB5-8A8B-F6E7E8646054}"/>
    <hyperlink ref="AW446" r:id="rId8132" display="https://www.daloopa.com/src/48615972" xr:uid="{AB1C9764-35DA-4B91-8F39-B0DA999CB8D0}"/>
    <hyperlink ref="AX446" r:id="rId8133" display="https://www.daloopa.com/src/48400736" xr:uid="{4ECB152A-9D8E-4E3B-B714-BE56509F9DCF}"/>
    <hyperlink ref="AY446" r:id="rId8134" display="https://www.daloopa.com/src/48610219" xr:uid="{AC03344E-EFE0-4D93-9DF0-47D703341CB2}"/>
    <hyperlink ref="AZ446" r:id="rId8135" display="https://www.daloopa.com/src/47469247" xr:uid="{D94816B4-7547-4C63-B585-234CC580C9E1}"/>
    <hyperlink ref="BA446" r:id="rId8136" display="https://www.daloopa.com/src/47468685" xr:uid="{37E1A611-3417-486D-9360-AAEAA0C4AE04}"/>
    <hyperlink ref="BB446" r:id="rId8137" display="https://www.daloopa.com/src/46420420" xr:uid="{A214937F-91BD-4E76-BEF1-9E2500E8AC40}"/>
    <hyperlink ref="BC446" r:id="rId8138" display="https://www.daloopa.com/src/67054426" xr:uid="{1E097E92-F3E0-495B-A480-B925A0C1AFAC}"/>
    <hyperlink ref="A447" r:id="rId8139" xr:uid="{1C0C611C-7238-4173-89BF-DB6486A789EC}"/>
    <hyperlink ref="C447" r:id="rId8140" xr:uid="{187944CE-D7B9-4ED5-ADB7-FD8A61F552CA}"/>
    <hyperlink ref="E447" r:id="rId8141" display="https://www.daloopa.com/src/1669579" xr:uid="{F066AA8D-2070-4621-AC93-517964601DCE}"/>
    <hyperlink ref="F447" r:id="rId8142" display="https://www.daloopa.com/src/1669545" xr:uid="{92E49BE8-69F6-4FDF-B847-E03609A35D72}"/>
    <hyperlink ref="G447" r:id="rId8143" display="https://www.daloopa.com/src/1669510" xr:uid="{D3FA88FF-0607-4124-9C98-DBCB541C85A0}"/>
    <hyperlink ref="H447" r:id="rId8144" display="https://www.daloopa.com/src/1669475" xr:uid="{4239EF7D-CBD3-4998-9F73-B405CE0780C7}"/>
    <hyperlink ref="I447" r:id="rId8145" display="https://www.daloopa.com/src/1669439" xr:uid="{73DD5E00-73EE-461E-AAEE-EFB0F9D2EBAC}"/>
    <hyperlink ref="J447" r:id="rId8146" display="https://www.daloopa.com/src/1669403" xr:uid="{5FB1D8D3-E934-48E1-BB33-FAAF42E9A706}"/>
    <hyperlink ref="K447" r:id="rId8147" display="https://www.daloopa.com/src/1669365" xr:uid="{70BB083A-89F4-4B51-A292-93220F66B745}"/>
    <hyperlink ref="L447" r:id="rId8148" display="https://www.daloopa.com/src/1669327" xr:uid="{DCA21169-1F94-4D28-92F4-A1816F8F0166}"/>
    <hyperlink ref="M447" r:id="rId8149" display="https://www.daloopa.com/src/1669290" xr:uid="{63362397-A8D4-4084-89BD-6C4D79F5AB83}"/>
    <hyperlink ref="N447" r:id="rId8150" display="https://www.daloopa.com/src/1669254" xr:uid="{0ED9557F-6E7F-4388-AFB0-DC92394C6F1E}"/>
    <hyperlink ref="O447" r:id="rId8151" display="https://www.daloopa.com/src/1669218" xr:uid="{54FD4CB1-3010-49A8-94AF-58EC98AE8398}"/>
    <hyperlink ref="P447" r:id="rId8152" display="https://www.daloopa.com/src/1669181" xr:uid="{8507A183-5916-4895-9CA1-B49B17586B72}"/>
    <hyperlink ref="AT447" r:id="rId8153" display="https://www.daloopa.com/src/48347094" xr:uid="{B6878E22-1FEB-47F6-AC24-4CDFDDE9A661}"/>
    <hyperlink ref="AU447" r:id="rId8154" display="https://www.daloopa.com/src/48346653" xr:uid="{C4FCB429-5806-4D39-B978-09BB401ED081}"/>
    <hyperlink ref="AV447" r:id="rId8155" display="https://www.daloopa.com/src/48345856" xr:uid="{691496AC-4346-4EC7-B9F2-19D9A075CCD9}"/>
    <hyperlink ref="A448" r:id="rId8156" xr:uid="{18F36296-7745-4C1E-B41B-2CD9AB6B9DCD}"/>
    <hyperlink ref="C448" r:id="rId8157" xr:uid="{6FDC7F51-2A3E-4F16-B591-C70DA24061A7}"/>
    <hyperlink ref="N448" r:id="rId8158" display="https://www.daloopa.com/src/1669255" xr:uid="{8F906D34-6129-4D1D-B567-44BF45E17F9E}"/>
    <hyperlink ref="O448" r:id="rId8159" display="https://www.daloopa.com/src/1669219" xr:uid="{3006631C-5E41-40D3-9794-EF76B8CCCE8F}"/>
    <hyperlink ref="P448" r:id="rId8160" display="https://www.daloopa.com/src/1669182" xr:uid="{E9EFA87F-AD95-4EAD-8D14-C6511980E969}"/>
    <hyperlink ref="R448" r:id="rId8161" display="https://www.daloopa.com/src/1669046" xr:uid="{F4CED871-5E1F-49FD-AA75-261DCAFE16F0}"/>
    <hyperlink ref="S448" r:id="rId8162" display="https://www.daloopa.com/src/1669013" xr:uid="{1E562281-F820-4BAB-A9E0-0AF9D9E5109A}"/>
    <hyperlink ref="T448" r:id="rId8163" display="https://www.daloopa.com/src/1668979" xr:uid="{1AB672FF-BA59-4E5B-BB2F-65E702C1F01D}"/>
    <hyperlink ref="AV448" r:id="rId8164" display="https://www.daloopa.com/src/48345854" xr:uid="{1863F6ED-9EE3-428F-8D84-0797E441BE74}"/>
    <hyperlink ref="AW448" r:id="rId8165" display="https://www.daloopa.com/src/48615967" xr:uid="{1DFB2F66-54DB-4D7D-A8EE-D0CC87E6FA24}"/>
    <hyperlink ref="A449" r:id="rId8166" xr:uid="{049E3296-0582-4C3B-B2D9-FE5D44EA2996}"/>
    <hyperlink ref="C449" r:id="rId8167" xr:uid="{D3437E7D-5C46-46E7-99AC-43115A76B2A8}"/>
    <hyperlink ref="P449" r:id="rId8168" display="https://www.daloopa.com/src/1669183" xr:uid="{672900E3-538F-489C-AD6A-C3C8C1B4E54E}"/>
    <hyperlink ref="Q449" r:id="rId8169" display="https://www.daloopa.com/src/1669079" xr:uid="{C102B54D-FD87-4D3C-8AEB-C6314C9B8F30}"/>
    <hyperlink ref="R449" r:id="rId8170" display="https://www.daloopa.com/src/1669047" xr:uid="{FEAA56B9-B5D4-4F0E-98C6-93EC38E15EFF}"/>
    <hyperlink ref="S449" r:id="rId8171" display="https://www.daloopa.com/src/1669014" xr:uid="{288632BC-B165-4E35-8534-3D97591A6110}"/>
    <hyperlink ref="T449" r:id="rId8172" display="https://www.daloopa.com/src/1668980" xr:uid="{DF6CB747-6C5C-4D12-96C2-270A9F5E7A47}"/>
    <hyperlink ref="U449" r:id="rId8173" display="https://www.daloopa.com/src/1668944" xr:uid="{D79D0829-FDCE-4FF0-BD39-039F4B41182B}"/>
    <hyperlink ref="V449" r:id="rId8174" display="https://www.daloopa.com/src/1668908" xr:uid="{F1CE9667-911D-48D7-A84D-192BC0DB12CC}"/>
    <hyperlink ref="W449" r:id="rId8175" display="https://www.daloopa.com/src/1668872" xr:uid="{46B42EC4-C8CB-4DF9-A147-012D967CC804}"/>
    <hyperlink ref="X449" r:id="rId8176" display="https://www.daloopa.com/src/1668836" xr:uid="{80F67552-733F-45FC-BB88-90A8E2500693}"/>
    <hyperlink ref="Y449" r:id="rId8177" display="https://www.daloopa.com/src/1668800" xr:uid="{E601454A-627E-4933-9CC2-D420560CB2DC}"/>
    <hyperlink ref="Z449" r:id="rId8178" display="https://www.daloopa.com/src/1668766" xr:uid="{A9577175-78BB-4FEC-AB85-EE915E12E850}"/>
    <hyperlink ref="AA449" r:id="rId8179" display="https://www.daloopa.com/src/1668732" xr:uid="{01DF5B6E-543E-4978-8614-11A6578495FB}"/>
    <hyperlink ref="AB449" r:id="rId8180" display="https://www.daloopa.com/src/1668698" xr:uid="{63CE812F-7FCB-4949-962F-D6B7B75185E2}"/>
    <hyperlink ref="AC449" r:id="rId8181" display="https://www.daloopa.com/src/1668664" xr:uid="{1008E7DE-3058-473C-B744-F8D928980DC7}"/>
    <hyperlink ref="AD449" r:id="rId8182" display="https://www.daloopa.com/src/1668631" xr:uid="{46BC74B6-1DEF-4CFF-A961-2DB0CFF60D2B}"/>
    <hyperlink ref="AE449" r:id="rId8183" display="https://www.daloopa.com/src/1668598" xr:uid="{EE7F1A3F-092F-4FEC-981A-927AEFF38A1D}"/>
    <hyperlink ref="AF449" r:id="rId8184" display="https://www.daloopa.com/src/2696862" xr:uid="{49DD2C46-963C-4737-978A-847164EC08D3}"/>
    <hyperlink ref="AG449" r:id="rId8185" display="https://www.daloopa.com/src/4681401" xr:uid="{19910E45-9DB3-4D5D-BE65-ABCA9EDE4D18}"/>
    <hyperlink ref="AH449" r:id="rId8186" display="https://www.daloopa.com/src/7963161" xr:uid="{DA50FADD-3BCA-42CE-BF2A-0DE7A778FC38}"/>
    <hyperlink ref="AI449" r:id="rId8187" display="https://www.daloopa.com/src/10333049" xr:uid="{76A4D4DA-A05E-4849-A0FA-BCDDDE900876}"/>
    <hyperlink ref="AJ449" r:id="rId8188" display="https://www.daloopa.com/src/14718247" xr:uid="{EF2463B7-585F-4FC0-A564-CE1B391A4380}"/>
    <hyperlink ref="AK449" r:id="rId8189" display="https://www.daloopa.com/src/20811509" xr:uid="{B9803CC7-6075-4653-9E1D-93B7ED21883A}"/>
    <hyperlink ref="AL449" r:id="rId8190" display="https://www.daloopa.com/src/32272373" xr:uid="{D993C46D-6C69-4BFD-BEF4-55E9021F03A3}"/>
    <hyperlink ref="AM449" r:id="rId8191" display="https://www.daloopa.com/src/38123494" xr:uid="{9341C547-2B85-4EEE-AFE4-CB87CA8DCF65}"/>
    <hyperlink ref="AN449" r:id="rId8192" display="https://www.daloopa.com/src/46414885" xr:uid="{0A6C1DEE-18CF-494D-B6ED-F50D3C9C38A8}"/>
    <hyperlink ref="AO449" r:id="rId8193" display="https://www.daloopa.com/src/53410401" xr:uid="{C60AFB01-3B8C-4B72-9B85-003754281A7C}"/>
    <hyperlink ref="AP449" r:id="rId8194" display="https://www.daloopa.com/src/58652693" xr:uid="{F5FD5626-283B-42D4-9BF8-1EAC4B31688A}"/>
    <hyperlink ref="AQ449" r:id="rId8195" display="https://www.daloopa.com/src/62949128" xr:uid="{1403D048-566D-45C6-8404-F4C4F098C721}"/>
    <hyperlink ref="AR449" r:id="rId8196" display="https://www.daloopa.com/src/67044685" xr:uid="{9AD503B3-BEF1-4F23-B584-29B9B9E4537F}"/>
    <hyperlink ref="AV449" r:id="rId8197" display="https://www.daloopa.com/src/48345857" xr:uid="{6EDB4492-1A19-4913-A90D-E99A3D37C3CF}"/>
    <hyperlink ref="AW449" r:id="rId8198" display="https://www.daloopa.com/src/48615971" xr:uid="{EAE2A69F-493E-4354-93AD-23E30252647D}"/>
    <hyperlink ref="AX449" r:id="rId8199" display="https://www.daloopa.com/src/48400735" xr:uid="{00FAEBC5-BDB3-4FDB-83F6-80505B8E1C05}"/>
    <hyperlink ref="AY449" r:id="rId8200" display="https://www.daloopa.com/src/48610216" xr:uid="{8AC16C2A-4E23-4AF0-8F54-37C3450FE7FA}"/>
    <hyperlink ref="AZ449" r:id="rId8201" display="https://www.daloopa.com/src/47469248" xr:uid="{9F977C9C-E20F-4160-A8F9-C91138CD0722}"/>
    <hyperlink ref="BA449" r:id="rId8202" display="https://www.daloopa.com/src/47468688" xr:uid="{45D7A4FE-D407-452D-8B33-AFD2AAF95075}"/>
    <hyperlink ref="BB449" r:id="rId8203" display="https://www.daloopa.com/src/46420414" xr:uid="{69AEE68C-8F71-4C55-A4C3-188C3D297196}"/>
    <hyperlink ref="BC449" r:id="rId8204" display="https://www.daloopa.com/src/67054419" xr:uid="{8A98DAF1-4205-4C89-9E35-766486E8A6DD}"/>
    <hyperlink ref="A450" r:id="rId8205" xr:uid="{3B6AD6FB-59C9-42F3-9F54-1A0E0CDFD8E5}"/>
    <hyperlink ref="C450" r:id="rId8206" xr:uid="{5A7A7E78-70EF-4639-BF32-49C5504B7099}"/>
    <hyperlink ref="E450" r:id="rId8207" display="https://www.daloopa.com/src/1669580" xr:uid="{36FF8AC3-6666-47A2-87C6-EC4B8B37A94F}"/>
    <hyperlink ref="F450" r:id="rId8208" display="https://www.daloopa.com/src/1669546" xr:uid="{F1661DBF-AD53-4789-ADFF-B862A8EB95B3}"/>
    <hyperlink ref="G450" r:id="rId8209" display="https://www.daloopa.com/src/1669511" xr:uid="{A28352C9-7BFE-4DD4-8695-7523E07B34ED}"/>
    <hyperlink ref="H450" r:id="rId8210" display="https://www.daloopa.com/src/1669476" xr:uid="{43E13291-4099-4959-AEA3-3ED679F7BD52}"/>
    <hyperlink ref="I450" r:id="rId8211" display="https://www.daloopa.com/src/1669440" xr:uid="{E1EE75FE-E643-4F2F-AD11-0F3DA2FE23E9}"/>
    <hyperlink ref="J450" r:id="rId8212" display="https://www.daloopa.com/src/1669404" xr:uid="{E32B7781-E739-4BF8-8087-F18795EECC5F}"/>
    <hyperlink ref="K450" r:id="rId8213" display="https://www.daloopa.com/src/1669366" xr:uid="{52C4C9DA-FC9D-4D4E-B229-00DBE3D6A29E}"/>
    <hyperlink ref="L450" r:id="rId8214" display="https://www.daloopa.com/src/1669328" xr:uid="{D089A89C-B350-4645-ACDE-1612A024ED9B}"/>
    <hyperlink ref="M450" r:id="rId8215" display="https://www.daloopa.com/src/1669291" xr:uid="{D69B6AE3-F63A-4D83-8371-CB330574D120}"/>
    <hyperlink ref="N450" r:id="rId8216" display="https://www.daloopa.com/src/1669256" xr:uid="{6212A41C-9A78-44AB-92D0-8D86F384C210}"/>
    <hyperlink ref="O450" r:id="rId8217" display="https://www.daloopa.com/src/1669220" xr:uid="{7C545A04-192D-421F-9FA1-7CB35CA2BED2}"/>
    <hyperlink ref="P450" r:id="rId8218" display="https://www.daloopa.com/src/1669184" xr:uid="{C873FF71-1ABB-49F7-82AF-75F66F11CF04}"/>
    <hyperlink ref="Q450" r:id="rId8219" display="https://www.daloopa.com/src/1669080" xr:uid="{8791B70D-285D-4CB6-8501-FD6284A66A9D}"/>
    <hyperlink ref="R450" r:id="rId8220" display="https://www.daloopa.com/src/1669048" xr:uid="{DF30E891-DFEA-45CB-BEB9-F4E73A98F11E}"/>
    <hyperlink ref="S450" r:id="rId8221" display="https://www.daloopa.com/src/1669015" xr:uid="{7F87FFEF-7991-467D-BCEB-E9F99AF39562}"/>
    <hyperlink ref="T450" r:id="rId8222" display="https://www.daloopa.com/src/1668981" xr:uid="{E196BCD9-F0B2-4C68-8AD0-13AA3B81AC76}"/>
    <hyperlink ref="U450" r:id="rId8223" display="https://www.daloopa.com/src/1668945" xr:uid="{24645F47-B231-4E75-AC45-544CBAB2A69B}"/>
    <hyperlink ref="V450" r:id="rId8224" display="https://www.daloopa.com/src/1668909" xr:uid="{4599D126-24C2-4241-B9D3-1F6BF5C33723}"/>
    <hyperlink ref="W450" r:id="rId8225" display="https://www.daloopa.com/src/1668873" xr:uid="{8866F4FD-EBB2-40FB-B0D4-D02FE6131DFB}"/>
    <hyperlink ref="X450" r:id="rId8226" display="https://www.daloopa.com/src/1668837" xr:uid="{EB238139-9BF8-45A7-A23D-BA3B7842194A}"/>
    <hyperlink ref="Y450" r:id="rId8227" display="https://www.daloopa.com/src/1668801" xr:uid="{AF651744-D06E-4F89-8B5D-2F011BBC31D2}"/>
    <hyperlink ref="Z450" r:id="rId8228" display="https://www.daloopa.com/src/1668767" xr:uid="{FC205C99-18BF-4AC3-AF68-83346E8B261B}"/>
    <hyperlink ref="AA450" r:id="rId8229" display="https://www.daloopa.com/src/1668733" xr:uid="{CCB150E7-4820-4A93-88B3-6B494DF3E1C4}"/>
    <hyperlink ref="AB450" r:id="rId8230" display="https://www.daloopa.com/src/1668699" xr:uid="{55C0783C-3EE9-4638-B3CE-31DF6ED03F4E}"/>
    <hyperlink ref="AC450" r:id="rId8231" display="https://www.daloopa.com/src/1668665" xr:uid="{25C367A4-49A8-4EEB-932A-99B0216D3695}"/>
    <hyperlink ref="AD450" r:id="rId8232" display="https://www.daloopa.com/src/1668632" xr:uid="{532BF38F-05BA-4352-8FAB-D9CDACCAC1CE}"/>
    <hyperlink ref="AE450" r:id="rId8233" display="https://www.daloopa.com/src/1668599" xr:uid="{86E1CA35-83C4-404F-8953-B3C5769B4954}"/>
    <hyperlink ref="AF450" r:id="rId8234" display="https://www.daloopa.com/src/2696863" xr:uid="{A3E9A485-FA7A-4A67-8A14-27976F42F9DC}"/>
    <hyperlink ref="AG450" r:id="rId8235" display="https://www.daloopa.com/src/4681402" xr:uid="{35DD2ED1-1D27-40D5-AFAA-93AAC1C5D005}"/>
    <hyperlink ref="AH450" r:id="rId8236" display="https://www.daloopa.com/src/7963162" xr:uid="{071D1CA7-7240-47BC-8EBF-DCA6536E5932}"/>
    <hyperlink ref="AI450" r:id="rId8237" display="https://www.daloopa.com/src/10333050" xr:uid="{DD50080A-DA93-4088-94E4-389F0DC6AFD9}"/>
    <hyperlink ref="AJ450" r:id="rId8238" display="https://www.daloopa.com/src/14718228" xr:uid="{18EDB614-C960-4D67-A0F5-3E991D21FC9D}"/>
    <hyperlink ref="AK450" r:id="rId8239" display="https://www.daloopa.com/src/20811519" xr:uid="{F0999A75-72DB-4F0B-AC11-7CCD90AF395B}"/>
    <hyperlink ref="AL450" r:id="rId8240" display="https://www.daloopa.com/src/32272380" xr:uid="{52D73F1D-B640-4CC5-A517-E3AD8D3FF245}"/>
    <hyperlink ref="AM450" r:id="rId8241" display="https://www.daloopa.com/src/38123495" xr:uid="{F4CD4645-F639-4F7E-838B-AC01AA739A75}"/>
    <hyperlink ref="AN450" r:id="rId8242" display="https://www.daloopa.com/src/46414891" xr:uid="{06BFDE96-3532-4269-9956-6E8838FF5299}"/>
    <hyperlink ref="AO450" r:id="rId8243" display="https://www.daloopa.com/src/53410374" xr:uid="{2CF810FC-0E21-4820-B108-DFF8A43E8E05}"/>
    <hyperlink ref="AP450" r:id="rId8244" display="https://www.daloopa.com/src/58652694" xr:uid="{6DBE0EC7-E3F9-4731-B764-0A004B616258}"/>
    <hyperlink ref="AQ450" r:id="rId8245" display="https://www.daloopa.com/src/62949131" xr:uid="{1600D978-D35D-453F-91C0-6175F23A7FBA}"/>
    <hyperlink ref="AR450" r:id="rId8246" display="https://www.daloopa.com/src/67044669" xr:uid="{8E174F63-F63D-4394-8EED-4DAF5D9284F6}"/>
    <hyperlink ref="AT450" r:id="rId8247" display="https://www.daloopa.com/src/48347097" xr:uid="{9F9A7098-A0F5-4608-B275-E43BDD9CF874}"/>
    <hyperlink ref="AU450" r:id="rId8248" display="https://www.daloopa.com/src/48346662" xr:uid="{3E6ED77A-4A1B-4DA8-B903-44035376AE5A}"/>
    <hyperlink ref="AV450" r:id="rId8249" display="https://www.daloopa.com/src/48345859" xr:uid="{4D1B1A17-F8AA-4962-9728-868AC3BCB7E1}"/>
    <hyperlink ref="AW450" r:id="rId8250" display="https://www.daloopa.com/src/48615970" xr:uid="{3C50BD86-4BD3-40B1-8A8A-CA192EB7F759}"/>
    <hyperlink ref="AX450" r:id="rId8251" display="https://www.daloopa.com/src/48400738" xr:uid="{87E481E9-4994-428F-B53F-6D26EC0E97C6}"/>
    <hyperlink ref="AY450" r:id="rId8252" display="https://www.daloopa.com/src/48610222" xr:uid="{34215A34-692C-4FC2-95CF-CF445D835DD1}"/>
    <hyperlink ref="AZ450" r:id="rId8253" display="https://www.daloopa.com/src/47469224" xr:uid="{9E58565B-C435-49CC-896C-D22275BFEDCA}"/>
    <hyperlink ref="BA450" r:id="rId8254" display="https://www.daloopa.com/src/47468690" xr:uid="{783D0908-B829-4FF6-8D2B-E92416016C21}"/>
    <hyperlink ref="BB450" r:id="rId8255" display="https://www.daloopa.com/src/46420412" xr:uid="{46A40227-797C-433E-9C2E-B4CFEFE7056F}"/>
    <hyperlink ref="BC450" r:id="rId8256" display="https://www.daloopa.com/src/67054423" xr:uid="{C579CCAA-C6B4-4DCD-AFAD-E017ADC8753F}"/>
    <hyperlink ref="A451" r:id="rId8257" xr:uid="{2985CF1D-8FBB-4FB6-B1C9-AC8E6250FDBE}"/>
    <hyperlink ref="C451" r:id="rId8258" xr:uid="{4CF23D4B-6F66-4C65-944C-C614253719F0}"/>
    <hyperlink ref="E451" r:id="rId8259" display="https://www.daloopa.com/src/1669581" xr:uid="{80A54439-C33A-4736-9ACF-962DA7E4BCE9}"/>
    <hyperlink ref="F451" r:id="rId8260" display="https://www.daloopa.com/src/1669547" xr:uid="{5A81C8E8-7579-4497-A606-47500020F973}"/>
    <hyperlink ref="G451" r:id="rId8261" display="https://www.daloopa.com/src/1669512" xr:uid="{F1D1FDA9-6B41-4153-8C67-E54B692D949F}"/>
    <hyperlink ref="H451" r:id="rId8262" display="https://www.daloopa.com/src/1669477" xr:uid="{E7150D93-B29D-4CCD-88C2-5C7AEF5F957B}"/>
    <hyperlink ref="I451" r:id="rId8263" display="https://www.daloopa.com/src/1669441" xr:uid="{72BF6707-80DC-4840-B051-15BC70B42CBD}"/>
    <hyperlink ref="J451" r:id="rId8264" display="https://www.daloopa.com/src/1669405" xr:uid="{1ACF6F16-2BF3-4907-8B69-CAA4B8636F8A}"/>
    <hyperlink ref="K451" r:id="rId8265" display="https://www.daloopa.com/src/1669367" xr:uid="{A6BC935B-6873-4FB9-B335-59C3EA217F9B}"/>
    <hyperlink ref="L451" r:id="rId8266" display="https://www.daloopa.com/src/1669329" xr:uid="{A61117C2-1880-47CB-955F-1F5822CC6A8F}"/>
    <hyperlink ref="M451" r:id="rId8267" display="https://www.daloopa.com/src/1669292" xr:uid="{39F18ADE-111B-4CB3-8565-F3F16103C65F}"/>
    <hyperlink ref="N451" r:id="rId8268" display="https://www.daloopa.com/src/1669257" xr:uid="{68C29072-2297-4ECC-B976-8E32CA0FCA6F}"/>
    <hyperlink ref="O451" r:id="rId8269" display="https://www.daloopa.com/src/1669221" xr:uid="{FD58C270-A0D0-4356-94A8-14F7622FFA4B}"/>
    <hyperlink ref="P451" r:id="rId8270" display="https://www.daloopa.com/src/1669185" xr:uid="{503EA3AA-2CC3-4788-8941-280583EA1CDB}"/>
    <hyperlink ref="Q451" r:id="rId8271" display="https://www.daloopa.com/src/1669081" xr:uid="{03604921-DA19-45F5-965F-C36BA7A2B3D0}"/>
    <hyperlink ref="R451" r:id="rId8272" display="https://www.daloopa.com/src/1669049" xr:uid="{ECA8AAD2-5817-4E77-A209-A01853919C13}"/>
    <hyperlink ref="S451" r:id="rId8273" display="https://www.daloopa.com/src/1669016" xr:uid="{D778C231-20EE-45EF-9606-51307473B645}"/>
    <hyperlink ref="T451" r:id="rId8274" display="https://www.daloopa.com/src/1668982" xr:uid="{664DD301-94A5-4E7A-9926-38F3B12C3572}"/>
    <hyperlink ref="U451" r:id="rId8275" display="https://www.daloopa.com/src/1668946" xr:uid="{1AED5F16-05D8-40B5-844C-8B205426E944}"/>
    <hyperlink ref="V451" r:id="rId8276" display="https://www.daloopa.com/src/1668910" xr:uid="{31DBF7D3-E6FD-45ED-B014-AA91BABC8396}"/>
    <hyperlink ref="W451" r:id="rId8277" display="https://www.daloopa.com/src/1668874" xr:uid="{800BDD4B-F0C3-4D45-AEE0-ED755803F6B9}"/>
    <hyperlink ref="X451" r:id="rId8278" display="https://www.daloopa.com/src/1668838" xr:uid="{0F630DCE-2FD2-4473-8384-5236C607F798}"/>
    <hyperlink ref="Y451" r:id="rId8279" display="https://www.daloopa.com/src/1668802" xr:uid="{46EBDA7B-32A1-4FE4-9AF7-7F7F5F3FADD0}"/>
    <hyperlink ref="Z451" r:id="rId8280" display="https://www.daloopa.com/src/1668768" xr:uid="{6028B61C-9B63-4AC1-B47A-4523C7A3AF0C}"/>
    <hyperlink ref="AA451" r:id="rId8281" display="https://www.daloopa.com/src/1668734" xr:uid="{FFA14C52-8155-4972-A869-80678FC5BA08}"/>
    <hyperlink ref="AB451" r:id="rId8282" display="https://www.daloopa.com/src/1668700" xr:uid="{D73123E1-F4A3-43D6-B162-BC2EFF79263F}"/>
    <hyperlink ref="AC451" r:id="rId8283" display="https://www.daloopa.com/src/1668666" xr:uid="{CC725825-D091-4025-A9AD-FF4891D339D4}"/>
    <hyperlink ref="AD451" r:id="rId8284" display="https://www.daloopa.com/src/1668633" xr:uid="{5FE8082C-9486-465A-8EB6-72E482B78F23}"/>
    <hyperlink ref="AE451" r:id="rId8285" display="https://www.daloopa.com/src/1668600" xr:uid="{F799AD0D-6BFD-4F3E-A916-3497DDE762CD}"/>
    <hyperlink ref="AF451" r:id="rId8286" display="https://www.daloopa.com/src/2696864" xr:uid="{31AAB722-711F-414B-BCA4-99A871C49F38}"/>
    <hyperlink ref="AG451" r:id="rId8287" display="https://www.daloopa.com/src/4681403" xr:uid="{251ED72B-F32B-4A35-A3FB-10479E447C3B}"/>
    <hyperlink ref="AH451" r:id="rId8288" display="https://www.daloopa.com/src/7963163" xr:uid="{E9A83393-2834-400C-8779-944ECAEC3D31}"/>
    <hyperlink ref="AI451" r:id="rId8289" display="https://www.daloopa.com/src/10333051" xr:uid="{768B1027-2668-406B-8436-6FAB9BF6E4FE}"/>
    <hyperlink ref="AJ451" r:id="rId8290" display="https://www.daloopa.com/src/14718225" xr:uid="{2CF78C7B-B59E-45FE-B1D8-EC9CC3C8C835}"/>
    <hyperlink ref="AK451" r:id="rId8291" display="https://www.daloopa.com/src/20811517" xr:uid="{A7A450CD-2057-4102-84DF-F15C9E43A36D}"/>
    <hyperlink ref="AL451" r:id="rId8292" display="https://www.daloopa.com/src/32272381" xr:uid="{53FA5B52-816C-453F-A702-A5BF8C200119}"/>
    <hyperlink ref="AM451" r:id="rId8293" display="https://www.daloopa.com/src/38123500" xr:uid="{91254F52-6570-4184-A181-C4CB016B440C}"/>
    <hyperlink ref="AN451" r:id="rId8294" display="https://www.daloopa.com/src/46414893" xr:uid="{2ECBEF53-E28C-4B5B-884F-7239A2BCD1EF}"/>
    <hyperlink ref="AO451" r:id="rId8295" display="https://www.daloopa.com/src/53410380" xr:uid="{ECAE901D-78F2-4829-BF85-3EE27DD1FBDE}"/>
    <hyperlink ref="AP451" r:id="rId8296" display="https://www.daloopa.com/src/58652697" xr:uid="{38929B01-808F-41A2-96D4-E3A0AF04C8C5}"/>
    <hyperlink ref="AQ451" r:id="rId8297" display="https://www.daloopa.com/src/62949132" xr:uid="{4DEE1C96-2FAB-4708-AF27-265B5B713AC7}"/>
    <hyperlink ref="AR451" r:id="rId8298" display="https://www.daloopa.com/src/67044668" xr:uid="{17777B74-6979-4B6D-BB3A-2084B12B5217}"/>
    <hyperlink ref="AT451" r:id="rId8299" display="https://www.daloopa.com/src/48347096" xr:uid="{090AB47E-ADD8-4AAC-8C7B-7F1982649676}"/>
    <hyperlink ref="AU451" r:id="rId8300" display="https://www.daloopa.com/src/48346655" xr:uid="{2EEC15E5-A931-4F01-8B3B-B683D2E43791}"/>
    <hyperlink ref="AV451" r:id="rId8301" display="https://www.daloopa.com/src/48345861" xr:uid="{675ADF4E-4AAA-4C04-836A-9037851B21F8}"/>
    <hyperlink ref="AW451" r:id="rId8302" display="https://www.daloopa.com/src/48615978" xr:uid="{6B32002A-6E61-421A-B663-577D07B4B5F1}"/>
    <hyperlink ref="AX451" r:id="rId8303" display="https://www.daloopa.com/src/48400739" xr:uid="{FABF5C4D-0625-4174-9C98-7E8C72512175}"/>
    <hyperlink ref="AY451" r:id="rId8304" display="https://www.daloopa.com/src/48610215" xr:uid="{BBD40E93-4D4C-4F7A-B117-43C79C0ECB2F}"/>
    <hyperlink ref="AZ451" r:id="rId8305" display="https://www.daloopa.com/src/47469225" xr:uid="{EF007FDF-11AE-49F2-A1D2-8B9DDB5E22F4}"/>
    <hyperlink ref="BA451" r:id="rId8306" display="https://www.daloopa.com/src/47468695" xr:uid="{2A7B8B3B-5964-414E-B316-906ADA29E7DA}"/>
    <hyperlink ref="BB451" r:id="rId8307" display="https://www.daloopa.com/src/46420395" xr:uid="{618D6774-C2FC-40D8-A26E-1A06F979458F}"/>
    <hyperlink ref="BC451" r:id="rId8308" display="https://www.daloopa.com/src/67054431" xr:uid="{067E072A-51AA-4B46-AFCB-12DCCAA9CF50}"/>
    <hyperlink ref="A452" r:id="rId8309" xr:uid="{954D7AD9-F773-48FD-A72B-F5918E3CE9DD}"/>
    <hyperlink ref="C452" r:id="rId8310" xr:uid="{CDCC213A-CC86-4C05-A4B9-6AA6E9CA5FCB}"/>
    <hyperlink ref="U452" r:id="rId8311" display="https://www.daloopa.com/src/1668947" xr:uid="{39F7D8A4-489E-4422-B625-0136FF607B12}"/>
    <hyperlink ref="V452" r:id="rId8312" display="https://www.daloopa.com/src/1668911" xr:uid="{E42F094D-1B1D-40CA-997E-66FF990610AF}"/>
    <hyperlink ref="W452" r:id="rId8313" display="https://www.daloopa.com/src/1668875" xr:uid="{CD0C8E77-52D4-49A2-826F-07FEB01D00A7}"/>
    <hyperlink ref="X452" r:id="rId8314" display="https://www.daloopa.com/src/1668839" xr:uid="{A135DC16-6901-4C5E-A3F6-6BE2C37255EE}"/>
    <hyperlink ref="Y452" r:id="rId8315" display="https://www.daloopa.com/src/1668803" xr:uid="{91D89461-05F4-4AFA-9FBA-37AA1FB0D35F}"/>
    <hyperlink ref="Z452" r:id="rId8316" display="https://www.daloopa.com/src/1668769" xr:uid="{B3B99186-A3B7-40E1-B8EB-5BE2236C23F6}"/>
    <hyperlink ref="AA452" r:id="rId8317" display="https://www.daloopa.com/src/1668735" xr:uid="{65A1573D-91EA-4C11-89A3-C22A1AB259A2}"/>
    <hyperlink ref="AB452" r:id="rId8318" display="https://www.daloopa.com/src/1668701" xr:uid="{DB3218DC-25A5-4B30-8651-22D8E0FADEF2}"/>
    <hyperlink ref="AC452" r:id="rId8319" display="https://www.daloopa.com/src/1668667" xr:uid="{F9AB65CC-4282-4785-96B4-42DF0245D75A}"/>
    <hyperlink ref="AD452" r:id="rId8320" display="https://www.daloopa.com/src/1668634" xr:uid="{37B536BF-2AF4-4B9D-A37C-C595DC1BCD07}"/>
    <hyperlink ref="AE452" r:id="rId8321" display="https://www.daloopa.com/src/1668601" xr:uid="{BFAD49C4-60C8-48F5-BFA3-058BD65AF678}"/>
    <hyperlink ref="AF452" r:id="rId8322" display="https://www.daloopa.com/src/2696865" xr:uid="{E74AFD55-1BB3-4D89-9940-447EEAC205AB}"/>
    <hyperlink ref="AG452" r:id="rId8323" display="https://www.daloopa.com/src/4681404" xr:uid="{9F08F249-F164-4B4E-973D-60B7EBE1F104}"/>
    <hyperlink ref="AH452" r:id="rId8324" display="https://www.daloopa.com/src/7963164" xr:uid="{6B502FFE-FC1E-4BC5-874B-70C8BCC59D33}"/>
    <hyperlink ref="AI452" r:id="rId8325" display="https://www.daloopa.com/src/10333058" xr:uid="{4759F5B3-031E-430D-92F1-A63555C6976B}"/>
    <hyperlink ref="AJ452" r:id="rId8326" display="https://www.daloopa.com/src/14718229" xr:uid="{87C1E384-A7F0-4F68-A664-E2281C0E5EDE}"/>
    <hyperlink ref="AK452" r:id="rId8327" display="https://www.daloopa.com/src/20811516" xr:uid="{78AF03EC-76B0-46C7-A594-43387E3FB757}"/>
    <hyperlink ref="AL452" r:id="rId8328" display="https://www.daloopa.com/src/32272394" xr:uid="{CF2321F1-C2CF-47CF-B038-913A37A7D1FE}"/>
    <hyperlink ref="AM452" r:id="rId8329" display="https://www.daloopa.com/src/38123502" xr:uid="{69B19C21-A711-47A0-8FFD-891AFDFABF14}"/>
    <hyperlink ref="AN452" r:id="rId8330" display="https://www.daloopa.com/src/46414911" xr:uid="{4816BBCB-E5ED-4120-B2D7-ED6520D7D2BE}"/>
    <hyperlink ref="AO452" r:id="rId8331" display="https://www.daloopa.com/src/53410379" xr:uid="{07912AB5-350A-4506-9332-A50291319191}"/>
    <hyperlink ref="AP452" r:id="rId8332" display="https://www.daloopa.com/src/58652696" xr:uid="{0F3BE576-B7C8-46E0-84E4-9D2ADCE8B98F}"/>
    <hyperlink ref="AQ452" r:id="rId8333" display="https://www.daloopa.com/src/62949133" xr:uid="{B4AC94D0-87D1-40E1-ADF6-E64FC3B1A4AD}"/>
    <hyperlink ref="AR452" r:id="rId8334" display="https://www.daloopa.com/src/67044686" xr:uid="{DA366FCA-465A-4356-9165-C16A11D981E7}"/>
    <hyperlink ref="AX452" r:id="rId8335" display="https://www.daloopa.com/src/48400740" xr:uid="{61FF6CC9-B679-4B27-8A7A-2B5940ED3746}"/>
    <hyperlink ref="AY452" r:id="rId8336" display="https://www.daloopa.com/src/48610226" xr:uid="{A581A292-A73D-48B8-9636-B02A93CB0544}"/>
    <hyperlink ref="AZ452" r:id="rId8337" display="https://www.daloopa.com/src/47469226" xr:uid="{67103E73-AE50-487F-BBA9-DA2D91D797A8}"/>
    <hyperlink ref="BA452" r:id="rId8338" display="https://www.daloopa.com/src/47468699" xr:uid="{3981F088-3FFF-416C-8174-5EA4BFC565A3}"/>
    <hyperlink ref="BB452" r:id="rId8339" display="https://www.daloopa.com/src/46420405" xr:uid="{8A3C378C-29B1-4BBF-A8EB-E8C834D6817E}"/>
    <hyperlink ref="BC452" r:id="rId8340" display="https://www.daloopa.com/src/67054425" xr:uid="{68942458-65BE-4C4E-A735-133ADACAAE79}"/>
    <hyperlink ref="A453" r:id="rId8341" xr:uid="{D4C14E00-C67C-4328-B50E-E9D33B35C13C}"/>
    <hyperlink ref="C453" r:id="rId8342" xr:uid="{F062FE7A-F7A5-421E-AB44-48A26C55B8AF}"/>
    <hyperlink ref="E453" r:id="rId8343" display="https://www.daloopa.com/src/1669582" xr:uid="{66566D47-95F2-49AE-B523-5A7187CFA953}"/>
    <hyperlink ref="F453" r:id="rId8344" display="https://www.daloopa.com/src/1669548" xr:uid="{03FE13F0-9C44-427A-BE15-7DFAC7F14B0E}"/>
    <hyperlink ref="G453" r:id="rId8345" display="https://www.daloopa.com/src/1669513" xr:uid="{CB8152C4-387A-409B-94F7-AC952B039EED}"/>
    <hyperlink ref="H453" r:id="rId8346" display="https://www.daloopa.com/src/1669478" xr:uid="{BADD5B3E-FD4B-4591-9BDE-1172EAC0CA33}"/>
    <hyperlink ref="I453" r:id="rId8347" display="https://www.daloopa.com/src/1669442" xr:uid="{F8A65A14-011F-4DFD-BB03-8ADB22B6F6F4}"/>
    <hyperlink ref="J453" r:id="rId8348" display="https://www.daloopa.com/src/1669406" xr:uid="{6A49799A-0B86-421B-98BA-D1579DC720D5}"/>
    <hyperlink ref="K453" r:id="rId8349" display="https://www.daloopa.com/src/1669368" xr:uid="{7D0236C8-6A79-40D8-B99B-FB3C4B69D506}"/>
    <hyperlink ref="L453" r:id="rId8350" display="https://www.daloopa.com/src/1669330" xr:uid="{4C15C112-F3E4-41CF-889B-B9D1647A23CA}"/>
    <hyperlink ref="M453" r:id="rId8351" display="https://www.daloopa.com/src/1669293" xr:uid="{0E49FAD0-0600-4875-BDA3-C8815493B6E0}"/>
    <hyperlink ref="N453" r:id="rId8352" display="https://www.daloopa.com/src/1669258" xr:uid="{08ED5DCF-19D0-442B-8A53-D15382BC9E3C}"/>
    <hyperlink ref="O453" r:id="rId8353" display="https://www.daloopa.com/src/1669222" xr:uid="{C287B53F-0AFB-4F2A-AE80-8F47D7DCD809}"/>
    <hyperlink ref="P453" r:id="rId8354" display="https://www.daloopa.com/src/1669186" xr:uid="{9459955A-36A3-4612-A799-6FE0366A8EF0}"/>
    <hyperlink ref="Q453" r:id="rId8355" display="https://www.daloopa.com/src/1669082" xr:uid="{80F62841-ED5F-426A-AC57-686C47E72E99}"/>
    <hyperlink ref="R453" r:id="rId8356" display="https://www.daloopa.com/src/1669050" xr:uid="{DF05DBBA-9D5C-431D-9731-A0C812503624}"/>
    <hyperlink ref="S453" r:id="rId8357" display="https://www.daloopa.com/src/1669017" xr:uid="{F8E59938-E872-4F20-A713-2E8F0CAD6531}"/>
    <hyperlink ref="T453" r:id="rId8358" display="https://www.daloopa.com/src/1668983" xr:uid="{68BC3C2D-76DF-45DD-8180-C36B308EC848}"/>
    <hyperlink ref="U453" r:id="rId8359" display="https://www.daloopa.com/src/1668948" xr:uid="{6366844A-F290-4B19-8D88-DE6A2E709FAB}"/>
    <hyperlink ref="V453" r:id="rId8360" display="https://www.daloopa.com/src/1668912" xr:uid="{9D6EE3E6-C0AA-48B0-98CD-203B502308DE}"/>
    <hyperlink ref="W453" r:id="rId8361" display="https://www.daloopa.com/src/1668876" xr:uid="{1C8C1A80-2451-4174-B1E4-FABF4685DE8F}"/>
    <hyperlink ref="X453" r:id="rId8362" display="https://www.daloopa.com/src/1668840" xr:uid="{2A5AC82B-5A6F-48E4-8DAA-0B6C02E1A958}"/>
    <hyperlink ref="Y453" r:id="rId8363" display="https://www.daloopa.com/src/1668804" xr:uid="{CE0F7E3F-9CF6-4620-B544-163DE0581E25}"/>
    <hyperlink ref="Z453" r:id="rId8364" display="https://www.daloopa.com/src/1668770" xr:uid="{80BFBFE2-B583-4D4D-AA93-3D6C6DEDA0BF}"/>
    <hyperlink ref="AA453" r:id="rId8365" display="https://www.daloopa.com/src/1668736" xr:uid="{84D64E9A-3E75-478E-ADF2-448CC68F4F0B}"/>
    <hyperlink ref="AB453" r:id="rId8366" display="https://www.daloopa.com/src/1668702" xr:uid="{DD4AE74C-E55A-455B-AF65-2F2E882CB817}"/>
    <hyperlink ref="AC453" r:id="rId8367" display="https://www.daloopa.com/src/1668668" xr:uid="{A96C9BD1-1421-47EC-8185-9A8B3C777D5A}"/>
    <hyperlink ref="AD453" r:id="rId8368" display="https://www.daloopa.com/src/1668635" xr:uid="{B596A598-3923-4DA2-B5CA-347DCD4D8080}"/>
    <hyperlink ref="AE453" r:id="rId8369" display="https://www.daloopa.com/src/1668602" xr:uid="{B6378FDC-BBEA-4040-A1F0-FF3BB702F45A}"/>
    <hyperlink ref="AF453" r:id="rId8370" display="https://www.daloopa.com/src/2696866" xr:uid="{E8304219-61A2-41AE-8A43-0FE1798B67C4}"/>
    <hyperlink ref="AG453" r:id="rId8371" display="https://www.daloopa.com/src/4681405" xr:uid="{BBDC0222-2851-4454-B863-2CCAE4AFCB3C}"/>
    <hyperlink ref="AH453" r:id="rId8372" display="https://www.daloopa.com/src/7963165" xr:uid="{0546B7E9-7274-45AF-B06A-02B6CB66BBC5}"/>
    <hyperlink ref="AI453" r:id="rId8373" display="https://www.daloopa.com/src/10333059" xr:uid="{A90CE7A2-E72B-4B96-9CED-29E07BC0FD6F}"/>
    <hyperlink ref="AJ453" r:id="rId8374" display="https://www.daloopa.com/src/14718249" xr:uid="{6F80F410-208C-48AD-9978-D2664F97BD03}"/>
    <hyperlink ref="AK453" r:id="rId8375" display="https://www.daloopa.com/src/20811511" xr:uid="{53EA59B8-22B9-45EA-8F80-4486ECA729C2}"/>
    <hyperlink ref="AL453" r:id="rId8376" display="https://www.daloopa.com/src/32272372" xr:uid="{71D61B52-6D3A-42BB-BC30-3CD3773B56CE}"/>
    <hyperlink ref="AM453" r:id="rId8377" display="https://www.daloopa.com/src/38123499" xr:uid="{598FE3B6-1001-4C12-B160-5E8B2BA08524}"/>
    <hyperlink ref="AN453" r:id="rId8378" display="https://www.daloopa.com/src/46414884" xr:uid="{474AB8F4-B319-4F01-988C-A521AACAEC3C}"/>
    <hyperlink ref="AO453" r:id="rId8379" display="https://www.daloopa.com/src/53410378" xr:uid="{2E9CD0EF-E3A1-4F28-9D00-53E361EB2818}"/>
    <hyperlink ref="AP453" r:id="rId8380" display="https://www.daloopa.com/src/58652695" xr:uid="{90E6ADFC-D493-4122-BB2A-DD16829E4761}"/>
    <hyperlink ref="AQ453" r:id="rId8381" display="https://www.daloopa.com/src/62949136" xr:uid="{16F51324-CA15-4A29-8A8C-CEA4AF841BB7}"/>
    <hyperlink ref="AR453" r:id="rId8382" display="https://www.daloopa.com/src/67044688" xr:uid="{1F781A93-0436-4E6E-AA43-67828AF3F905}"/>
    <hyperlink ref="AT453" r:id="rId8383" display="https://www.daloopa.com/src/48347095" xr:uid="{771B2370-BC1C-451A-99FE-184490D3F58D}"/>
    <hyperlink ref="AU453" r:id="rId8384" display="https://www.daloopa.com/src/48346656" xr:uid="{083ACEFC-B896-498D-B484-000C8AE8215F}"/>
    <hyperlink ref="AV453" r:id="rId8385" display="https://www.daloopa.com/src/48345858" xr:uid="{270DF797-769A-4323-8DB1-8502B5F6102E}"/>
    <hyperlink ref="AW453" r:id="rId8386" display="https://www.daloopa.com/src/48615973" xr:uid="{D32DF5AE-A82F-46EB-937C-6D73739AE88D}"/>
    <hyperlink ref="AX453" r:id="rId8387" display="https://www.daloopa.com/src/48400741" xr:uid="{92C4672D-BFDB-4117-8946-146C7BB50610}"/>
    <hyperlink ref="AY453" r:id="rId8388" display="https://www.daloopa.com/src/48610241" xr:uid="{A4B1C7DA-D9D0-4109-BB7C-6F0CB3E213AC}"/>
    <hyperlink ref="AZ453" r:id="rId8389" display="https://www.daloopa.com/src/47469227" xr:uid="{32A30B1F-5012-486D-B19F-C02230BE96A8}"/>
    <hyperlink ref="BA453" r:id="rId8390" display="https://www.daloopa.com/src/47468701" xr:uid="{E80BC862-4A0D-4041-BE85-97D6D2A05FA2}"/>
    <hyperlink ref="BB453" r:id="rId8391" display="https://www.daloopa.com/src/46420397" xr:uid="{62BCC15F-29F1-4A8E-BAFA-FBED0900019B}"/>
    <hyperlink ref="BC453" r:id="rId8392" display="https://www.daloopa.com/src/67054430" xr:uid="{F7E60A5C-4AB8-4811-918A-1273C35627A6}"/>
    <hyperlink ref="A455" r:id="rId8393" xr:uid="{B1AF2F5F-12EB-4CE2-82ED-9158CF345433}"/>
    <hyperlink ref="C455" r:id="rId8394" xr:uid="{2446FE90-3070-4BEF-931D-915A965AE965}"/>
    <hyperlink ref="E455" r:id="rId8395" display="https://www.daloopa.com/src/1669583" xr:uid="{237EF204-3935-4ECC-B458-309201F4BC18}"/>
    <hyperlink ref="F455" r:id="rId8396" display="https://www.daloopa.com/src/1669549" xr:uid="{7C122991-94BD-4494-82FD-30575BA261BF}"/>
    <hyperlink ref="G455" r:id="rId8397" display="https://www.daloopa.com/src/1669514" xr:uid="{864CEE89-28A4-4549-85FD-0E7DB3DA056A}"/>
    <hyperlink ref="H455" r:id="rId8398" display="https://www.daloopa.com/src/1669479" xr:uid="{043DB612-3788-4364-B40E-8CF328C88556}"/>
    <hyperlink ref="I455" r:id="rId8399" display="https://www.daloopa.com/src/1669443" xr:uid="{5EE45514-3B76-443F-8395-C6FD893FDADA}"/>
    <hyperlink ref="J455" r:id="rId8400" display="https://www.daloopa.com/src/1669407" xr:uid="{0D48AE93-C3C1-4E19-9377-77C06197A9C4}"/>
    <hyperlink ref="K455" r:id="rId8401" display="https://www.daloopa.com/src/1669369" xr:uid="{276C0866-9EE3-4660-A2C2-82FEF9F7F57A}"/>
    <hyperlink ref="L455" r:id="rId8402" display="https://www.daloopa.com/src/1669331" xr:uid="{1CE9D34E-C6B3-466B-894A-4D1F98C73A62}"/>
    <hyperlink ref="M455" r:id="rId8403" display="https://www.daloopa.com/src/1669294" xr:uid="{557EDF64-A0D6-4EB0-A4ED-8C73474A94C2}"/>
    <hyperlink ref="N455" r:id="rId8404" display="https://www.daloopa.com/src/1669259" xr:uid="{0C2B31C0-4835-4250-AAC5-E823416A6E0A}"/>
    <hyperlink ref="O455" r:id="rId8405" display="https://www.daloopa.com/src/1669223" xr:uid="{B4E836F0-5749-4470-8138-7A80716918A0}"/>
    <hyperlink ref="P455" r:id="rId8406" display="https://www.daloopa.com/src/1669187" xr:uid="{72EE22B1-C7BB-4DA1-857F-29FC2FDAF5DD}"/>
    <hyperlink ref="Q455" r:id="rId8407" display="https://www.daloopa.com/src/1669083" xr:uid="{BB07E359-646E-4874-91B4-62F591CBC5CE}"/>
    <hyperlink ref="R455" r:id="rId8408" display="https://www.daloopa.com/src/1669051" xr:uid="{D2FD5BF8-FCF9-4031-9C5B-C88EF39108E6}"/>
    <hyperlink ref="S455" r:id="rId8409" display="https://www.daloopa.com/src/1669018" xr:uid="{2AD1839E-7D71-4737-8EC5-650748FC9A34}"/>
    <hyperlink ref="T455" r:id="rId8410" display="https://www.daloopa.com/src/1668984" xr:uid="{6729BE23-DBF9-466B-8E31-0F540D88FCA8}"/>
    <hyperlink ref="U455" r:id="rId8411" display="https://www.daloopa.com/src/1668949" xr:uid="{CA3E955C-8311-4244-A825-E275C24A0556}"/>
    <hyperlink ref="V455" r:id="rId8412" display="https://www.daloopa.com/src/1668913" xr:uid="{E1B5F869-ADED-4529-A87E-A7C08487ECB8}"/>
    <hyperlink ref="W455" r:id="rId8413" display="https://www.daloopa.com/src/1668877" xr:uid="{65659BB8-0698-4E2A-B031-3CEACF66E330}"/>
    <hyperlink ref="X455" r:id="rId8414" display="https://www.daloopa.com/src/1668841" xr:uid="{48AA650B-CE8A-455D-B123-18267FC98F5F}"/>
    <hyperlink ref="Y455" r:id="rId8415" display="https://www.daloopa.com/src/1668805" xr:uid="{F69D62DC-3084-43EE-840A-3D4941A04EF1}"/>
    <hyperlink ref="Z455" r:id="rId8416" display="https://www.daloopa.com/src/1668771" xr:uid="{C85FB1B6-8227-481C-9822-A384CCBA0DC8}"/>
    <hyperlink ref="AA455" r:id="rId8417" display="https://www.daloopa.com/src/1668737" xr:uid="{A4E8A87A-D8AE-4780-900A-BF43061AA1F1}"/>
    <hyperlink ref="AB455" r:id="rId8418" display="https://www.daloopa.com/src/1668703" xr:uid="{42758852-5D6B-4709-A4FC-F7953717B555}"/>
    <hyperlink ref="AC455" r:id="rId8419" display="https://www.daloopa.com/src/1668669" xr:uid="{5F60D55F-BCBB-4025-9841-34C948E355F4}"/>
    <hyperlink ref="AD455" r:id="rId8420" display="https://www.daloopa.com/src/1668636" xr:uid="{14FA62D5-8A57-4566-8491-F2DC7BE8BA79}"/>
    <hyperlink ref="AE455" r:id="rId8421" display="https://www.daloopa.com/src/1668603" xr:uid="{F414CDDF-A0C7-444C-8B1C-1E3419978158}"/>
    <hyperlink ref="AF455" r:id="rId8422" display="https://www.daloopa.com/src/2696867" xr:uid="{837FD6FD-2528-4240-8A63-31684A613379}"/>
    <hyperlink ref="AG455" r:id="rId8423" display="https://www.daloopa.com/src/4681406" xr:uid="{DA945435-E042-4679-A6DC-DF241AF738B2}"/>
    <hyperlink ref="AH455" r:id="rId8424" display="https://www.daloopa.com/src/7963166" xr:uid="{15EDEF8D-2CBC-4644-A370-E57612AF678F}"/>
    <hyperlink ref="AI455" r:id="rId8425" display="https://www.daloopa.com/src/10333054" xr:uid="{54EE22DD-EA31-4546-B8A7-04A9E7A83A35}"/>
    <hyperlink ref="AJ455" r:id="rId8426" display="https://www.daloopa.com/src/14718226" xr:uid="{52837918-5118-4F8A-B47F-635B0B22EF46}"/>
    <hyperlink ref="AK455" r:id="rId8427" display="https://www.daloopa.com/src/20811518" xr:uid="{A701F1ED-30F2-4942-844F-0FDAAE622BE5}"/>
    <hyperlink ref="AL455" r:id="rId8428" display="https://www.daloopa.com/src/32272395" xr:uid="{DCFA6026-95EC-482D-AA0D-1846C68D8676}"/>
    <hyperlink ref="AM455" r:id="rId8429" display="https://www.daloopa.com/src/38123497" xr:uid="{B424346A-F5D8-424F-BB02-4461DC2246CB}"/>
    <hyperlink ref="AN455" r:id="rId8430" display="https://www.daloopa.com/src/46414904" xr:uid="{20FC5EB9-6E06-4D04-8289-11CD899958D0}"/>
    <hyperlink ref="AO455" r:id="rId8431" display="https://www.daloopa.com/src/53410377" xr:uid="{1BF3E630-4564-4FCA-98EC-7F1D7DAC1854}"/>
    <hyperlink ref="AP455" r:id="rId8432" display="https://www.daloopa.com/src/58652698" xr:uid="{F81487F3-D341-4208-8039-3BED1CD75AF5}"/>
    <hyperlink ref="AQ455" r:id="rId8433" display="https://www.daloopa.com/src/62949135" xr:uid="{786988A8-3AF0-471D-A63E-06465E80AF87}"/>
    <hyperlink ref="AR455" r:id="rId8434" display="https://www.daloopa.com/src/67044687" xr:uid="{79BD80FF-43CF-4827-A44E-6BEC4E5717CE}"/>
    <hyperlink ref="AT455" r:id="rId8435" display="https://www.daloopa.com/src/48347098" xr:uid="{7F597896-CF99-458B-B988-F9EE4EC01308}"/>
    <hyperlink ref="AU455" r:id="rId8436" display="https://www.daloopa.com/src/48346657" xr:uid="{B992D58C-5C55-4A5B-A6A0-CB2C83B75BA3}"/>
    <hyperlink ref="AV455" r:id="rId8437" display="https://www.daloopa.com/src/48345855" xr:uid="{43A272FE-B725-4189-A47A-52D1B5DF7195}"/>
    <hyperlink ref="AW455" r:id="rId8438" display="https://www.daloopa.com/src/48615969" xr:uid="{6619FEEE-CC68-4687-8434-96CE25BF69A1}"/>
    <hyperlink ref="AX455" r:id="rId8439" display="https://www.daloopa.com/src/48400742" xr:uid="{6A4CF694-E929-4241-AFC3-F184F38E9938}"/>
    <hyperlink ref="AY455" r:id="rId8440" display="https://www.daloopa.com/src/48610206" xr:uid="{C8918821-0DD8-4EB6-BDD2-2707706E2594}"/>
    <hyperlink ref="AZ455" r:id="rId8441" display="https://www.daloopa.com/src/47469228" xr:uid="{B83A3C52-2FEA-4E40-B30F-C2622268B53F}"/>
    <hyperlink ref="BA455" r:id="rId8442" display="https://www.daloopa.com/src/47468702" xr:uid="{763E5544-631A-48D0-B964-3A784479EA7D}"/>
    <hyperlink ref="BB455" r:id="rId8443" display="https://www.daloopa.com/src/46420407" xr:uid="{5D586FA3-D77A-46A0-A0E9-C284689B9252}"/>
    <hyperlink ref="BC455" r:id="rId8444" display="https://www.daloopa.com/src/67054427" xr:uid="{451D5948-7183-4DA2-8731-73753E88C89F}"/>
    <hyperlink ref="A456" r:id="rId8445" xr:uid="{8788C0A6-3849-4C26-84CF-59B3F38BCE27}"/>
    <hyperlink ref="C456" r:id="rId8446" xr:uid="{9E7183CD-F03A-4CDD-9901-9ED80CB39220}"/>
    <hyperlink ref="E456" r:id="rId8447" display="https://www.daloopa.com/src/1669584" xr:uid="{CF05B80D-8A33-4D6A-A8F6-CD081D4DAFDE}"/>
    <hyperlink ref="F456" r:id="rId8448" display="https://www.daloopa.com/src/1669550" xr:uid="{0BC6C424-6C77-4B0F-9E14-296D4F340168}"/>
    <hyperlink ref="G456" r:id="rId8449" display="https://www.daloopa.com/src/1669515" xr:uid="{D2A1AA7C-1092-44FB-82D9-1204BFBABB3E}"/>
    <hyperlink ref="H456" r:id="rId8450" display="https://www.daloopa.com/src/1669480" xr:uid="{3F3BEE70-75A7-48B3-B548-D44B3D31BA88}"/>
    <hyperlink ref="I456" r:id="rId8451" display="https://www.daloopa.com/src/1669444" xr:uid="{68385516-5DD4-4D89-A1D3-ACE39443A3CA}"/>
    <hyperlink ref="J456" r:id="rId8452" display="https://www.daloopa.com/src/1669408" xr:uid="{65024AE1-0F12-492B-8DAC-4EC5EDA948C4}"/>
    <hyperlink ref="K456" r:id="rId8453" display="https://www.daloopa.com/src/1669370" xr:uid="{4F25B09E-C1BC-4F56-A645-309B512B02FD}"/>
    <hyperlink ref="L456" r:id="rId8454" display="https://www.daloopa.com/src/1669332" xr:uid="{BAC69950-2255-4783-8730-68B29C06DFC8}"/>
    <hyperlink ref="M456" r:id="rId8455" display="https://www.daloopa.com/src/1669295" xr:uid="{F9FE02E9-F57E-4DFA-9C09-F9643346BFB0}"/>
    <hyperlink ref="N456" r:id="rId8456" display="https://www.daloopa.com/src/1669260" xr:uid="{789E6B3C-BAF7-4380-B63A-847C9498D17E}"/>
    <hyperlink ref="O456" r:id="rId8457" display="https://www.daloopa.com/src/1669224" xr:uid="{68AF758E-0E9C-48B7-AA27-BF49A35B4D1C}"/>
    <hyperlink ref="P456" r:id="rId8458" display="https://www.daloopa.com/src/1669188" xr:uid="{C39F4A85-189C-4F70-BCF3-86A327083437}"/>
    <hyperlink ref="Q456" r:id="rId8459" display="https://www.daloopa.com/src/1669084" xr:uid="{77865789-2093-47DC-A316-5C1DEF9EE2EB}"/>
    <hyperlink ref="R456" r:id="rId8460" display="https://www.daloopa.com/src/1669052" xr:uid="{9AE14E86-C55E-48FC-82EF-EBB353056805}"/>
    <hyperlink ref="S456" r:id="rId8461" display="https://www.daloopa.com/src/1669019" xr:uid="{D49CE7D8-4858-460E-B08A-7FBC1E86A1BC}"/>
    <hyperlink ref="T456" r:id="rId8462" display="https://www.daloopa.com/src/1668985" xr:uid="{7FF1C857-D4FF-4BCA-BB85-75F8B90E4832}"/>
    <hyperlink ref="U456" r:id="rId8463" display="https://www.daloopa.com/src/1668950" xr:uid="{7D17B3B0-CFA1-4F2A-BDC5-EBED960C8627}"/>
    <hyperlink ref="V456" r:id="rId8464" display="https://www.daloopa.com/src/1668914" xr:uid="{9D61E862-ED10-4736-98BE-3283D104E2D3}"/>
    <hyperlink ref="W456" r:id="rId8465" display="https://www.daloopa.com/src/1668878" xr:uid="{F6D1AEA3-9E9E-4948-BE1A-C475C4B22B20}"/>
    <hyperlink ref="X456" r:id="rId8466" display="https://www.daloopa.com/src/1668842" xr:uid="{315CD6BB-97E5-47C3-8D9A-965FF13728D2}"/>
    <hyperlink ref="Y456" r:id="rId8467" display="https://www.daloopa.com/src/1668806" xr:uid="{7E72FA17-01A6-43E5-B1DD-AD387AC1A62D}"/>
    <hyperlink ref="Z456" r:id="rId8468" display="https://www.daloopa.com/src/1668772" xr:uid="{DB41A748-4697-483F-8E5F-4761CB64122D}"/>
    <hyperlink ref="AA456" r:id="rId8469" display="https://www.daloopa.com/src/1668738" xr:uid="{0DBF4EC2-410A-49B1-B1E5-DD72596F76B1}"/>
    <hyperlink ref="AB456" r:id="rId8470" display="https://www.daloopa.com/src/1668704" xr:uid="{9FCE19C8-6459-438C-9BD5-D853679351CB}"/>
    <hyperlink ref="AC456" r:id="rId8471" display="https://www.daloopa.com/src/1668670" xr:uid="{8FEF3C32-3495-440B-9D21-50DA01BD4A16}"/>
    <hyperlink ref="AD456" r:id="rId8472" display="https://www.daloopa.com/src/1668637" xr:uid="{DD9C8120-347B-4F88-9850-D118D1B18A96}"/>
    <hyperlink ref="AE456" r:id="rId8473" display="https://www.daloopa.com/src/1668604" xr:uid="{8EADF83B-81EF-4B93-BAA4-D44A7984FFFB}"/>
    <hyperlink ref="AF456" r:id="rId8474" display="https://www.daloopa.com/src/2696868" xr:uid="{90C4EEB7-5D0B-4A8D-BF08-2F47578292BC}"/>
    <hyperlink ref="AG456" r:id="rId8475" display="https://www.daloopa.com/src/4681407" xr:uid="{C5A47C80-CB95-4E90-803E-84BDE0EA91F0}"/>
    <hyperlink ref="AH456" r:id="rId8476" display="https://www.daloopa.com/src/7963167" xr:uid="{75EEC39D-2B4C-4714-A7D8-E8E98BE824AE}"/>
    <hyperlink ref="AI456" r:id="rId8477" display="https://www.daloopa.com/src/10333057" xr:uid="{939947B1-5139-41B8-867A-46D897355A81}"/>
    <hyperlink ref="AJ456" r:id="rId8478" display="https://www.daloopa.com/src/14718227" xr:uid="{20580BA0-DBD8-4AF9-9574-51030F697038}"/>
    <hyperlink ref="AK456" r:id="rId8479" display="https://www.daloopa.com/src/20811520" xr:uid="{7FB0EE95-DB58-4B97-AAD0-E32747BDA94F}"/>
    <hyperlink ref="AL456" r:id="rId8480" display="https://www.daloopa.com/src/32272383" xr:uid="{5D4E60C0-D0FA-4692-B058-93A408BC8860}"/>
    <hyperlink ref="AM456" r:id="rId8481" display="https://www.daloopa.com/src/38123501" xr:uid="{686254C8-0225-4FEF-8A22-A78294C02FFC}"/>
    <hyperlink ref="AN456" r:id="rId8482" display="https://www.daloopa.com/src/46414889" xr:uid="{94261150-F7C6-4703-B973-2F115055827B}"/>
    <hyperlink ref="AO456" r:id="rId8483" display="https://www.daloopa.com/src/53410376" xr:uid="{6EC10FDB-5BF6-44F5-852C-A91AC3F69217}"/>
    <hyperlink ref="AP456" r:id="rId8484" display="https://www.daloopa.com/src/58652699" xr:uid="{A2ABCD33-8918-4059-8D24-5D1D0BDCE196}"/>
    <hyperlink ref="AQ456" r:id="rId8485" display="https://www.daloopa.com/src/62949134" xr:uid="{1D6A81EA-6CE1-421C-8611-CBE51EEAF0CD}"/>
    <hyperlink ref="AR456" r:id="rId8486" display="https://www.daloopa.com/src/67044689" xr:uid="{371B0C0A-542E-41DC-A1ED-09225FBCC783}"/>
    <hyperlink ref="AT456" r:id="rId8487" display="https://www.daloopa.com/src/48347090" xr:uid="{6B115E95-FF3A-44E5-8233-B6CAF25B245D}"/>
    <hyperlink ref="AU456" r:id="rId8488" display="https://www.daloopa.com/src/48346658" xr:uid="{53385339-8015-4518-A4AD-3C375A7C0924}"/>
    <hyperlink ref="AV456" r:id="rId8489" display="https://www.daloopa.com/src/48346182" xr:uid="{E10B7305-CB86-43BD-92BE-04DAFB4D5584}"/>
    <hyperlink ref="AW456" r:id="rId8490" display="https://www.daloopa.com/src/48615946" xr:uid="{AA9C43E2-AF41-4268-B6B1-A5C12016E097}"/>
    <hyperlink ref="AX456" r:id="rId8491" display="https://www.daloopa.com/src/48400743" xr:uid="{281178F7-6263-4408-BA86-6368A51042C9}"/>
    <hyperlink ref="AY456" r:id="rId8492" display="https://www.daloopa.com/src/48610213" xr:uid="{8506BED6-DA81-4827-B669-E2FB53BCAE05}"/>
    <hyperlink ref="AZ456" r:id="rId8493" display="https://www.daloopa.com/src/47469229" xr:uid="{526A190E-83CA-44FF-9B54-C9BFEC0377E3}"/>
    <hyperlink ref="BA456" r:id="rId8494" display="https://www.daloopa.com/src/47468700" xr:uid="{50E0BA52-F75F-4CDF-BC42-14A26B82F149}"/>
    <hyperlink ref="BB456" r:id="rId8495" display="https://www.daloopa.com/src/46420408" xr:uid="{0C02BACD-DBFD-4B90-A87D-7D72BD45A1CF}"/>
    <hyperlink ref="BC456" r:id="rId8496" display="https://www.daloopa.com/src/67054428" xr:uid="{948241AD-DD8C-4B97-8F6D-C262AA211E57}"/>
    <hyperlink ref="A458" r:id="rId8497" xr:uid="{6451BF56-4DB9-43C3-87CC-D9147351F1F5}"/>
    <hyperlink ref="C458" r:id="rId8498" xr:uid="{508B5022-E2D0-409A-830C-62B040060942}"/>
    <hyperlink ref="E458" r:id="rId8499" display="https://www.daloopa.com/src/1669585" xr:uid="{FCEADECE-CD63-41B2-976C-2F3E3A58F2B5}"/>
    <hyperlink ref="F458" r:id="rId8500" display="https://www.daloopa.com/src/1669551" xr:uid="{EF245B3C-E4DD-42C3-82E2-2ECDFAD07637}"/>
    <hyperlink ref="G458" r:id="rId8501" display="https://www.daloopa.com/src/1669516" xr:uid="{DEA8F4C9-0D45-4660-B865-3C473F320BAC}"/>
    <hyperlink ref="H458" r:id="rId8502" display="https://www.daloopa.com/src/1669481" xr:uid="{54DE8BEA-EA78-490E-944A-5588AD093AD7}"/>
    <hyperlink ref="I458" r:id="rId8503" display="https://www.daloopa.com/src/1669445" xr:uid="{272BE735-E3D8-4E91-AFE1-FEDEE28C052E}"/>
    <hyperlink ref="J458" r:id="rId8504" display="https://www.daloopa.com/src/1669409" xr:uid="{E976D0EE-4B43-49E4-BAD5-0AE0FDC4D91F}"/>
    <hyperlink ref="K458" r:id="rId8505" display="https://www.daloopa.com/src/1669371" xr:uid="{1F38AE71-01B7-463F-89BE-0AADE8076689}"/>
    <hyperlink ref="L458" r:id="rId8506" display="https://www.daloopa.com/src/1669333" xr:uid="{1B6BD417-E8CD-4963-AE5D-54C229A24558}"/>
    <hyperlink ref="M458" r:id="rId8507" display="https://www.daloopa.com/src/1669296" xr:uid="{3EB93360-1214-4A66-ADBC-DFE732641DF0}"/>
    <hyperlink ref="N458" r:id="rId8508" display="https://www.daloopa.com/src/1669261" xr:uid="{9945C5E0-6A02-4142-B00A-D544EEEB2315}"/>
    <hyperlink ref="O458" r:id="rId8509" display="https://www.daloopa.com/src/1669225" xr:uid="{55227D5E-4FD3-4205-A1B5-01935E06C0D9}"/>
    <hyperlink ref="P458" r:id="rId8510" display="https://www.daloopa.com/src/1669189" xr:uid="{7EA6AE6A-608D-4E17-9442-8057D8217977}"/>
    <hyperlink ref="Q458" r:id="rId8511" display="https://www.daloopa.com/src/1669085" xr:uid="{6C24D184-61D9-4662-B5D7-5C0228BE2055}"/>
    <hyperlink ref="R458" r:id="rId8512" display="https://www.daloopa.com/src/1669053" xr:uid="{B5000DE1-8849-42A3-9D1D-8452A980437B}"/>
    <hyperlink ref="S458" r:id="rId8513" display="https://www.daloopa.com/src/1669020" xr:uid="{93E72AA3-F39F-445A-B193-CED9C7BF0B73}"/>
    <hyperlink ref="T458" r:id="rId8514" display="https://www.daloopa.com/src/1668986" xr:uid="{15BC7F36-04AF-44B9-AF3C-7FB93BE3AEFA}"/>
    <hyperlink ref="U458" r:id="rId8515" display="https://www.daloopa.com/src/1668951" xr:uid="{C9B1D883-F9AF-4700-A978-50531546861F}"/>
    <hyperlink ref="V458" r:id="rId8516" display="https://www.daloopa.com/src/1668915" xr:uid="{7247879D-C332-439E-B6F8-8AF5CA2FD3B3}"/>
    <hyperlink ref="W458" r:id="rId8517" display="https://www.daloopa.com/src/1668879" xr:uid="{24113C0E-2EA3-4960-808F-65E32C1DDA52}"/>
    <hyperlink ref="X458" r:id="rId8518" display="https://www.daloopa.com/src/1668843" xr:uid="{BD36471F-17E1-4AF3-904C-BDBC1A4F8F2D}"/>
    <hyperlink ref="Y458" r:id="rId8519" display="https://www.daloopa.com/src/1668807" xr:uid="{01B733E7-0E70-4FA1-AD62-7EED1C007F19}"/>
    <hyperlink ref="Z458" r:id="rId8520" display="https://www.daloopa.com/src/1668773" xr:uid="{D46FA430-6DA6-4602-987E-A3EAAACB25C6}"/>
    <hyperlink ref="AA458" r:id="rId8521" display="https://www.daloopa.com/src/1668739" xr:uid="{F2BEFEC1-9B2B-4F38-847A-47FE8039477F}"/>
    <hyperlink ref="AB458" r:id="rId8522" display="https://www.daloopa.com/src/1668705" xr:uid="{AAF89546-4A24-43F8-AD82-8C03D81BABC0}"/>
    <hyperlink ref="AC458" r:id="rId8523" display="https://www.daloopa.com/src/1668671" xr:uid="{0CE63E7B-A7F9-4669-B968-4464163FB694}"/>
    <hyperlink ref="AD458" r:id="rId8524" display="https://www.daloopa.com/src/1668638" xr:uid="{5621268F-BE15-44FD-B08A-52CBC783DD0B}"/>
    <hyperlink ref="AE458" r:id="rId8525" display="https://www.daloopa.com/src/1668605" xr:uid="{D458771E-894A-4701-BDEF-8AC7076DE0CA}"/>
    <hyperlink ref="AF458" r:id="rId8526" display="https://www.daloopa.com/src/2696869" xr:uid="{E0EA7CD0-E67B-402D-93B3-E2D55D8A63EE}"/>
    <hyperlink ref="AG458" r:id="rId8527" display="https://www.daloopa.com/src/4681408" xr:uid="{E83E2614-898D-47DF-A8F9-F8FA474DC2CC}"/>
    <hyperlink ref="AH458" r:id="rId8528" display="https://www.daloopa.com/src/7963168" xr:uid="{72387BB4-FFE1-4102-8380-172276224966}"/>
    <hyperlink ref="AI458" r:id="rId8529" display="https://www.daloopa.com/src/10333056" xr:uid="{15B3D56C-904C-42A2-BFCE-B30BE09D6E18}"/>
    <hyperlink ref="AJ458" r:id="rId8530" display="https://www.daloopa.com/src/14718250" xr:uid="{00E840C8-5672-4241-8A8F-44CF77DE407E}"/>
    <hyperlink ref="AK458" r:id="rId8531" display="https://www.daloopa.com/src/20811514" xr:uid="{CFB2F77D-8705-4C6A-9941-33301EAAC253}"/>
    <hyperlink ref="AL458" r:id="rId8532" display="https://www.daloopa.com/src/32272384" xr:uid="{088A2549-6CA9-4E95-9AC3-7CBE6C798740}"/>
    <hyperlink ref="AM458" r:id="rId8533" display="https://www.daloopa.com/src/38123498" xr:uid="{AE392A1D-5468-4141-B27A-9509DEC22122}"/>
    <hyperlink ref="AN458" r:id="rId8534" display="https://www.daloopa.com/src/46414888" xr:uid="{4023E9A7-063B-41C9-A34C-61C69205D7C0}"/>
    <hyperlink ref="AO458" r:id="rId8535" display="https://www.daloopa.com/src/53410375" xr:uid="{F09ED1F7-8A32-42D2-9A20-FDBE96375AA5}"/>
    <hyperlink ref="AP458" r:id="rId8536" display="https://www.daloopa.com/src/58652700" xr:uid="{4DF16FEF-26F6-44A8-AC11-BB6170F6150D}"/>
    <hyperlink ref="AQ458" r:id="rId8537" display="https://www.daloopa.com/src/62949104" xr:uid="{041DD3CF-2589-42E8-8D1A-CC16EA410413}"/>
    <hyperlink ref="AR458" r:id="rId8538" display="https://www.daloopa.com/src/67044691" xr:uid="{CBAC8C37-3719-4D04-BCD4-80F8C8DBD367}"/>
    <hyperlink ref="AT458" r:id="rId8539" display="https://www.daloopa.com/src/48347091" xr:uid="{E6EFB367-F246-49D8-AD83-7423D8FBC907}"/>
    <hyperlink ref="AU458" r:id="rId8540" display="https://www.daloopa.com/src/48346659" xr:uid="{25742DC0-032A-4C2D-8635-9ECAECBF6D01}"/>
    <hyperlink ref="AV458" r:id="rId8541" display="https://www.daloopa.com/src/48346184" xr:uid="{92A1E561-068B-4AE4-B567-46B95FAAAD38}"/>
    <hyperlink ref="AW458" r:id="rId8542" display="https://www.daloopa.com/src/48615979" xr:uid="{04057B3A-50F5-4C86-A95F-D0EB2E1DDD09}"/>
    <hyperlink ref="AX458" r:id="rId8543" display="https://www.daloopa.com/src/48400732" xr:uid="{A13FDF29-D169-4EC0-A36F-1C631F9EC894}"/>
    <hyperlink ref="AY458" r:id="rId8544" display="https://www.daloopa.com/src/48610235" xr:uid="{9BB45DEC-B72B-4949-8105-6A895067CCB9}"/>
    <hyperlink ref="AZ458" r:id="rId8545" display="https://www.daloopa.com/src/47469231" xr:uid="{8A624882-A976-4938-978C-E0E8943B0CBE}"/>
    <hyperlink ref="BA458" r:id="rId8546" display="https://www.daloopa.com/src/47468704" xr:uid="{EFF17D10-85D3-42DB-A16B-00FB4B93BBD4}"/>
    <hyperlink ref="BB458" r:id="rId8547" display="https://www.daloopa.com/src/46420409" xr:uid="{375A992D-882C-4B01-9195-B92B8D2B00B1}"/>
    <hyperlink ref="BC458" r:id="rId8548" display="https://www.daloopa.com/src/67054420" xr:uid="{0CF62414-47F9-4413-8548-B6292D224DFC}"/>
    <hyperlink ref="A459" r:id="rId8549" xr:uid="{5646EC85-387C-4B34-AB93-4536A43E7654}"/>
    <hyperlink ref="C459" r:id="rId8550" xr:uid="{D5651B1E-DA0B-42D6-A302-3C8BD047B6A8}"/>
    <hyperlink ref="I459" r:id="rId8551" display="https://www.daloopa.com/src/1669446" xr:uid="{52DBFCC6-817A-4BA6-9997-F349F011909A}"/>
    <hyperlink ref="J459" r:id="rId8552" display="https://www.daloopa.com/src/1669410" xr:uid="{90AC4746-DD43-47B5-BDD5-666938DB54C0}"/>
    <hyperlink ref="K459" r:id="rId8553" display="https://www.daloopa.com/src/1669372" xr:uid="{CFD370B5-10F1-4338-8B0A-9914B37CC64E}"/>
    <hyperlink ref="L459" r:id="rId8554" display="https://www.daloopa.com/src/1669334" xr:uid="{2B9D9F56-38A8-4BD1-A00C-2CAD44E296D7}"/>
    <hyperlink ref="M459" r:id="rId8555" display="https://www.daloopa.com/src/1669297" xr:uid="{E00CD78C-3FD0-4803-A91B-BCE1F22354B4}"/>
    <hyperlink ref="N459" r:id="rId8556" display="https://www.daloopa.com/src/1669262" xr:uid="{90F3D9A5-5DC4-4AD4-B609-29A323EED9AC}"/>
    <hyperlink ref="O459" r:id="rId8557" display="https://www.daloopa.com/src/1669226" xr:uid="{34D28855-D5BB-4767-AED9-C19011A0BBB5}"/>
    <hyperlink ref="P459" r:id="rId8558" display="https://www.daloopa.com/src/1669190" xr:uid="{69E99311-C41D-4C1C-B5D5-D9454E43DF72}"/>
    <hyperlink ref="AU459" r:id="rId8559" display="https://www.daloopa.com/src/48346660" xr:uid="{2CD6BB7D-C82B-47CC-8EED-FDB8C4A9547E}"/>
    <hyperlink ref="AV459" r:id="rId8560" display="https://www.daloopa.com/src/48346181" xr:uid="{E3584255-72B7-4FED-AA21-A415174C88A3}"/>
    <hyperlink ref="A460" r:id="rId8561" xr:uid="{0643BE42-07A7-42E1-9B49-43E21BC47161}"/>
    <hyperlink ref="C460" r:id="rId8562" xr:uid="{F43D9CE3-0115-458B-96C9-8E5D84C7E990}"/>
    <hyperlink ref="E460" r:id="rId8563" display="https://www.daloopa.com/src/1669586" xr:uid="{1BDAB0B8-ECFE-479E-8B50-ED4B44E690B9}"/>
    <hyperlink ref="F460" r:id="rId8564" display="https://www.daloopa.com/src/1669552" xr:uid="{5912E403-29C3-47F3-A557-A222F1EE1A58}"/>
    <hyperlink ref="G460" r:id="rId8565" display="https://www.daloopa.com/src/1669517" xr:uid="{E78BA218-F796-48D7-B641-79E9FA20170B}"/>
    <hyperlink ref="H460" r:id="rId8566" display="https://www.daloopa.com/src/1669482" xr:uid="{DEDFDA67-F029-4FA0-B0DE-7D8A9B2C6FA6}"/>
    <hyperlink ref="I460" r:id="rId8567" display="https://www.daloopa.com/src/1669447" xr:uid="{15BAF5A7-DEA7-4F2C-B400-988D63FC5FFA}"/>
    <hyperlink ref="J460" r:id="rId8568" display="https://www.daloopa.com/src/1669411" xr:uid="{CC2618A7-4CC9-4874-9E1A-DDB752D435B3}"/>
    <hyperlink ref="K460" r:id="rId8569" display="https://www.daloopa.com/src/1669373" xr:uid="{9FB87188-E89D-4168-A645-2F22D19EE94A}"/>
    <hyperlink ref="L460" r:id="rId8570" display="https://www.daloopa.com/src/1669335" xr:uid="{C87661C2-8BA3-41D3-A100-91B4362A8D4D}"/>
    <hyperlink ref="M460" r:id="rId8571" display="https://www.daloopa.com/src/1669298" xr:uid="{C4FF6F1B-2AC4-4377-8547-607977E615DA}"/>
    <hyperlink ref="N460" r:id="rId8572" display="https://www.daloopa.com/src/1669263" xr:uid="{182FAE17-26B4-4DBD-BA70-71456BC1C4FD}"/>
    <hyperlink ref="O460" r:id="rId8573" display="https://www.daloopa.com/src/1669227" xr:uid="{A355A9FF-32DF-42AE-98F2-AE26180A9784}"/>
    <hyperlink ref="P460" r:id="rId8574" display="https://www.daloopa.com/src/1669191" xr:uid="{DF9CA9A8-DD61-404A-B353-5822F85019AE}"/>
    <hyperlink ref="Q460" r:id="rId8575" display="https://www.daloopa.com/src/1669086" xr:uid="{CCC44A65-A9B4-4C2A-AC4B-A83B14B85874}"/>
    <hyperlink ref="R460" r:id="rId8576" display="https://www.daloopa.com/src/1669054" xr:uid="{C8FB5661-9416-49B8-9EFD-155FCD0031E4}"/>
    <hyperlink ref="S460" r:id="rId8577" display="https://www.daloopa.com/src/1669021" xr:uid="{D6DB8FC6-4A4F-4A4B-9B1F-4F21A1AE8C25}"/>
    <hyperlink ref="T460" r:id="rId8578" display="https://www.daloopa.com/src/1668987" xr:uid="{62AC54FE-0305-4495-8182-7D4CE187A13D}"/>
    <hyperlink ref="U460" r:id="rId8579" display="https://www.daloopa.com/src/1668952" xr:uid="{65DD73FD-3613-42D6-AD66-45CD6E8D2AB8}"/>
    <hyperlink ref="V460" r:id="rId8580" display="https://www.daloopa.com/src/1668916" xr:uid="{9EEB0610-4846-4894-9727-15F9ACDDE97F}"/>
    <hyperlink ref="W460" r:id="rId8581" display="https://www.daloopa.com/src/1668880" xr:uid="{C0BECD75-5A30-4205-B562-0601033A3E29}"/>
    <hyperlink ref="X460" r:id="rId8582" display="https://www.daloopa.com/src/1668844" xr:uid="{026B64C1-8DA5-43E3-A7F5-4AD21B57266C}"/>
    <hyperlink ref="Y460" r:id="rId8583" display="https://www.daloopa.com/src/1668808" xr:uid="{ED4814AE-D38D-47E3-9CEA-2E726C433B6E}"/>
    <hyperlink ref="Z460" r:id="rId8584" display="https://www.daloopa.com/src/1668774" xr:uid="{F8F8BDB8-3478-42ED-A232-666A6B20CA16}"/>
    <hyperlink ref="AA460" r:id="rId8585" display="https://www.daloopa.com/src/1668740" xr:uid="{3F6E4B7D-8447-489E-ADEE-3A829BB5084A}"/>
    <hyperlink ref="AB460" r:id="rId8586" display="https://www.daloopa.com/src/1668706" xr:uid="{75F061A0-3032-4FDE-9F47-B145FE553E12}"/>
    <hyperlink ref="AC460" r:id="rId8587" display="https://www.daloopa.com/src/1668672" xr:uid="{8CAC317F-2527-46D2-AAF7-0B66C336B2C0}"/>
    <hyperlink ref="AD460" r:id="rId8588" display="https://www.daloopa.com/src/1668639" xr:uid="{0F1128AF-DA09-429E-A334-04E21929375A}"/>
    <hyperlink ref="AE460" r:id="rId8589" display="https://www.daloopa.com/src/1668606" xr:uid="{5F3DDCF8-6140-49DB-A12A-9E462D1AC90A}"/>
    <hyperlink ref="AF460" r:id="rId8590" display="https://www.daloopa.com/src/2696870" xr:uid="{D729D781-0075-41ED-B104-2235CCBB1959}"/>
    <hyperlink ref="AG460" r:id="rId8591" display="https://www.daloopa.com/src/4681409" xr:uid="{52586CB7-01E7-4D24-9550-BE1CE1B0830B}"/>
    <hyperlink ref="AH460" r:id="rId8592" display="https://www.daloopa.com/src/7963169" xr:uid="{1F255D25-EA73-400A-917B-04EB0B31F0D5}"/>
    <hyperlink ref="AI460" r:id="rId8593" display="https://www.daloopa.com/src/10333055" xr:uid="{4E47D0AA-CCEA-46E6-816B-A540E8C5BAD8}"/>
    <hyperlink ref="AJ460" r:id="rId8594" display="https://www.daloopa.com/src/14718251" xr:uid="{570802DC-9E81-4BFE-83AC-0C3CFA4EC291}"/>
    <hyperlink ref="AK460" r:id="rId8595" display="https://www.daloopa.com/src/20811515" xr:uid="{13BDAA56-7E8E-4492-ACD6-BA5F13B0E18C}"/>
    <hyperlink ref="AL460" r:id="rId8596" display="https://www.daloopa.com/src/32272382" xr:uid="{777D59E8-3157-44CC-85C2-11E55842D513}"/>
    <hyperlink ref="AM460" r:id="rId8597" display="https://www.daloopa.com/src/38123496" xr:uid="{4DB7775E-53EC-4292-AE46-31A5CD4AECE9}"/>
    <hyperlink ref="AN460" r:id="rId8598" display="https://www.daloopa.com/src/46414898" xr:uid="{B720AA8F-713B-4539-89D8-48DF41D52B35}"/>
    <hyperlink ref="AO460" r:id="rId8599" display="https://www.daloopa.com/src/53410406" xr:uid="{B429BA8C-5D01-4ADB-8500-9ABD2966A27F}"/>
    <hyperlink ref="AP460" r:id="rId8600" display="https://www.daloopa.com/src/58652683" xr:uid="{27761DF6-6D70-428F-BD7C-54E521F25E0D}"/>
    <hyperlink ref="AQ460" r:id="rId8601" display="https://www.daloopa.com/src/62949105" xr:uid="{43607E4E-4896-44E7-9D1A-FD7F69A3201B}"/>
    <hyperlink ref="AR460" r:id="rId8602" display="https://www.daloopa.com/src/67044692" xr:uid="{33BF34D0-D0A0-4BC4-8056-2CA4165275B4}"/>
    <hyperlink ref="AT460" r:id="rId8603" display="https://www.daloopa.com/src/48347092" xr:uid="{B3B10CF9-0FFA-465C-9B65-360A1C1ED42B}"/>
    <hyperlink ref="AU460" r:id="rId8604" display="https://www.daloopa.com/src/48346661" xr:uid="{D6DEFF52-D239-424E-8751-83B7DB23F71C}"/>
    <hyperlink ref="AV460" r:id="rId8605" display="https://www.daloopa.com/src/48346183" xr:uid="{C9817B9D-BC0D-45E7-BED0-C357473329F5}"/>
    <hyperlink ref="AW460" r:id="rId8606" display="https://www.daloopa.com/src/48615980" xr:uid="{10A8B855-D8EB-4CA2-81F5-89983C4BB1C1}"/>
    <hyperlink ref="AX460" r:id="rId8607" display="https://www.daloopa.com/src/48400733" xr:uid="{C2FC850D-E0E3-4980-A0A9-14F17966B0D9}"/>
    <hyperlink ref="AY460" r:id="rId8608" display="https://www.daloopa.com/src/48610233" xr:uid="{18A33D27-0577-4970-A4BE-8440E20D5206}"/>
    <hyperlink ref="AZ460" r:id="rId8609" display="https://www.daloopa.com/src/47469230" xr:uid="{382407F2-A308-45F3-B83D-ED17D60AC0D4}"/>
    <hyperlink ref="BA460" r:id="rId8610" display="https://www.daloopa.com/src/47468703" xr:uid="{451F927B-2C9F-4C51-A7A2-D16CCA0FB177}"/>
    <hyperlink ref="BB460" r:id="rId8611" display="https://www.daloopa.com/src/46420411" xr:uid="{AB43CE64-347A-4086-97EC-C9FBF784C772}"/>
    <hyperlink ref="BC460" r:id="rId8612" display="https://www.daloopa.com/src/67054418" xr:uid="{07D6D393-97FF-4363-8C9A-8E79A9CEBDCE}"/>
    <hyperlink ref="A463" r:id="rId8613" xr:uid="{1661CC7E-EE04-47C6-80D4-86E4432D5C94}"/>
    <hyperlink ref="C463" r:id="rId8614" xr:uid="{2919E864-9EB7-4C07-B7C4-5F84632A9FD3}"/>
    <hyperlink ref="E463" r:id="rId8615" display="https://www.daloopa.com/src/1670629" xr:uid="{8B2A31A5-AC82-4444-9102-6CC04C6D5B94}"/>
    <hyperlink ref="F463" r:id="rId8616" display="https://www.daloopa.com/src/1670626" xr:uid="{A4F27637-123E-4CCD-AC35-BC4AF37E9465}"/>
    <hyperlink ref="G463" r:id="rId8617" display="https://www.daloopa.com/src/1670623" xr:uid="{CA6BB686-25FA-462E-B47D-7148EE779ED5}"/>
    <hyperlink ref="H463" r:id="rId8618" display="https://www.daloopa.com/src/1670620" xr:uid="{FD2A6668-D0BA-4067-B1EC-48E1315BD82A}"/>
    <hyperlink ref="I463" r:id="rId8619" display="https://www.daloopa.com/src/1670617" xr:uid="{1CA8A5DA-1B4C-41B0-A5B8-629E75E1602C}"/>
    <hyperlink ref="J463" r:id="rId8620" display="https://www.daloopa.com/src/1670614" xr:uid="{EEDC0CB5-4F00-4EEF-A750-6234BF4B7FA3}"/>
    <hyperlink ref="K463" r:id="rId8621" display="https://www.daloopa.com/src/1670611" xr:uid="{2E077198-6F3A-49BA-AAF5-F74AA66275B0}"/>
    <hyperlink ref="L463" r:id="rId8622" display="https://www.daloopa.com/src/1670608" xr:uid="{94436E51-1705-4719-8111-A134CBB3CB56}"/>
    <hyperlink ref="M463" r:id="rId8623" display="https://www.daloopa.com/src/1670605" xr:uid="{33E3AB8A-AF2D-4197-B625-970086762D44}"/>
    <hyperlink ref="N463" r:id="rId8624" display="https://www.daloopa.com/src/1670602" xr:uid="{55462CDD-E077-4FD6-8F40-FC4BC6BCE9C4}"/>
    <hyperlink ref="O463" r:id="rId8625" display="https://www.daloopa.com/src/1670599" xr:uid="{A5DF2E62-4D6A-43B6-A370-422D6E705511}"/>
    <hyperlink ref="P463" r:id="rId8626" display="https://www.daloopa.com/src/1670596" xr:uid="{4F95463B-0EB5-44D1-97D0-F287E645D825}"/>
    <hyperlink ref="Q463" r:id="rId8627" display="https://www.daloopa.com/src/1670593" xr:uid="{224D1A11-1D66-4979-B90D-68F0E203A38B}"/>
    <hyperlink ref="R463" r:id="rId8628" display="https://www.daloopa.com/src/1670590" xr:uid="{7EE663D7-535E-45CA-BE5F-20EF97CAF587}"/>
    <hyperlink ref="S463" r:id="rId8629" display="https://www.daloopa.com/src/1670587" xr:uid="{B1F0E1D8-C1F8-4B1C-B4D8-F56C54789AE8}"/>
    <hyperlink ref="T463" r:id="rId8630" display="https://www.daloopa.com/src/1670584" xr:uid="{4FD6C9C3-D1E4-48FB-916C-EBE232D00786}"/>
    <hyperlink ref="U463" r:id="rId8631" display="https://www.daloopa.com/src/1670581" xr:uid="{53E4144A-5800-4719-BDA9-058AE608FDEC}"/>
    <hyperlink ref="V463" r:id="rId8632" display="https://www.daloopa.com/src/1670578" xr:uid="{9964C41B-5C85-49F4-AFB0-313BB9F7E76D}"/>
    <hyperlink ref="W463" r:id="rId8633" display="https://www.daloopa.com/src/1670575" xr:uid="{EECF1907-4A4F-4A72-8458-C0D7B428E58D}"/>
    <hyperlink ref="X463" r:id="rId8634" display="https://www.daloopa.com/src/1670572" xr:uid="{36617B68-64EE-4351-AAC0-E98230AD8961}"/>
    <hyperlink ref="Y463" r:id="rId8635" display="https://www.daloopa.com/src/1670569" xr:uid="{886AAB9E-CAA0-44F9-A607-158AEE453D43}"/>
    <hyperlink ref="Z463" r:id="rId8636" display="https://www.daloopa.com/src/1670566" xr:uid="{43637B86-71E4-4AEA-9CC3-DF5E7C234F1B}"/>
    <hyperlink ref="AA463" r:id="rId8637" display="https://www.daloopa.com/src/1670563" xr:uid="{8461918B-2133-4E7E-AD6F-B11B6CFD83F7}"/>
    <hyperlink ref="AB463" r:id="rId8638" display="https://www.daloopa.com/src/1670560" xr:uid="{ACE1E5C2-957F-455C-929E-199F09E62008}"/>
    <hyperlink ref="AC463" r:id="rId8639" display="https://www.daloopa.com/src/1670557" xr:uid="{FF719072-1C1D-41F0-B652-6AE9B3ED9874}"/>
    <hyperlink ref="AD463" r:id="rId8640" display="https://www.daloopa.com/src/1670554" xr:uid="{B1A959D1-A2B6-4E85-BC11-1427E92FBAEC}"/>
    <hyperlink ref="AE463" r:id="rId8641" display="https://www.daloopa.com/src/1670551" xr:uid="{FF0AD181-3DE6-403F-BC84-1208FBA77927}"/>
    <hyperlink ref="AF463" r:id="rId8642" display="https://www.daloopa.com/src/2697020" xr:uid="{17879600-2763-4A45-BDA5-7EDD10D45D75}"/>
    <hyperlink ref="AG463" r:id="rId8643" display="https://www.daloopa.com/src/4681461" xr:uid="{55A7AD8E-1BA0-4136-924B-8DCBDBD91B9F}"/>
    <hyperlink ref="AH463" r:id="rId8644" display="https://www.daloopa.com/src/7963229" xr:uid="{6EF03F71-CF14-45A8-A5FD-505102209644}"/>
    <hyperlink ref="AI463" r:id="rId8645" display="https://www.daloopa.com/src/10333083" xr:uid="{E3A631DB-7FA0-4AA6-AAD0-429A73012115}"/>
    <hyperlink ref="AJ463" r:id="rId8646" display="https://www.daloopa.com/src/14718270" xr:uid="{DFB942DD-D618-4F52-B9A2-58EA71022D92}"/>
    <hyperlink ref="AK463" r:id="rId8647" display="https://www.daloopa.com/src/20809933" xr:uid="{E0229B53-05EE-4DFC-9318-402D304D98B3}"/>
    <hyperlink ref="AL463" r:id="rId8648" display="https://www.daloopa.com/src/32272489" xr:uid="{0A23EE98-4684-40D5-A25E-B2646EE841AE}"/>
    <hyperlink ref="AM463" r:id="rId8649" display="https://www.daloopa.com/src/38123645" xr:uid="{8B13D9CA-4DAC-4A41-A24A-C5A27C60891A}"/>
    <hyperlink ref="AN463" r:id="rId8650" display="https://www.daloopa.com/src/46413004" xr:uid="{1D2F82FF-1726-47C9-B672-A5F1DD229779}"/>
    <hyperlink ref="AO463" r:id="rId8651" display="https://www.daloopa.com/src/53410443" xr:uid="{1CF0F7FE-0E33-4ACF-98A8-13B6A7BD8F6D}"/>
    <hyperlink ref="AP463" r:id="rId8652" display="https://www.daloopa.com/src/58652810" xr:uid="{60A1A250-7DA2-4B29-AA0C-935CDB351C8A}"/>
    <hyperlink ref="AQ463" r:id="rId8653" display="https://www.daloopa.com/src/62949174" xr:uid="{4CBDCF62-F2A9-4593-8804-EEFD35D87882}"/>
    <hyperlink ref="AR463" r:id="rId8654" display="https://www.daloopa.com/src/67044823" xr:uid="{6DDEA4C5-B49B-4256-8769-96C0172EEA41}"/>
    <hyperlink ref="AT463" r:id="rId8655" display="https://www.daloopa.com/src/45304154" xr:uid="{81B02C9B-F39B-41F9-AC69-4AC31EFA27FE}"/>
    <hyperlink ref="AU463" r:id="rId8656" display="https://www.daloopa.com/src/45304155" xr:uid="{DB482628-8BC2-4D33-92D5-785A67E9B9E9}"/>
    <hyperlink ref="AV463" r:id="rId8657" display="https://www.daloopa.com/src/45304156" xr:uid="{DA3300FB-FF70-4677-AB22-0D5D0316491F}"/>
    <hyperlink ref="AW463" r:id="rId8658" display="https://www.daloopa.com/src/45304157" xr:uid="{2A72EC5C-3FFB-4C01-AE9B-5C7FE8EF689D}"/>
    <hyperlink ref="AX463" r:id="rId8659" display="https://www.daloopa.com/src/45304158" xr:uid="{4007393D-CD81-42DF-91C7-2F0D92ACA6E3}"/>
    <hyperlink ref="AY463" r:id="rId8660" display="https://www.daloopa.com/src/45304159" xr:uid="{8A739963-3CF0-4E85-97F9-61FFFE04E23C}"/>
    <hyperlink ref="AZ463" r:id="rId8661" display="https://www.daloopa.com/src/45304160" xr:uid="{11CB7184-5A31-421F-8273-10F5DF1E7D26}"/>
    <hyperlink ref="BA463" r:id="rId8662" display="https://www.daloopa.com/src/45304161" xr:uid="{5C7C14A9-0A69-4AF5-874A-A9B250D8F4CA}"/>
    <hyperlink ref="BB463" r:id="rId8663" display="https://www.daloopa.com/src/46418505" xr:uid="{F1596858-99D8-476A-A128-0C954EDEC82D}"/>
    <hyperlink ref="BC463" r:id="rId8664" display="https://www.daloopa.com/src/67054079" xr:uid="{62B8D482-30AE-4A83-AE80-C9F742C7809E}"/>
    <hyperlink ref="A464" r:id="rId8665" xr:uid="{55DEF90B-01E9-4837-8E34-C4EFEFA025DE}"/>
    <hyperlink ref="C464" r:id="rId8666" xr:uid="{1C2E6FC6-BE2C-4263-9731-AFE14D334FBC}"/>
    <hyperlink ref="E464" r:id="rId8667" display="https://www.daloopa.com/src/1670630" xr:uid="{69F9754F-BD7E-451C-AF23-B9933C129002}"/>
    <hyperlink ref="F464" r:id="rId8668" display="https://www.daloopa.com/src/1670627" xr:uid="{8EBBCD63-59AE-4E03-9E1C-13F318180A55}"/>
    <hyperlink ref="G464" r:id="rId8669" display="https://www.daloopa.com/src/1670624" xr:uid="{9E3CF4C0-BEC9-4997-924D-E7BF51CDB323}"/>
    <hyperlink ref="H464" r:id="rId8670" display="https://www.daloopa.com/src/1670621" xr:uid="{E2A6F1AD-5310-4909-8D59-FE044B51062F}"/>
    <hyperlink ref="I464" r:id="rId8671" display="https://www.daloopa.com/src/1670618" xr:uid="{A09A842C-6CEC-4E3D-9EDA-01078CCB6C13}"/>
    <hyperlink ref="J464" r:id="rId8672" display="https://www.daloopa.com/src/1670615" xr:uid="{0AB48306-8C9A-4878-8C32-8CC59932EC9B}"/>
    <hyperlink ref="K464" r:id="rId8673" display="https://www.daloopa.com/src/1670612" xr:uid="{2094B438-4822-41A3-9B3F-B13138BA8A64}"/>
    <hyperlink ref="L464" r:id="rId8674" display="https://www.daloopa.com/src/1670609" xr:uid="{3315B48D-CB6E-427A-8035-D4B2FF32660F}"/>
    <hyperlink ref="M464" r:id="rId8675" display="https://www.daloopa.com/src/1670606" xr:uid="{A627D9FA-F93A-49DE-90A3-2578E021BA8E}"/>
    <hyperlink ref="N464" r:id="rId8676" display="https://www.daloopa.com/src/1670603" xr:uid="{A8C00469-2E6E-46E7-A346-8317B5F0DF9C}"/>
    <hyperlink ref="O464" r:id="rId8677" display="https://www.daloopa.com/src/1670600" xr:uid="{84CD674F-2320-4A73-9733-50517A1DE724}"/>
    <hyperlink ref="P464" r:id="rId8678" display="https://www.daloopa.com/src/1670597" xr:uid="{659FC145-C5E3-47E2-AAC5-5F24B2BFA5A1}"/>
    <hyperlink ref="Q464" r:id="rId8679" display="https://www.daloopa.com/src/1670594" xr:uid="{138A8F7B-0709-4D5D-9405-E01DB806AD97}"/>
    <hyperlink ref="R464" r:id="rId8680" display="https://www.daloopa.com/src/1670591" xr:uid="{2996D503-29DC-45C6-85A1-378DFDF4F542}"/>
    <hyperlink ref="S464" r:id="rId8681" display="https://www.daloopa.com/src/1670588" xr:uid="{58401EE6-51D0-46FA-8A3A-7221B15C220F}"/>
    <hyperlink ref="T464" r:id="rId8682" display="https://www.daloopa.com/src/1670585" xr:uid="{58D0ADBC-45BB-4F8C-A382-5897779BCEC2}"/>
    <hyperlink ref="U464" r:id="rId8683" display="https://www.daloopa.com/src/1670582" xr:uid="{5E905181-9150-4FA3-B948-208FCA851FE7}"/>
    <hyperlink ref="V464" r:id="rId8684" display="https://www.daloopa.com/src/1670579" xr:uid="{35E533DC-C6B3-4194-8E41-EB3BC66628C8}"/>
    <hyperlink ref="W464" r:id="rId8685" display="https://www.daloopa.com/src/1670576" xr:uid="{EDFBAE93-F5C0-4BC3-BA2F-277150E09EDD}"/>
    <hyperlink ref="X464" r:id="rId8686" display="https://www.daloopa.com/src/1670573" xr:uid="{56F3D7BE-2EFC-4B49-AB5C-D2446E212FAB}"/>
    <hyperlink ref="Y464" r:id="rId8687" display="https://www.daloopa.com/src/1670570" xr:uid="{07D952C5-6FB4-427D-8FDB-8E74291268DA}"/>
    <hyperlink ref="Z464" r:id="rId8688" display="https://www.daloopa.com/src/1670567" xr:uid="{B9A4B80B-DAB4-4FED-9C05-63A4E2B69720}"/>
    <hyperlink ref="AA464" r:id="rId8689" display="https://www.daloopa.com/src/1670564" xr:uid="{413B20CD-B7B9-4AEB-A6AA-BE98DDA4FEEB}"/>
    <hyperlink ref="AB464" r:id="rId8690" display="https://www.daloopa.com/src/1670561" xr:uid="{698B2FE1-5F69-4DF0-A01D-8991D8C29F49}"/>
    <hyperlink ref="AC464" r:id="rId8691" display="https://www.daloopa.com/src/1670558" xr:uid="{122078BA-58F9-453D-929C-801205CF82A5}"/>
    <hyperlink ref="AD464" r:id="rId8692" display="https://www.daloopa.com/src/1670555" xr:uid="{20E6A624-750F-40EA-B6D8-8F8E30B2601C}"/>
    <hyperlink ref="AE464" r:id="rId8693" display="https://www.daloopa.com/src/1670552" xr:uid="{8DC3B6CE-6CC9-466A-8FA1-8D7576BE269B}"/>
    <hyperlink ref="AF464" r:id="rId8694" display="https://www.daloopa.com/src/2697021" xr:uid="{1DBB6558-5B22-47B6-8375-D0FE9F916E6E}"/>
    <hyperlink ref="AG464" r:id="rId8695" display="https://www.daloopa.com/src/4681462" xr:uid="{36C6550D-6193-4289-AF75-CBDF375951D3}"/>
    <hyperlink ref="AH464" r:id="rId8696" display="https://www.daloopa.com/src/7963230" xr:uid="{1A7620C5-BA8A-42F2-BE20-EC21F21914C2}"/>
    <hyperlink ref="AI464" r:id="rId8697" display="https://www.daloopa.com/src/10333084" xr:uid="{32C08E20-6CB7-4853-A957-393CB2FFB82B}"/>
    <hyperlink ref="AJ464" r:id="rId8698" display="https://www.daloopa.com/src/14718269" xr:uid="{A6FECFB2-9A69-4B3F-AD1B-91BA9842447F}"/>
    <hyperlink ref="AK464" r:id="rId8699" display="https://www.daloopa.com/src/20809932" xr:uid="{D1AAFCFE-89C9-4E62-B773-7977BEAA2557}"/>
    <hyperlink ref="AL464" r:id="rId8700" display="https://www.daloopa.com/src/32272487" xr:uid="{A4D37CAA-88E8-4B09-88FA-8038C3B03463}"/>
    <hyperlink ref="AM464" r:id="rId8701" display="https://www.daloopa.com/src/38123643" xr:uid="{4EBE8FB2-29EE-44C5-A800-52A9AD554915}"/>
    <hyperlink ref="AN464" r:id="rId8702" display="https://www.daloopa.com/src/46413003" xr:uid="{E6ED07FC-BB0A-4516-B87C-FF74AB812E3C}"/>
    <hyperlink ref="AO464" r:id="rId8703" display="https://www.daloopa.com/src/53410444" xr:uid="{0EB96D05-9105-4532-8D4C-CEBF2C7E18AC}"/>
    <hyperlink ref="AP464" r:id="rId8704" display="https://www.daloopa.com/src/58652811" xr:uid="{B86B6C9F-041B-41A0-94A0-B06C5E43B317}"/>
    <hyperlink ref="AQ464" r:id="rId8705" display="https://www.daloopa.com/src/62949172" xr:uid="{FE54297C-9127-47C2-8740-09A8D6D5AAE1}"/>
    <hyperlink ref="AR464" r:id="rId8706" display="https://www.daloopa.com/src/67044824" xr:uid="{AB736786-3BC1-475E-B49B-6779B7A0E568}"/>
    <hyperlink ref="AT464" r:id="rId8707" display="https://www.daloopa.com/src/45304162" xr:uid="{F3DE829F-7958-45B7-A753-A495E31B7A9F}"/>
    <hyperlink ref="AU464" r:id="rId8708" display="https://www.daloopa.com/src/45304163" xr:uid="{29BF7D25-A35D-4F92-B732-C7EFA4F6D7F1}"/>
    <hyperlink ref="AV464" r:id="rId8709" display="https://www.daloopa.com/src/45304164" xr:uid="{60230389-5799-4A06-9A73-FF64E52B94BE}"/>
    <hyperlink ref="AW464" r:id="rId8710" display="https://www.daloopa.com/src/45304165" xr:uid="{2C260E23-CBF1-4300-BAAB-6F5B96E858EE}"/>
    <hyperlink ref="AX464" r:id="rId8711" display="https://www.daloopa.com/src/45304166" xr:uid="{0CACB645-D1F2-4DFD-AB20-99AECD733930}"/>
    <hyperlink ref="AY464" r:id="rId8712" display="https://www.daloopa.com/src/45304167" xr:uid="{B058AE64-A9EE-43E4-AE66-D0FA8734A5F5}"/>
    <hyperlink ref="AZ464" r:id="rId8713" display="https://www.daloopa.com/src/45304168" xr:uid="{913D5817-231A-4F51-A1CD-DD2B02EA7AF6}"/>
    <hyperlink ref="BA464" r:id="rId8714" display="https://www.daloopa.com/src/45304169" xr:uid="{3DE06B07-10C2-4CD7-935E-28B67B15DC09}"/>
    <hyperlink ref="BB464" r:id="rId8715" display="https://www.daloopa.com/src/46418506" xr:uid="{D1F0F166-DE4F-421E-A636-DAA216C2B604}"/>
    <hyperlink ref="BC464" r:id="rId8716" display="https://www.daloopa.com/src/67054080" xr:uid="{5F3FCD17-C24C-4965-995A-A51F26559E2D}"/>
    <hyperlink ref="A465" r:id="rId8717" xr:uid="{17B27DEF-CC77-4209-9E4A-CBCD0C8C1A2A}"/>
    <hyperlink ref="C465" r:id="rId8718" xr:uid="{F30F6510-4D93-4F7C-B914-6BE65059FA58}"/>
    <hyperlink ref="E465" r:id="rId8719" display="https://www.daloopa.com/src/1670631" xr:uid="{22D9612E-D286-4689-8532-3BED45C1098E}"/>
    <hyperlink ref="F465" r:id="rId8720" display="https://www.daloopa.com/src/1670628" xr:uid="{23C202A5-FC91-4763-A870-5513D50AC0BA}"/>
    <hyperlink ref="G465" r:id="rId8721" display="https://www.daloopa.com/src/1670625" xr:uid="{08B96174-3E58-49B3-8AED-C916AD973296}"/>
    <hyperlink ref="H465" r:id="rId8722" display="https://www.daloopa.com/src/1670622" xr:uid="{2362C891-5331-40FE-9AAA-0FF10CEC4D65}"/>
    <hyperlink ref="I465" r:id="rId8723" display="https://www.daloopa.com/src/1670619" xr:uid="{508D13C2-01D1-4745-B1AD-F32A0417EB8A}"/>
    <hyperlink ref="J465" r:id="rId8724" display="https://www.daloopa.com/src/1670616" xr:uid="{ABB0FD73-83C2-4CE4-84CA-00FA4DCA2C84}"/>
    <hyperlink ref="K465" r:id="rId8725" display="https://www.daloopa.com/src/1670613" xr:uid="{9CABB7CA-0FB9-46EC-8916-406F6E61E10C}"/>
    <hyperlink ref="L465" r:id="rId8726" display="https://www.daloopa.com/src/1670610" xr:uid="{C86DDFB1-D633-47AA-A9C0-DAE3C2EEA488}"/>
    <hyperlink ref="M465" r:id="rId8727" display="https://www.daloopa.com/src/1670607" xr:uid="{84474844-7AF0-40B7-BDD3-DA53195CDBE2}"/>
    <hyperlink ref="N465" r:id="rId8728" display="https://www.daloopa.com/src/1670604" xr:uid="{18643505-D66A-48D6-B89C-C97C392E51A1}"/>
    <hyperlink ref="O465" r:id="rId8729" display="https://www.daloopa.com/src/1670601" xr:uid="{9DBBD51A-30CF-4692-B339-FD43469C6C4A}"/>
    <hyperlink ref="P465" r:id="rId8730" display="https://www.daloopa.com/src/1670598" xr:uid="{0FC6676E-604F-4EEC-AE1C-56DD7393C367}"/>
    <hyperlink ref="Q465" r:id="rId8731" display="https://www.daloopa.com/src/1670595" xr:uid="{9A23D75C-CCD4-498F-99F6-BED144E4A1ED}"/>
    <hyperlink ref="R465" r:id="rId8732" display="https://www.daloopa.com/src/1670592" xr:uid="{A4E12094-2457-4142-B122-B283F02E983A}"/>
    <hyperlink ref="S465" r:id="rId8733" display="https://www.daloopa.com/src/1670589" xr:uid="{170A291D-8EC1-4697-860A-79CB92C1E6F3}"/>
    <hyperlink ref="T465" r:id="rId8734" display="https://www.daloopa.com/src/1670586" xr:uid="{5C22F4D4-F7B1-4B4E-9DCA-4B407FC75D9F}"/>
    <hyperlink ref="U465" r:id="rId8735" display="https://www.daloopa.com/src/1670583" xr:uid="{1B94FE9B-DBD3-4286-AA74-69C4ED4FEBD3}"/>
    <hyperlink ref="V465" r:id="rId8736" display="https://www.daloopa.com/src/1670580" xr:uid="{95CAB2F1-6921-41B0-A02B-5DE66957CCE4}"/>
    <hyperlink ref="W465" r:id="rId8737" display="https://www.daloopa.com/src/1670577" xr:uid="{449C959C-D9B4-4881-AC2B-4FDAF7ADDFC6}"/>
    <hyperlink ref="X465" r:id="rId8738" display="https://www.daloopa.com/src/1670574" xr:uid="{E2786DE9-449A-4657-9CC1-5710DFD5B6E3}"/>
    <hyperlink ref="Y465" r:id="rId8739" display="https://www.daloopa.com/src/1670571" xr:uid="{E051F53C-F282-443F-85DC-8CE4D0515FE8}"/>
    <hyperlink ref="Z465" r:id="rId8740" display="https://www.daloopa.com/src/1670568" xr:uid="{5720DBB1-D4D1-4CFD-B81A-90F0AB9546FD}"/>
    <hyperlink ref="AA465" r:id="rId8741" display="https://www.daloopa.com/src/1670565" xr:uid="{66EFA0D9-FE34-477D-B99F-062DFD5D8270}"/>
    <hyperlink ref="AB465" r:id="rId8742" display="https://www.daloopa.com/src/1670562" xr:uid="{AA63344B-40CD-4DB6-9FDF-3E9B7A029AE2}"/>
    <hyperlink ref="AC465" r:id="rId8743" display="https://www.daloopa.com/src/1670559" xr:uid="{F628E1E7-CB74-471A-B2EA-D79F6729D787}"/>
    <hyperlink ref="AD465" r:id="rId8744" display="https://www.daloopa.com/src/1670556" xr:uid="{F1327B87-05EF-4007-9335-9B4D9D549BE8}"/>
    <hyperlink ref="AE465" r:id="rId8745" display="https://www.daloopa.com/src/1670553" xr:uid="{21DC09A3-D466-418F-AA5B-524C5AAAA4B8}"/>
    <hyperlink ref="AF465" r:id="rId8746" display="https://www.daloopa.com/src/2697022" xr:uid="{C30A4F7A-DACE-444C-9CEC-DCCA310A5DA7}"/>
    <hyperlink ref="AG465" r:id="rId8747" display="https://www.daloopa.com/src/4681463" xr:uid="{4251E450-9765-4411-BECC-A3DF6503CC96}"/>
    <hyperlink ref="AH465" r:id="rId8748" display="https://www.daloopa.com/src/7963231" xr:uid="{ABA0F3DE-84B5-4009-8220-ED57B5CBF56A}"/>
    <hyperlink ref="AI465" r:id="rId8749" display="https://www.daloopa.com/src/10333085" xr:uid="{E0C6A0F6-9951-48EF-B7F0-A17AC5F8713A}"/>
    <hyperlink ref="AJ465" r:id="rId8750" display="https://www.daloopa.com/src/14718268" xr:uid="{23095541-FC4B-435A-A9FB-0E5FF0E17586}"/>
    <hyperlink ref="AK465" r:id="rId8751" display="https://www.daloopa.com/src/20809934" xr:uid="{5B664F4B-17FE-49BC-BECB-81266E7AFF36}"/>
    <hyperlink ref="AL465" r:id="rId8752" display="https://www.daloopa.com/src/32272488" xr:uid="{F52510D5-BB97-4596-90CE-D280B98BF625}"/>
    <hyperlink ref="AM465" r:id="rId8753" display="https://www.daloopa.com/src/38123644" xr:uid="{F57E5780-149B-4647-A3FF-D7EC99064C84}"/>
    <hyperlink ref="AN465" r:id="rId8754" display="https://www.daloopa.com/src/46413005" xr:uid="{8E1CCF8F-6FD3-4F3D-96C4-9B69E52E68E6}"/>
    <hyperlink ref="AO465" r:id="rId8755" display="https://www.daloopa.com/src/53410445" xr:uid="{79A62083-D4AE-47DF-8B93-423E628EC4ED}"/>
    <hyperlink ref="AP465" r:id="rId8756" display="https://www.daloopa.com/src/58652812" xr:uid="{BAC69352-1F3D-4A79-8163-2AAE285DBD21}"/>
    <hyperlink ref="AQ465" r:id="rId8757" display="https://www.daloopa.com/src/62949173" xr:uid="{896477C4-4ECB-4AE8-AEF4-ED8C2E0922DD}"/>
    <hyperlink ref="AR465" r:id="rId8758" display="https://www.daloopa.com/src/67044825" xr:uid="{26C1E7D1-CBAB-42B2-8DAA-111E357A5C6F}"/>
    <hyperlink ref="AT465" r:id="rId8759" display="https://www.daloopa.com/src/45304170" xr:uid="{392B3AE2-5EC7-4B00-9B02-849F420B73E3}"/>
    <hyperlink ref="AU465" r:id="rId8760" display="https://www.daloopa.com/src/45304171" xr:uid="{D3C9C68C-774A-4603-8578-D6F346E2CE76}"/>
    <hyperlink ref="AV465" r:id="rId8761" display="https://www.daloopa.com/src/45304172" xr:uid="{B1E8EE8D-5DFE-4097-9385-8CFCC4C96589}"/>
    <hyperlink ref="AW465" r:id="rId8762" display="https://www.daloopa.com/src/45304173" xr:uid="{0540EEF2-AB2E-4133-A987-450F807EEFD7}"/>
    <hyperlink ref="AX465" r:id="rId8763" display="https://www.daloopa.com/src/45304174" xr:uid="{A77DD76D-86A4-412C-91EE-D0B0223120CC}"/>
    <hyperlink ref="AY465" r:id="rId8764" display="https://www.daloopa.com/src/45304175" xr:uid="{A1E6AD2D-3BE8-470F-AB2D-8030353E9958}"/>
    <hyperlink ref="AZ465" r:id="rId8765" display="https://www.daloopa.com/src/45304176" xr:uid="{7F216528-5C6A-4D3E-BD2E-3D16AD2BF008}"/>
    <hyperlink ref="BA465" r:id="rId8766" display="https://www.daloopa.com/src/45304177" xr:uid="{7D390212-6310-49FE-8FCD-767A441C200A}"/>
    <hyperlink ref="BB465" r:id="rId8767" display="https://www.daloopa.com/src/46418507" xr:uid="{3FD20E2C-F918-437D-BED9-63E6D3D713D1}"/>
    <hyperlink ref="BC465" r:id="rId8768" display="https://www.daloopa.com/src/67054081" xr:uid="{01F06ADA-2DBB-46E0-BC61-E67AF23D6FB3}"/>
    <hyperlink ref="A468" r:id="rId8769" xr:uid="{3BDB126C-9B15-4E31-852E-BC1F2788154E}"/>
    <hyperlink ref="C468" r:id="rId8770" xr:uid="{CC9D1C29-D4BA-4C44-90C2-2CDF314DD52D}"/>
    <hyperlink ref="E468" r:id="rId8771" display="https://www.daloopa.com/src/1925228" xr:uid="{585CED9E-9DF2-47E9-879D-C82F0D7E5FA4}"/>
    <hyperlink ref="F468" r:id="rId8772" display="https://www.daloopa.com/src/1925230" xr:uid="{B1606D9A-FEC3-4A8C-BD60-A0B54B9A42B2}"/>
    <hyperlink ref="G468" r:id="rId8773" display="https://www.daloopa.com/src/1925234" xr:uid="{A5ADD264-BA82-4B60-AEC6-25E13AF0A1B8}"/>
    <hyperlink ref="H468" r:id="rId8774" display="https://www.daloopa.com/src/1679833" xr:uid="{A5009207-28B4-4038-9FF4-B11F02A6C648}"/>
    <hyperlink ref="I468" r:id="rId8775" display="https://www.daloopa.com/src/1925242" xr:uid="{63258660-8F13-4909-8C0D-165A36C117AC}"/>
    <hyperlink ref="J468" r:id="rId8776" display="https://www.daloopa.com/src/1925243" xr:uid="{8FB1E01B-39B9-4A3F-B7F1-26F683056BE1}"/>
    <hyperlink ref="K468" r:id="rId8777" display="https://www.daloopa.com/src/1925252" xr:uid="{9352F21B-94D8-4BAB-B760-B5026C07693B}"/>
    <hyperlink ref="L468" r:id="rId8778" display="https://www.daloopa.com/src/1679817" xr:uid="{5A251073-EF16-4807-AC0B-E62627FEE199}"/>
    <hyperlink ref="M468" r:id="rId8779" display="https://www.daloopa.com/src/1925256" xr:uid="{1240388D-D35B-4186-9D4B-74115D2F7C12}"/>
    <hyperlink ref="N468" r:id="rId8780" display="https://www.daloopa.com/src/1925288" xr:uid="{BD61EE10-4944-47FC-BB59-B599754A68B7}"/>
    <hyperlink ref="O468" r:id="rId8781" display="https://www.daloopa.com/src/1925299" xr:uid="{B6DBE89D-3D36-4622-9D2D-310F2AF08722}"/>
    <hyperlink ref="P468" r:id="rId8782" display="https://www.daloopa.com/src/1679806" xr:uid="{149A00C6-BC94-4469-82F6-1F82ABE28C0C}"/>
    <hyperlink ref="Q468" r:id="rId8783" display="https://www.daloopa.com/src/1925302" xr:uid="{0D490DBE-35D3-409A-ACEC-4C381A78B693}"/>
    <hyperlink ref="R468" r:id="rId8784" display="https://www.daloopa.com/src/1925323" xr:uid="{C71798D6-6D84-4B14-867C-36F297E22BA6}"/>
    <hyperlink ref="S468" r:id="rId8785" display="https://www.daloopa.com/src/1925330" xr:uid="{9B22A249-1F9A-4B0C-B33C-35678AF6D340}"/>
    <hyperlink ref="T468" r:id="rId8786" display="https://www.daloopa.com/src/1679795" xr:uid="{501311A8-7F1E-4BFD-BE12-40F9A6785136}"/>
    <hyperlink ref="X468" r:id="rId8787" display="https://www.daloopa.com/src/1679724" xr:uid="{D9344092-9F64-48EF-8EC1-AB1C05F302B4}"/>
    <hyperlink ref="AB468" r:id="rId8788" display="https://www.daloopa.com/src/1679657" xr:uid="{D3E360BA-B746-4A35-B98D-923C876164EC}"/>
    <hyperlink ref="AF468" r:id="rId8789" display="https://www.daloopa.com/src/2746615" xr:uid="{FED24ABF-43F5-4F22-A50D-02F5EE1CD1E7}"/>
    <hyperlink ref="AJ468" r:id="rId8790" display="https://www.daloopa.com/src/14824387" xr:uid="{00CD69B4-8608-4315-88E7-02FB88C23C1B}"/>
    <hyperlink ref="AN468" r:id="rId8791" display="https://www.daloopa.com/src/46503469" xr:uid="{56CB38E2-F6D7-459F-9479-1D93525A4CD5}"/>
    <hyperlink ref="AR468" r:id="rId8792" display="https://www.daloopa.com/src/67085647" xr:uid="{E4B1D98C-A437-46E2-BC2B-3756B8018C2E}"/>
    <hyperlink ref="AT468" r:id="rId8793" display="https://www.daloopa.com/src/45304178" xr:uid="{17E9199C-40AD-4BE9-B2C4-EFC3181268C0}"/>
    <hyperlink ref="AU468" r:id="rId8794" display="https://www.daloopa.com/src/45304179" xr:uid="{C25B4275-8D1B-424B-84E8-1D1880D608DE}"/>
    <hyperlink ref="AV468" r:id="rId8795" display="https://www.daloopa.com/src/45304180" xr:uid="{C3337956-D7A8-4262-9126-DB09A80DB5C3}"/>
    <hyperlink ref="AW468" r:id="rId8796" display="https://www.daloopa.com/src/45304181" xr:uid="{DDC337D9-DADA-4702-BB23-A11B702849D0}"/>
    <hyperlink ref="AX468" r:id="rId8797" display="https://www.daloopa.com/src/45304182" xr:uid="{AB213420-C504-4647-B9AA-51F5FD6DECFD}"/>
    <hyperlink ref="AY468" r:id="rId8798" display="https://www.daloopa.com/src/45304183" xr:uid="{E65E5E7F-D8BF-4243-B5C1-5AD99738E326}"/>
    <hyperlink ref="AZ468" r:id="rId8799" display="https://www.daloopa.com/src/45304184" xr:uid="{1FD6CCBD-30D0-4018-A454-DFDB0BBFBA40}"/>
    <hyperlink ref="BA468" r:id="rId8800" display="https://www.daloopa.com/src/45304185" xr:uid="{524B8A27-A167-4B8B-8678-98255F6C609A}"/>
    <hyperlink ref="BB468" r:id="rId8801" display="https://www.daloopa.com/src/46520542" xr:uid="{50C61585-B400-4B60-91E4-6404FF270459}"/>
    <hyperlink ref="BC468" r:id="rId8802" display="https://www.daloopa.com/src/67097367" xr:uid="{1DB69D52-8E35-4CA3-A16D-5E870F251C09}"/>
    <hyperlink ref="A469" r:id="rId8803" xr:uid="{EC24B78F-F926-4E04-B425-385C06D73B2A}"/>
    <hyperlink ref="C469" r:id="rId8804" xr:uid="{0F0D0CE5-BC96-4A4B-BC0A-70B6684D5110}"/>
    <hyperlink ref="E469" r:id="rId8805" display="https://www.daloopa.com/src/62955912" xr:uid="{0A2F7211-65BC-4273-814F-8E01BAC50F01}"/>
    <hyperlink ref="F469" r:id="rId8806" display="https://www.daloopa.com/src/1925231" xr:uid="{0E77AE1E-2A87-4D32-BC9B-381043E62FF9}"/>
    <hyperlink ref="G469" r:id="rId8807" display="https://www.daloopa.com/src/1925235" xr:uid="{4EAAE6D6-1259-4979-9B88-A0FA24714540}"/>
    <hyperlink ref="H469" r:id="rId8808" display="https://www.daloopa.com/src/1679834" xr:uid="{3D826F6C-A668-4E08-8570-E25C4E52F020}"/>
    <hyperlink ref="I469" r:id="rId8809" display="https://www.daloopa.com/src/62955913" xr:uid="{6CFF578D-5913-44B1-BFD9-C3704A8EAC83}"/>
    <hyperlink ref="J469" r:id="rId8810" display="https://www.daloopa.com/src/1925244" xr:uid="{3C9EDC8E-E988-48D6-AF1A-6091FF02C1F3}"/>
    <hyperlink ref="K469" r:id="rId8811" display="https://www.daloopa.com/src/1925253" xr:uid="{6CF175DA-89E9-4EF5-972E-30A9B7379107}"/>
    <hyperlink ref="L469" r:id="rId8812" display="https://www.daloopa.com/src/1679818" xr:uid="{FCC2C6DF-03AF-41A7-BD6B-D3C9A1FC7C64}"/>
    <hyperlink ref="M469" r:id="rId8813" display="https://www.daloopa.com/src/1925257" xr:uid="{0F93E96F-1AC9-41A5-B80C-71C549A872F0}"/>
    <hyperlink ref="N469" r:id="rId8814" display="https://www.daloopa.com/src/1925289" xr:uid="{BCF0D6EC-58D5-4F4D-BF9C-1447FBB7A5AC}"/>
    <hyperlink ref="O469" r:id="rId8815" display="https://www.daloopa.com/src/1925300" xr:uid="{37D69A5E-C5D6-462E-8EA7-D4608BD54E6D}"/>
    <hyperlink ref="P469" r:id="rId8816" display="https://www.daloopa.com/src/1679807" xr:uid="{16A03ABA-4281-4C24-A977-3773BCC954CC}"/>
    <hyperlink ref="Q469" r:id="rId8817" display="https://www.daloopa.com/src/1925303" xr:uid="{D596E405-6DB7-4AB8-87D6-52332FD9C4A7}"/>
    <hyperlink ref="R469" r:id="rId8818" display="https://www.daloopa.com/src/1925324" xr:uid="{63AC67E8-1EA5-4B7C-8ADB-EAF70EB36143}"/>
    <hyperlink ref="S469" r:id="rId8819" display="https://www.daloopa.com/src/1925331" xr:uid="{DB0CCD69-5AF8-48BC-B9FD-4EAD720FC412}"/>
    <hyperlink ref="T469" r:id="rId8820" display="https://www.daloopa.com/src/1679796" xr:uid="{C765EC63-AFC0-42D7-A295-D33803BDCF9E}"/>
    <hyperlink ref="X469" r:id="rId8821" display="https://www.daloopa.com/src/1679725" xr:uid="{B2805ED0-F554-4878-B9DE-403E72355D7B}"/>
    <hyperlink ref="AB469" r:id="rId8822" display="https://www.daloopa.com/src/1679658" xr:uid="{91662C3B-88FF-44EA-8D53-16407190142F}"/>
    <hyperlink ref="AT469" r:id="rId8823" display="https://www.daloopa.com/src/45304186" xr:uid="{38E47EC5-8A28-4F47-94FD-19CF3EA17934}"/>
    <hyperlink ref="AU469" r:id="rId8824" display="https://www.daloopa.com/src/45304187" xr:uid="{DB1E3D1B-7B97-4EF3-BAF1-94C2B7C1EFD2}"/>
    <hyperlink ref="AV469" r:id="rId8825" display="https://www.daloopa.com/src/45304188" xr:uid="{4E3D35C4-D67D-4692-87D6-CC3C6E049466}"/>
    <hyperlink ref="AW469" r:id="rId8826" display="https://www.daloopa.com/src/45304200" xr:uid="{7E6E2129-6875-4C1B-951E-A93EBC9D0F29}"/>
    <hyperlink ref="AX469" r:id="rId8827" display="https://www.daloopa.com/src/45304201" xr:uid="{93875E90-18FA-4F92-8515-79087E7FB423}"/>
    <hyperlink ref="AY469" r:id="rId8828" display="https://www.daloopa.com/src/45304202" xr:uid="{7D3F6B9B-E178-45DB-8F43-75CD307E6CA5}"/>
    <hyperlink ref="A471" r:id="rId8829" xr:uid="{765504C1-1095-483C-819A-0A8DEB783A99}"/>
    <hyperlink ref="C471" r:id="rId8830" xr:uid="{338B97DB-CC76-43BC-B93E-9138BD436D9F}"/>
    <hyperlink ref="I471" r:id="rId8831" display="https://www.daloopa.com/src/62955914" xr:uid="{9DE4CA85-EF3E-437E-9B32-D62AC89DD083}"/>
    <hyperlink ref="J471" r:id="rId8832" display="https://www.daloopa.com/src/62955915" xr:uid="{05FBFA3F-6CF2-46E8-9B86-541A59341BBE}"/>
    <hyperlink ref="K471" r:id="rId8833" display="https://www.daloopa.com/src/62955916" xr:uid="{6C5CE264-9971-415C-89B3-54E8DE088385}"/>
    <hyperlink ref="L471" r:id="rId8834" display="https://www.daloopa.com/src/1679819" xr:uid="{DEB9F301-68DA-45C9-93DE-2B515DB29D84}"/>
    <hyperlink ref="AU471" r:id="rId8835" display="https://www.daloopa.com/src/45304203" xr:uid="{6A534D34-E554-4D17-8DAF-5BB0BF8F2192}"/>
    <hyperlink ref="A472" r:id="rId8836" xr:uid="{BC42314A-8D5F-473A-A819-6556B6A1B1FC}"/>
    <hyperlink ref="C472" r:id="rId8837" xr:uid="{4F853CB7-5DDD-40A4-BF0F-16B7EA98CBFC}"/>
    <hyperlink ref="I472" r:id="rId8838" display="https://www.daloopa.com/src/62955917" xr:uid="{A141AD13-5572-41A9-880D-04E6736602FD}"/>
    <hyperlink ref="J472" r:id="rId8839" display="https://www.daloopa.com/src/62955918" xr:uid="{CDC2F825-B118-4922-A6AF-786F7BF3171F}"/>
    <hyperlink ref="K472" r:id="rId8840" display="https://www.daloopa.com/src/62955919" xr:uid="{97601BD6-AB13-404B-8CF7-485FD2BF14F2}"/>
    <hyperlink ref="L472" r:id="rId8841" display="https://www.daloopa.com/src/1679820" xr:uid="{FEF2D3AA-74C6-4F5D-8415-632B5987DB8C}"/>
    <hyperlink ref="AU472" r:id="rId8842" display="https://www.daloopa.com/src/45304204" xr:uid="{188414E2-BE2C-4C1F-881D-740A842F4C52}"/>
    <hyperlink ref="A473" r:id="rId8843" xr:uid="{15E9C293-7650-42F8-9B1B-ED953DA5F518}"/>
    <hyperlink ref="C473" r:id="rId8844" xr:uid="{EBA00716-17AA-4D0A-9DA1-230B88A3C321}"/>
    <hyperlink ref="E473" r:id="rId8845" display="https://www.daloopa.com/src/62955920" xr:uid="{1325A1B4-E423-4E00-A796-A2DDFEBEE5D3}"/>
    <hyperlink ref="F473" r:id="rId8846" display="https://www.daloopa.com/src/1925232" xr:uid="{AF2C471C-876B-4FC3-9714-A1C8A5161459}"/>
    <hyperlink ref="G473" r:id="rId8847" display="https://www.daloopa.com/src/1925236" xr:uid="{EB0DF1C2-B07F-49FC-841A-AD2814CB8237}"/>
    <hyperlink ref="H473" r:id="rId8848" display="https://www.daloopa.com/src/1679835" xr:uid="{5490A5C0-B9A3-4349-8236-2A52673500E0}"/>
    <hyperlink ref="I473" r:id="rId8849" display="https://www.daloopa.com/src/62955921" xr:uid="{80D7B52F-14DB-4CF0-ACF4-3EECF699FEC5}"/>
    <hyperlink ref="J473" r:id="rId8850" display="https://www.daloopa.com/src/1925245" xr:uid="{045F264A-A376-48BA-A6E6-70F177A72E02}"/>
    <hyperlink ref="K473" r:id="rId8851" display="https://www.daloopa.com/src/1925254" xr:uid="{0A918F02-A565-424B-9556-09126CEF0241}"/>
    <hyperlink ref="L473" r:id="rId8852" display="https://www.daloopa.com/src/1679821" xr:uid="{BF86142E-D03F-4267-93B8-C8EA27142E86}"/>
    <hyperlink ref="AT473" r:id="rId8853" display="https://www.daloopa.com/src/45304205" xr:uid="{C59D863F-8FF9-4B8A-B2E9-B52387C2157C}"/>
    <hyperlink ref="AU473" r:id="rId8854" display="https://www.daloopa.com/src/45304206" xr:uid="{CE611877-5C4C-47A2-96D0-1D3A03C015C8}"/>
    <hyperlink ref="A474" r:id="rId8855" xr:uid="{7E87495E-17F6-4778-B5D0-D6FDDF145A56}"/>
    <hyperlink ref="C474" r:id="rId8856" xr:uid="{8DF514B6-7E7B-47D8-A4C0-992E023C07E1}"/>
    <hyperlink ref="E474" r:id="rId8857" display="https://www.daloopa.com/src/62955922" xr:uid="{483F18F4-0EDC-45B2-A6D4-7C74861EC7AF}"/>
    <hyperlink ref="F474" r:id="rId8858" display="https://www.daloopa.com/src/1925233" xr:uid="{548B1E95-B5CD-488C-8035-A305CD8E287A}"/>
    <hyperlink ref="G474" r:id="rId8859" display="https://www.daloopa.com/src/1925237" xr:uid="{1C7C4E4C-1F46-4027-8BA0-0AF4778B4546}"/>
    <hyperlink ref="H474" r:id="rId8860" display="https://www.daloopa.com/src/1679836" xr:uid="{A246C7D8-FC40-49F2-8B7F-A0AFE630E54A}"/>
    <hyperlink ref="I474" r:id="rId8861" display="https://www.daloopa.com/src/62955923" xr:uid="{55F3A466-7A45-44C2-9A10-154794886E41}"/>
    <hyperlink ref="J474" r:id="rId8862" display="https://www.daloopa.com/src/62955924" xr:uid="{995A211E-BBA1-4B97-856F-730752F92646}"/>
    <hyperlink ref="K474" r:id="rId8863" display="https://www.daloopa.com/src/62955925" xr:uid="{6674E5E9-FD82-4B6C-BD4B-3667CFC04868}"/>
    <hyperlink ref="L474" r:id="rId8864" display="https://www.daloopa.com/src/1679822" xr:uid="{8D2D260E-DA1C-4AA1-84CB-4CF567FB3236}"/>
    <hyperlink ref="AT474" r:id="rId8865" display="https://www.daloopa.com/src/45304207" xr:uid="{FEED8D63-6F1D-41E8-B698-D87851C7A524}"/>
    <hyperlink ref="AU474" r:id="rId8866" display="https://www.daloopa.com/src/45304208" xr:uid="{9AC890FC-773C-44D9-8BB7-7292CDE7644C}"/>
    <hyperlink ref="A475" r:id="rId8867" xr:uid="{DECC2C69-916D-4CF5-A207-FE1D44100D63}"/>
    <hyperlink ref="C475" r:id="rId8868" xr:uid="{4782C0DB-B374-4805-9C4B-BCEFDE901709}"/>
    <hyperlink ref="E475" r:id="rId8869" display="https://www.daloopa.com/src/62955926" xr:uid="{E7206184-D24D-4BB2-A706-902FC7C85E04}"/>
    <hyperlink ref="F475" r:id="rId8870" display="https://www.daloopa.com/src/62955927" xr:uid="{145EAEA0-4D0E-49C9-924D-1D3748B94666}"/>
    <hyperlink ref="G475" r:id="rId8871" display="https://www.daloopa.com/src/1925238" xr:uid="{73821E8C-C0DD-4065-9722-F8E9F4C9897A}"/>
    <hyperlink ref="H475" r:id="rId8872" display="https://www.daloopa.com/src/1679837" xr:uid="{0E9CCAFB-90EA-43E0-9BC8-DFA86396DCFD}"/>
    <hyperlink ref="I475" r:id="rId8873" display="https://www.daloopa.com/src/62955928" xr:uid="{323E4CB8-F490-4C30-B764-F434705AFD21}"/>
    <hyperlink ref="J475" r:id="rId8874" display="https://www.daloopa.com/src/62955929" xr:uid="{955F95B4-0EE4-4E8E-9065-D7E7E0709E0B}"/>
    <hyperlink ref="K475" r:id="rId8875" display="https://www.daloopa.com/src/1925255" xr:uid="{F92A795B-9FDE-43FF-B982-66E94AFFC65C}"/>
    <hyperlink ref="L475" r:id="rId8876" display="https://www.daloopa.com/src/62955930" xr:uid="{12341824-D6C7-41A2-B878-28E161B5C95E}"/>
    <hyperlink ref="AT475" r:id="rId8877" display="https://www.daloopa.com/src/45304209" xr:uid="{FB8ECD5B-3C5E-4657-9CD7-7171654ED005}"/>
    <hyperlink ref="A476" r:id="rId8878" xr:uid="{BBC1E7CC-DBAC-454E-A172-9367CE515B27}"/>
    <hyperlink ref="C476" r:id="rId8879" xr:uid="{71CBB295-3D1B-43D7-AE29-6D8C52E60EAB}"/>
    <hyperlink ref="I476" r:id="rId8880" display="https://www.daloopa.com/src/62955931" xr:uid="{D4107978-3EEB-4EB4-BFDA-DC87A5F93537}"/>
    <hyperlink ref="J476" r:id="rId8881" display="https://www.daloopa.com/src/62955932" xr:uid="{FC30F1E4-5BAC-4BB8-B447-582A3CC54974}"/>
    <hyperlink ref="K476" r:id="rId8882" display="https://www.daloopa.com/src/62955933" xr:uid="{77206300-C7BD-405A-A9B9-90481B10FC2E}"/>
    <hyperlink ref="L476" r:id="rId8883" display="https://www.daloopa.com/src/1679823" xr:uid="{D7B016E2-12EC-41A8-854A-FD44EBE6F1C2}"/>
    <hyperlink ref="AU476" r:id="rId8884" display="https://www.daloopa.com/src/45304210" xr:uid="{EA4525CD-89F1-4266-A7F2-5BF87CB58274}"/>
    <hyperlink ref="A477" r:id="rId8885" xr:uid="{4F30646C-1910-4AC3-AE03-E929A1707668}"/>
    <hyperlink ref="C477" r:id="rId8886" xr:uid="{E6128CC3-0021-4FB0-AE28-9F20932E56C8}"/>
    <hyperlink ref="M477" r:id="rId8887" display="https://www.daloopa.com/src/62955934" xr:uid="{C4C5A3CC-8A30-40B2-856C-DF5E5E5B7EDD}"/>
    <hyperlink ref="N477" r:id="rId8888" display="https://www.daloopa.com/src/1925290" xr:uid="{29A802C1-156C-4754-9539-9E45E6071134}"/>
    <hyperlink ref="O477" r:id="rId8889" display="https://www.daloopa.com/src/1925301" xr:uid="{07B67A9D-3481-4D24-9B76-F5E57D247668}"/>
    <hyperlink ref="P477" r:id="rId8890" display="https://www.daloopa.com/src/62955935" xr:uid="{9D1413BA-4B68-4320-A57D-34DD1404C982}"/>
    <hyperlink ref="A482" r:id="rId8891" xr:uid="{EA3DC56B-2A5E-4D93-8D31-4C05DDB6CFDC}"/>
    <hyperlink ref="C482" r:id="rId8892" xr:uid="{65D7C228-ADFE-4856-B03B-A1B7FD5DBD4A}"/>
    <hyperlink ref="E482" r:id="rId8893" display="https://www.daloopa.com/src/1684215" xr:uid="{AEF2833A-3201-4B92-9E4D-904E97DC973D}"/>
    <hyperlink ref="F482" r:id="rId8894" display="https://www.daloopa.com/src/1684225" xr:uid="{3810441C-F497-4CBB-BA2A-CAC31A07517C}"/>
    <hyperlink ref="G482" r:id="rId8895" display="https://www.daloopa.com/src/1684233" xr:uid="{CEC78703-913D-46BC-8BD1-1871B2AED187}"/>
    <hyperlink ref="H482" r:id="rId8896" display="https://www.daloopa.com/src/1684241" xr:uid="{979CA88C-8985-4694-A858-21544A700466}"/>
    <hyperlink ref="AT482" r:id="rId8897" display="https://www.daloopa.com/src/45304228" xr:uid="{A768641B-E562-40D8-91A9-7F8C50DE4682}"/>
    <hyperlink ref="A483" r:id="rId8898" xr:uid="{3B8D60A5-6D6A-4154-A588-D259F8F5E32E}"/>
    <hyperlink ref="C483" r:id="rId8899" xr:uid="{00909704-1C77-4C60-9939-4737EC3B00B9}"/>
    <hyperlink ref="E483" r:id="rId8900" display="https://www.daloopa.com/src/1684216" xr:uid="{42870E66-35DE-4E89-AA37-60C78966D334}"/>
    <hyperlink ref="A484" r:id="rId8901" xr:uid="{81E9D913-51B7-430D-AF5C-977AECD99F01}"/>
    <hyperlink ref="C484" r:id="rId8902" xr:uid="{23B7AB6F-936C-4DCC-8EA9-6E5980795931}"/>
    <hyperlink ref="E484" r:id="rId8903" display="https://www.daloopa.com/src/1684217" xr:uid="{F5635F4B-844B-4250-B1EB-40EA71AC264A}"/>
    <hyperlink ref="F484" r:id="rId8904" display="https://www.daloopa.com/src/1684226" xr:uid="{4EA3284F-1395-4E7D-BA51-CFDBE18BD995}"/>
    <hyperlink ref="G484" r:id="rId8905" display="https://www.daloopa.com/src/1684234" xr:uid="{F19A212B-E8B4-4299-B290-B16D87AF4C55}"/>
    <hyperlink ref="H484" r:id="rId8906" display="https://www.daloopa.com/src/1684242" xr:uid="{FC65727F-E0AD-4AF6-B226-916CA6A63E0F}"/>
    <hyperlink ref="AT484" r:id="rId8907" display="https://www.daloopa.com/src/45304229" xr:uid="{68BD8A2A-D981-49F4-A63D-98C592D274BC}"/>
    <hyperlink ref="A485" r:id="rId8908" xr:uid="{68A9E70F-11C6-43E7-A928-7F4816C21962}"/>
    <hyperlink ref="C485" r:id="rId8909" xr:uid="{B5DC6317-1FA1-41A8-BC9E-8659C54D952C}"/>
    <hyperlink ref="E485" r:id="rId8910" display="https://www.daloopa.com/src/1684218" xr:uid="{4831FDBE-81CA-4D4A-AE3F-E480D906DAD7}"/>
    <hyperlink ref="F485" r:id="rId8911" display="https://www.daloopa.com/src/1684227" xr:uid="{FDD95463-B069-40E9-8416-D963DD10C249}"/>
    <hyperlink ref="G485" r:id="rId8912" display="https://www.daloopa.com/src/1684235" xr:uid="{FC0542D7-09AA-4EB3-A18C-66E549D7EF6E}"/>
    <hyperlink ref="H485" r:id="rId8913" display="https://www.daloopa.com/src/1684243" xr:uid="{49DCF85C-B38C-4C3A-935E-0FA75FF2D5CA}"/>
    <hyperlink ref="AT485" r:id="rId8914" display="https://www.daloopa.com/src/45304230" xr:uid="{F730A51E-5A69-4E89-8017-89877B5CAC88}"/>
    <hyperlink ref="A486" r:id="rId8915" xr:uid="{DD4B1C2A-5C23-4C47-88E6-B8AC92610EA1}"/>
    <hyperlink ref="C486" r:id="rId8916" xr:uid="{1643E907-08B8-4E64-93D3-32176985ED97}"/>
    <hyperlink ref="E486" r:id="rId8917" display="https://www.daloopa.com/src/1684219" xr:uid="{82F25C69-4A8A-456A-8AA7-BDD3BA7A577D}"/>
    <hyperlink ref="F486" r:id="rId8918" display="https://www.daloopa.com/src/1684228" xr:uid="{2BA260A8-68C9-433D-97A3-920668AC5A41}"/>
    <hyperlink ref="G486" r:id="rId8919" display="https://www.daloopa.com/src/1684236" xr:uid="{363459D5-7F99-46C9-9343-859A1BE0F5E1}"/>
    <hyperlink ref="H486" r:id="rId8920" display="https://www.daloopa.com/src/1684244" xr:uid="{167DAEC8-5FD3-4F80-80B0-E0D492365567}"/>
    <hyperlink ref="AT486" r:id="rId8921" display="https://www.daloopa.com/src/45304231" xr:uid="{E73C6695-B5A6-4DC3-8F5A-71E8BD9FC76C}"/>
    <hyperlink ref="A488" r:id="rId8922" xr:uid="{B540F4E1-F565-4F0D-AE3E-F5E3BBECEDBC}"/>
    <hyperlink ref="C488" r:id="rId8923" xr:uid="{ED75A4E1-4EF7-493A-A798-668421DA7BDC}"/>
    <hyperlink ref="E488" r:id="rId8924" display="https://www.daloopa.com/src/1684220" xr:uid="{E4BAC2C5-C8DE-4BFD-8E78-7AB4AF7470BB}"/>
    <hyperlink ref="F488" r:id="rId8925" display="https://www.daloopa.com/src/1684229" xr:uid="{20F9E621-EEE6-413C-B9BA-BC69127F8190}"/>
    <hyperlink ref="G488" r:id="rId8926" display="https://www.daloopa.com/src/1684237" xr:uid="{6037C1A4-08F2-4709-A584-D9F61294BD88}"/>
    <hyperlink ref="H488" r:id="rId8927" display="https://www.daloopa.com/src/1684245" xr:uid="{135800FB-A2FE-442C-9884-0D0353CF8CBE}"/>
    <hyperlink ref="AT488" r:id="rId8928" display="https://www.daloopa.com/src/45304232" xr:uid="{4A61A16E-9BAB-4526-9247-0185BB5CEE8C}"/>
    <hyperlink ref="A489" r:id="rId8929" xr:uid="{9BB45E4B-343C-4EE9-A3E8-E25B85EBE9B9}"/>
    <hyperlink ref="C489" r:id="rId8930" xr:uid="{8B7BE00F-FB00-445A-9688-83404C2C35C8}"/>
    <hyperlink ref="E489" r:id="rId8931" display="https://www.daloopa.com/src/1684221" xr:uid="{E052025B-2B8E-4D01-AC68-635182B570B2}"/>
    <hyperlink ref="A490" r:id="rId8932" xr:uid="{4FCB82DD-101E-4A3A-8EEB-EBEC721EFA80}"/>
    <hyperlink ref="C490" r:id="rId8933" xr:uid="{C77983CC-2699-4B95-A9CA-FF0FB706CA78}"/>
    <hyperlink ref="E490" r:id="rId8934" display="https://www.daloopa.com/src/1684222" xr:uid="{AF911355-8BC3-4DE4-95E3-49090BCA9BE9}"/>
    <hyperlink ref="F490" r:id="rId8935" display="https://www.daloopa.com/src/1684230" xr:uid="{E99CB115-A13B-4308-B3C4-5C1C221FE3AC}"/>
    <hyperlink ref="G490" r:id="rId8936" display="https://www.daloopa.com/src/1684238" xr:uid="{F2DE7F5C-8306-467E-892B-09067902A877}"/>
    <hyperlink ref="H490" r:id="rId8937" display="https://www.daloopa.com/src/1684246" xr:uid="{6ED4A293-D490-4272-A243-DFEF7000A8EE}"/>
    <hyperlink ref="AT490" r:id="rId8938" display="https://www.daloopa.com/src/45304233" xr:uid="{A629F3E8-F22B-4C80-908D-790CEF57A5F0}"/>
    <hyperlink ref="A491" r:id="rId8939" xr:uid="{E28D6BB0-086B-4F1E-A2A7-6EACD61D578C}"/>
    <hyperlink ref="C491" r:id="rId8940" xr:uid="{DCADD944-CEF9-4389-8E63-65D4393DE21E}"/>
    <hyperlink ref="E491" r:id="rId8941" display="https://www.daloopa.com/src/1684223" xr:uid="{28AA94C2-7F05-44F1-BAD0-D0156474A87D}"/>
    <hyperlink ref="F491" r:id="rId8942" display="https://www.daloopa.com/src/1684231" xr:uid="{9A9D38AD-B72F-4672-A05F-16F3BD50142D}"/>
    <hyperlink ref="G491" r:id="rId8943" display="https://www.daloopa.com/src/1684239" xr:uid="{EF8A3CA1-E35F-490D-95ED-98CC553B8D47}"/>
    <hyperlink ref="H491" r:id="rId8944" display="https://www.daloopa.com/src/1684247" xr:uid="{B59CA01C-ABBB-4507-B123-0282E12CACB3}"/>
    <hyperlink ref="AT491" r:id="rId8945" display="https://www.daloopa.com/src/45304234" xr:uid="{413B3617-1F1C-4B91-84C4-FF5620C1636A}"/>
    <hyperlink ref="A492" r:id="rId8946" xr:uid="{8793A408-66EA-4329-B120-400C82367B18}"/>
    <hyperlink ref="C492" r:id="rId8947" xr:uid="{636B66EA-CCE5-4E80-BCDF-9BDA52338998}"/>
    <hyperlink ref="E492" r:id="rId8948" display="https://www.daloopa.com/src/1684224" xr:uid="{5DD64F0B-5A3C-42F6-9B63-B36E1E62227D}"/>
    <hyperlink ref="F492" r:id="rId8949" display="https://www.daloopa.com/src/1684232" xr:uid="{C3B62F40-561C-4149-99BA-BC5BA728709C}"/>
    <hyperlink ref="G492" r:id="rId8950" display="https://www.daloopa.com/src/1684240" xr:uid="{0BEB980F-4255-4E21-BB99-BB5CB30E28F0}"/>
    <hyperlink ref="H492" r:id="rId8951" display="https://www.daloopa.com/src/1684248" xr:uid="{D98C3E10-1B6F-4EBD-AA98-6530470A582B}"/>
    <hyperlink ref="AT492" r:id="rId8952" display="https://www.daloopa.com/src/45304235" xr:uid="{0B71504E-4D72-4977-B0DA-77B9D5321F2D}"/>
    <hyperlink ref="A495" r:id="rId8953" xr:uid="{0C1A65D2-4331-46C7-B128-A5EFE56D8B06}"/>
    <hyperlink ref="C495" r:id="rId8954" xr:uid="{BF30B23E-A54C-4E8F-A159-49FC0D36E031}"/>
    <hyperlink ref="E495" r:id="rId8955" display="https://www.daloopa.com/src/1671543" xr:uid="{90EA7D2C-67EA-468B-9D77-E0C8434F4444}"/>
    <hyperlink ref="F495" r:id="rId8956" display="https://www.daloopa.com/src/1671535" xr:uid="{22E815E0-8C22-4C83-9151-B4E2B6F6F72F}"/>
    <hyperlink ref="G495" r:id="rId8957" display="https://www.daloopa.com/src/1671527" xr:uid="{74ADC4CE-07E8-43D7-B2FA-3A71075A71F2}"/>
    <hyperlink ref="H495" r:id="rId8958" display="https://www.daloopa.com/src/1671519" xr:uid="{ABDF96DC-0F4F-4DAD-8F11-D30622DE2339}"/>
    <hyperlink ref="I495" r:id="rId8959" display="https://www.daloopa.com/src/1671511" xr:uid="{1186C724-D057-45A8-B636-24BFF6FD3921}"/>
    <hyperlink ref="J495" r:id="rId8960" display="https://www.daloopa.com/src/1671503" xr:uid="{AED3A576-F087-4CB9-959E-6B6E60A85C10}"/>
    <hyperlink ref="K495" r:id="rId8961" display="https://www.daloopa.com/src/1671496" xr:uid="{EBEBE2D7-0BA8-49D6-8D2C-791DB8DDF1CE}"/>
    <hyperlink ref="L495" r:id="rId8962" display="https://www.daloopa.com/src/1671488" xr:uid="{C09139EB-DC7F-47DB-8B9F-ED458203BAC1}"/>
    <hyperlink ref="M495" r:id="rId8963" display="https://www.daloopa.com/src/1671476" xr:uid="{305AD319-0EFC-483D-B021-1F18249CC881}"/>
    <hyperlink ref="N495" r:id="rId8964" display="https://www.daloopa.com/src/1671464" xr:uid="{ADB53736-D7E4-4000-9727-23F6591AC8F9}"/>
    <hyperlink ref="O495" r:id="rId8965" display="https://www.daloopa.com/src/1671452" xr:uid="{D6789917-0C47-4153-9046-672293005DDB}"/>
    <hyperlink ref="P495" r:id="rId8966" display="https://www.daloopa.com/src/1671440" xr:uid="{FB7FDE80-8103-46CA-8279-ADB19F5A54A8}"/>
    <hyperlink ref="Q495" r:id="rId8967" display="https://www.daloopa.com/src/1671428" xr:uid="{750D8BC7-EECF-4462-8358-D4FC8E31A7A3}"/>
    <hyperlink ref="R495" r:id="rId8968" display="https://www.daloopa.com/src/1671416" xr:uid="{93A33E08-CFE3-466F-8069-6B99BA0E4984}"/>
    <hyperlink ref="S495" r:id="rId8969" display="https://www.daloopa.com/src/1671395" xr:uid="{700FE33B-4F31-4A0B-B1E3-8796AD3FEC45}"/>
    <hyperlink ref="T495" r:id="rId8970" display="https://www.daloopa.com/src/1671374" xr:uid="{BF219721-41FF-46EF-A03A-746DCCBD0A16}"/>
    <hyperlink ref="AT495" r:id="rId8971" display="https://www.daloopa.com/src/45304236" xr:uid="{36C36B47-CDE5-4F14-B5F9-0FEAFA824409}"/>
    <hyperlink ref="AU495" r:id="rId8972" display="https://www.daloopa.com/src/45304237" xr:uid="{337F7261-36B0-47A7-BBAC-391DC2148C7F}"/>
    <hyperlink ref="AV495" r:id="rId8973" display="https://www.daloopa.com/src/45304238" xr:uid="{CB4C31D1-E962-4FF8-80EB-6A615A45472B}"/>
    <hyperlink ref="AW495" r:id="rId8974" display="https://www.daloopa.com/src/45304239" xr:uid="{C19401BB-562D-4603-A41E-606E2FE1A60F}"/>
    <hyperlink ref="A496" r:id="rId8975" xr:uid="{1D6E2277-5195-49FB-AB12-07E79638E0BB}"/>
    <hyperlink ref="C496" r:id="rId8976" xr:uid="{DDDD6450-F2E3-4A93-9981-114486A7DCCA}"/>
    <hyperlink ref="E496" r:id="rId8977" display="https://www.daloopa.com/src/1671544" xr:uid="{1B6AE0C7-EAE1-4365-AFA2-D227CB414A7C}"/>
    <hyperlink ref="A497" r:id="rId8978" xr:uid="{918A64F8-E6E6-41F3-961C-3B8CF40C4079}"/>
    <hyperlink ref="C497" r:id="rId8979" xr:uid="{509A8555-7FC3-4CC5-AB05-E58EC5D5872B}"/>
    <hyperlink ref="E497" r:id="rId8980" display="https://www.daloopa.com/src/1671545" xr:uid="{6E12E3CE-AD90-4BFA-B2F9-30ED03DA0F31}"/>
    <hyperlink ref="F497" r:id="rId8981" display="https://www.daloopa.com/src/1671536" xr:uid="{B6848BB1-E332-4E9B-BC39-C744485FCF47}"/>
    <hyperlink ref="G497" r:id="rId8982" display="https://www.daloopa.com/src/1671528" xr:uid="{7AC414EA-6E7A-46E6-BF6D-C96771CACD70}"/>
    <hyperlink ref="H497" r:id="rId8983" display="https://www.daloopa.com/src/1671520" xr:uid="{3955C036-1DC6-4F62-9D96-A84815CBE33E}"/>
    <hyperlink ref="I497" r:id="rId8984" display="https://www.daloopa.com/src/1671512" xr:uid="{DFFAE17F-6AD9-4FBA-98E5-F121D4E00D70}"/>
    <hyperlink ref="J497" r:id="rId8985" display="https://www.daloopa.com/src/1671504" xr:uid="{ACC90C8E-8CE1-4567-B69F-3C5F4BB001DB}"/>
    <hyperlink ref="K497" r:id="rId8986" display="https://www.daloopa.com/src/1671497" xr:uid="{07EE4A27-9C4F-4EB8-929C-D0BAE233B4C2}"/>
    <hyperlink ref="L497" r:id="rId8987" display="https://www.daloopa.com/src/1671489" xr:uid="{1B6883E4-D556-448B-B612-36BD13DF717D}"/>
    <hyperlink ref="M497" r:id="rId8988" display="https://www.daloopa.com/src/1671477" xr:uid="{AF1A7436-B635-47D4-97C4-0A1271F546E6}"/>
    <hyperlink ref="N497" r:id="rId8989" display="https://www.daloopa.com/src/1671465" xr:uid="{8A333E94-AC9E-464C-AAB4-09EF2A1D2892}"/>
    <hyperlink ref="O497" r:id="rId8990" display="https://www.daloopa.com/src/1671453" xr:uid="{7D85745D-CAB0-4DAF-BC47-623209FBF3A5}"/>
    <hyperlink ref="P497" r:id="rId8991" display="https://www.daloopa.com/src/1671441" xr:uid="{5D1BC524-75F3-4FCB-952F-8C64D4240544}"/>
    <hyperlink ref="Q497" r:id="rId8992" display="https://www.daloopa.com/src/1671429" xr:uid="{5E758D46-1F66-42D0-897E-A34D90E2060C}"/>
    <hyperlink ref="R497" r:id="rId8993" display="https://www.daloopa.com/src/1671417" xr:uid="{281DBB57-347A-46DE-9F85-7C0CEEFE7580}"/>
    <hyperlink ref="S497" r:id="rId8994" display="https://www.daloopa.com/src/1671396" xr:uid="{359E37BB-1124-4A88-8947-20B8BC769DC7}"/>
    <hyperlink ref="T497" r:id="rId8995" display="https://www.daloopa.com/src/1671375" xr:uid="{B7B7E4C9-841F-4682-BFC3-DF5C4F3C6D51}"/>
    <hyperlink ref="AT497" r:id="rId8996" display="https://www.daloopa.com/src/45304240" xr:uid="{012B1032-60B6-4A1B-A353-1716E7D0CD07}"/>
    <hyperlink ref="AU497" r:id="rId8997" display="https://www.daloopa.com/src/45304241" xr:uid="{174C672F-1148-4914-A09C-7570F14FC85D}"/>
    <hyperlink ref="AV497" r:id="rId8998" display="https://www.daloopa.com/src/45304242" xr:uid="{E50912C4-EA43-44EC-B212-1E7F6DD0FF2A}"/>
    <hyperlink ref="AW497" r:id="rId8999" display="https://www.daloopa.com/src/45304243" xr:uid="{8761C13D-E1BA-4EF7-8CC8-8818AF39F197}"/>
    <hyperlink ref="A498" r:id="rId9000" xr:uid="{435D696A-A6C4-4A58-B65E-27C165B4D8A9}"/>
    <hyperlink ref="C498" r:id="rId9001" xr:uid="{926F39EE-3335-4F83-AB4A-F41E6B710A2A}"/>
    <hyperlink ref="E498" r:id="rId9002" display="https://www.daloopa.com/src/1671546" xr:uid="{89262644-578E-4FB0-9ED6-DA0D3E31EEEE}"/>
    <hyperlink ref="F498" r:id="rId9003" display="https://www.daloopa.com/src/1671537" xr:uid="{6070E028-5833-4A34-9B02-0A3F7205A9E1}"/>
    <hyperlink ref="G498" r:id="rId9004" display="https://www.daloopa.com/src/1671529" xr:uid="{66451F4C-51C1-4D20-B150-986742C72AEC}"/>
    <hyperlink ref="H498" r:id="rId9005" display="https://www.daloopa.com/src/1671521" xr:uid="{C8989534-60A3-4BE8-86B1-55451B93CE17}"/>
    <hyperlink ref="I498" r:id="rId9006" display="https://www.daloopa.com/src/1671513" xr:uid="{FDD83021-A8E0-4197-AB73-9C640A831AFB}"/>
    <hyperlink ref="J498" r:id="rId9007" display="https://www.daloopa.com/src/1671505" xr:uid="{BDE0071A-EC3E-47AD-A5D7-1172D1039E36}"/>
    <hyperlink ref="L498" r:id="rId9008" display="https://www.daloopa.com/src/1671490" xr:uid="{6205D046-4524-49BB-A34D-57F038CD344E}"/>
    <hyperlink ref="M498" r:id="rId9009" display="https://www.daloopa.com/src/1671478" xr:uid="{8F96F3BB-B3A6-49A3-89C5-29F0EB175A22}"/>
    <hyperlink ref="N498" r:id="rId9010" display="https://www.daloopa.com/src/1671466" xr:uid="{B85B238E-6CF9-403B-B79B-BBFAD8158842}"/>
    <hyperlink ref="O498" r:id="rId9011" display="https://www.daloopa.com/src/1671454" xr:uid="{FC9823BD-CA08-4D44-863C-E5C784875278}"/>
    <hyperlink ref="P498" r:id="rId9012" display="https://www.daloopa.com/src/1671442" xr:uid="{CB456200-E86F-4F7D-BDE1-BF29B92FBDF0}"/>
    <hyperlink ref="Q498" r:id="rId9013" display="https://www.daloopa.com/src/1671430" xr:uid="{080D76E9-E673-434C-9C05-14E59F24AE16}"/>
    <hyperlink ref="R498" r:id="rId9014" display="https://www.daloopa.com/src/1671418" xr:uid="{C294C170-9AE7-4FDE-B44B-C45D4F10822D}"/>
    <hyperlink ref="S498" r:id="rId9015" display="https://www.daloopa.com/src/1671397" xr:uid="{95BBDCF4-C203-4F6F-BE8D-8431D651775D}"/>
    <hyperlink ref="T498" r:id="rId9016" display="https://www.daloopa.com/src/1671376" xr:uid="{75CD6DE2-8D39-450B-BCA7-34431881CC27}"/>
    <hyperlink ref="AT498" r:id="rId9017" display="https://www.daloopa.com/src/45304244" xr:uid="{EFBED73C-A02E-40B4-A5B2-760D1A9E7D6E}"/>
    <hyperlink ref="AU498" r:id="rId9018" display="https://www.daloopa.com/src/45304245" xr:uid="{CAF756EA-7797-41AE-B54F-21B0FAC944F9}"/>
    <hyperlink ref="AV498" r:id="rId9019" display="https://www.daloopa.com/src/45304246" xr:uid="{71E57E8B-B0E9-41CB-BC17-1F6355C8765A}"/>
    <hyperlink ref="AW498" r:id="rId9020" display="https://www.daloopa.com/src/45304247" xr:uid="{4650233E-2A42-4A77-83F7-5D70A14F13DB}"/>
    <hyperlink ref="A499" r:id="rId9021" xr:uid="{F26E63CC-3563-45F5-A21D-8710223437E7}"/>
    <hyperlink ref="C499" r:id="rId9022" xr:uid="{65C23F7A-274A-4B50-B57D-37413A28AAC9}"/>
    <hyperlink ref="E499" r:id="rId9023" display="https://www.daloopa.com/src/1671547" xr:uid="{478311A4-BEA8-4C3C-A724-A6938080926E}"/>
    <hyperlink ref="F499" r:id="rId9024" display="https://www.daloopa.com/src/1671538" xr:uid="{7C87D06D-AEEA-41BE-8CBD-F9F894DD6C85}"/>
    <hyperlink ref="G499" r:id="rId9025" display="https://www.daloopa.com/src/1671530" xr:uid="{25AC4A7D-C25D-4B80-8517-62CC183A2E11}"/>
    <hyperlink ref="H499" r:id="rId9026" display="https://www.daloopa.com/src/1671522" xr:uid="{37CAA510-15DE-4F42-81C6-015119F2A41A}"/>
    <hyperlink ref="I499" r:id="rId9027" display="https://www.daloopa.com/src/1671514" xr:uid="{7AF3FEA6-F496-4A32-8CC6-7642464A916D}"/>
    <hyperlink ref="J499" r:id="rId9028" display="https://www.daloopa.com/src/1671506" xr:uid="{ECAF53AE-5D64-4C3C-9612-18513425A68A}"/>
    <hyperlink ref="K499" r:id="rId9029" display="https://www.daloopa.com/src/1671498" xr:uid="{1966FC29-7B0E-4D5C-99FB-AFDFDED39B91}"/>
    <hyperlink ref="L499" r:id="rId9030" display="https://www.daloopa.com/src/1671491" xr:uid="{9AA9D166-9414-4540-9CF4-28E48F18A5A2}"/>
    <hyperlink ref="M499" r:id="rId9031" display="https://www.daloopa.com/src/1671479" xr:uid="{13A1E6C9-7725-41EF-941F-1E95688328DD}"/>
    <hyperlink ref="N499" r:id="rId9032" display="https://www.daloopa.com/src/1671467" xr:uid="{1F5ADDB3-2452-4148-8B1F-E4EA347BFD95}"/>
    <hyperlink ref="O499" r:id="rId9033" display="https://www.daloopa.com/src/1671455" xr:uid="{01BDE437-89F1-4A2B-9BC5-667B2AF8A893}"/>
    <hyperlink ref="P499" r:id="rId9034" display="https://www.daloopa.com/src/1671443" xr:uid="{2914B667-0972-4822-9C82-D6CFCA0E8D09}"/>
    <hyperlink ref="Q499" r:id="rId9035" display="https://www.daloopa.com/src/1671431" xr:uid="{D5B0A3FE-1E0F-46D9-B9CD-9CB733DDDE48}"/>
    <hyperlink ref="R499" r:id="rId9036" display="https://www.daloopa.com/src/1671419" xr:uid="{6605E07D-20CD-4F98-B850-EA3248162611}"/>
    <hyperlink ref="S499" r:id="rId9037" display="https://www.daloopa.com/src/1671398" xr:uid="{97EDC880-83E0-4E62-B493-08E5FD54902F}"/>
    <hyperlink ref="T499" r:id="rId9038" display="https://www.daloopa.com/src/1671377" xr:uid="{FB8794A3-22C0-4F4B-B8A7-4EA3022D65FA}"/>
    <hyperlink ref="AT499" r:id="rId9039" display="https://www.daloopa.com/src/45304248" xr:uid="{DB447ED3-38F0-43E1-AB27-0B7767205DC2}"/>
    <hyperlink ref="AU499" r:id="rId9040" display="https://www.daloopa.com/src/45304249" xr:uid="{AC32D731-584F-4E6B-899F-1AE9D91BB8C3}"/>
    <hyperlink ref="AV499" r:id="rId9041" display="https://www.daloopa.com/src/45304250" xr:uid="{2F7431E4-A38A-4554-8EEA-EE7F5DDED616}"/>
    <hyperlink ref="AW499" r:id="rId9042" display="https://www.daloopa.com/src/45304251" xr:uid="{C91901DC-6341-43A0-9F46-0F5FE71A9EC3}"/>
    <hyperlink ref="A501" r:id="rId9043" xr:uid="{BFAAA6DE-DCFF-434A-AFD6-427E12E47D20}"/>
    <hyperlink ref="C501" r:id="rId9044" xr:uid="{69949C95-A0E7-43CD-BFB1-35C8DCE2B908}"/>
    <hyperlink ref="S501" r:id="rId9045" display="https://www.daloopa.com/src/1671399" xr:uid="{D0317D5A-3838-45C6-9CC4-E923B904022D}"/>
    <hyperlink ref="T501" r:id="rId9046" display="https://www.daloopa.com/src/1671378" xr:uid="{9ABFC773-956E-4DFD-BE8F-E2ECA846673E}"/>
    <hyperlink ref="A502" r:id="rId9047" xr:uid="{DB841A12-99CE-4DB2-BCFD-6A4E982DCC46}"/>
    <hyperlink ref="C502" r:id="rId9048" xr:uid="{24E8E93A-341D-4DEC-AFC4-E2AA366C0114}"/>
    <hyperlink ref="S502" r:id="rId9049" display="https://www.daloopa.com/src/1671400" xr:uid="{FCD38AAD-1E55-468B-B604-C0360D9F9F90}"/>
    <hyperlink ref="T502" r:id="rId9050" display="https://www.daloopa.com/src/1671379" xr:uid="{5E6A00EE-68ED-46BE-AE7B-68B4450DB5AB}"/>
    <hyperlink ref="A503" r:id="rId9051" xr:uid="{8BA5EA0B-0D85-42DC-9830-E9E87856AD05}"/>
    <hyperlink ref="C503" r:id="rId9052" xr:uid="{D6D3D03E-E35A-4ADB-8738-29B6D8132E18}"/>
    <hyperlink ref="S503" r:id="rId9053" display="https://www.daloopa.com/src/1671401" xr:uid="{96D882E9-73B6-48B5-AA1D-CF8978BBB802}"/>
    <hyperlink ref="T503" r:id="rId9054" display="https://www.daloopa.com/src/1671380" xr:uid="{526653C5-EF17-4D96-8A97-654D82CB1FF2}"/>
    <hyperlink ref="A505" r:id="rId9055" xr:uid="{421FA9B2-3C2E-4C81-A64E-1A0F68D20ED9}"/>
    <hyperlink ref="C505" r:id="rId9056" xr:uid="{27A5109B-4FE8-411B-A664-FA1ADAFCC848}"/>
    <hyperlink ref="E505" r:id="rId9057" display="https://www.daloopa.com/src/1671548" xr:uid="{B0EB0618-D70F-4EC9-B766-41535D0F9A31}"/>
    <hyperlink ref="F505" r:id="rId9058" display="https://www.daloopa.com/src/1671539" xr:uid="{B9E391B1-6922-41D6-9129-6F7F227A2F08}"/>
    <hyperlink ref="G505" r:id="rId9059" display="https://www.daloopa.com/src/1671531" xr:uid="{0AED55BF-5AE5-45EC-8179-B7275DE2D6B2}"/>
    <hyperlink ref="H505" r:id="rId9060" display="https://www.daloopa.com/src/1671523" xr:uid="{4FD02115-A63B-4472-9123-493007D38EFD}"/>
    <hyperlink ref="I505" r:id="rId9061" display="https://www.daloopa.com/src/1671515" xr:uid="{B5E5AF71-E188-4C4D-BDF5-0CCAE11489FA}"/>
    <hyperlink ref="J505" r:id="rId9062" display="https://www.daloopa.com/src/1671507" xr:uid="{7A49614E-B16B-4B4F-9656-594D93C7060A}"/>
    <hyperlink ref="K505" r:id="rId9063" display="https://www.daloopa.com/src/1671499" xr:uid="{2DDCB7D1-41DD-49CB-9EFB-12492D6EF01C}"/>
    <hyperlink ref="L505" r:id="rId9064" display="https://www.daloopa.com/src/1671492" xr:uid="{8FD772B3-4243-4D2C-B1D1-2761B97745DB}"/>
    <hyperlink ref="M505" r:id="rId9065" display="https://www.daloopa.com/src/1671480" xr:uid="{37D48530-D557-48F0-B49E-9CAC0CD586FF}"/>
    <hyperlink ref="N505" r:id="rId9066" display="https://www.daloopa.com/src/1671468" xr:uid="{5BE0C675-EB28-43C9-A393-5F18C0DE5AC6}"/>
    <hyperlink ref="O505" r:id="rId9067" display="https://www.daloopa.com/src/1671456" xr:uid="{C6B4302D-3238-41F5-AD7F-1B9F183EA868}"/>
    <hyperlink ref="P505" r:id="rId9068" display="https://www.daloopa.com/src/1671444" xr:uid="{A85DA631-A71A-4CFB-AE3E-8E6E8EBE33B3}"/>
    <hyperlink ref="Q505" r:id="rId9069" display="https://www.daloopa.com/src/1671432" xr:uid="{9C94D793-BA44-49E2-A06C-542F9F9681E2}"/>
    <hyperlink ref="R505" r:id="rId9070" display="https://www.daloopa.com/src/1671420" xr:uid="{BC37A4F9-6D4B-4FCC-81CE-F22B2B576750}"/>
    <hyperlink ref="S505" r:id="rId9071" display="https://www.daloopa.com/src/1671402" xr:uid="{1B801CFC-8A50-4158-888F-28D39E11F2CD}"/>
    <hyperlink ref="T505" r:id="rId9072" display="https://www.daloopa.com/src/1671381" xr:uid="{EC9FA5B2-F2DC-45FA-B90D-9BD8F9E156D5}"/>
    <hyperlink ref="AT505" r:id="rId9073" display="https://www.daloopa.com/src/45304252" xr:uid="{65FF7443-09D4-4FE6-A340-FBCD8BFFDC73}"/>
    <hyperlink ref="AU505" r:id="rId9074" display="https://www.daloopa.com/src/45304253" xr:uid="{D14694AB-5F95-4DED-A4D2-10792454E69B}"/>
    <hyperlink ref="AV505" r:id="rId9075" display="https://www.daloopa.com/src/45304254" xr:uid="{0F696F5C-14C8-4676-A539-3BE751B4F1F6}"/>
    <hyperlink ref="AW505" r:id="rId9076" display="https://www.daloopa.com/src/45304255" xr:uid="{18784326-5C6E-4797-98DF-F4CBD9E74F72}"/>
    <hyperlink ref="A506" r:id="rId9077" xr:uid="{7B7EDBEE-BB3D-4961-AE4D-55AAF323456E}"/>
    <hyperlink ref="C506" r:id="rId9078" xr:uid="{B85988A4-0862-432A-9643-276EDE9BA4DA}"/>
    <hyperlink ref="E506" r:id="rId9079" display="https://www.daloopa.com/src/1671549" xr:uid="{8EF7F667-4662-4D87-A106-46D3AAE65717}"/>
    <hyperlink ref="A507" r:id="rId9080" xr:uid="{B8E1BA32-3FDE-49C8-B018-6FCFA119A8F2}"/>
    <hyperlink ref="C507" r:id="rId9081" xr:uid="{8E118036-4FFB-46CA-AC6B-1834BDF487C1}"/>
    <hyperlink ref="E507" r:id="rId9082" display="https://www.daloopa.com/src/1671550" xr:uid="{28901BB4-5B13-4F2E-9C5A-16EDED7E12CF}"/>
    <hyperlink ref="F507" r:id="rId9083" display="https://www.daloopa.com/src/1671540" xr:uid="{8ED7034D-ABA0-4B30-86E4-3B547EC7D4E6}"/>
    <hyperlink ref="G507" r:id="rId9084" display="https://www.daloopa.com/src/1671532" xr:uid="{02D950C0-9B10-482B-8A8B-3082E9B84522}"/>
    <hyperlink ref="H507" r:id="rId9085" display="https://www.daloopa.com/src/1671524" xr:uid="{BBCDEBC3-347E-49FA-854B-98AC443BF157}"/>
    <hyperlink ref="I507" r:id="rId9086" display="https://www.daloopa.com/src/1671516" xr:uid="{BA94EA03-9DA9-449C-A64C-1EE120A7D018}"/>
    <hyperlink ref="J507" r:id="rId9087" display="https://www.daloopa.com/src/1671508" xr:uid="{B793E5E3-6A29-412C-A6BF-9F6DD982C6A7}"/>
    <hyperlink ref="K507" r:id="rId9088" display="https://www.daloopa.com/src/1671500" xr:uid="{8B6DBD8D-7455-4009-AD59-12DDCF5BA161}"/>
    <hyperlink ref="L507" r:id="rId9089" display="https://www.daloopa.com/src/1671493" xr:uid="{A140C289-ABC0-44EB-9276-1E0B8081C8CA}"/>
    <hyperlink ref="M507" r:id="rId9090" display="https://www.daloopa.com/src/1671481" xr:uid="{643C6038-6697-4C9F-9737-0C002B1155D6}"/>
    <hyperlink ref="N507" r:id="rId9091" display="https://www.daloopa.com/src/1671469" xr:uid="{9387048C-E7F7-471C-95FE-71EF6B98A025}"/>
    <hyperlink ref="O507" r:id="rId9092" display="https://www.daloopa.com/src/1671457" xr:uid="{4E03EBB4-79C4-4292-962D-CEED4543271D}"/>
    <hyperlink ref="P507" r:id="rId9093" display="https://www.daloopa.com/src/1671445" xr:uid="{2C295C95-DB79-465B-96D9-18143D06983C}"/>
    <hyperlink ref="Q507" r:id="rId9094" display="https://www.daloopa.com/src/1671433" xr:uid="{53CF09A2-8A05-40F9-B8B7-23FFC0E8015B}"/>
    <hyperlink ref="R507" r:id="rId9095" display="https://www.daloopa.com/src/1671421" xr:uid="{39CE147F-B8E6-4C2F-876B-04B129B6A8D7}"/>
    <hyperlink ref="S507" r:id="rId9096" display="https://www.daloopa.com/src/1671403" xr:uid="{ED0BA76A-8677-4515-A884-8746E76FADBB}"/>
    <hyperlink ref="T507" r:id="rId9097" display="https://www.daloopa.com/src/1671382" xr:uid="{5BDAC2D0-4AA3-4D7B-A1F8-F22AE6AECEAE}"/>
    <hyperlink ref="AT507" r:id="rId9098" display="https://www.daloopa.com/src/45304256" xr:uid="{97ABA782-7410-49F6-88F8-E4E63F1FF4C3}"/>
    <hyperlink ref="AU507" r:id="rId9099" display="https://www.daloopa.com/src/45304257" xr:uid="{3C5EB675-1EE3-4EF0-8D13-3D43E740FA4A}"/>
    <hyperlink ref="AV507" r:id="rId9100" display="https://www.daloopa.com/src/45304258" xr:uid="{9676BF2D-51F0-4B74-8E7A-753C7FB09732}"/>
    <hyperlink ref="AW507" r:id="rId9101" display="https://www.daloopa.com/src/45304259" xr:uid="{721AB22F-EE13-4227-B115-ABDFC748C679}"/>
    <hyperlink ref="A508" r:id="rId9102" xr:uid="{5331BAE2-D7CB-4C54-AEA1-014BDB7034C2}"/>
    <hyperlink ref="C508" r:id="rId9103" xr:uid="{4127F6C4-F361-4474-80D7-E4EBA0C7F135}"/>
    <hyperlink ref="E508" r:id="rId9104" display="https://www.daloopa.com/src/1671551" xr:uid="{E21B078E-B529-43FC-8074-BD76BF554B15}"/>
    <hyperlink ref="F508" r:id="rId9105" display="https://www.daloopa.com/src/1671541" xr:uid="{BA2C99BD-D815-47B3-BBD4-BC360EF231DD}"/>
    <hyperlink ref="G508" r:id="rId9106" display="https://www.daloopa.com/src/1671533" xr:uid="{94F7AF95-26E0-485B-B31A-B7C8CF208DB1}"/>
    <hyperlink ref="H508" r:id="rId9107" display="https://www.daloopa.com/src/1671525" xr:uid="{BB8CA062-36FB-48B6-B09C-CA23F33C52E2}"/>
    <hyperlink ref="I508" r:id="rId9108" display="https://www.daloopa.com/src/1671517" xr:uid="{69E352E9-FED5-4FD4-87EF-27E953B02466}"/>
    <hyperlink ref="J508" r:id="rId9109" display="https://www.daloopa.com/src/1671509" xr:uid="{5711CA61-D039-4D8E-864F-4837730B447B}"/>
    <hyperlink ref="K508" r:id="rId9110" display="https://www.daloopa.com/src/1671501" xr:uid="{794AFEFB-BD88-441D-BC0B-300D58378676}"/>
    <hyperlink ref="L508" r:id="rId9111" display="https://www.daloopa.com/src/1671494" xr:uid="{8B3D55C2-8DF0-4441-969E-30511C0159C6}"/>
    <hyperlink ref="M508" r:id="rId9112" display="https://www.daloopa.com/src/1671482" xr:uid="{6532748E-11CE-493C-86FE-645126A69BE1}"/>
    <hyperlink ref="N508" r:id="rId9113" display="https://www.daloopa.com/src/1671470" xr:uid="{A3C74B0B-40FE-4054-B439-71C670AA91A0}"/>
    <hyperlink ref="O508" r:id="rId9114" display="https://www.daloopa.com/src/1671458" xr:uid="{6ECEE32F-CEE3-4D1A-8080-D0003E6B4E2B}"/>
    <hyperlink ref="P508" r:id="rId9115" display="https://www.daloopa.com/src/1671446" xr:uid="{98085290-40DA-4147-BB19-D8B9409F73D2}"/>
    <hyperlink ref="Q508" r:id="rId9116" display="https://www.daloopa.com/src/1671434" xr:uid="{37BF505C-100D-4B4F-896E-B2E6B66F3690}"/>
    <hyperlink ref="R508" r:id="rId9117" display="https://www.daloopa.com/src/1671422" xr:uid="{60DC3B7D-5D36-4B49-92B8-134138165D56}"/>
    <hyperlink ref="S508" r:id="rId9118" display="https://www.daloopa.com/src/1671404" xr:uid="{34C177B5-0FD6-4DFD-96EB-DC5CD2A7174E}"/>
    <hyperlink ref="T508" r:id="rId9119" display="https://www.daloopa.com/src/1671383" xr:uid="{ED1CE0E3-CD21-45E0-9A18-2D9AB298128C}"/>
    <hyperlink ref="AT508" r:id="rId9120" display="https://www.daloopa.com/src/45304260" xr:uid="{9684CA1A-60D5-48E8-8201-E02BBCEA87A2}"/>
    <hyperlink ref="AU508" r:id="rId9121" display="https://www.daloopa.com/src/45304261" xr:uid="{F97BB337-EF12-4E01-9FA6-C3D4861BD8C9}"/>
    <hyperlink ref="AV508" r:id="rId9122" display="https://www.daloopa.com/src/45304262" xr:uid="{8B49D285-04F5-4FDC-8C05-F328B51D25D9}"/>
    <hyperlink ref="AW508" r:id="rId9123" display="https://www.daloopa.com/src/45304263" xr:uid="{B3DBC9D7-BFF2-4AFE-A987-26C41072B2DE}"/>
    <hyperlink ref="A509" r:id="rId9124" xr:uid="{260B5F27-BA28-4446-A398-11D55988A2A3}"/>
    <hyperlink ref="C509" r:id="rId9125" xr:uid="{5AA4BAF0-D95A-4631-9730-CE599D31DA23}"/>
    <hyperlink ref="E509" r:id="rId9126" display="https://www.daloopa.com/src/1671552" xr:uid="{6321A31B-D73B-49E8-AE9E-0B30DCF2DB2F}"/>
    <hyperlink ref="F509" r:id="rId9127" display="https://www.daloopa.com/src/1671542" xr:uid="{FDC46227-8BCA-43C3-B27F-E5BC9634ECD1}"/>
    <hyperlink ref="G509" r:id="rId9128" display="https://www.daloopa.com/src/1671534" xr:uid="{B52EBC45-7FE5-49D1-B5CA-04531C5CA3F2}"/>
    <hyperlink ref="H509" r:id="rId9129" display="https://www.daloopa.com/src/1671526" xr:uid="{A9A32346-AFF3-4D9C-AADD-9F549816A7D0}"/>
    <hyperlink ref="I509" r:id="rId9130" display="https://www.daloopa.com/src/1671518" xr:uid="{4FDC8A36-0505-42C4-894A-3843CE462F44}"/>
    <hyperlink ref="J509" r:id="rId9131" display="https://www.daloopa.com/src/1671510" xr:uid="{46969025-5934-46F7-AB0B-930A1ACF6E64}"/>
    <hyperlink ref="K509" r:id="rId9132" display="https://www.daloopa.com/src/1671502" xr:uid="{65720828-7026-4AD6-99EF-B20E7910589F}"/>
    <hyperlink ref="L509" r:id="rId9133" display="https://www.daloopa.com/src/1671495" xr:uid="{C053BE2C-3255-4220-BD25-6E31203D1D80}"/>
    <hyperlink ref="M509" r:id="rId9134" display="https://www.daloopa.com/src/1671483" xr:uid="{CC8476F4-4590-4504-8394-ECF3C08935CF}"/>
    <hyperlink ref="N509" r:id="rId9135" display="https://www.daloopa.com/src/1671471" xr:uid="{82F04607-6648-4AA9-824E-613A689F6DA3}"/>
    <hyperlink ref="O509" r:id="rId9136" display="https://www.daloopa.com/src/1671459" xr:uid="{35329EC9-5239-4759-97B5-F8FF637E9462}"/>
    <hyperlink ref="P509" r:id="rId9137" display="https://www.daloopa.com/src/1671447" xr:uid="{313A7E3D-DF3E-4DD0-872C-A973CA54F495}"/>
    <hyperlink ref="Q509" r:id="rId9138" display="https://www.daloopa.com/src/1671435" xr:uid="{8811D8AE-4F20-4CEC-B153-225202852DAB}"/>
    <hyperlink ref="R509" r:id="rId9139" display="https://www.daloopa.com/src/1671423" xr:uid="{6BA944FF-F3FF-46DF-B1CE-71547C6E2E97}"/>
    <hyperlink ref="S509" r:id="rId9140" display="https://www.daloopa.com/src/1671405" xr:uid="{10B0AA6B-384E-4D44-80CB-644F8228BFD4}"/>
    <hyperlink ref="T509" r:id="rId9141" display="https://www.daloopa.com/src/1671384" xr:uid="{23D42240-6E9F-4789-8229-F8AFF333DA24}"/>
    <hyperlink ref="AT509" r:id="rId9142" display="https://www.daloopa.com/src/45304264" xr:uid="{065A1B66-D23C-4751-88A9-33C3FBA9A535}"/>
    <hyperlink ref="AU509" r:id="rId9143" display="https://www.daloopa.com/src/45304265" xr:uid="{2FB1C669-E8FC-4EA9-822B-681BFCE3B94A}"/>
    <hyperlink ref="AV509" r:id="rId9144" display="https://www.daloopa.com/src/45304266" xr:uid="{093C8043-8CB9-492E-9D38-87D2479E7594}"/>
    <hyperlink ref="AW509" r:id="rId9145" display="https://www.daloopa.com/src/45304267" xr:uid="{DF6BE4D0-0E55-4836-A03F-13C4A8A8F3D7}"/>
    <hyperlink ref="A511" r:id="rId9146" xr:uid="{81FBFB8B-7711-4CD1-A5A1-E8A4761287F7}"/>
    <hyperlink ref="C511" r:id="rId9147" xr:uid="{95B3E784-424D-4064-92D9-01BC6B386E59}"/>
    <hyperlink ref="S511" r:id="rId9148" display="https://www.daloopa.com/src/1671406" xr:uid="{C034391A-85F8-4575-9532-4E83A818FC92}"/>
    <hyperlink ref="T511" r:id="rId9149" display="https://www.daloopa.com/src/1671385" xr:uid="{3F4DFA8E-882A-41F6-AF17-0A651EEAD5B9}"/>
    <hyperlink ref="A512" r:id="rId9150" xr:uid="{83DFEE87-B1EF-4145-B990-2029F99A3B4F}"/>
    <hyperlink ref="C512" r:id="rId9151" xr:uid="{BBD79158-1079-4AAE-939A-D1938BB3A061}"/>
    <hyperlink ref="S512" r:id="rId9152" display="https://www.daloopa.com/src/1671407" xr:uid="{258C5F6A-1D4D-4263-9F26-1953B6CB0547}"/>
    <hyperlink ref="T512" r:id="rId9153" display="https://www.daloopa.com/src/1671386" xr:uid="{4D768E94-B849-40CE-8389-4F9B5E82F353}"/>
    <hyperlink ref="A513" r:id="rId9154" xr:uid="{12AC3B49-3561-454D-A9EC-BE1EE80DFAA2}"/>
    <hyperlink ref="C513" r:id="rId9155" xr:uid="{959D7888-E620-4BBD-9F05-7A32C1CF012C}"/>
    <hyperlink ref="S513" r:id="rId9156" display="https://www.daloopa.com/src/1671408" xr:uid="{A3B1FF48-A8DF-460B-8173-C8C964E21B38}"/>
    <hyperlink ref="T513" r:id="rId9157" display="https://www.daloopa.com/src/1671387" xr:uid="{CBD8155C-5144-4A7B-91E2-8FE0251B7A37}"/>
    <hyperlink ref="A516" r:id="rId9158" xr:uid="{65542C0F-1195-4F4D-B65B-158D573BF5F2}"/>
    <hyperlink ref="C516" r:id="rId9159" xr:uid="{88270E52-00E3-43FC-BF4C-16B07020C9E8}"/>
    <hyperlink ref="U516" r:id="rId9160" display="https://www.daloopa.com/src/1671346" xr:uid="{30FEA43F-C91B-4D37-A79D-252DF20A4490}"/>
    <hyperlink ref="V516" r:id="rId9161" display="https://www.daloopa.com/src/1671318" xr:uid="{5A8C9989-43C1-4EEC-B3B9-98E20F45A8B1}"/>
    <hyperlink ref="W516" r:id="rId9162" display="https://www.daloopa.com/src/1671290" xr:uid="{BD98E14B-CFB1-497D-BC90-33DC2AF17877}"/>
    <hyperlink ref="X516" r:id="rId9163" display="https://www.daloopa.com/src/1671262" xr:uid="{23F2E536-58D9-4D84-880B-A67568414A92}"/>
    <hyperlink ref="Y516" r:id="rId9164" display="https://www.daloopa.com/src/1671234" xr:uid="{708C19BF-3C45-4913-9D74-C3E41DEAA2E4}"/>
    <hyperlink ref="Z516" r:id="rId9165" display="https://www.daloopa.com/src/1671206" xr:uid="{1338BBA1-7471-428B-8DE6-8B92756723B2}"/>
    <hyperlink ref="AA516" r:id="rId9166" display="https://www.daloopa.com/src/1671178" xr:uid="{75E66AC2-6061-4544-ADA1-9947555241E2}"/>
    <hyperlink ref="AB516" r:id="rId9167" display="https://www.daloopa.com/src/1671150" xr:uid="{5539D753-D8E7-4AAF-B0E1-7A99B9EC1D76}"/>
    <hyperlink ref="AC516" r:id="rId9168" display="https://www.daloopa.com/src/1671122" xr:uid="{9A940F32-6713-44CB-AF06-0CBEEDCCD5A9}"/>
    <hyperlink ref="AD516" r:id="rId9169" display="https://www.daloopa.com/src/1671094" xr:uid="{BCA51DEA-BCB8-46EC-8FC1-956DBE4DBDDB}"/>
    <hyperlink ref="AE516" r:id="rId9170" display="https://www.daloopa.com/src/1671066" xr:uid="{8866FAFE-3974-41B6-9359-4373FB1C5076}"/>
    <hyperlink ref="AF516" r:id="rId9171" display="https://www.daloopa.com/src/2697111" xr:uid="{32951DA6-D898-4D2D-9AFA-E8202389C79F}"/>
    <hyperlink ref="AG516" r:id="rId9172" display="https://www.daloopa.com/src/4681500" xr:uid="{09BD5C14-F90E-466D-BC7D-480632D52B23}"/>
    <hyperlink ref="AH516" r:id="rId9173" display="https://www.daloopa.com/src/7963266" xr:uid="{79BCB1A6-7F7B-4EC3-9039-83A13394EC59}"/>
    <hyperlink ref="AI516" r:id="rId9174" display="https://www.daloopa.com/src/10333138" xr:uid="{E17A71F0-58C1-4FEF-80F0-4CB7974DC327}"/>
    <hyperlink ref="AJ516" r:id="rId9175" display="https://www.daloopa.com/src/14718319" xr:uid="{738B039F-BA6A-4219-8256-F8DA2D481874}"/>
    <hyperlink ref="AK516" r:id="rId9176" display="https://www.daloopa.com/src/20810599" xr:uid="{781C9C6A-3E10-4D2B-B6F7-D5A523D719CE}"/>
    <hyperlink ref="AL516" r:id="rId9177" display="https://www.daloopa.com/src/32273754" xr:uid="{CB1D96DA-A4F6-48E9-8FC5-D251A255B63E}"/>
    <hyperlink ref="AM516" r:id="rId9178" display="https://www.daloopa.com/src/38123910" xr:uid="{0535CA40-8F18-4991-9F40-21815CF7E683}"/>
    <hyperlink ref="AN516" r:id="rId9179" display="https://www.daloopa.com/src/50174318" xr:uid="{394D9078-4EBE-46D0-8700-CCB171070F4F}"/>
    <hyperlink ref="AO516" r:id="rId9180" display="https://www.daloopa.com/src/53410536" xr:uid="{C3675695-F89A-43DA-8279-D41F393A5232}"/>
    <hyperlink ref="AP516" r:id="rId9181" display="https://www.daloopa.com/src/58652914" xr:uid="{4A6667F3-B042-48CA-8B06-549507FB05F6}"/>
    <hyperlink ref="AQ516" r:id="rId9182" display="https://www.daloopa.com/src/62949524" xr:uid="{53E78578-A2F2-4203-96DD-A03F54A95861}"/>
    <hyperlink ref="AR516" r:id="rId9183" display="https://www.daloopa.com/src/67049641" xr:uid="{F0B486BC-852B-400F-BFE1-35A54FA95BC0}"/>
    <hyperlink ref="AX516" r:id="rId9184" display="https://www.daloopa.com/src/45304301" xr:uid="{6AD7B52E-D387-4C95-A2E3-D09AE0ABF159}"/>
    <hyperlink ref="AY516" r:id="rId9185" display="https://www.daloopa.com/src/45304302" xr:uid="{59B6DD4E-9B72-4521-9CBC-2658E1753B35}"/>
    <hyperlink ref="AZ516" r:id="rId9186" display="https://www.daloopa.com/src/45304303" xr:uid="{0C181B43-C52F-4B90-AB8B-318698CF3691}"/>
    <hyperlink ref="BA516" r:id="rId9187" display="https://www.daloopa.com/src/45304304" xr:uid="{D708012B-8F46-4678-9C40-17E11B387DA4}"/>
    <hyperlink ref="BB516" r:id="rId9188" display="https://www.daloopa.com/src/50457801" xr:uid="{DB94373B-776C-46DF-8B0D-DE18A9DBB207}"/>
    <hyperlink ref="BC516" r:id="rId9189" display="https://www.daloopa.com/src/67054082" xr:uid="{6F9E6DA6-2900-4CA0-AFF4-403E4A622A3C}"/>
    <hyperlink ref="A517" r:id="rId9190" xr:uid="{8CB8BFCB-301F-4D41-81B5-804DE5894D81}"/>
    <hyperlink ref="C517" r:id="rId9191" xr:uid="{567266C3-1C6A-4D98-978A-0916A103CB68}"/>
    <hyperlink ref="U517" r:id="rId9192" display="https://www.daloopa.com/src/1671347" xr:uid="{2B84D634-E674-484F-807D-4786052689B4}"/>
    <hyperlink ref="V517" r:id="rId9193" display="https://www.daloopa.com/src/1671319" xr:uid="{D70B633E-6B71-4DEF-89BA-889DB292655F}"/>
    <hyperlink ref="W517" r:id="rId9194" display="https://www.daloopa.com/src/1671291" xr:uid="{76562D2D-F6E5-4B5D-BC0F-12D31DDAF92F}"/>
    <hyperlink ref="X517" r:id="rId9195" display="https://www.daloopa.com/src/1671263" xr:uid="{5FECE4F9-5C24-430F-9EE7-5F3B51C88FFB}"/>
    <hyperlink ref="Y517" r:id="rId9196" display="https://www.daloopa.com/src/1671235" xr:uid="{9ABE44B1-437D-4C6D-8C19-319474CBB4B4}"/>
    <hyperlink ref="Z517" r:id="rId9197" display="https://www.daloopa.com/src/1671207" xr:uid="{E6B18660-1A82-4257-A4A7-CA8D01FFF3ED}"/>
    <hyperlink ref="AA517" r:id="rId9198" display="https://www.daloopa.com/src/1671179" xr:uid="{68C9C2D7-F43D-4A86-93AC-3F9D4445EA59}"/>
    <hyperlink ref="AB517" r:id="rId9199" display="https://www.daloopa.com/src/1671151" xr:uid="{80E4C429-1886-4586-A8FE-A7A419637CAA}"/>
    <hyperlink ref="AC517" r:id="rId9200" display="https://www.daloopa.com/src/1671123" xr:uid="{C7EA2318-B763-4FE2-A40A-DB29293CE47F}"/>
    <hyperlink ref="AD517" r:id="rId9201" display="https://www.daloopa.com/src/1671095" xr:uid="{FBAD61E0-D875-4A09-AE38-A43C6B8E336C}"/>
    <hyperlink ref="AE517" r:id="rId9202" display="https://www.daloopa.com/src/1671067" xr:uid="{940065EB-0DED-4476-BD53-65C430A1C8D7}"/>
    <hyperlink ref="AF517" r:id="rId9203" display="https://www.daloopa.com/src/2697112" xr:uid="{EDD18AA2-589F-4A20-A3D9-BCFCACBC2B32}"/>
    <hyperlink ref="AG517" r:id="rId9204" display="https://www.daloopa.com/src/4681501" xr:uid="{561452C4-4854-49B0-87EE-B088EFDDAA11}"/>
    <hyperlink ref="AH517" r:id="rId9205" display="https://www.daloopa.com/src/7963267" xr:uid="{2B4C49A4-0F01-4ECA-B7A4-9AB9AC4C46EC}"/>
    <hyperlink ref="AI517" r:id="rId9206" display="https://www.daloopa.com/src/10333150" xr:uid="{0F05EFA6-67D8-486C-B343-4E0B6CBF42C4}"/>
    <hyperlink ref="AJ517" r:id="rId9207" display="https://www.daloopa.com/src/14718317" xr:uid="{710A86A0-DEC0-485F-897C-A858F84170A0}"/>
    <hyperlink ref="AK517" r:id="rId9208" display="https://www.daloopa.com/src/20810582" xr:uid="{3BBA3AC9-E985-435B-877D-AAACF8EBC0E0}"/>
    <hyperlink ref="AL517" r:id="rId9209" display="https://www.daloopa.com/src/32273768" xr:uid="{A0DBD315-F4D5-4BEA-BE75-CC5F6B9722AF}"/>
    <hyperlink ref="AM517" r:id="rId9210" display="https://www.daloopa.com/src/38123894" xr:uid="{1273F918-C155-4432-9AC2-554D37322EAD}"/>
    <hyperlink ref="AR517" r:id="rId9211" display="https://www.daloopa.com/src/67050861" xr:uid="{18897C3B-6FCD-44D4-9BCC-5B5C0EACB335}"/>
    <hyperlink ref="AX517" r:id="rId9212" display="https://www.daloopa.com/src/45304305" xr:uid="{444216A5-C927-4A8E-803E-4CD8FE6741AD}"/>
    <hyperlink ref="AY517" r:id="rId9213" display="https://www.daloopa.com/src/45304306" xr:uid="{AA6498F9-8526-43FF-AE23-5E7A13C242CC}"/>
    <hyperlink ref="AZ517" r:id="rId9214" display="https://www.daloopa.com/src/45304307" xr:uid="{A9DC16DD-6A15-401B-A2CA-AF6142E88105}"/>
    <hyperlink ref="BA517" r:id="rId9215" display="https://www.daloopa.com/src/45304308" xr:uid="{34BDEE03-C2FB-4DC1-B701-265902B4DD98}"/>
    <hyperlink ref="A518" r:id="rId9216" xr:uid="{04A85C7A-8D7D-4863-8AAD-C603D9037719}"/>
    <hyperlink ref="C518" r:id="rId9217" xr:uid="{8D790DF0-9122-43BC-B45A-18CC027E5F15}"/>
    <hyperlink ref="U518" r:id="rId9218" display="https://www.daloopa.com/src/1671348" xr:uid="{01BD7CCD-0F53-47B1-8CFE-26A9EE3B4261}"/>
    <hyperlink ref="V518" r:id="rId9219" display="https://www.daloopa.com/src/1671320" xr:uid="{8703785C-A427-4C38-B537-CB758897485A}"/>
    <hyperlink ref="W518" r:id="rId9220" display="https://www.daloopa.com/src/1671292" xr:uid="{5D9C09C0-1F5B-4324-86BC-A8A35F6EA8FB}"/>
    <hyperlink ref="X518" r:id="rId9221" display="https://www.daloopa.com/src/1671264" xr:uid="{56F85A2A-4927-493A-9EF5-BCA91DA34FE2}"/>
    <hyperlink ref="Y518" r:id="rId9222" display="https://www.daloopa.com/src/1671236" xr:uid="{107D237D-D498-45AF-A1F4-8B0AF0C2AC1F}"/>
    <hyperlink ref="Z518" r:id="rId9223" display="https://www.daloopa.com/src/1671208" xr:uid="{7020F926-4F5D-4B53-A5C7-F8A7E001639B}"/>
    <hyperlink ref="AA518" r:id="rId9224" display="https://www.daloopa.com/src/1671180" xr:uid="{651B132E-1844-4FC7-AB3A-68B1EE21718D}"/>
    <hyperlink ref="AB518" r:id="rId9225" display="https://www.daloopa.com/src/1671152" xr:uid="{2B8A64C9-3075-4CCA-8AC2-97B200F33CDD}"/>
    <hyperlink ref="AC518" r:id="rId9226" display="https://www.daloopa.com/src/1671124" xr:uid="{20109F66-2A21-4EDE-BD73-6DE510B0BD85}"/>
    <hyperlink ref="AD518" r:id="rId9227" display="https://www.daloopa.com/src/1671096" xr:uid="{14163CAC-2753-443A-95F6-859F85B19EF1}"/>
    <hyperlink ref="AE518" r:id="rId9228" display="https://www.daloopa.com/src/1671068" xr:uid="{0ADFF5A1-3B49-468B-8C65-796155553BE2}"/>
    <hyperlink ref="AX518" r:id="rId9229" display="https://www.daloopa.com/src/45304309" xr:uid="{8FF54E5A-6545-4458-B6DF-7DD80CE129CF}"/>
    <hyperlink ref="AY518" r:id="rId9230" display="https://www.daloopa.com/src/45304310" xr:uid="{16AF4F31-640D-4DFD-A702-F3EE5E4CCC75}"/>
    <hyperlink ref="AZ518" r:id="rId9231" display="https://www.daloopa.com/src/45304311" xr:uid="{1CA14733-BE7B-4EAD-A556-86D085CA7009}"/>
    <hyperlink ref="A519" r:id="rId9232" xr:uid="{7361E7BA-7AF5-4D65-8864-DB40DAD42CDC}"/>
    <hyperlink ref="C519" r:id="rId9233" xr:uid="{C899239C-9D9C-4187-8DFE-D525ED4504F5}"/>
    <hyperlink ref="U519" r:id="rId9234" display="https://www.daloopa.com/src/1671349" xr:uid="{937BF3E7-EB30-46BF-A2C9-FEDA8E7EE887}"/>
    <hyperlink ref="V519" r:id="rId9235" display="https://www.daloopa.com/src/1671321" xr:uid="{7AA4A19E-086C-4B6C-8C13-B7FBEA50AAAA}"/>
    <hyperlink ref="W519" r:id="rId9236" display="https://www.daloopa.com/src/1671293" xr:uid="{780D663F-71CC-49D4-99EB-231243D008CE}"/>
    <hyperlink ref="X519" r:id="rId9237" display="https://www.daloopa.com/src/1671265" xr:uid="{4D4FB642-EFCF-4603-92AA-44B5E7D317D3}"/>
    <hyperlink ref="Y519" r:id="rId9238" display="https://www.daloopa.com/src/1671237" xr:uid="{DF89D983-DDBD-45D8-88D1-EE045E1D9618}"/>
    <hyperlink ref="Z519" r:id="rId9239" display="https://www.daloopa.com/src/1671209" xr:uid="{1F119A2A-51CF-493E-829D-A20F3F119B25}"/>
    <hyperlink ref="AA519" r:id="rId9240" display="https://www.daloopa.com/src/1671181" xr:uid="{F5511994-E357-4E6D-BC1B-AC3E1FE8FAFA}"/>
    <hyperlink ref="AB519" r:id="rId9241" display="https://www.daloopa.com/src/1671153" xr:uid="{DAFF609D-B89B-4EB2-B399-723FDE8E94B5}"/>
    <hyperlink ref="AC519" r:id="rId9242" display="https://www.daloopa.com/src/1671125" xr:uid="{0589EA7F-DD56-4EA9-8D05-F93941B3D4AB}"/>
    <hyperlink ref="AD519" r:id="rId9243" display="https://www.daloopa.com/src/1671097" xr:uid="{6CACD949-5DD0-4F83-8A36-BAFF53C9C53C}"/>
    <hyperlink ref="AE519" r:id="rId9244" display="https://www.daloopa.com/src/1671069" xr:uid="{F7A489F5-82E9-4D55-9062-6B69C5B4A69D}"/>
    <hyperlink ref="AF519" r:id="rId9245" display="https://www.daloopa.com/src/2697113" xr:uid="{750A850D-2BED-434B-9CF5-7435281B1DF3}"/>
    <hyperlink ref="AG519" r:id="rId9246" display="https://www.daloopa.com/src/4681502" xr:uid="{C776404C-0E49-411E-8B26-E63E00C35694}"/>
    <hyperlink ref="AH519" r:id="rId9247" display="https://www.daloopa.com/src/7963268" xr:uid="{439A679D-5BDA-4403-AE2E-7C4D865F914F}"/>
    <hyperlink ref="AI519" r:id="rId9248" display="https://www.daloopa.com/src/10333142" xr:uid="{8850889E-BC2C-46C9-96DD-D53E1841AC6D}"/>
    <hyperlink ref="AJ519" r:id="rId9249" display="https://www.daloopa.com/src/14718318" xr:uid="{1C80E88A-21FD-47FC-96D7-2390058E3C54}"/>
    <hyperlink ref="AK519" r:id="rId9250" display="https://www.daloopa.com/src/20810600" xr:uid="{2044BACB-7825-44DE-9F7E-65C1C795358F}"/>
    <hyperlink ref="AL519" r:id="rId9251" display="https://www.daloopa.com/src/32273750" xr:uid="{209B064F-99A0-433E-B2CF-9399DB1A38C3}"/>
    <hyperlink ref="AM519" r:id="rId9252" display="https://www.daloopa.com/src/38123911" xr:uid="{135B4E64-A76D-4A75-9E4B-5BDB0078FF13}"/>
    <hyperlink ref="AN519" r:id="rId9253" display="https://www.daloopa.com/src/50174315" xr:uid="{C23C715D-208E-4544-9AD9-42EDBEECA57F}"/>
    <hyperlink ref="AO519" r:id="rId9254" display="https://www.daloopa.com/src/53410537" xr:uid="{3AD10230-38F0-4AAC-951F-7BAC7EDA0FB5}"/>
    <hyperlink ref="AP519" r:id="rId9255" display="https://www.daloopa.com/src/58652915" xr:uid="{CD948312-2803-4E95-8DE8-5EB254A3A7F2}"/>
    <hyperlink ref="AQ519" r:id="rId9256" display="https://www.daloopa.com/src/62949525" xr:uid="{C46DDA08-CE05-42D7-8964-0306E7889B6B}"/>
    <hyperlink ref="AR519" r:id="rId9257" display="https://www.daloopa.com/src/67049648" xr:uid="{C4ECDB15-62FA-4CD7-8D5E-0A8033E6CE73}"/>
    <hyperlink ref="AX519" r:id="rId9258" display="https://www.daloopa.com/src/45304312" xr:uid="{E5612168-439A-4440-AAE6-3FACF38D94CD}"/>
    <hyperlink ref="AY519" r:id="rId9259" display="https://www.daloopa.com/src/45304313" xr:uid="{08C189B0-B445-40AC-A210-C6E400160547}"/>
    <hyperlink ref="AZ519" r:id="rId9260" display="https://www.daloopa.com/src/45304314" xr:uid="{2D888903-8969-471D-838C-4E9E07D8B98D}"/>
    <hyperlink ref="BA519" r:id="rId9261" display="https://www.daloopa.com/src/45304315" xr:uid="{21C8BD92-CC23-4665-9FF5-D6ADDF214611}"/>
    <hyperlink ref="BB519" r:id="rId9262" display="https://www.daloopa.com/src/50457802" xr:uid="{91401226-203E-4C71-B3A5-122EF8BEBDDC}"/>
    <hyperlink ref="BC519" r:id="rId9263" display="https://www.daloopa.com/src/67054083" xr:uid="{12EBD284-17E4-4F0F-B587-0D048428099A}"/>
    <hyperlink ref="A521" r:id="rId9264" xr:uid="{90FDE5B9-9B52-465F-AA73-716AACFF7001}"/>
    <hyperlink ref="C521" r:id="rId9265" xr:uid="{CD944CE2-9DD3-43CA-BF9D-4236ABF4ABF7}"/>
    <hyperlink ref="U521" r:id="rId9266" display="https://www.daloopa.com/src/1671350" xr:uid="{A35419BB-8E2D-4C16-846D-47D07FC102DA}"/>
    <hyperlink ref="V521" r:id="rId9267" display="https://www.daloopa.com/src/1671322" xr:uid="{2BF46524-7CE5-4FF9-B975-8263F6607CE6}"/>
    <hyperlink ref="W521" r:id="rId9268" display="https://www.daloopa.com/src/1671294" xr:uid="{95BB5F65-9277-46C9-94E7-DEAAC10217BD}"/>
    <hyperlink ref="X521" r:id="rId9269" display="https://www.daloopa.com/src/1671266" xr:uid="{4DF0A625-7EE8-48D3-9FDC-42F65EA0EE9F}"/>
    <hyperlink ref="Y521" r:id="rId9270" display="https://www.daloopa.com/src/1671238" xr:uid="{B0C4AF76-C3EE-46BF-AE48-4D9E93EC6ED8}"/>
    <hyperlink ref="Z521" r:id="rId9271" display="https://www.daloopa.com/src/1671210" xr:uid="{813DDCD6-2255-40C1-9DE5-1BEB7E611175}"/>
    <hyperlink ref="AA521" r:id="rId9272" display="https://www.daloopa.com/src/1671182" xr:uid="{406E3304-DBD7-42B2-9DF7-B89568C055D1}"/>
    <hyperlink ref="AB521" r:id="rId9273" display="https://www.daloopa.com/src/1671154" xr:uid="{4ECCA084-F4E3-49B0-8313-6089BE4AC204}"/>
    <hyperlink ref="AC521" r:id="rId9274" display="https://www.daloopa.com/src/1671126" xr:uid="{E3B3DF17-353B-4B49-AFAA-F1CAECDE81AA}"/>
    <hyperlink ref="AD521" r:id="rId9275" display="https://www.daloopa.com/src/1671098" xr:uid="{BE5DC045-A12D-48D5-A62B-DBB0786D30B1}"/>
    <hyperlink ref="AE521" r:id="rId9276" display="https://www.daloopa.com/src/1671070" xr:uid="{29E86267-D23D-44FD-A2C7-72C8B2006295}"/>
    <hyperlink ref="AX521" r:id="rId9277" display="https://www.daloopa.com/src/45304316" xr:uid="{5B0EDC57-8401-496C-9E5D-DE6C23CF35DD}"/>
    <hyperlink ref="AY521" r:id="rId9278" display="https://www.daloopa.com/src/45304317" xr:uid="{ACE7B5D8-7A45-40D1-8764-B0A2A8339429}"/>
    <hyperlink ref="A522" r:id="rId9279" xr:uid="{ED0FD80B-A863-47EA-827F-A739D830A9A0}"/>
    <hyperlink ref="C522" r:id="rId9280" xr:uid="{6406D475-BD6B-49D5-A58C-12EB5899474C}"/>
    <hyperlink ref="AF522" r:id="rId9281" display="https://www.daloopa.com/src/2697114" xr:uid="{6BFA0521-7060-4B91-AA80-FD196E0412FA}"/>
    <hyperlink ref="AG522" r:id="rId9282" display="https://www.daloopa.com/src/4681503" xr:uid="{F4E850A4-07EB-4284-91F8-B011500B041A}"/>
    <hyperlink ref="AH522" r:id="rId9283" display="https://www.daloopa.com/src/7963269" xr:uid="{C2553BF6-97BA-45F6-9326-929D2B794E4F}"/>
    <hyperlink ref="AI522" r:id="rId9284" display="https://www.daloopa.com/src/10333147" xr:uid="{9B86F1F5-FDE4-4B22-AF82-0959DFF9BC58}"/>
    <hyperlink ref="AJ522" r:id="rId9285" display="https://www.daloopa.com/src/14718320" xr:uid="{10295DD8-121F-4AEE-9C5E-9EB7BAD4E955}"/>
    <hyperlink ref="AK522" r:id="rId9286" display="https://www.daloopa.com/src/20810598" xr:uid="{7C646202-1B1E-4C7C-B7CD-39B9A373AB11}"/>
    <hyperlink ref="AL522" r:id="rId9287" display="https://www.daloopa.com/src/32273747" xr:uid="{B1B64C51-CF2E-4290-87A8-A814F6C2094E}"/>
    <hyperlink ref="AM522" r:id="rId9288" display="https://www.daloopa.com/src/38123912" xr:uid="{EB65AD77-7FDA-44C9-AE5C-D59482366FBC}"/>
    <hyperlink ref="BA522" r:id="rId9289" display="https://www.daloopa.com/src/45304319" xr:uid="{C47AD973-9DDB-4891-9DE3-BADD883AB45A}"/>
    <hyperlink ref="A523" r:id="rId9290" xr:uid="{EB08681E-02FE-496B-9A21-0EDEC427E82B}"/>
    <hyperlink ref="C523" r:id="rId9291" xr:uid="{EC9D9431-798C-49B2-BAA0-D64CCA8030F6}"/>
    <hyperlink ref="U523" r:id="rId9292" display="https://www.daloopa.com/src/1671351" xr:uid="{271FF0B6-1189-464E-966F-D31886DC5958}"/>
    <hyperlink ref="V523" r:id="rId9293" display="https://www.daloopa.com/src/1671323" xr:uid="{45F2DE2B-ECD3-4E98-8905-91B52F7DAB24}"/>
    <hyperlink ref="W523" r:id="rId9294" display="https://www.daloopa.com/src/1671295" xr:uid="{D090966F-8C79-48ED-894C-E791A953A7AD}"/>
    <hyperlink ref="X523" r:id="rId9295" display="https://www.daloopa.com/src/1671267" xr:uid="{04791B60-4963-431F-BEA8-0B30329DF9E4}"/>
    <hyperlink ref="Y523" r:id="rId9296" display="https://www.daloopa.com/src/1671239" xr:uid="{3B1A955B-2131-4B0C-9882-E11A748F0CD4}"/>
    <hyperlink ref="Z523" r:id="rId9297" display="https://www.daloopa.com/src/1671211" xr:uid="{F8DBA805-A356-4FD1-9CD9-581D5EC24E7A}"/>
    <hyperlink ref="AA523" r:id="rId9298" display="https://www.daloopa.com/src/1671183" xr:uid="{4AA44E8C-DC4A-4724-94E3-78BFC1F2B46E}"/>
    <hyperlink ref="AB523" r:id="rId9299" display="https://www.daloopa.com/src/1671155" xr:uid="{D6D5BB7B-10CC-4253-B5B5-1BA1EB055A2C}"/>
    <hyperlink ref="AC523" r:id="rId9300" display="https://www.daloopa.com/src/1671127" xr:uid="{2BF97754-7D23-4573-9037-B7CC82FDFB5F}"/>
    <hyperlink ref="AD523" r:id="rId9301" display="https://www.daloopa.com/src/1671099" xr:uid="{C7D60369-91D6-4FDC-A21E-DB02D210B012}"/>
    <hyperlink ref="AE523" r:id="rId9302" display="https://www.daloopa.com/src/1671071" xr:uid="{2288FDFD-A5B9-4392-BD9B-F30A5AA9C3EB}"/>
    <hyperlink ref="AF523" r:id="rId9303" display="https://www.daloopa.com/src/2697115" xr:uid="{E9300790-A504-4065-826C-86BFD1798064}"/>
    <hyperlink ref="AG523" r:id="rId9304" display="https://www.daloopa.com/src/4681504" xr:uid="{7F26A176-42AA-4DB6-8A7C-50BA3350A3E8}"/>
    <hyperlink ref="AH523" r:id="rId9305" display="https://www.daloopa.com/src/7963270" xr:uid="{E847F52C-5A8C-414F-848A-D9FD4B6B7D00}"/>
    <hyperlink ref="AI523" r:id="rId9306" display="https://www.daloopa.com/src/10333159" xr:uid="{E2BB985E-6231-451E-857D-B0977D844755}"/>
    <hyperlink ref="AJ523" r:id="rId9307" display="https://www.daloopa.com/src/14718326" xr:uid="{10E5F81F-8F3F-4B8F-9569-C74F6BFBD5AD}"/>
    <hyperlink ref="AK523" r:id="rId9308" display="https://www.daloopa.com/src/20810588" xr:uid="{4B4C5C06-F5D7-439C-A213-411E2A422150}"/>
    <hyperlink ref="AL523" r:id="rId9309" display="https://www.daloopa.com/src/32273769" xr:uid="{C4E627A0-97D8-4ADE-A615-9DEFD6CDF247}"/>
    <hyperlink ref="AM523" r:id="rId9310" display="https://www.daloopa.com/src/38123895" xr:uid="{B752DAE3-FC8D-43C5-A989-02664CDC566D}"/>
    <hyperlink ref="AN523" r:id="rId9311" display="https://www.daloopa.com/src/50174356" xr:uid="{6D78F4D0-BF0C-4878-877F-02FD62C4E6B8}"/>
    <hyperlink ref="AO523" r:id="rId9312" display="https://www.daloopa.com/src/53410548" xr:uid="{9EE711C5-0F11-4CFB-B31A-BD4A06BE7ACB}"/>
    <hyperlink ref="AP523" r:id="rId9313" display="https://www.daloopa.com/src/58652926" xr:uid="{A292244E-55A9-46B2-A6AD-F563B280F155}"/>
    <hyperlink ref="AQ523" r:id="rId9314" display="https://www.daloopa.com/src/62949536" xr:uid="{3F90662B-7092-483D-A75F-EC6F2E73C747}"/>
    <hyperlink ref="AR523" r:id="rId9315" display="https://www.daloopa.com/src/67057770" xr:uid="{ADC38879-52EB-4D7B-A29C-6593CE3E2A33}"/>
    <hyperlink ref="A524" r:id="rId9316" xr:uid="{677E7C53-52C8-4E62-A4D5-AD01E91C1616}"/>
    <hyperlink ref="C524" r:id="rId9317" xr:uid="{1F76FF26-7E73-4CFB-AE2E-1C90BCECAC3E}"/>
    <hyperlink ref="AR524" r:id="rId9318" display="https://www.daloopa.com/src/67057796" xr:uid="{37BDF837-4EB5-4636-A9B3-DFC8AAC7FDFC}"/>
    <hyperlink ref="A525" r:id="rId9319" xr:uid="{F7E74D3F-FAEE-48A0-9ED1-DF8CC28ED6A2}"/>
    <hyperlink ref="C525" r:id="rId9320" xr:uid="{7FBF67C8-2CF0-40EF-A5D6-99B59350159C}"/>
    <hyperlink ref="U525" r:id="rId9321" display="https://www.daloopa.com/src/1671352" xr:uid="{E4FD3F4C-9EC4-40CF-A563-1599FC106A38}"/>
    <hyperlink ref="V525" r:id="rId9322" display="https://www.daloopa.com/src/1671324" xr:uid="{C01BD2F0-A91F-4443-822F-502CA3966FEC}"/>
    <hyperlink ref="W525" r:id="rId9323" display="https://www.daloopa.com/src/1671296" xr:uid="{36ADF387-75FB-4F24-9856-18EA562CBEFF}"/>
    <hyperlink ref="X525" r:id="rId9324" display="https://www.daloopa.com/src/1671268" xr:uid="{F0767098-7714-40FC-85B7-B3837F5D9307}"/>
    <hyperlink ref="Y525" r:id="rId9325" display="https://www.daloopa.com/src/1671240" xr:uid="{A37790ED-E552-4C1E-BB67-C8757E37CBCC}"/>
    <hyperlink ref="Z525" r:id="rId9326" display="https://www.daloopa.com/src/1671212" xr:uid="{11274A10-449A-46A4-BC4C-FA76CEFF520D}"/>
    <hyperlink ref="AA525" r:id="rId9327" display="https://www.daloopa.com/src/1671184" xr:uid="{AA17A9AE-A71F-4774-96B9-BC54FA698637}"/>
    <hyperlink ref="AB525" r:id="rId9328" display="https://www.daloopa.com/src/1671156" xr:uid="{082892A5-79D3-47A4-A87A-45528433FB68}"/>
    <hyperlink ref="AC525" r:id="rId9329" display="https://www.daloopa.com/src/1671128" xr:uid="{EB2F4323-EB1B-42C7-8FBF-209CF51AA681}"/>
    <hyperlink ref="AD525" r:id="rId9330" display="https://www.daloopa.com/src/1671100" xr:uid="{4D719AE2-CE33-4C51-A2C2-7C667D72ADFB}"/>
    <hyperlink ref="AE525" r:id="rId9331" display="https://www.daloopa.com/src/1671072" xr:uid="{077BD8FD-3202-4630-B228-D2C459B52F4B}"/>
    <hyperlink ref="AF525" r:id="rId9332" display="https://www.daloopa.com/src/2697116" xr:uid="{FA349A1E-33C8-4D05-A057-EC8F63D8B249}"/>
    <hyperlink ref="AG525" r:id="rId9333" display="https://www.daloopa.com/src/4681505" xr:uid="{020E88FB-0836-459F-B4E1-F552E27F88DF}"/>
    <hyperlink ref="AH525" r:id="rId9334" display="https://www.daloopa.com/src/7963271" xr:uid="{2B718FF1-16DD-46D0-978D-9FF92D8A980D}"/>
    <hyperlink ref="AI525" r:id="rId9335" display="https://www.daloopa.com/src/10333160" xr:uid="{509EB972-24C8-41DC-8D8F-FF4F47AC1B84}"/>
    <hyperlink ref="AJ525" r:id="rId9336" display="https://www.daloopa.com/src/14718322" xr:uid="{EFE39DA5-D609-4571-8901-897D72685D4F}"/>
    <hyperlink ref="AK525" r:id="rId9337" display="https://www.daloopa.com/src/20810587" xr:uid="{61A22AA9-742D-40D1-ADB2-23A55AB36D70}"/>
    <hyperlink ref="AL525" r:id="rId9338" display="https://www.daloopa.com/src/32273770" xr:uid="{FFB74E47-3B92-424D-ACA9-CE056D76742D}"/>
    <hyperlink ref="AM525" r:id="rId9339" display="https://www.daloopa.com/src/38123896" xr:uid="{0786EA41-13F1-47B1-99A6-2F69CBF5E0DC}"/>
    <hyperlink ref="AN525" r:id="rId9340" display="https://www.daloopa.com/src/50174357" xr:uid="{092AEB92-10F5-473F-B63A-CCFE8C8EBAF3}"/>
    <hyperlink ref="AO525" r:id="rId9341" display="https://www.daloopa.com/src/53410549" xr:uid="{0146AAE1-CFD3-4FCE-87E4-2457BFCC6233}"/>
    <hyperlink ref="AP525" r:id="rId9342" display="https://www.daloopa.com/src/58652927" xr:uid="{25027830-C438-4A41-AD6E-4523D36B45C4}"/>
    <hyperlink ref="AQ525" r:id="rId9343" display="https://www.daloopa.com/src/62949537" xr:uid="{0A42D04C-5DB7-4F15-8F77-643B94768E6C}"/>
    <hyperlink ref="AR525" r:id="rId9344" display="https://www.daloopa.com/src/67057854" xr:uid="{4EC0B03D-67D7-4C19-93ED-B78EBD34A4DF}"/>
    <hyperlink ref="A527" r:id="rId9345" xr:uid="{23E8B855-25AE-419A-8403-6403EFCAA91A}"/>
    <hyperlink ref="C527" r:id="rId9346" xr:uid="{1FF07A2E-6311-4496-942E-8789FE8B447A}"/>
    <hyperlink ref="U527" r:id="rId9347" display="https://www.daloopa.com/src/1671353" xr:uid="{376E8C8E-579C-4E96-A3F5-32CA9C0F3502}"/>
    <hyperlink ref="V527" r:id="rId9348" display="https://www.daloopa.com/src/1671325" xr:uid="{8FC38EFC-7FAE-4EC1-AA4E-5EB64A6D0AD0}"/>
    <hyperlink ref="W527" r:id="rId9349" display="https://www.daloopa.com/src/1671297" xr:uid="{D2595032-24EE-43B1-B0F7-298A21394C49}"/>
    <hyperlink ref="X527" r:id="rId9350" display="https://www.daloopa.com/src/1671269" xr:uid="{666DC3EE-4B54-4C3C-9250-F101B36A3B01}"/>
    <hyperlink ref="Y527" r:id="rId9351" display="https://www.daloopa.com/src/1671241" xr:uid="{D9924A55-5B23-417A-97BF-7085B7F2D5A4}"/>
    <hyperlink ref="Z527" r:id="rId9352" display="https://www.daloopa.com/src/1671213" xr:uid="{5A7DA248-9B7E-450A-99B7-3E7BA05FCDC3}"/>
    <hyperlink ref="AA527" r:id="rId9353" display="https://www.daloopa.com/src/1671185" xr:uid="{CE4595CB-F3BA-4DC8-976C-24D43FB2F24C}"/>
    <hyperlink ref="AB527" r:id="rId9354" display="https://www.daloopa.com/src/1671157" xr:uid="{0E3A2924-FF8F-4224-A14C-0C6EF616F0F0}"/>
    <hyperlink ref="AC527" r:id="rId9355" display="https://www.daloopa.com/src/1671129" xr:uid="{6B0B9522-558B-481C-838C-3BA56052459F}"/>
    <hyperlink ref="AD527" r:id="rId9356" display="https://www.daloopa.com/src/1671101" xr:uid="{DE922B46-EAF6-4059-AE5B-261CE6B64A16}"/>
    <hyperlink ref="AE527" r:id="rId9357" display="https://www.daloopa.com/src/1671073" xr:uid="{3971197F-FE6B-42CD-8494-D025D9ECCA72}"/>
    <hyperlink ref="AF527" r:id="rId9358" display="https://www.daloopa.com/src/2697117" xr:uid="{4598D3AA-9771-4F63-B1E3-31E09BDEC787}"/>
    <hyperlink ref="AG527" r:id="rId9359" display="https://www.daloopa.com/src/4681506" xr:uid="{382DE136-69BB-4D70-9DFF-D9D14019053C}"/>
    <hyperlink ref="AH527" r:id="rId9360" display="https://www.daloopa.com/src/7963272" xr:uid="{80C08424-98D8-44FA-AED2-4798BD311D0F}"/>
    <hyperlink ref="AI527" r:id="rId9361" display="https://www.daloopa.com/src/10333139" xr:uid="{02FDE42B-F51A-4308-9421-06C3E42A3A82}"/>
    <hyperlink ref="AJ527" r:id="rId9362" display="https://www.daloopa.com/src/14718325" xr:uid="{E7FD2576-E776-4EE8-A601-C2C28D4AA1FB}"/>
    <hyperlink ref="AK527" r:id="rId9363" display="https://www.daloopa.com/src/20810592" xr:uid="{239B6615-FD99-42D9-B8B7-BF8EBA1D720F}"/>
    <hyperlink ref="AL527" r:id="rId9364" display="https://www.daloopa.com/src/32273749" xr:uid="{4EA1DFC2-F1AB-4238-9F4E-7AEBED227715}"/>
    <hyperlink ref="AM527" r:id="rId9365" display="https://www.daloopa.com/src/38123913" xr:uid="{F2EE9985-251E-46EA-B423-E0D8E9B75C71}"/>
    <hyperlink ref="AN527" r:id="rId9366" display="https://www.daloopa.com/src/50174317" xr:uid="{5E5082B8-B7D7-4181-A4D5-4A5656DB651C}"/>
    <hyperlink ref="AO527" r:id="rId9367" display="https://www.daloopa.com/src/53410538" xr:uid="{DBDF7075-2FE0-4E86-B832-53FE5FCE8B5D}"/>
    <hyperlink ref="AP527" r:id="rId9368" display="https://www.daloopa.com/src/58652916" xr:uid="{23A17911-E42F-4015-B720-32C162E7B904}"/>
    <hyperlink ref="AQ527" r:id="rId9369" display="https://www.daloopa.com/src/62949526" xr:uid="{70746F5D-3F2C-4E44-9B7B-737810BDCDBB}"/>
    <hyperlink ref="AR527" r:id="rId9370" display="https://www.daloopa.com/src/67049642" xr:uid="{C589CC35-567B-4E07-B559-5B02AC091782}"/>
    <hyperlink ref="AX527" r:id="rId9371" display="https://www.daloopa.com/src/45304320" xr:uid="{26A54288-C5D2-4514-A634-D25212E78FE8}"/>
    <hyperlink ref="AY527" r:id="rId9372" display="https://www.daloopa.com/src/45304321" xr:uid="{64CB2798-015B-47E5-89FF-9208194E4463}"/>
    <hyperlink ref="AZ527" r:id="rId9373" display="https://www.daloopa.com/src/45304322" xr:uid="{A00E4A85-05B9-442F-A370-3DEBD785CB59}"/>
    <hyperlink ref="BA527" r:id="rId9374" display="https://www.daloopa.com/src/45304323" xr:uid="{46D69EEA-5B94-4B02-8980-BC05E5F82187}"/>
    <hyperlink ref="BB527" r:id="rId9375" display="https://www.daloopa.com/src/50457803" xr:uid="{258996EC-B6D8-404A-8861-0A0D63469CF8}"/>
    <hyperlink ref="BC527" r:id="rId9376" display="https://www.daloopa.com/src/67054084" xr:uid="{C0518BDB-C582-46F1-BA96-AB56094D1CF9}"/>
    <hyperlink ref="A528" r:id="rId9377" xr:uid="{9143BB2C-5F63-4338-AFE3-697E130D4AAA}"/>
    <hyperlink ref="C528" r:id="rId9378" xr:uid="{C0055D88-6D2E-4CF2-A0CB-915285DEB684}"/>
    <hyperlink ref="U528" r:id="rId9379" display="https://www.daloopa.com/src/1671354" xr:uid="{10FAE14F-8DBB-43AC-AD58-2F5F84A26135}"/>
    <hyperlink ref="V528" r:id="rId9380" display="https://www.daloopa.com/src/1671326" xr:uid="{3A7F0925-90C2-4639-8871-BC9E9C8EC76B}"/>
    <hyperlink ref="W528" r:id="rId9381" display="https://www.daloopa.com/src/1671298" xr:uid="{AB5ECD52-9431-4450-9FB1-21E43306F97A}"/>
    <hyperlink ref="X528" r:id="rId9382" display="https://www.daloopa.com/src/1671270" xr:uid="{C972124E-5E0E-4534-8334-9BE9A1401EB7}"/>
    <hyperlink ref="Y528" r:id="rId9383" display="https://www.daloopa.com/src/1671242" xr:uid="{2ACE4A26-82D8-43CA-A208-36A11D64B802}"/>
    <hyperlink ref="Z528" r:id="rId9384" display="https://www.daloopa.com/src/1671214" xr:uid="{0100E71D-7811-42E6-B2D7-824138BCA798}"/>
    <hyperlink ref="AA528" r:id="rId9385" display="https://www.daloopa.com/src/1671186" xr:uid="{2EB892F5-6CF1-443E-BD91-B6B6B485D12A}"/>
    <hyperlink ref="AB528" r:id="rId9386" display="https://www.daloopa.com/src/1671158" xr:uid="{16A9A554-2241-4CCF-BF9D-81464B63BDE0}"/>
    <hyperlink ref="AC528" r:id="rId9387" display="https://www.daloopa.com/src/1671130" xr:uid="{0B8202FD-7927-40CA-9144-0AA1BB2062BA}"/>
    <hyperlink ref="AD528" r:id="rId9388" display="https://www.daloopa.com/src/1671102" xr:uid="{CCBAB0DE-8712-4A7D-AB07-3727ED1AF438}"/>
    <hyperlink ref="AE528" r:id="rId9389" display="https://www.daloopa.com/src/1671074" xr:uid="{F3322B9D-394B-4016-9AA6-097F0671636E}"/>
    <hyperlink ref="AF528" r:id="rId9390" display="https://www.daloopa.com/src/2697118" xr:uid="{AF8C8662-D907-4C66-9AE1-D4BD15C4AF89}"/>
    <hyperlink ref="AG528" r:id="rId9391" display="https://www.daloopa.com/src/4681507" xr:uid="{E0D0DA79-FA50-43D2-90D5-677FCAF7DA28}"/>
    <hyperlink ref="AH528" r:id="rId9392" display="https://www.daloopa.com/src/7963273" xr:uid="{8C6FCBAA-ABDD-446D-A233-171E0E7B1C5F}"/>
    <hyperlink ref="AI528" r:id="rId9393" display="https://www.daloopa.com/src/10333151" xr:uid="{869F078C-A343-440F-9BBA-FF671B82BD0B}"/>
    <hyperlink ref="AJ528" r:id="rId9394" display="https://www.daloopa.com/src/14718327" xr:uid="{DE0007B3-7DED-421E-84FC-D3ABEC2711A8}"/>
    <hyperlink ref="AK528" r:id="rId9395" display="https://www.daloopa.com/src/20810584" xr:uid="{036D246F-D333-4741-8C9D-2E4E04B2B7D7}"/>
    <hyperlink ref="AL528" r:id="rId9396" display="https://www.daloopa.com/src/32273757" xr:uid="{E31C02A6-FEF5-434F-897E-30E73A41D336}"/>
    <hyperlink ref="AM528" r:id="rId9397" display="https://www.daloopa.com/src/38123898" xr:uid="{1D950025-8FB8-4E68-8539-E46F007650BA}"/>
    <hyperlink ref="AR528" r:id="rId9398" display="https://www.daloopa.com/src/67050862" xr:uid="{CFE5D43A-8074-49D5-B713-948A67164C87}"/>
    <hyperlink ref="AX528" r:id="rId9399" display="https://www.daloopa.com/src/45304324" xr:uid="{BC7DF4BE-F183-459E-9CB6-B7128D7C1709}"/>
    <hyperlink ref="AY528" r:id="rId9400" display="https://www.daloopa.com/src/45304325" xr:uid="{623BB1FB-DBA1-499D-BF64-1816555BEB69}"/>
    <hyperlink ref="AZ528" r:id="rId9401" display="https://www.daloopa.com/src/45304326" xr:uid="{27F8D069-9B09-473D-AC80-4EC0048D2D87}"/>
    <hyperlink ref="BA528" r:id="rId9402" display="https://www.daloopa.com/src/45304327" xr:uid="{4B877777-4060-42EE-935B-613D63B81773}"/>
    <hyperlink ref="A529" r:id="rId9403" xr:uid="{C33057D5-3FD0-43F6-95A5-D1FF4FCDB74B}"/>
    <hyperlink ref="C529" r:id="rId9404" xr:uid="{1239078B-3607-46AF-9336-20155B2615A4}"/>
    <hyperlink ref="U529" r:id="rId9405" display="https://www.daloopa.com/src/1671355" xr:uid="{386371D3-12BB-42B7-93B9-1F452400F369}"/>
    <hyperlink ref="V529" r:id="rId9406" display="https://www.daloopa.com/src/1671327" xr:uid="{582E0C12-2749-469F-822B-FCA8B9194E69}"/>
    <hyperlink ref="W529" r:id="rId9407" display="https://www.daloopa.com/src/1671299" xr:uid="{884D623C-4550-4281-8893-89E478EFA4E7}"/>
    <hyperlink ref="X529" r:id="rId9408" display="https://www.daloopa.com/src/1671271" xr:uid="{6AA3CF36-C6D5-4D25-8933-3F986641EDF2}"/>
    <hyperlink ref="Y529" r:id="rId9409" display="https://www.daloopa.com/src/1671243" xr:uid="{6646F7C6-8D99-4CD1-830C-63364D6BDDF2}"/>
    <hyperlink ref="Z529" r:id="rId9410" display="https://www.daloopa.com/src/1671215" xr:uid="{C23E670C-F187-4AD1-BC9D-16C089E83502}"/>
    <hyperlink ref="AA529" r:id="rId9411" display="https://www.daloopa.com/src/1671187" xr:uid="{A4DDD15D-AAB7-46FB-9EE0-E822CB4CCB86}"/>
    <hyperlink ref="AB529" r:id="rId9412" display="https://www.daloopa.com/src/1671159" xr:uid="{73EEAAC3-0537-4F71-8DBA-65A7A06F0238}"/>
    <hyperlink ref="AC529" r:id="rId9413" display="https://www.daloopa.com/src/1671131" xr:uid="{8EF0636A-A344-4926-B649-2D81437801C1}"/>
    <hyperlink ref="AD529" r:id="rId9414" display="https://www.daloopa.com/src/1671103" xr:uid="{D1271AC6-40F8-49CA-8361-8F3A3716AED8}"/>
    <hyperlink ref="AE529" r:id="rId9415" display="https://www.daloopa.com/src/1671075" xr:uid="{41FBDBF9-62A0-4B89-8670-BED4BD64D989}"/>
    <hyperlink ref="AX529" r:id="rId9416" display="https://www.daloopa.com/src/45304338" xr:uid="{21FB222C-F9F8-4D76-B05E-BAA469335318}"/>
    <hyperlink ref="AY529" r:id="rId9417" display="https://www.daloopa.com/src/45304339" xr:uid="{6B038E97-673A-4E90-9833-BA240F414352}"/>
    <hyperlink ref="AZ529" r:id="rId9418" display="https://www.daloopa.com/src/45304340" xr:uid="{B8DBBC64-645E-4E21-AD5A-AE9B6E300092}"/>
    <hyperlink ref="A530" r:id="rId9419" xr:uid="{B794AFE0-3B70-47B0-97C5-904876743118}"/>
    <hyperlink ref="C530" r:id="rId9420" xr:uid="{7075DBF6-AE87-4EF7-9D62-17E5177FB40D}"/>
    <hyperlink ref="U530" r:id="rId9421" display="https://www.daloopa.com/src/1671356" xr:uid="{E933C11E-29B9-4C27-ABB0-531B13F084A2}"/>
    <hyperlink ref="V530" r:id="rId9422" display="https://www.daloopa.com/src/1671328" xr:uid="{AF3FE2C5-277C-4C5D-BEE3-C1336DF3CEEB}"/>
    <hyperlink ref="W530" r:id="rId9423" display="https://www.daloopa.com/src/1671300" xr:uid="{850CC841-E26F-4B6C-9295-44D2FC41218C}"/>
    <hyperlink ref="X530" r:id="rId9424" display="https://www.daloopa.com/src/1671272" xr:uid="{3AE37A20-EAEF-4C59-A469-D36CAF254F56}"/>
    <hyperlink ref="Y530" r:id="rId9425" display="https://www.daloopa.com/src/1671244" xr:uid="{EEC66AED-4903-44C2-ADAB-E36D08247896}"/>
    <hyperlink ref="Z530" r:id="rId9426" display="https://www.daloopa.com/src/1671216" xr:uid="{674E2120-D126-421F-AFC0-109F5B779DFE}"/>
    <hyperlink ref="AA530" r:id="rId9427" display="https://www.daloopa.com/src/1671188" xr:uid="{36BBD9C6-8F3E-466B-AB04-8FF55813F72B}"/>
    <hyperlink ref="AB530" r:id="rId9428" display="https://www.daloopa.com/src/1671160" xr:uid="{1374031C-0EF5-4158-8DCC-3A2CBCFF9A30}"/>
    <hyperlink ref="AC530" r:id="rId9429" display="https://www.daloopa.com/src/1671132" xr:uid="{6AC8CE0A-B186-4AB4-BCC3-BB906E060C01}"/>
    <hyperlink ref="AD530" r:id="rId9430" display="https://www.daloopa.com/src/1671104" xr:uid="{2886C7C6-0498-406A-8666-C2966EAC93D3}"/>
    <hyperlink ref="AE530" r:id="rId9431" display="https://www.daloopa.com/src/1671076" xr:uid="{ABB03697-E761-44DD-A119-85A63BAC9ABE}"/>
    <hyperlink ref="AF530" r:id="rId9432" display="https://www.daloopa.com/src/2697119" xr:uid="{70F24B73-58FE-4AF9-AC6F-4E81C5B9FF7F}"/>
    <hyperlink ref="AG530" r:id="rId9433" display="https://www.daloopa.com/src/4681508" xr:uid="{42E133CB-8ACD-46D4-ABB1-7016CB4D8094}"/>
    <hyperlink ref="AH530" r:id="rId9434" display="https://www.daloopa.com/src/7963274" xr:uid="{7459D905-88C7-4938-854A-E5D444B1AC83}"/>
    <hyperlink ref="AI530" r:id="rId9435" display="https://www.daloopa.com/src/10333140" xr:uid="{9301E35C-F1CA-4E76-A5AB-95F699E72640}"/>
    <hyperlink ref="AJ530" r:id="rId9436" display="https://www.daloopa.com/src/14718324" xr:uid="{70533D34-6A76-4869-8976-104072A792ED}"/>
    <hyperlink ref="AK530" r:id="rId9437" display="https://www.daloopa.com/src/20810593" xr:uid="{214F3B37-97B9-442A-8513-5B8A4E6C4103}"/>
    <hyperlink ref="AL530" r:id="rId9438" display="https://www.daloopa.com/src/32273753" xr:uid="{F949A3AE-A3B8-4EAB-B9B3-EE542FE10E2A}"/>
    <hyperlink ref="AM530" r:id="rId9439" display="https://www.daloopa.com/src/38123916" xr:uid="{107C0CDA-9709-4682-AF2C-4B6CB83C0A05}"/>
    <hyperlink ref="AN530" r:id="rId9440" display="https://www.daloopa.com/src/50174314" xr:uid="{BA292555-956B-4300-86B1-1B7280375877}"/>
    <hyperlink ref="AO530" r:id="rId9441" display="https://www.daloopa.com/src/53410539" xr:uid="{76851C8C-B311-4544-AF03-8C92383A1EBA}"/>
    <hyperlink ref="AP530" r:id="rId9442" display="https://www.daloopa.com/src/58652917" xr:uid="{E8A2E880-01B6-4788-A4E7-B9D539912AFF}"/>
    <hyperlink ref="AQ530" r:id="rId9443" display="https://www.daloopa.com/src/62949527" xr:uid="{D2516CD4-7D7F-4245-85F5-97A4614D9F61}"/>
    <hyperlink ref="AR530" r:id="rId9444" display="https://www.daloopa.com/src/67049649" xr:uid="{11363827-FCDD-4F1C-9E82-D3DA20202C6D}"/>
    <hyperlink ref="AX530" r:id="rId9445" display="https://www.daloopa.com/src/45304341" xr:uid="{18359498-0D8A-4314-8FE4-E2A7A0967CC9}"/>
    <hyperlink ref="AY530" r:id="rId9446" display="https://www.daloopa.com/src/45304342" xr:uid="{65962641-8104-44B3-B2B2-B9FACC363A60}"/>
    <hyperlink ref="AZ530" r:id="rId9447" display="https://www.daloopa.com/src/45304344" xr:uid="{1F6B10C3-3DA8-46DF-942E-757ECF456D2A}"/>
    <hyperlink ref="BA530" r:id="rId9448" display="https://www.daloopa.com/src/45304345" xr:uid="{C964CF44-29FB-4628-9595-A175DFF15CE3}"/>
    <hyperlink ref="BB530" r:id="rId9449" display="https://www.daloopa.com/src/50457804" xr:uid="{50A9F65A-210D-4688-AA38-4A0F9E2F1F80}"/>
    <hyperlink ref="BC530" r:id="rId9450" display="https://www.daloopa.com/src/67054085" xr:uid="{38AFCD23-04C3-4A52-82DE-EF18A2EB88DE}"/>
    <hyperlink ref="A532" r:id="rId9451" xr:uid="{C35BAEBE-106F-4341-AAD3-7D8060D3D85A}"/>
    <hyperlink ref="C532" r:id="rId9452" xr:uid="{CD5FBF26-DA26-4588-BC1B-A675DCB56352}"/>
    <hyperlink ref="U532" r:id="rId9453" display="https://www.daloopa.com/src/1671357" xr:uid="{A55FC021-4302-4FE1-9C71-6C3A3CACE58E}"/>
    <hyperlink ref="V532" r:id="rId9454" display="https://www.daloopa.com/src/1671329" xr:uid="{6A131A53-1592-456D-AD30-B162C46ED9B6}"/>
    <hyperlink ref="W532" r:id="rId9455" display="https://www.daloopa.com/src/1671301" xr:uid="{DAE0AE65-D4D6-4D7B-B924-7862FF485764}"/>
    <hyperlink ref="X532" r:id="rId9456" display="https://www.daloopa.com/src/1671273" xr:uid="{0720CB85-81FF-4E57-9CFE-DCCAC519A36E}"/>
    <hyperlink ref="Y532" r:id="rId9457" display="https://www.daloopa.com/src/1671245" xr:uid="{B94B1AB6-EC0D-49DF-BAEF-25020D7E600A}"/>
    <hyperlink ref="Z532" r:id="rId9458" display="https://www.daloopa.com/src/1671217" xr:uid="{F4DE4A9A-3914-4B04-B149-4957BEB2366E}"/>
    <hyperlink ref="AA532" r:id="rId9459" display="https://www.daloopa.com/src/1671189" xr:uid="{FE89E99C-5D6C-4D57-931B-29BE0BFE58D1}"/>
    <hyperlink ref="AB532" r:id="rId9460" display="https://www.daloopa.com/src/1671161" xr:uid="{2F181BE1-C16D-47C9-9315-7D921E77B217}"/>
    <hyperlink ref="AC532" r:id="rId9461" display="https://www.daloopa.com/src/1671133" xr:uid="{D7DBA180-E11C-44ED-80D5-167411D094C8}"/>
    <hyperlink ref="AD532" r:id="rId9462" display="https://www.daloopa.com/src/1671105" xr:uid="{7BA8E751-F709-4E32-B4F8-9E3324FC9596}"/>
    <hyperlink ref="AE532" r:id="rId9463" display="https://www.daloopa.com/src/1671077" xr:uid="{4F83F2BF-2E94-4769-8B3D-B891B3EACE0A}"/>
    <hyperlink ref="AX532" r:id="rId9464" display="https://www.daloopa.com/src/45304346" xr:uid="{8886AF73-6897-434D-914C-7267B7798F6A}"/>
    <hyperlink ref="AY532" r:id="rId9465" display="https://www.daloopa.com/src/45304347" xr:uid="{67F9EF7C-D576-4366-A0BE-2A66D10784BA}"/>
    <hyperlink ref="A533" r:id="rId9466" xr:uid="{6FD6FFAB-91AB-4CD6-8771-D94C3528B5D7}"/>
    <hyperlink ref="C533" r:id="rId9467" xr:uid="{880994E2-2170-49B3-8D6B-CD6E889E8AF4}"/>
    <hyperlink ref="AF533" r:id="rId9468" display="https://www.daloopa.com/src/2697120" xr:uid="{2AF3B592-E307-4EF1-82A3-AE319A427385}"/>
    <hyperlink ref="AG533" r:id="rId9469" display="https://www.daloopa.com/src/4681509" xr:uid="{035DCEEB-36B9-40DC-A5BD-32A2AE029556}"/>
    <hyperlink ref="AH533" r:id="rId9470" display="https://www.daloopa.com/src/7963275" xr:uid="{644FFCBF-A53E-4E4B-99AF-9FBCCAC36AE4}"/>
    <hyperlink ref="AI533" r:id="rId9471" display="https://www.daloopa.com/src/10333143" xr:uid="{13BBE1C8-8A28-4C89-890B-7AC1A58BB087}"/>
    <hyperlink ref="AJ533" r:id="rId9472" display="https://www.daloopa.com/src/14718323" xr:uid="{FF33ACFB-5B10-4CEB-818E-4288FBA079AA}"/>
    <hyperlink ref="AK533" r:id="rId9473" display="https://www.daloopa.com/src/20810578" xr:uid="{6FEF09C5-8495-4BA5-B42D-F018830868BC}"/>
    <hyperlink ref="AL533" r:id="rId9474" display="https://www.daloopa.com/src/32273751" xr:uid="{3512F138-B368-4EA1-8E7E-8BB57CD223E1}"/>
    <hyperlink ref="AM533" r:id="rId9475" display="https://www.daloopa.com/src/38123915" xr:uid="{B7C6AC2F-0D03-4F82-B6A5-81B09DB34C15}"/>
    <hyperlink ref="BA533" r:id="rId9476" display="https://www.daloopa.com/src/45304349" xr:uid="{F9D909BF-C45C-49AD-8B60-B1675B4AA73F}"/>
    <hyperlink ref="A534" r:id="rId9477" xr:uid="{C711F875-BE50-4E65-A59E-2CE2F59CBC57}"/>
    <hyperlink ref="C534" r:id="rId9478" xr:uid="{0E968DD7-66AC-4D53-96C8-7A3334F43664}"/>
    <hyperlink ref="U534" r:id="rId9479" display="https://www.daloopa.com/src/1671358" xr:uid="{503DED9D-3850-4827-A7B9-E5B2DCCD0D7E}"/>
    <hyperlink ref="V534" r:id="rId9480" display="https://www.daloopa.com/src/1671330" xr:uid="{C12E9E4F-4F9B-420A-B8A1-61EE9E65403E}"/>
    <hyperlink ref="W534" r:id="rId9481" display="https://www.daloopa.com/src/1671302" xr:uid="{5A9C061F-865A-4DAC-A36C-3F559C10F9D8}"/>
    <hyperlink ref="X534" r:id="rId9482" display="https://www.daloopa.com/src/1671274" xr:uid="{C4D56820-8089-406C-8F45-6CA3EF68FF64}"/>
    <hyperlink ref="Y534" r:id="rId9483" display="https://www.daloopa.com/src/1671246" xr:uid="{0DE707AD-153E-4252-B997-FAC940463287}"/>
    <hyperlink ref="Z534" r:id="rId9484" display="https://www.daloopa.com/src/1671218" xr:uid="{6DD8A0DF-F957-43D1-80BD-D248E458DA12}"/>
    <hyperlink ref="AA534" r:id="rId9485" display="https://www.daloopa.com/src/1671190" xr:uid="{59B9DCE2-143B-4401-BD0B-6DFFFFA710D9}"/>
    <hyperlink ref="AB534" r:id="rId9486" display="https://www.daloopa.com/src/1671162" xr:uid="{031093E1-2AED-4514-9B01-C7BA7161F459}"/>
    <hyperlink ref="AC534" r:id="rId9487" display="https://www.daloopa.com/src/1671134" xr:uid="{3CD2C6FF-09B3-4BFB-839B-CAEC7B9DA155}"/>
    <hyperlink ref="AD534" r:id="rId9488" display="https://www.daloopa.com/src/1671106" xr:uid="{6B250CAB-83BC-437C-BACE-206F97A27052}"/>
    <hyperlink ref="AE534" r:id="rId9489" display="https://www.daloopa.com/src/1671078" xr:uid="{BD96E773-048E-400B-81A0-5E2FD6D576B8}"/>
    <hyperlink ref="AF534" r:id="rId9490" display="https://www.daloopa.com/src/2697121" xr:uid="{92145E58-8CF3-4DA8-A5ED-9FA4C95BCE0B}"/>
    <hyperlink ref="AG534" r:id="rId9491" display="https://www.daloopa.com/src/4681510" xr:uid="{89A8564F-E9A8-44FE-9304-9D4AE1237D8D}"/>
    <hyperlink ref="AH534" r:id="rId9492" display="https://www.daloopa.com/src/7963276" xr:uid="{0061D5F5-D2E0-46B2-8C8F-4141647C8F0C}"/>
    <hyperlink ref="AI534" r:id="rId9493" display="https://www.daloopa.com/src/10333162" xr:uid="{852F4643-5805-4199-90A9-4AA6D7D3E9CD}"/>
    <hyperlink ref="AJ534" r:id="rId9494" display="https://www.daloopa.com/src/14718321" xr:uid="{D8433881-F06E-43A1-B1EA-7B62561E1348}"/>
    <hyperlink ref="AK534" r:id="rId9495" display="https://www.daloopa.com/src/20810590" xr:uid="{71C55305-9B05-45B6-9A2E-2C7A5829D95E}"/>
    <hyperlink ref="AL534" r:id="rId9496" display="https://www.daloopa.com/src/32273763" xr:uid="{41CF2338-CB3F-4BCF-9863-354B275B6A6E}"/>
    <hyperlink ref="AM534" r:id="rId9497" display="https://www.daloopa.com/src/38123902" xr:uid="{343B3533-6AF4-4288-91A4-6EAB00B58DF2}"/>
    <hyperlink ref="AN534" r:id="rId9498" display="https://www.daloopa.com/src/50174358" xr:uid="{CE4ACAD3-39B5-4727-A087-9AC3BACD2F2B}"/>
    <hyperlink ref="AO534" r:id="rId9499" display="https://www.daloopa.com/src/53410550" xr:uid="{3C0B8457-852C-4474-B784-7390F2A403BB}"/>
    <hyperlink ref="AP534" r:id="rId9500" display="https://www.daloopa.com/src/58652928" xr:uid="{490DEB7F-FDE7-4166-9FD5-54B43625AD07}"/>
    <hyperlink ref="AQ534" r:id="rId9501" display="https://www.daloopa.com/src/62949538" xr:uid="{DF8352CC-B680-4A0A-81CF-FA45669A257B}"/>
    <hyperlink ref="AR534" r:id="rId9502" display="https://www.daloopa.com/src/67057771" xr:uid="{1744888A-8126-475B-883A-1EE68A30A4C3}"/>
    <hyperlink ref="A535" r:id="rId9503" xr:uid="{5F66F3AE-83E9-4F51-A93B-F5A8CB363489}"/>
    <hyperlink ref="C535" r:id="rId9504" xr:uid="{A2EB4255-6E21-4F6A-B2BB-433CB4A9A55B}"/>
    <hyperlink ref="AR535" r:id="rId9505" display="https://www.daloopa.com/src/67057798" xr:uid="{E07522E7-5176-40BD-A259-9B98B063E673}"/>
    <hyperlink ref="A536" r:id="rId9506" xr:uid="{94D75FEA-976D-49F4-80AC-74A596A36D31}"/>
    <hyperlink ref="C536" r:id="rId9507" xr:uid="{6AAE2C87-D607-4176-AE62-05C927A39CEE}"/>
    <hyperlink ref="U536" r:id="rId9508" display="https://www.daloopa.com/src/1671359" xr:uid="{57FA1439-3682-4C0B-B394-F521399990C5}"/>
    <hyperlink ref="V536" r:id="rId9509" display="https://www.daloopa.com/src/1671331" xr:uid="{7592C733-9735-4A50-8DDC-0BBAD5C1A188}"/>
    <hyperlink ref="W536" r:id="rId9510" display="https://www.daloopa.com/src/1671303" xr:uid="{5EC8116A-EE74-48BB-B183-01998F73FAD8}"/>
    <hyperlink ref="X536" r:id="rId9511" display="https://www.daloopa.com/src/1671275" xr:uid="{19AE0A07-66A3-4B19-B741-C2237CCDAB7A}"/>
    <hyperlink ref="Y536" r:id="rId9512" display="https://www.daloopa.com/src/1671247" xr:uid="{70551047-03A1-4986-BB16-DF9D8DBA8A1E}"/>
    <hyperlink ref="Z536" r:id="rId9513" display="https://www.daloopa.com/src/1671219" xr:uid="{2FF74E3E-C671-428A-884F-2BBFE6B36BC3}"/>
    <hyperlink ref="AA536" r:id="rId9514" display="https://www.daloopa.com/src/1671191" xr:uid="{AC210A05-462B-4177-B961-A5676B5F7D52}"/>
    <hyperlink ref="AB536" r:id="rId9515" display="https://www.daloopa.com/src/1671163" xr:uid="{8E956E16-2ECF-428A-B18A-CB47C5FD53CA}"/>
    <hyperlink ref="AC536" r:id="rId9516" display="https://www.daloopa.com/src/1671135" xr:uid="{17A1DEA2-8F4E-40DA-A223-9C225FDD0983}"/>
    <hyperlink ref="AD536" r:id="rId9517" display="https://www.daloopa.com/src/1671107" xr:uid="{D8C873C3-F982-4517-B1DA-6EE1ECD94D58}"/>
    <hyperlink ref="AE536" r:id="rId9518" display="https://www.daloopa.com/src/1671079" xr:uid="{815BE3B4-83A3-4579-AC3D-E3F42F9F940D}"/>
    <hyperlink ref="AF536" r:id="rId9519" display="https://www.daloopa.com/src/2697122" xr:uid="{2D317934-C3D9-42D8-AD48-5AD842326D0D}"/>
    <hyperlink ref="AG536" r:id="rId9520" display="https://www.daloopa.com/src/4681511" xr:uid="{60E7254F-07A9-4386-AA4F-A9E9A9DDC4EB}"/>
    <hyperlink ref="AH536" r:id="rId9521" display="https://www.daloopa.com/src/7963277" xr:uid="{E942ADC0-1237-4A98-AF91-9FED05F22DF8}"/>
    <hyperlink ref="AI536" r:id="rId9522" display="https://www.daloopa.com/src/10333161" xr:uid="{A1428C9B-1503-4D25-BED9-10BC00A9BFB9}"/>
    <hyperlink ref="AJ536" r:id="rId9523" display="https://www.daloopa.com/src/14718328" xr:uid="{02B47994-28C0-48C2-92B9-822EF81B9485}"/>
    <hyperlink ref="AK536" r:id="rId9524" display="https://www.daloopa.com/src/20810591" xr:uid="{27E1E5CD-5455-4965-843F-A74E4289BC8F}"/>
    <hyperlink ref="AL536" r:id="rId9525" display="https://www.daloopa.com/src/32273762" xr:uid="{A9202CA9-AC19-48B8-85DB-C9026716C1BB}"/>
    <hyperlink ref="AM536" r:id="rId9526" display="https://www.daloopa.com/src/38123897" xr:uid="{584BC80B-6B41-46C0-9970-7E620257C8D6}"/>
    <hyperlink ref="AN536" r:id="rId9527" display="https://www.daloopa.com/src/50174359" xr:uid="{47EDC599-9C82-43AC-8559-3FC3E2155170}"/>
    <hyperlink ref="AO536" r:id="rId9528" display="https://www.daloopa.com/src/53410551" xr:uid="{32CA1102-ABC5-4D0D-A3A4-BA9C08E3B372}"/>
    <hyperlink ref="AP536" r:id="rId9529" display="https://www.daloopa.com/src/58652929" xr:uid="{09D80335-19A5-4330-80F3-431A2216D483}"/>
    <hyperlink ref="AQ536" r:id="rId9530" display="https://www.daloopa.com/src/62949539" xr:uid="{64CCAF0A-6F37-4744-B90A-502B1017D721}"/>
    <hyperlink ref="AR536" r:id="rId9531" display="https://www.daloopa.com/src/67057855" xr:uid="{33DDC087-8B8C-43EF-A6DA-193855D8ECAD}"/>
    <hyperlink ref="A538" r:id="rId9532" xr:uid="{ABB44983-875C-497B-96D1-FCEFCBFCDA32}"/>
    <hyperlink ref="C538" r:id="rId9533" xr:uid="{8D9D7DBF-76DA-44AE-BA3C-E1DF506A76EE}"/>
    <hyperlink ref="U538" r:id="rId9534" display="https://www.daloopa.com/src/1671360" xr:uid="{445E47A7-378E-4736-BED2-ABE61CEE4D24}"/>
    <hyperlink ref="V538" r:id="rId9535" display="https://www.daloopa.com/src/1671332" xr:uid="{36055FF1-AFD4-49C7-878A-853F2E6F55A9}"/>
    <hyperlink ref="W538" r:id="rId9536" display="https://www.daloopa.com/src/1671304" xr:uid="{1391CC5D-575C-4F48-85CB-ED9ABD442F28}"/>
    <hyperlink ref="X538" r:id="rId9537" display="https://www.daloopa.com/src/1671276" xr:uid="{4717FE69-A425-447C-9D58-8A1FB751566F}"/>
    <hyperlink ref="Y538" r:id="rId9538" display="https://www.daloopa.com/src/1671248" xr:uid="{6CA08C3F-5C95-49CC-85F5-9F0D11F79450}"/>
    <hyperlink ref="Z538" r:id="rId9539" display="https://www.daloopa.com/src/1671220" xr:uid="{440FBBAC-F425-4AC3-BE8E-BD43979D411D}"/>
    <hyperlink ref="AA538" r:id="rId9540" display="https://www.daloopa.com/src/1671192" xr:uid="{ABCFF191-32EF-442B-8739-72CAC7C76AFC}"/>
    <hyperlink ref="AB538" r:id="rId9541" display="https://www.daloopa.com/src/1671164" xr:uid="{E4453538-B1AD-4F5C-84A4-DFD01F11E13A}"/>
    <hyperlink ref="AC538" r:id="rId9542" display="https://www.daloopa.com/src/1671136" xr:uid="{90203FAB-2F59-4DFD-BD68-E8DDA3847F7C}"/>
    <hyperlink ref="AD538" r:id="rId9543" display="https://www.daloopa.com/src/1671108" xr:uid="{6A4EC0A1-6AF3-4AF1-ACE0-002FCA435771}"/>
    <hyperlink ref="AE538" r:id="rId9544" display="https://www.daloopa.com/src/1671080" xr:uid="{3DC70526-2D98-4FA6-A63F-79AA2B0FAF1B}"/>
    <hyperlink ref="AF538" r:id="rId9545" display="https://www.daloopa.com/src/2697123" xr:uid="{D9997FC5-96DC-4325-A693-F8B889B3C95A}"/>
    <hyperlink ref="AG538" r:id="rId9546" display="https://www.daloopa.com/src/4681512" xr:uid="{FBDA89E7-6024-421A-8A86-81917B3846C8}"/>
    <hyperlink ref="AH538" r:id="rId9547" display="https://www.daloopa.com/src/7963278" xr:uid="{EA968EA0-CE2E-4901-B465-8C51123D3D43}"/>
    <hyperlink ref="AI538" r:id="rId9548" display="https://www.daloopa.com/src/10333141" xr:uid="{DB87DB03-82F1-4715-AF43-D905633D343C}"/>
    <hyperlink ref="AJ538" r:id="rId9549" display="https://www.daloopa.com/src/14718329" xr:uid="{4FDD1B0D-2A58-405E-9B25-389E0F176902}"/>
    <hyperlink ref="AK538" r:id="rId9550" display="https://www.daloopa.com/src/20810576" xr:uid="{FF9205DC-C235-4136-B05F-877F501D4497}"/>
    <hyperlink ref="AL538" r:id="rId9551" display="https://www.daloopa.com/src/32273752" xr:uid="{7474D12F-F429-4CD6-8B55-3C2282089D2A}"/>
    <hyperlink ref="AM538" r:id="rId9552" display="https://www.daloopa.com/src/38123899" xr:uid="{D5591ACD-E756-46F9-A5F2-86D48D38006A}"/>
    <hyperlink ref="AN538" r:id="rId9553" display="https://www.daloopa.com/src/50174319" xr:uid="{8A19FABC-B572-4691-A33A-940F08409899}"/>
    <hyperlink ref="AO538" r:id="rId9554" display="https://www.daloopa.com/src/53410540" xr:uid="{5C8DDA3E-0AEB-48BE-907F-E120D31F36DA}"/>
    <hyperlink ref="AP538" r:id="rId9555" display="https://www.daloopa.com/src/58652918" xr:uid="{FFF51636-302C-4505-92F5-AF8FDEA2F8D4}"/>
    <hyperlink ref="AQ538" r:id="rId9556" display="https://www.daloopa.com/src/62949528" xr:uid="{F6533015-99DD-4F8F-A20D-39C35A83B3F9}"/>
    <hyperlink ref="AR538" r:id="rId9557" display="https://www.daloopa.com/src/67049643" xr:uid="{A39812C8-9245-474D-BDAC-728EAEEDD98D}"/>
    <hyperlink ref="AX538" r:id="rId9558" display="https://www.daloopa.com/src/45304350" xr:uid="{F6D89466-E8F7-431B-A7D8-5EE3D62B5ACB}"/>
    <hyperlink ref="AY538" r:id="rId9559" display="https://www.daloopa.com/src/45304351" xr:uid="{D1C75641-6CD4-4BF3-B76A-C88D27087694}"/>
    <hyperlink ref="AZ538" r:id="rId9560" display="https://www.daloopa.com/src/45304352" xr:uid="{DB75F2EF-0909-4410-BACC-A0D9FB2E4358}"/>
    <hyperlink ref="BA538" r:id="rId9561" display="https://www.daloopa.com/src/45304353" xr:uid="{FA3ECF21-AA93-4E3B-BD76-B07D8AFAFCB6}"/>
    <hyperlink ref="BB538" r:id="rId9562" display="https://www.daloopa.com/src/50457805" xr:uid="{8A0DB1B8-6AD2-4770-B2D6-0D8735B2EE1D}"/>
    <hyperlink ref="BC538" r:id="rId9563" display="https://www.daloopa.com/src/67054086" xr:uid="{AA2CB96B-5C98-4D31-89D8-1EAA65D13D8E}"/>
    <hyperlink ref="A539" r:id="rId9564" xr:uid="{B7034F53-56AD-4F0E-8C05-9BEBF2BA796E}"/>
    <hyperlink ref="C539" r:id="rId9565" xr:uid="{7085B8E5-C1A3-4D2A-9E4A-B4290BA89691}"/>
    <hyperlink ref="U539" r:id="rId9566" display="https://www.daloopa.com/src/1671361" xr:uid="{3EBC90C8-F8A4-436E-93B5-DBA011C4A5ED}"/>
    <hyperlink ref="V539" r:id="rId9567" display="https://www.daloopa.com/src/1671333" xr:uid="{78791C36-A4D2-4BF8-9DAB-04D289C03F84}"/>
    <hyperlink ref="W539" r:id="rId9568" display="https://www.daloopa.com/src/1671305" xr:uid="{4F9C172A-A7E4-4073-A72C-26D94285BBC6}"/>
    <hyperlink ref="X539" r:id="rId9569" display="https://www.daloopa.com/src/1671277" xr:uid="{DE27976C-478D-42D5-A631-C49DAEE4990B}"/>
    <hyperlink ref="Y539" r:id="rId9570" display="https://www.daloopa.com/src/1671249" xr:uid="{C75AD92F-157A-4BE6-A825-71F27FF99059}"/>
    <hyperlink ref="Z539" r:id="rId9571" display="https://www.daloopa.com/src/1671221" xr:uid="{8D62675D-90E0-482D-B69B-198F92ACCA2F}"/>
    <hyperlink ref="AA539" r:id="rId9572" display="https://www.daloopa.com/src/1671193" xr:uid="{B339265D-0831-456F-B48C-E0EE74F55D28}"/>
    <hyperlink ref="AB539" r:id="rId9573" display="https://www.daloopa.com/src/1671165" xr:uid="{55F09977-0B82-46AF-BAC6-172815140D30}"/>
    <hyperlink ref="AC539" r:id="rId9574" display="https://www.daloopa.com/src/1671137" xr:uid="{0CA307CE-B620-4B0E-9A59-CED9ED1DE5C7}"/>
    <hyperlink ref="AD539" r:id="rId9575" display="https://www.daloopa.com/src/1671109" xr:uid="{7DBAD4C0-FEE7-49E9-BB19-9FCEF263FD51}"/>
    <hyperlink ref="AE539" r:id="rId9576" display="https://www.daloopa.com/src/1671081" xr:uid="{740516BC-4230-4096-878B-B930054B4C2F}"/>
    <hyperlink ref="AF539" r:id="rId9577" display="https://www.daloopa.com/src/2697124" xr:uid="{29BD98EC-31D1-43A7-AF4B-33895DBD34E9}"/>
    <hyperlink ref="AG539" r:id="rId9578" display="https://www.daloopa.com/src/4681513" xr:uid="{C63891CE-8068-40B6-A69D-96BFE0E815FD}"/>
    <hyperlink ref="AH539" r:id="rId9579" display="https://www.daloopa.com/src/7963279" xr:uid="{3A2411EC-F127-4E2B-9F87-BC4F99B75C70}"/>
    <hyperlink ref="AI539" r:id="rId9580" display="https://www.daloopa.com/src/10333153" xr:uid="{93BEA8D2-462B-4834-BD5C-435717E9BE77}"/>
    <hyperlink ref="AJ539" r:id="rId9581" display="https://www.daloopa.com/src/14718331" xr:uid="{153775AC-F565-4EB0-B842-B4FE2E1C506E}"/>
    <hyperlink ref="AK539" r:id="rId9582" display="https://www.daloopa.com/src/20810589" xr:uid="{D48FAD3C-66F1-40F6-831B-F3A313D81E27}"/>
    <hyperlink ref="AL539" r:id="rId9583" display="https://www.daloopa.com/src/32273760" xr:uid="{7010F69F-316B-4EAE-B762-75C2B06CF761}"/>
    <hyperlink ref="AM539" r:id="rId9584" display="https://www.daloopa.com/src/38123900" xr:uid="{A109B4E0-BCBE-463C-BB73-E635A3523647}"/>
    <hyperlink ref="AR539" r:id="rId9585" display="https://www.daloopa.com/src/67050863" xr:uid="{41067777-868C-4FF2-9B55-924857EEBA83}"/>
    <hyperlink ref="AX539" r:id="rId9586" display="https://www.daloopa.com/src/45304354" xr:uid="{10711FD4-043C-401A-B0B4-C49515C0E651}"/>
    <hyperlink ref="AY539" r:id="rId9587" display="https://www.daloopa.com/src/45304355" xr:uid="{EBCDE520-DFA2-4CD8-84AD-36493F564BC1}"/>
    <hyperlink ref="AZ539" r:id="rId9588" display="https://www.daloopa.com/src/45304356" xr:uid="{8D099AB0-5EFC-4E24-8EA7-7CB132548006}"/>
    <hyperlink ref="BA539" r:id="rId9589" display="https://www.daloopa.com/src/45304357" xr:uid="{8B28965E-DA4D-46FC-BD19-A6BEC68CF669}"/>
    <hyperlink ref="A540" r:id="rId9590" xr:uid="{D0927BBD-795E-4D56-B0DD-FAF4EE74128A}"/>
    <hyperlink ref="C540" r:id="rId9591" xr:uid="{66739EB4-42C4-4AF5-893F-2326099E2673}"/>
    <hyperlink ref="U540" r:id="rId9592" display="https://www.daloopa.com/src/1671362" xr:uid="{A9FCF547-5942-4333-9140-8E1F9986FEBB}"/>
    <hyperlink ref="V540" r:id="rId9593" display="https://www.daloopa.com/src/1671334" xr:uid="{9BE1BB50-8C2D-46AC-8BFE-61843DA154A8}"/>
    <hyperlink ref="W540" r:id="rId9594" display="https://www.daloopa.com/src/1671306" xr:uid="{D83FA14B-12E8-4541-AFD5-9541463AD6DF}"/>
    <hyperlink ref="X540" r:id="rId9595" display="https://www.daloopa.com/src/1671278" xr:uid="{5727122F-1782-40CD-B4AF-3ECBF23BFC26}"/>
    <hyperlink ref="Y540" r:id="rId9596" display="https://www.daloopa.com/src/1671250" xr:uid="{841A69FA-FF42-4E7A-B180-024B8C6D27A8}"/>
    <hyperlink ref="Z540" r:id="rId9597" display="https://www.daloopa.com/src/1671222" xr:uid="{F8077C77-2D8A-47ED-AA7B-252727417641}"/>
    <hyperlink ref="AA540" r:id="rId9598" display="https://www.daloopa.com/src/1671194" xr:uid="{10BCFCB0-DEA5-412C-B1C5-8EB0F25237F0}"/>
    <hyperlink ref="AB540" r:id="rId9599" display="https://www.daloopa.com/src/1671166" xr:uid="{73FC42A8-3A0D-47D0-B4DC-78A55061C5B1}"/>
    <hyperlink ref="AC540" r:id="rId9600" display="https://www.daloopa.com/src/1671138" xr:uid="{058391F8-7F7E-48FF-90FE-BC992DEA4E94}"/>
    <hyperlink ref="AD540" r:id="rId9601" display="https://www.daloopa.com/src/1671110" xr:uid="{6C68DFD9-871A-4C64-878E-64F066F986A4}"/>
    <hyperlink ref="AE540" r:id="rId9602" display="https://www.daloopa.com/src/1671082" xr:uid="{D9106A88-53FD-4C9A-8CEF-E397FDD35D3E}"/>
    <hyperlink ref="AX540" r:id="rId9603" display="https://www.daloopa.com/src/45304358" xr:uid="{98DEAEAF-80CE-4F24-BCB1-756F230EA617}"/>
    <hyperlink ref="AY540" r:id="rId9604" display="https://www.daloopa.com/src/45304359" xr:uid="{EE0B8061-C6DE-4BF7-95B9-226AD794B1C0}"/>
    <hyperlink ref="AZ540" r:id="rId9605" display="https://www.daloopa.com/src/45304360" xr:uid="{BBA0C37D-85CD-4CEB-A937-304E06279F5E}"/>
    <hyperlink ref="A541" r:id="rId9606" xr:uid="{F3A13E70-B302-4DF2-B00F-F5A30A4767B4}"/>
    <hyperlink ref="C541" r:id="rId9607" xr:uid="{879C5A30-E0C1-4609-B2B9-79284395EF64}"/>
    <hyperlink ref="U541" r:id="rId9608" display="https://www.daloopa.com/src/1671363" xr:uid="{F55ED0EC-941E-4449-8380-F913C309076F}"/>
    <hyperlink ref="V541" r:id="rId9609" display="https://www.daloopa.com/src/1671335" xr:uid="{C69532F5-C40C-48AE-AEA4-253F41DECD2A}"/>
    <hyperlink ref="W541" r:id="rId9610" display="https://www.daloopa.com/src/1671307" xr:uid="{EE588285-6DC1-4B64-8A31-F25F78D63642}"/>
    <hyperlink ref="X541" r:id="rId9611" display="https://www.daloopa.com/src/1671279" xr:uid="{EA2F4425-8707-494A-A446-F3542EE9EF68}"/>
    <hyperlink ref="Y541" r:id="rId9612" display="https://www.daloopa.com/src/1671251" xr:uid="{EACBC5D3-7CCF-4BFB-9DDA-214AE368E469}"/>
    <hyperlink ref="Z541" r:id="rId9613" display="https://www.daloopa.com/src/1671223" xr:uid="{CA7A99E3-6C7B-42CE-98A5-1DBDC26446FA}"/>
    <hyperlink ref="AA541" r:id="rId9614" display="https://www.daloopa.com/src/1671195" xr:uid="{A5275C29-116E-450B-8672-41DAE1ED4268}"/>
    <hyperlink ref="AB541" r:id="rId9615" display="https://www.daloopa.com/src/1671167" xr:uid="{52AD7C73-9CAC-41A2-B34B-6DA9CDDF8901}"/>
    <hyperlink ref="AC541" r:id="rId9616" display="https://www.daloopa.com/src/1671139" xr:uid="{940E9AF1-AEA6-4FDB-B983-D95064F35D6A}"/>
    <hyperlink ref="AD541" r:id="rId9617" display="https://www.daloopa.com/src/1671111" xr:uid="{D7DBFAED-EBEB-499D-B4D1-F630666740DA}"/>
    <hyperlink ref="AE541" r:id="rId9618" display="https://www.daloopa.com/src/1671083" xr:uid="{9D7D21B8-A11D-40C6-AFA7-11D682692D75}"/>
    <hyperlink ref="AF541" r:id="rId9619" display="https://www.daloopa.com/src/2697125" xr:uid="{0092B696-7FC5-4F0A-835D-EFEE2BDC7A3E}"/>
    <hyperlink ref="AG541" r:id="rId9620" display="https://www.daloopa.com/src/4681514" xr:uid="{5839B423-A7D0-4FF2-A53A-B3922D006ACA}"/>
    <hyperlink ref="AH541" r:id="rId9621" display="https://www.daloopa.com/src/7963280" xr:uid="{2BE4F129-2823-450A-A94C-320319687D30}"/>
    <hyperlink ref="AI541" r:id="rId9622" display="https://www.daloopa.com/src/10333144" xr:uid="{4F519A3D-F97D-4CE9-953A-69A753C2F34A}"/>
    <hyperlink ref="AJ541" r:id="rId9623" display="https://www.daloopa.com/src/14718332" xr:uid="{C22384A6-8951-45F9-9D6D-D73482FB30A8}"/>
    <hyperlink ref="AK541" r:id="rId9624" display="https://www.daloopa.com/src/20810601" xr:uid="{5C785272-B9A3-4396-B300-751ACEAFB6C9}"/>
    <hyperlink ref="AL541" r:id="rId9625" display="https://www.daloopa.com/src/32273756" xr:uid="{F3D8F79D-AA4B-402B-ABB5-80C953497E47}"/>
    <hyperlink ref="AM541" r:id="rId9626" display="https://www.daloopa.com/src/38123901" xr:uid="{03E783ED-EEE3-4141-8567-A641D8B69FF2}"/>
    <hyperlink ref="AN541" r:id="rId9627" display="https://www.daloopa.com/src/50174320" xr:uid="{E6C51D0C-2251-4994-B5C8-3D201BABCD1C}"/>
    <hyperlink ref="AO541" r:id="rId9628" display="https://www.daloopa.com/src/53410541" xr:uid="{4BAECE59-C227-4841-81BF-0D056330EF8D}"/>
    <hyperlink ref="AP541" r:id="rId9629" display="https://www.daloopa.com/src/58652919" xr:uid="{CE815E8A-F6D8-4E06-AA52-D01381B054A4}"/>
    <hyperlink ref="AQ541" r:id="rId9630" display="https://www.daloopa.com/src/62949529" xr:uid="{09AAE6B0-6F93-4A78-BB68-74649970CD7A}"/>
    <hyperlink ref="AR541" r:id="rId9631" display="https://www.daloopa.com/src/67049650" xr:uid="{8BD4E619-35A7-4ED2-A91F-7856200B41D2}"/>
    <hyperlink ref="AX541" r:id="rId9632" display="https://www.daloopa.com/src/45304361" xr:uid="{44A9C68B-7A13-4246-97FA-CF1720DF39FA}"/>
    <hyperlink ref="AY541" r:id="rId9633" display="https://www.daloopa.com/src/45304362" xr:uid="{FA8C3A50-0796-4FEC-AA43-437DFF77FFA0}"/>
    <hyperlink ref="AZ541" r:id="rId9634" display="https://www.daloopa.com/src/45304363" xr:uid="{BEF456B5-319E-433D-8DCB-62BFA504EE06}"/>
    <hyperlink ref="BA541" r:id="rId9635" display="https://www.daloopa.com/src/45304364" xr:uid="{389141CA-BC8A-459E-99A8-6360B4E236CB}"/>
    <hyperlink ref="BB541" r:id="rId9636" display="https://www.daloopa.com/src/50457806" xr:uid="{AED7AFCD-485A-4027-8FDB-5F20F65CFFD0}"/>
    <hyperlink ref="BC541" r:id="rId9637" display="https://www.daloopa.com/src/67054087" xr:uid="{326FFD53-5DC7-47E2-8049-E68ECE22D361}"/>
    <hyperlink ref="A543" r:id="rId9638" xr:uid="{9903E416-5473-4BA6-B032-563B5F0987F1}"/>
    <hyperlink ref="C543" r:id="rId9639" xr:uid="{F2062B4D-3B0B-4F3E-B844-AE3079FEB34E}"/>
    <hyperlink ref="U543" r:id="rId9640" display="https://www.daloopa.com/src/1671364" xr:uid="{F9041182-3F14-4F50-B81F-1FEACFE0DCC9}"/>
    <hyperlink ref="V543" r:id="rId9641" display="https://www.daloopa.com/src/1671336" xr:uid="{2031CC62-75A3-4156-80ED-7BCF2F3DFBE6}"/>
    <hyperlink ref="W543" r:id="rId9642" display="https://www.daloopa.com/src/1671308" xr:uid="{29DB8514-E676-4811-A307-FEF6E4141A72}"/>
    <hyperlink ref="X543" r:id="rId9643" display="https://www.daloopa.com/src/1671280" xr:uid="{F6F7742B-19AA-44E3-A5DC-D4022C7A7FC9}"/>
    <hyperlink ref="Y543" r:id="rId9644" display="https://www.daloopa.com/src/1671252" xr:uid="{6735361F-1064-4D59-8EBE-B207FF131CD3}"/>
    <hyperlink ref="Z543" r:id="rId9645" display="https://www.daloopa.com/src/1671224" xr:uid="{C2F2230B-3751-4EC9-B088-B558C0558ACA}"/>
    <hyperlink ref="AA543" r:id="rId9646" display="https://www.daloopa.com/src/1671196" xr:uid="{55794CB1-1D4C-4BF5-96E7-37685AC68122}"/>
    <hyperlink ref="AB543" r:id="rId9647" display="https://www.daloopa.com/src/1671168" xr:uid="{85AE5133-D7FC-4631-A9ED-DCFDB3A11F97}"/>
    <hyperlink ref="AC543" r:id="rId9648" display="https://www.daloopa.com/src/1671140" xr:uid="{70E9A4DE-AF2F-413C-9CED-8CAF231DE653}"/>
    <hyperlink ref="AD543" r:id="rId9649" display="https://www.daloopa.com/src/1671112" xr:uid="{0D51D522-0A31-4BF1-B529-A95F3A73A9A2}"/>
    <hyperlink ref="AE543" r:id="rId9650" display="https://www.daloopa.com/src/1671084" xr:uid="{30E05823-B906-4C86-ABAB-2412DA232A91}"/>
    <hyperlink ref="AX543" r:id="rId9651" display="https://www.daloopa.com/src/45304365" xr:uid="{F11CD03E-5DA7-4CA3-96CF-8FA05C38E47C}"/>
    <hyperlink ref="AY543" r:id="rId9652" display="https://www.daloopa.com/src/45304366" xr:uid="{254DDD56-F97C-47C2-A64D-82D5EA134F06}"/>
    <hyperlink ref="A544" r:id="rId9653" xr:uid="{DA2EF636-E47E-489D-ADCA-65D1D5742964}"/>
    <hyperlink ref="C544" r:id="rId9654" xr:uid="{CB88E2B4-168D-4BA3-8230-3EB0A6CA5161}"/>
    <hyperlink ref="AF544" r:id="rId9655" display="https://www.daloopa.com/src/2697126" xr:uid="{CE5CD9BD-8989-47F4-999B-B5B290A48B34}"/>
    <hyperlink ref="AG544" r:id="rId9656" display="https://www.daloopa.com/src/4681515" xr:uid="{41A576CE-2AB9-4883-B2FB-EDCD3C201B86}"/>
    <hyperlink ref="AH544" r:id="rId9657" display="https://www.daloopa.com/src/7963281" xr:uid="{A2DDF4A9-CC4A-4BEF-A11C-432D9AB58FAC}"/>
    <hyperlink ref="AI544" r:id="rId9658" display="https://www.daloopa.com/src/10333145" xr:uid="{9A5E0CE1-2213-485A-92AB-A92987C2ACE8}"/>
    <hyperlink ref="AJ544" r:id="rId9659" display="https://www.daloopa.com/src/14718330" xr:uid="{928F64BB-2B15-4502-AD5F-E34933F79C70}"/>
    <hyperlink ref="AK544" r:id="rId9660" display="https://www.daloopa.com/src/20810577" xr:uid="{C73F816B-8546-4F23-873A-450A8091B20B}"/>
    <hyperlink ref="AL544" r:id="rId9661" display="https://www.daloopa.com/src/32273758" xr:uid="{F7F53208-5881-4CF4-85C4-5DDFE7736BFB}"/>
    <hyperlink ref="AM544" r:id="rId9662" display="https://www.daloopa.com/src/38123903" xr:uid="{1489DBC1-4C98-444F-BCA4-CAE5CFE95988}"/>
    <hyperlink ref="BA544" r:id="rId9663" display="https://www.daloopa.com/src/45304368" xr:uid="{867C23FB-281A-471B-9D7E-20C9E47C02CD}"/>
    <hyperlink ref="A545" r:id="rId9664" xr:uid="{76E062AB-4786-48C0-A862-88576CC219FA}"/>
    <hyperlink ref="C545" r:id="rId9665" xr:uid="{CFD0ABD2-91CA-42C5-B507-2D9914FAC6D8}"/>
    <hyperlink ref="U545" r:id="rId9666" display="https://www.daloopa.com/src/1671365" xr:uid="{4964B3B4-39D8-4E39-BB80-44E0366BF87A}"/>
    <hyperlink ref="V545" r:id="rId9667" display="https://www.daloopa.com/src/1671337" xr:uid="{CAACEAC1-C680-41AF-848E-909D09A8D557}"/>
    <hyperlink ref="W545" r:id="rId9668" display="https://www.daloopa.com/src/1671309" xr:uid="{44AA1C18-A613-4278-8000-271CEF01FB34}"/>
    <hyperlink ref="X545" r:id="rId9669" display="https://www.daloopa.com/src/1671281" xr:uid="{EDB0843C-A5DA-4A47-A60A-77E84D5ED563}"/>
    <hyperlink ref="Y545" r:id="rId9670" display="https://www.daloopa.com/src/1671253" xr:uid="{49301B18-7FCF-4CC2-A862-3B29F13F571C}"/>
    <hyperlink ref="Z545" r:id="rId9671" display="https://www.daloopa.com/src/1671225" xr:uid="{DC43BBF6-13CF-45E1-9AEF-B52E2742D065}"/>
    <hyperlink ref="AA545" r:id="rId9672" display="https://www.daloopa.com/src/1671197" xr:uid="{2598553D-CF40-4F09-A9D1-4F4039D73412}"/>
    <hyperlink ref="AB545" r:id="rId9673" display="https://www.daloopa.com/src/1671169" xr:uid="{4510759E-BF26-494E-A1AF-94E012CE511C}"/>
    <hyperlink ref="AC545" r:id="rId9674" display="https://www.daloopa.com/src/1671141" xr:uid="{242D89C5-1BD3-4B87-B134-B7558FEE8E56}"/>
    <hyperlink ref="AD545" r:id="rId9675" display="https://www.daloopa.com/src/1671113" xr:uid="{166963C7-D926-4746-8186-83314BB566EB}"/>
    <hyperlink ref="AE545" r:id="rId9676" display="https://www.daloopa.com/src/1671085" xr:uid="{0EFB5352-5D6D-41DF-8C76-23C916AC1696}"/>
    <hyperlink ref="AF545" r:id="rId9677" display="https://www.daloopa.com/src/2697127" xr:uid="{9C900844-4EAF-4EC6-B462-1A8ABD5E83D3}"/>
    <hyperlink ref="AG545" r:id="rId9678" display="https://www.daloopa.com/src/4681516" xr:uid="{6805143D-2FA7-40EA-B831-E4B07840BE57}"/>
    <hyperlink ref="AH545" r:id="rId9679" display="https://www.daloopa.com/src/7963282" xr:uid="{13876DA5-6F83-47A1-A752-FE79529BE4EC}"/>
    <hyperlink ref="AI545" r:id="rId9680" display="https://www.daloopa.com/src/10333158" xr:uid="{F10880C6-B560-473E-A9C7-FFC9DA113EDC}"/>
    <hyperlink ref="AJ545" r:id="rId9681" display="https://www.daloopa.com/src/14718307" xr:uid="{1D2F8577-5140-48F2-ABDC-A0698716E6B4}"/>
    <hyperlink ref="AK545" r:id="rId9682" display="https://www.daloopa.com/src/20810585" xr:uid="{898539E0-0FB1-4789-931F-074B33ECCA59}"/>
    <hyperlink ref="AL545" r:id="rId9683" display="https://www.daloopa.com/src/32273759" xr:uid="{4DD6561E-782D-4905-978F-18D26E4F656C}"/>
    <hyperlink ref="AM545" r:id="rId9684" display="https://www.daloopa.com/src/38123907" xr:uid="{D3A102A5-B35D-4BE3-82EF-880F5DB12AC1}"/>
    <hyperlink ref="AN545" r:id="rId9685" display="https://www.daloopa.com/src/50174360" xr:uid="{E79E50CC-B79F-435D-832B-2D442CADE6BD}"/>
    <hyperlink ref="AO545" r:id="rId9686" display="https://www.daloopa.com/src/53410552" xr:uid="{E57C1932-9AE2-4E93-B85C-84ADA3EAB51B}"/>
    <hyperlink ref="AP545" r:id="rId9687" display="https://www.daloopa.com/src/58652930" xr:uid="{C9BFCBDD-E701-453D-8931-219291CAA3D8}"/>
    <hyperlink ref="AQ545" r:id="rId9688" display="https://www.daloopa.com/src/62949540" xr:uid="{D7B3CB2E-48AE-4257-BD0F-FE52A380D77D}"/>
    <hyperlink ref="AR545" r:id="rId9689" display="https://www.daloopa.com/src/67057767" xr:uid="{71C72BF7-6B64-4388-B7BF-31C0F20EB21A}"/>
    <hyperlink ref="A546" r:id="rId9690" xr:uid="{74A461CC-8ED2-44DA-91D2-1C9EF961B738}"/>
    <hyperlink ref="C546" r:id="rId9691" xr:uid="{07B1DBC6-B48F-4D47-B95C-BEE5012F58B4}"/>
    <hyperlink ref="AR546" r:id="rId9692" display="https://www.daloopa.com/src/67057799" xr:uid="{432448E5-CA14-4F56-AC9D-FD572C933CA6}"/>
    <hyperlink ref="A547" r:id="rId9693" xr:uid="{59F644EC-7DA5-4911-AF46-D228A02DD83A}"/>
    <hyperlink ref="C547" r:id="rId9694" xr:uid="{BD0F1EA1-1CEB-4DEF-92A8-7A5BC42935D4}"/>
    <hyperlink ref="U547" r:id="rId9695" display="https://www.daloopa.com/src/1671366" xr:uid="{9A85AEB3-C9C2-47A7-B8CF-45B66B4D9125}"/>
    <hyperlink ref="V547" r:id="rId9696" display="https://www.daloopa.com/src/1671338" xr:uid="{4A3E1823-1524-4BCA-A69F-15676BC16D79}"/>
    <hyperlink ref="W547" r:id="rId9697" display="https://www.daloopa.com/src/1671310" xr:uid="{EAF63C65-B2BE-427F-94F7-47079157C9CA}"/>
    <hyperlink ref="X547" r:id="rId9698" display="https://www.daloopa.com/src/1671282" xr:uid="{D9E95BA4-64AE-4185-860C-472C41496AFB}"/>
    <hyperlink ref="Y547" r:id="rId9699" display="https://www.daloopa.com/src/1671254" xr:uid="{9EA10632-C889-44F1-ACD3-3878C67C422C}"/>
    <hyperlink ref="Z547" r:id="rId9700" display="https://www.daloopa.com/src/1671226" xr:uid="{B48FF71C-2011-4A42-AF89-BBADFA555D43}"/>
    <hyperlink ref="AA547" r:id="rId9701" display="https://www.daloopa.com/src/1671198" xr:uid="{2414E473-5158-4EA6-B403-781206D97311}"/>
    <hyperlink ref="AB547" r:id="rId9702" display="https://www.daloopa.com/src/1671170" xr:uid="{DF63AAB1-1D3A-4702-B765-A6A2956FF01A}"/>
    <hyperlink ref="AC547" r:id="rId9703" display="https://www.daloopa.com/src/1671142" xr:uid="{8D729587-740C-4090-A882-74314A323D91}"/>
    <hyperlink ref="AD547" r:id="rId9704" display="https://www.daloopa.com/src/1671114" xr:uid="{9081F9D8-AE68-456A-8CAD-D874BDBE5AA9}"/>
    <hyperlink ref="AE547" r:id="rId9705" display="https://www.daloopa.com/src/1671086" xr:uid="{4A8B9CDD-3704-468F-BF02-EBAFE4FCCE9F}"/>
    <hyperlink ref="AF547" r:id="rId9706" display="https://www.daloopa.com/src/2697128" xr:uid="{871EC678-84DF-4302-ADF1-BA7031C1DDF5}"/>
    <hyperlink ref="AG547" r:id="rId9707" display="https://www.daloopa.com/src/4681517" xr:uid="{33B29B7A-AC7E-4DD4-B1E3-9898DBA95ECA}"/>
    <hyperlink ref="AH547" r:id="rId9708" display="https://www.daloopa.com/src/7963283" xr:uid="{B21F3AB0-7AD9-4BB1-AF2C-5EB292309D95}"/>
    <hyperlink ref="AI547" r:id="rId9709" display="https://www.daloopa.com/src/10333157" xr:uid="{99C44F0C-2EB3-4AF8-8CF2-2DC6C0B7BFAC}"/>
    <hyperlink ref="AJ547" r:id="rId9710" display="https://www.daloopa.com/src/14718309" xr:uid="{797EA952-4636-4D5F-99D0-7674EC75FD06}"/>
    <hyperlink ref="AK547" r:id="rId9711" display="https://www.daloopa.com/src/20810583" xr:uid="{72C0E5EF-1E53-490C-BE95-5CB01E33F7F8}"/>
    <hyperlink ref="AL547" r:id="rId9712" display="https://www.daloopa.com/src/32273761" xr:uid="{368D3C13-EF5E-42FC-933B-4E55FF04F143}"/>
    <hyperlink ref="AM547" r:id="rId9713" display="https://www.daloopa.com/src/38123908" xr:uid="{150E2499-8752-4A33-98BD-8388A230E378}"/>
    <hyperlink ref="AN547" r:id="rId9714" display="https://www.daloopa.com/src/50174361" xr:uid="{36CD332E-65E2-4DD7-BFC6-FFC75E1A33F3}"/>
    <hyperlink ref="AO547" r:id="rId9715" display="https://www.daloopa.com/src/53410553" xr:uid="{408613DE-7C6A-42F5-A443-F1AAF6E38A3F}"/>
    <hyperlink ref="AP547" r:id="rId9716" display="https://www.daloopa.com/src/58652931" xr:uid="{BA83398B-C1EC-487A-AD24-315050981395}"/>
    <hyperlink ref="AQ547" r:id="rId9717" display="https://www.daloopa.com/src/62949541" xr:uid="{B4DE152F-B573-43F8-9B8A-1784CDBD506C}"/>
    <hyperlink ref="AR547" r:id="rId9718" display="https://www.daloopa.com/src/67057857" xr:uid="{D1BECE16-6FAA-44BA-B369-5136E96F3FB3}"/>
    <hyperlink ref="A549" r:id="rId9719" xr:uid="{248B4908-2E5A-44DF-8220-6766613DC02C}"/>
    <hyperlink ref="C549" r:id="rId9720" xr:uid="{95666140-4E3D-4BF4-9C2A-8C235D5EB66B}"/>
    <hyperlink ref="M549" r:id="rId9721" display="https://www.daloopa.com/src/1671484" xr:uid="{55747652-D7FE-497C-9213-BBAEF592DD64}"/>
    <hyperlink ref="N549" r:id="rId9722" display="https://www.daloopa.com/src/1671472" xr:uid="{2FFE9606-CD4E-4E8F-B3CA-64B6DD6DE481}"/>
    <hyperlink ref="O549" r:id="rId9723" display="https://www.daloopa.com/src/1671460" xr:uid="{4ACE4BA6-0ACF-47A2-8502-2C15DF97346A}"/>
    <hyperlink ref="P549" r:id="rId9724" display="https://www.daloopa.com/src/1671448" xr:uid="{F9C0EE66-A664-41FD-8C2C-399EFFCE34EF}"/>
    <hyperlink ref="Q549" r:id="rId9725" display="https://www.daloopa.com/src/1671436" xr:uid="{EC1CE278-F7CF-4FDB-95CD-C68AA6D86C7D}"/>
    <hyperlink ref="R549" r:id="rId9726" display="https://www.daloopa.com/src/1671424" xr:uid="{3CB38E0B-21A9-4908-9117-F253728EDB46}"/>
    <hyperlink ref="S549" r:id="rId9727" display="https://www.daloopa.com/src/1671409" xr:uid="{40A5EBA9-CB63-49B4-A79A-49B5B9BF7FEF}"/>
    <hyperlink ref="T549" r:id="rId9728" display="https://www.daloopa.com/src/1671388" xr:uid="{ED095DA0-95E2-44A0-A4B0-E5023A4D018C}"/>
    <hyperlink ref="U549" r:id="rId9729" display="https://www.daloopa.com/src/1671367" xr:uid="{380A8F54-C1A5-45A4-A403-F859AD33BE38}"/>
    <hyperlink ref="V549" r:id="rId9730" display="https://www.daloopa.com/src/1671339" xr:uid="{9BFDBA1C-3758-431A-A661-5FD1FF310B2F}"/>
    <hyperlink ref="W549" r:id="rId9731" display="https://www.daloopa.com/src/1671311" xr:uid="{42AA98A2-2B60-472B-83DD-8C7C631CE154}"/>
    <hyperlink ref="X549" r:id="rId9732" display="https://www.daloopa.com/src/1671283" xr:uid="{4B563C4C-0A0D-47C6-8CE6-A30064F33C42}"/>
    <hyperlink ref="Y549" r:id="rId9733" display="https://www.daloopa.com/src/1671255" xr:uid="{7FBCD216-1239-47D3-97FC-EAD5F34E1E1B}"/>
    <hyperlink ref="Z549" r:id="rId9734" display="https://www.daloopa.com/src/1671227" xr:uid="{BB809865-3842-47AE-B4ED-241A63EA4AC9}"/>
    <hyperlink ref="AA549" r:id="rId9735" display="https://www.daloopa.com/src/1671199" xr:uid="{9940F09D-03DD-4D46-818F-08703A34FAAE}"/>
    <hyperlink ref="AB549" r:id="rId9736" display="https://www.daloopa.com/src/1671171" xr:uid="{E0AE6EE2-2E6C-40A5-B65C-C3D1EB466DF2}"/>
    <hyperlink ref="AC549" r:id="rId9737" display="https://www.daloopa.com/src/1671143" xr:uid="{017DD46E-5544-470F-89EB-5B0C90FFDEAD}"/>
    <hyperlink ref="AD549" r:id="rId9738" display="https://www.daloopa.com/src/1671115" xr:uid="{7F517759-2C36-4381-A52B-35A5B79A6219}"/>
    <hyperlink ref="AE549" r:id="rId9739" display="https://www.daloopa.com/src/1671087" xr:uid="{8FB0A95C-6CB8-415D-8A36-E4CCEF57DF97}"/>
    <hyperlink ref="AF549" r:id="rId9740" display="https://www.daloopa.com/src/2697129" xr:uid="{36D768C7-31D3-472D-9A09-8DB93E13582F}"/>
    <hyperlink ref="AG549" r:id="rId9741" display="https://www.daloopa.com/src/4681518" xr:uid="{BB6205B9-6D1B-4AED-9A24-590793E4C30F}"/>
    <hyperlink ref="AH549" r:id="rId9742" display="https://www.daloopa.com/src/7963284" xr:uid="{A9DBB116-A51A-4F67-922F-904C91D4BD71}"/>
    <hyperlink ref="AI549" r:id="rId9743" display="https://www.daloopa.com/src/10333137" xr:uid="{E39CE5EC-A311-49D3-B218-0BAFC554AA18}"/>
    <hyperlink ref="AJ549" r:id="rId9744" display="https://www.daloopa.com/src/14718308" xr:uid="{3C209150-391E-4E4E-81DD-6F3EAD27AE99}"/>
    <hyperlink ref="AK549" r:id="rId9745" display="https://www.daloopa.com/src/20810594" xr:uid="{161F58B7-0DE9-41CD-AEA3-97A5181F15E5}"/>
    <hyperlink ref="AL549" r:id="rId9746" display="https://www.daloopa.com/src/32273748" xr:uid="{6D2117E1-5878-426A-BF59-27FA5E17FBFE}"/>
    <hyperlink ref="AM549" r:id="rId9747" display="https://www.daloopa.com/src/38123914" xr:uid="{F735B5AF-1B2D-4FF2-97FF-8371C5B47528}"/>
    <hyperlink ref="AN549" r:id="rId9748" display="https://www.daloopa.com/src/50174316" xr:uid="{F40E953B-1CA6-4CA1-8BDA-77E2C00E4A28}"/>
    <hyperlink ref="AO549" r:id="rId9749" display="https://www.daloopa.com/src/53410542" xr:uid="{8259675A-A988-419C-BEC6-20FAAE6A902D}"/>
    <hyperlink ref="AP549" r:id="rId9750" display="https://www.daloopa.com/src/58652920" xr:uid="{1ABCCA69-FC7B-436E-B581-363EBABF87CC}"/>
    <hyperlink ref="AQ549" r:id="rId9751" display="https://www.daloopa.com/src/62949530" xr:uid="{04AB3B41-01B2-4F9B-B0D9-01D9AB291A72}"/>
    <hyperlink ref="AR549" r:id="rId9752" display="https://www.daloopa.com/src/67049640" xr:uid="{0B603E72-5BFE-46DD-B05C-B52AD2849BE6}"/>
    <hyperlink ref="AV549" r:id="rId9753" display="https://www.daloopa.com/src/45304268" xr:uid="{A1BFB2C4-0F79-487F-8960-6F4C1E474B54}"/>
    <hyperlink ref="AW549" r:id="rId9754" display="https://www.daloopa.com/src/45304269" xr:uid="{63D6F484-854E-4AD8-813A-304C87682B8A}"/>
    <hyperlink ref="AX549" r:id="rId9755" display="https://www.daloopa.com/src/45304270" xr:uid="{F2672146-41F7-4BED-8881-B8DADEF46AD8}"/>
    <hyperlink ref="AY549" r:id="rId9756" display="https://www.daloopa.com/src/45304271" xr:uid="{BAA45B00-16E6-4102-8672-7C5F4A72D30E}"/>
    <hyperlink ref="AZ549" r:id="rId9757" display="https://www.daloopa.com/src/45304272" xr:uid="{1550756F-FC5E-43AE-90E5-94199431068C}"/>
    <hyperlink ref="BA549" r:id="rId9758" display="https://www.daloopa.com/src/45304273" xr:uid="{A1D15B29-707D-4CDC-AA73-AE0E92ABE2A1}"/>
    <hyperlink ref="BB549" r:id="rId9759" display="https://www.daloopa.com/src/50457837" xr:uid="{51A96A24-5D09-47DF-B9FB-1D7448A42173}"/>
    <hyperlink ref="BC549" r:id="rId9760" display="https://www.daloopa.com/src/67054088" xr:uid="{291BAF99-D8BC-4C69-AB0F-6FEC4092EF2F}"/>
    <hyperlink ref="A551" r:id="rId9761" xr:uid="{0725110A-307B-4965-8EA4-D255F9A37AB6}"/>
    <hyperlink ref="C551" r:id="rId9762" xr:uid="{FCE05DEC-384A-4494-8C96-1548A6D19F5A}"/>
    <hyperlink ref="AR551" r:id="rId9763" display="https://www.daloopa.com/src/67049647" xr:uid="{C59FF363-0029-4B90-86A0-15543D3BE6DD}"/>
    <hyperlink ref="A553" r:id="rId9764" xr:uid="{08F3D0D7-6AB4-4CDF-B8AB-A6E7637F12A6}"/>
    <hyperlink ref="C553" r:id="rId9765" xr:uid="{28850168-3A95-464A-8E8A-6806E3460350}"/>
    <hyperlink ref="S553" r:id="rId9766" display="https://www.daloopa.com/src/1671410" xr:uid="{63C4BB31-5B09-4F6B-9383-91E97EE6F0DD}"/>
    <hyperlink ref="T553" r:id="rId9767" display="https://www.daloopa.com/src/1671389" xr:uid="{419DDC4E-C42C-4E82-A710-2E9B468ACC31}"/>
    <hyperlink ref="U553" r:id="rId9768" display="https://www.daloopa.com/src/1671368" xr:uid="{10B2B6EC-C41B-4B0B-B54D-589200F17319}"/>
    <hyperlink ref="V553" r:id="rId9769" display="https://www.daloopa.com/src/1671340" xr:uid="{A7D3BA5E-126F-4164-98F0-D3FFFF0F6F5F}"/>
    <hyperlink ref="W553" r:id="rId9770" display="https://www.daloopa.com/src/1671312" xr:uid="{4E5F7DC9-BABE-483F-B455-26FAFA1DC9F8}"/>
    <hyperlink ref="X553" r:id="rId9771" display="https://www.daloopa.com/src/1671284" xr:uid="{921C9FBE-C5E9-44C3-B102-FE52462BDB3E}"/>
    <hyperlink ref="Y553" r:id="rId9772" display="https://www.daloopa.com/src/1671256" xr:uid="{A3044370-007F-4005-ADC1-75D80EF96E14}"/>
    <hyperlink ref="Z553" r:id="rId9773" display="https://www.daloopa.com/src/1671228" xr:uid="{EF89EA0D-97BC-478E-8C24-274A65394DF7}"/>
    <hyperlink ref="AA553" r:id="rId9774" display="https://www.daloopa.com/src/1671200" xr:uid="{A3EF7C24-B1F0-4D6C-82DB-3119B706E47A}"/>
    <hyperlink ref="AB553" r:id="rId9775" display="https://www.daloopa.com/src/1671172" xr:uid="{1DF689BD-1E0A-444C-BD0D-4DC4433D01B7}"/>
    <hyperlink ref="AC553" r:id="rId9776" display="https://www.daloopa.com/src/1671144" xr:uid="{1C864BF8-F9A9-4D2C-AAAC-52DE2BE7BB71}"/>
    <hyperlink ref="AD553" r:id="rId9777" display="https://www.daloopa.com/src/1671116" xr:uid="{DB92C1D4-95E8-4191-B21A-021465F76D17}"/>
    <hyperlink ref="AE553" r:id="rId9778" display="https://www.daloopa.com/src/1671088" xr:uid="{4119E806-B3E8-4703-B56D-C27A149E63B9}"/>
    <hyperlink ref="AF553" r:id="rId9779" display="https://www.daloopa.com/src/2697130" xr:uid="{CFBB3A8E-B40F-46C9-B5C3-D789DFD7597C}"/>
    <hyperlink ref="AG553" r:id="rId9780" display="https://www.daloopa.com/src/4681519" xr:uid="{68D7EDF5-85DD-49DF-B135-1A5702D87D7A}"/>
    <hyperlink ref="AH553" r:id="rId9781" display="https://www.daloopa.com/src/7963285" xr:uid="{B04F3882-7B20-4434-B37A-19994E94EDC3}"/>
    <hyperlink ref="AI553" r:id="rId9782" display="https://www.daloopa.com/src/10333156" xr:uid="{DC4C920E-4242-42E8-8228-ED9C070642A3}"/>
    <hyperlink ref="AJ553" r:id="rId9783" display="https://www.daloopa.com/src/14718310" xr:uid="{59563C37-CDE1-4577-9E07-37AB315CF583}"/>
    <hyperlink ref="AK553" r:id="rId9784" display="https://www.daloopa.com/src/20810581" xr:uid="{83C205B5-9DF8-40E2-B8B7-63578E29638B}"/>
    <hyperlink ref="AL553" r:id="rId9785" display="https://www.daloopa.com/src/32273764" xr:uid="{3B3113FC-719F-49B2-B45A-5068D4634AC4}"/>
    <hyperlink ref="AM553" r:id="rId9786" display="https://www.daloopa.com/src/38123904" xr:uid="{C97E6E1B-F536-4F86-8671-B89E19AC5B9C}"/>
    <hyperlink ref="AN553" r:id="rId9787" display="https://www.daloopa.com/src/50174362" xr:uid="{46F00B97-7426-464E-86AD-84F095016A39}"/>
    <hyperlink ref="AO553" r:id="rId9788" display="https://www.daloopa.com/src/53410554" xr:uid="{03508C93-E081-4092-826B-20545D61E011}"/>
    <hyperlink ref="AP553" r:id="rId9789" display="https://www.daloopa.com/src/58652932" xr:uid="{E3F3AFFE-68B0-41D5-BA49-AD5AAFD31DF1}"/>
    <hyperlink ref="AQ553" r:id="rId9790" display="https://www.daloopa.com/src/62949542" xr:uid="{09F8AE80-7EF0-4E2C-9F9C-E72EE81EEF91}"/>
    <hyperlink ref="AR553" r:id="rId9791" display="https://www.daloopa.com/src/67057769" xr:uid="{5FB3364E-C50C-4B21-97DB-964598762E4C}"/>
    <hyperlink ref="A554" r:id="rId9792" xr:uid="{34B3978A-69CA-4D92-9CEA-07E8FA1F9716}"/>
    <hyperlink ref="C554" r:id="rId9793" xr:uid="{B21D3F92-2F55-4850-9ED9-0C28E0C14D4D}"/>
    <hyperlink ref="AR554" r:id="rId9794" display="https://www.daloopa.com/src/67057852" xr:uid="{6A264F69-21B6-4ED5-8FC9-824DC7EE9081}"/>
    <hyperlink ref="A556" r:id="rId9795" xr:uid="{D779E972-B202-4B69-A5EF-E4244A9EA3AA}"/>
    <hyperlink ref="C556" r:id="rId9796" xr:uid="{21474AD0-C7BB-4387-A112-6229D8E52E55}"/>
    <hyperlink ref="AF556" r:id="rId9797" display="https://www.daloopa.com/src/2697131" xr:uid="{B1C063E2-532E-4254-862E-FFB4C6E19417}"/>
    <hyperlink ref="AG556" r:id="rId9798" display="https://www.daloopa.com/src/4681520" xr:uid="{1164F2E2-A029-40B7-87D4-EE49BF3FF2BF}"/>
    <hyperlink ref="AH556" r:id="rId9799" display="https://www.daloopa.com/src/7963286" xr:uid="{7F901517-BF41-46A8-BB0B-5E987C20A8C6}"/>
    <hyperlink ref="AI556" r:id="rId9800" display="https://www.daloopa.com/src/10333152" xr:uid="{33D55684-D485-422C-979F-793DF63F0317}"/>
    <hyperlink ref="AJ556" r:id="rId9801" display="https://www.daloopa.com/src/14718311" xr:uid="{4DD1BCBB-8A0F-4700-99AD-295563E566FD}"/>
    <hyperlink ref="AK556" r:id="rId9802" display="https://www.daloopa.com/src/20810580" xr:uid="{0C5C213D-941A-4DAB-AF6B-DD4A5AC676F9}"/>
    <hyperlink ref="AL556" r:id="rId9803" display="https://www.daloopa.com/src/32273765" xr:uid="{5D8441D2-7EC9-4BD8-AC73-54E8BC6D7893}"/>
    <hyperlink ref="AM556" r:id="rId9804" display="https://www.daloopa.com/src/38123909" xr:uid="{2628A683-9A54-4133-B8A7-15316ED12B5A}"/>
    <hyperlink ref="AN556" r:id="rId9805" display="https://www.daloopa.com/src/50174322" xr:uid="{8FD96DB6-E6B0-4297-9237-14395E940A96}"/>
    <hyperlink ref="AO556" r:id="rId9806" display="https://www.daloopa.com/src/53410543" xr:uid="{CB761161-1E03-49D4-8C48-E8EE3E7ABB0B}"/>
    <hyperlink ref="AP556" r:id="rId9807" display="https://www.daloopa.com/src/58652921" xr:uid="{70989E33-291E-45F7-A796-0D69A00503DB}"/>
    <hyperlink ref="AQ556" r:id="rId9808" display="https://www.daloopa.com/src/62949531" xr:uid="{2F7640F6-A4BF-4450-8E8C-4E8CA78C36BA}"/>
    <hyperlink ref="AR556" r:id="rId9809" display="https://www.daloopa.com/src/67049645" xr:uid="{4FF2C86F-DFD0-4E37-909A-5E0EECB4E350}"/>
    <hyperlink ref="AZ556" r:id="rId9810" display="https://www.daloopa.com/src/45304274" xr:uid="{A41417CE-768E-4F31-8EBB-DF6062BD3889}"/>
    <hyperlink ref="BA556" r:id="rId9811" display="https://www.daloopa.com/src/45304275" xr:uid="{01967E1A-5DB8-4B91-92B0-7384876253BF}"/>
    <hyperlink ref="BB556" r:id="rId9812" display="https://www.daloopa.com/src/50457838" xr:uid="{095373BB-12CD-468F-B927-415E5031CD4A}"/>
    <hyperlink ref="BC556" r:id="rId9813" display="https://www.daloopa.com/src/67065393" xr:uid="{B9C213C2-1F14-46FC-A686-C72CC266F401}"/>
    <hyperlink ref="A557" r:id="rId9814" xr:uid="{8F488C97-0587-4760-B39B-D8E614AC0E93}"/>
    <hyperlink ref="C557" r:id="rId9815" xr:uid="{933E4B6A-848F-46D1-A133-E0160BD5832A}"/>
    <hyperlink ref="S557" r:id="rId9816" display="https://www.daloopa.com/src/1671411" xr:uid="{F461AB7F-DD91-48BA-9B1C-1EDB6887D9AB}"/>
    <hyperlink ref="T557" r:id="rId9817" display="https://www.daloopa.com/src/1671390" xr:uid="{58013110-C0CD-4AFA-891B-9A4385FC0D1E}"/>
    <hyperlink ref="U557" r:id="rId9818" display="https://www.daloopa.com/src/1671369" xr:uid="{9023585A-FA9D-4201-A918-DA9E279CF1EB}"/>
    <hyperlink ref="V557" r:id="rId9819" display="https://www.daloopa.com/src/1671341" xr:uid="{13371F18-A119-439D-8DF3-67A9B96EAD79}"/>
    <hyperlink ref="W557" r:id="rId9820" display="https://www.daloopa.com/src/1671313" xr:uid="{AEABCF94-19C5-4B39-858A-B223635706B9}"/>
    <hyperlink ref="X557" r:id="rId9821" display="https://www.daloopa.com/src/1671285" xr:uid="{67410E5B-13FA-4C2D-8BBD-381FF0B34746}"/>
    <hyperlink ref="Y557" r:id="rId9822" display="https://www.daloopa.com/src/1671257" xr:uid="{6CB22A59-C71D-49E7-BDCB-D6904155B57C}"/>
    <hyperlink ref="Z557" r:id="rId9823" display="https://www.daloopa.com/src/1671229" xr:uid="{BB3618AB-FB82-4689-BC02-DC22BCB7FCAF}"/>
    <hyperlink ref="AA557" r:id="rId9824" display="https://www.daloopa.com/src/1671201" xr:uid="{8A1FACD9-4ABB-4BA6-BE1F-DCD6E9E83AE4}"/>
    <hyperlink ref="AB557" r:id="rId9825" display="https://www.daloopa.com/src/1671173" xr:uid="{D46E3E56-0F02-4368-B17C-A087C0F4154E}"/>
    <hyperlink ref="AC557" r:id="rId9826" display="https://www.daloopa.com/src/1671145" xr:uid="{BDC3255B-5342-4212-96FC-A7E4991E7D02}"/>
    <hyperlink ref="AD557" r:id="rId9827" display="https://www.daloopa.com/src/1671117" xr:uid="{478E9264-09C3-4411-8568-8A12CA9CDD11}"/>
    <hyperlink ref="AE557" r:id="rId9828" display="https://www.daloopa.com/src/1671089" xr:uid="{643E986F-AE4D-4F0C-9C6D-ED461C57CD47}"/>
    <hyperlink ref="AF557" r:id="rId9829" display="https://www.daloopa.com/src/2697132" xr:uid="{B6A36BE7-F5F8-478D-929A-9B900FC85DE0}"/>
    <hyperlink ref="AG557" r:id="rId9830" display="https://www.daloopa.com/src/4681521" xr:uid="{74CD44BD-7B3C-44C2-8325-3A338262E814}"/>
    <hyperlink ref="AH557" r:id="rId9831" display="https://www.daloopa.com/src/7963287" xr:uid="{365F78A9-738F-435B-8F2E-6DAE19335961}"/>
    <hyperlink ref="AI557" r:id="rId9832" display="https://www.daloopa.com/src/10333146" xr:uid="{B5427D80-232F-42E3-BDB0-5CCC4C51AAC8}"/>
    <hyperlink ref="AJ557" r:id="rId9833" display="https://www.daloopa.com/src/14718312" xr:uid="{96CC302C-99F5-441C-B76E-5185629BB18D}"/>
    <hyperlink ref="AK557" r:id="rId9834" display="https://www.daloopa.com/src/20810595" xr:uid="{2D3CF86C-BD71-491A-8E3F-B2CA7A70E6A1}"/>
    <hyperlink ref="AL557" r:id="rId9835" display="https://www.daloopa.com/src/32273755" xr:uid="{23999DDF-A422-405B-9487-680C9ECB7716}"/>
    <hyperlink ref="AM557" r:id="rId9836" display="https://www.daloopa.com/src/38123893" xr:uid="{362D5242-F3B4-468A-A8D6-29EB9DE8CCDB}"/>
    <hyperlink ref="AN557" r:id="rId9837" display="https://www.daloopa.com/src/50174321" xr:uid="{70930F18-9390-44DC-86A4-F8C95F295459}"/>
    <hyperlink ref="AO557" r:id="rId9838" display="https://www.daloopa.com/src/53410544" xr:uid="{BA011D31-C3E0-4AB6-99EE-19793C7CCADE}"/>
    <hyperlink ref="AP557" r:id="rId9839" display="https://www.daloopa.com/src/58652922" xr:uid="{739F2C49-0AB1-4D61-92FD-6A1EE2314CE9}"/>
    <hyperlink ref="AQ557" r:id="rId9840" display="https://www.daloopa.com/src/62949532" xr:uid="{77CE0815-FEA9-4FA9-A2B6-9F555CCEE7AD}"/>
    <hyperlink ref="AR557" r:id="rId9841" display="https://www.daloopa.com/src/67049646" xr:uid="{BDB96AE3-AB15-4A34-988B-88D5CA18BD7C}"/>
    <hyperlink ref="AX557" r:id="rId9842" display="https://www.daloopa.com/src/45304276" xr:uid="{E20F1CEB-A68B-4C73-9856-22EE44DBA600}"/>
    <hyperlink ref="AY557" r:id="rId9843" display="https://www.daloopa.com/src/45304286" xr:uid="{C9DA5DCF-645D-4F01-8695-AEEF4E54BE37}"/>
    <hyperlink ref="AZ557" r:id="rId9844" display="https://www.daloopa.com/src/45304287" xr:uid="{1961C76F-D3CE-4AB8-AB97-9EEE8A38C9F5}"/>
    <hyperlink ref="BA557" r:id="rId9845" display="https://www.daloopa.com/src/45304288" xr:uid="{C991E707-955C-46FA-A981-14A930256475}"/>
    <hyperlink ref="BB557" r:id="rId9846" display="https://www.daloopa.com/src/50457839" xr:uid="{17815210-9D3A-48D6-B632-FCD358601AAA}"/>
    <hyperlink ref="BC557" r:id="rId9847" display="https://www.daloopa.com/src/67065402" xr:uid="{93BA2E81-F77C-4417-A59B-150893E3A934}"/>
    <hyperlink ref="A559" r:id="rId9848" xr:uid="{E51E195B-E944-41EC-B5E1-395BAE10F049}"/>
    <hyperlink ref="C559" r:id="rId9849" xr:uid="{EDC62BEF-B003-4B5F-B991-A57A01185893}"/>
    <hyperlink ref="AR559" r:id="rId9850" display="https://www.daloopa.com/src/67057766" xr:uid="{568FDDFD-E455-47CF-8539-74008C7887BD}"/>
    <hyperlink ref="A560" r:id="rId9851" xr:uid="{6C322625-7C42-4BBD-A817-044A03C1DAC4}"/>
    <hyperlink ref="C560" r:id="rId9852" xr:uid="{464AD529-9AFE-4EFB-B572-4AA44573F976}"/>
    <hyperlink ref="AR560" r:id="rId9853" display="https://www.daloopa.com/src/67057797" xr:uid="{94C33EBB-6B75-43BD-988A-23B821DE882C}"/>
    <hyperlink ref="A561" r:id="rId9854" xr:uid="{8EAECA44-E51C-4CE3-B028-7BE316313136}"/>
    <hyperlink ref="C561" r:id="rId9855" xr:uid="{43F434C4-B2AC-4745-B1D9-B1897B98B709}"/>
    <hyperlink ref="AR561" r:id="rId9856" display="https://www.daloopa.com/src/67057853" xr:uid="{0E0D68F1-4F7C-43EB-B9CC-B119E76E0FD2}"/>
    <hyperlink ref="A563" r:id="rId9857" xr:uid="{35FF3BF5-563E-47F8-B895-C15EBE03803C}"/>
    <hyperlink ref="C563" r:id="rId9858" xr:uid="{2D536C37-8805-4626-B86C-83753769AFE0}"/>
    <hyperlink ref="AN563" r:id="rId9859" display="https://www.daloopa.com/src/50174312" xr:uid="{1C13B9EC-0E9F-4D90-AA24-635803F3260C}"/>
    <hyperlink ref="AO563" r:id="rId9860" display="https://www.daloopa.com/src/53410545" xr:uid="{4B4A0252-D5CA-483C-BC40-2953F5B57EEC}"/>
    <hyperlink ref="AP563" r:id="rId9861" display="https://www.daloopa.com/src/58652923" xr:uid="{7CAA6082-3085-4CB4-BFA8-7DAF53155235}"/>
    <hyperlink ref="AQ563" r:id="rId9862" display="https://www.daloopa.com/src/62949533" xr:uid="{5745604B-47AC-453B-88F7-8FF6BEC8BE1F}"/>
    <hyperlink ref="AR563" r:id="rId9863" display="https://www.daloopa.com/src/67049644" xr:uid="{22B65A84-2B6A-4995-A772-78BE6D8BE75E}"/>
    <hyperlink ref="BC563" r:id="rId9864" display="https://www.daloopa.com/src/67054089" xr:uid="{7A32E194-4A2F-490C-9BE6-5C7404CE0DBE}"/>
    <hyperlink ref="A564" r:id="rId9865" xr:uid="{3F984FD2-1DED-4735-950E-8C056650CFC3}"/>
    <hyperlink ref="C564" r:id="rId9866" xr:uid="{B10AA52F-FEDA-4AF9-847A-E7984DD83209}"/>
    <hyperlink ref="AN564" r:id="rId9867" display="https://www.daloopa.com/src/50174323" xr:uid="{B7D7B8AB-CE50-4D8C-B012-327A1D1AD8EB}"/>
    <hyperlink ref="AO564" r:id="rId9868" display="https://www.daloopa.com/src/53410546" xr:uid="{29C8257D-3E06-4B24-834F-FAD12A6A6632}"/>
    <hyperlink ref="AP564" r:id="rId9869" display="https://www.daloopa.com/src/58652924" xr:uid="{9A6FC308-DA74-49D1-84D4-D589ACDF2DB1}"/>
    <hyperlink ref="AQ564" r:id="rId9870" display="https://www.daloopa.com/src/62949534" xr:uid="{03CB7B7F-1E61-4A66-99F2-50E9C6C8665F}"/>
    <hyperlink ref="AR564" r:id="rId9871" display="https://www.daloopa.com/src/67050864" xr:uid="{99F12DDA-368B-4A7A-94E0-CF82267B66C8}"/>
    <hyperlink ref="BC564" r:id="rId9872" display="https://www.daloopa.com/src/67054090" xr:uid="{862B5E71-271B-4A16-B228-8847831495F5}"/>
    <hyperlink ref="A565" r:id="rId9873" xr:uid="{8382BE3A-9CD6-4BED-9ADB-3C15E76BDB66}"/>
    <hyperlink ref="C565" r:id="rId9874" xr:uid="{F9BC5666-087E-4E0A-92E8-92122278728B}"/>
    <hyperlink ref="AN565" r:id="rId9875" display="https://www.daloopa.com/src/50174313" xr:uid="{E190FAFC-823D-49C1-80AE-2C86CC5F91B1}"/>
    <hyperlink ref="AO565" r:id="rId9876" display="https://www.daloopa.com/src/53410547" xr:uid="{2F3866F8-B92C-4752-A95C-42A2A0B629E1}"/>
    <hyperlink ref="AP565" r:id="rId9877" display="https://www.daloopa.com/src/58652925" xr:uid="{81015613-672D-4192-AC5A-3F63A8F59D7E}"/>
    <hyperlink ref="AQ565" r:id="rId9878" display="https://www.daloopa.com/src/62949535" xr:uid="{C5080453-9496-4684-A809-956DD4A6DD3A}"/>
    <hyperlink ref="AR565" r:id="rId9879" display="https://www.daloopa.com/src/67049651" xr:uid="{C73E97FD-5F10-4FF4-810B-380D7FA0AE76}"/>
    <hyperlink ref="BC565" r:id="rId9880" display="https://www.daloopa.com/src/67054091" xr:uid="{27C26F5D-78EA-46C5-AB93-F75140829DE0}"/>
    <hyperlink ref="A567" r:id="rId9881" xr:uid="{DC8BDD34-9327-4DE5-8051-3EA3CAF64528}"/>
    <hyperlink ref="C567" r:id="rId9882" xr:uid="{C5DAA7FE-583B-47AD-94FD-E883F3A917AD}"/>
    <hyperlink ref="AR567" r:id="rId9883" display="https://www.daloopa.com/src/67049652" xr:uid="{DD6044B1-1867-4E61-877D-84E438D00EA9}"/>
    <hyperlink ref="A569" r:id="rId9884" xr:uid="{09B22A1A-07D2-47E7-98E8-29034063817E}"/>
    <hyperlink ref="C569" r:id="rId9885" xr:uid="{E85C9985-AB1F-4EFC-9F85-7039376413E2}"/>
    <hyperlink ref="M569" r:id="rId9886" display="https://www.daloopa.com/src/1671485" xr:uid="{64105FEB-657B-42E9-9CC1-2DBBCD631274}"/>
    <hyperlink ref="N569" r:id="rId9887" display="https://www.daloopa.com/src/1671473" xr:uid="{F99010F0-2E85-4B76-AF34-65810D934630}"/>
    <hyperlink ref="O569" r:id="rId9888" display="https://www.daloopa.com/src/1671461" xr:uid="{F7040C5B-47CE-4476-BE16-3F099112E617}"/>
    <hyperlink ref="P569" r:id="rId9889" display="https://www.daloopa.com/src/1671449" xr:uid="{4FFD5760-25A8-4184-A6E5-823E57D79F98}"/>
    <hyperlink ref="Q569" r:id="rId9890" display="https://www.daloopa.com/src/1671437" xr:uid="{4BDD0862-840C-40CA-B780-E31944745F66}"/>
    <hyperlink ref="R569" r:id="rId9891" display="https://www.daloopa.com/src/1671425" xr:uid="{1138C850-7ABE-4A07-BF29-E4D6690CBC25}"/>
    <hyperlink ref="S569" r:id="rId9892" display="https://www.daloopa.com/src/1671412" xr:uid="{330AFF38-9F48-440B-B02C-4B236B8E45FA}"/>
    <hyperlink ref="T569" r:id="rId9893" display="https://www.daloopa.com/src/1671391" xr:uid="{5C751316-D325-4238-AB0A-1BD710A4EB20}"/>
    <hyperlink ref="U569" r:id="rId9894" display="https://www.daloopa.com/src/1671370" xr:uid="{7F097301-FB32-4D68-8EAC-75A54F771D45}"/>
    <hyperlink ref="V569" r:id="rId9895" display="https://www.daloopa.com/src/1671342" xr:uid="{3B228C52-CF07-40FF-83A0-A08532BE47AE}"/>
    <hyperlink ref="W569" r:id="rId9896" display="https://www.daloopa.com/src/1671314" xr:uid="{5B1CFF9A-CD49-43C6-998D-7ADB81F332A8}"/>
    <hyperlink ref="X569" r:id="rId9897" display="https://www.daloopa.com/src/1671286" xr:uid="{CC4D04C2-9A6D-466F-BB79-2CBA800726E8}"/>
    <hyperlink ref="Y569" r:id="rId9898" display="https://www.daloopa.com/src/1671258" xr:uid="{3A469FA2-5315-45DF-9EF5-0571CDEADFFC}"/>
    <hyperlink ref="Z569" r:id="rId9899" display="https://www.daloopa.com/src/1671230" xr:uid="{24E135DF-5243-450C-B3BE-4BB01D779B1B}"/>
    <hyperlink ref="AA569" r:id="rId9900" display="https://www.daloopa.com/src/1671202" xr:uid="{0D4D4C29-2310-45FD-9DD7-ABAEB581E3FD}"/>
    <hyperlink ref="AB569" r:id="rId9901" display="https://www.daloopa.com/src/1671174" xr:uid="{B6CB18AD-69A7-4C25-9096-8E28633DBFAA}"/>
    <hyperlink ref="AC569" r:id="rId9902" display="https://www.daloopa.com/src/1671146" xr:uid="{928A9396-7C3C-4695-A0EC-A59B0BE80A1A}"/>
    <hyperlink ref="AD569" r:id="rId9903" display="https://www.daloopa.com/src/1671118" xr:uid="{6F5394FD-D6A4-4D3E-ADA2-D88EF41C3D96}"/>
    <hyperlink ref="AE569" r:id="rId9904" display="https://www.daloopa.com/src/1671090" xr:uid="{994C24E0-E8A3-48A3-BF7E-C20FB28E7F00}"/>
    <hyperlink ref="AF569" r:id="rId9905" display="https://www.daloopa.com/src/2697133" xr:uid="{B8727BB6-EA00-471E-86FB-CBB8B8A1A2E2}"/>
    <hyperlink ref="AG569" r:id="rId9906" display="https://www.daloopa.com/src/4681522" xr:uid="{BB0017AB-E306-4880-9A1A-7C3C870DD15F}"/>
    <hyperlink ref="AH569" r:id="rId9907" display="https://www.daloopa.com/src/7963288" xr:uid="{BD0D22EA-409E-42CC-90B8-CE07FC63C98F}"/>
    <hyperlink ref="AI569" r:id="rId9908" display="https://www.daloopa.com/src/10333148" xr:uid="{4AD63934-8EE4-445B-8EAE-3E3C65BC844B}"/>
    <hyperlink ref="AJ569" r:id="rId9909" display="https://www.daloopa.com/src/14718313" xr:uid="{B95B9187-19EE-4C2E-B9CE-0CCE738ACC65}"/>
    <hyperlink ref="AK569" r:id="rId9910" display="https://www.daloopa.com/src/20810596" xr:uid="{9C6F6F1E-75AC-4041-A76E-A6C53BE7760A}"/>
    <hyperlink ref="AL569" r:id="rId9911" display="https://www.daloopa.com/src/32273746" xr:uid="{99B5F2C2-742D-4DDC-9A82-44A50166866F}"/>
    <hyperlink ref="AM569" r:id="rId9912" display="https://www.daloopa.com/src/38123917" xr:uid="{A2F0FEFD-A91D-4E43-847C-46D385EF2643}"/>
    <hyperlink ref="AV569" r:id="rId9913" display="https://www.daloopa.com/src/45304289" xr:uid="{9F2F8917-4C70-4160-AC8D-5C3973961796}"/>
    <hyperlink ref="AW569" r:id="rId9914" display="https://www.daloopa.com/src/45304290" xr:uid="{8F16D055-1E46-4BAF-B240-D59CBFEF8EF6}"/>
    <hyperlink ref="AX569" r:id="rId9915" display="https://www.daloopa.com/src/45304291" xr:uid="{144694AB-BA56-4B59-9E90-875B65524E12}"/>
    <hyperlink ref="AY569" r:id="rId9916" display="https://www.daloopa.com/src/45304292" xr:uid="{90D85484-2090-43E0-88CD-347B7FDF7CF1}"/>
    <hyperlink ref="AZ569" r:id="rId9917" display="https://www.daloopa.com/src/45304293" xr:uid="{3852DCA8-038A-477A-92EB-CB22B1B15294}"/>
    <hyperlink ref="BA569" r:id="rId9918" display="https://www.daloopa.com/src/45304294" xr:uid="{2B34A1B8-A577-4911-B0A9-3992C4539ABE}"/>
    <hyperlink ref="A570" r:id="rId9919" xr:uid="{A68B818F-408E-491C-835C-23D0694691F4}"/>
    <hyperlink ref="C570" r:id="rId9920" xr:uid="{D985FCA6-417C-49AF-AB31-657A447B5FD8}"/>
    <hyperlink ref="M570" r:id="rId9921" display="https://www.daloopa.com/src/1671486" xr:uid="{7E49DD52-9791-4B67-8111-0C62E4EB1229}"/>
    <hyperlink ref="N570" r:id="rId9922" display="https://www.daloopa.com/src/1671474" xr:uid="{E3FE4AA5-BD3E-42C6-B0C8-00CA47B85C41}"/>
    <hyperlink ref="O570" r:id="rId9923" display="https://www.daloopa.com/src/1671462" xr:uid="{57962C52-FC4C-4D43-9927-287B79DE5E38}"/>
    <hyperlink ref="P570" r:id="rId9924" display="https://www.daloopa.com/src/1671450" xr:uid="{D614607E-A7A3-4869-935E-B14A64BBE8A8}"/>
    <hyperlink ref="Q570" r:id="rId9925" display="https://www.daloopa.com/src/1671438" xr:uid="{840B57D4-2D1C-4B79-837E-E5CAC83C3FBC}"/>
    <hyperlink ref="R570" r:id="rId9926" display="https://www.daloopa.com/src/1671426" xr:uid="{ACA66434-E2E1-40BA-BB79-DF5DC2A5DA9D}"/>
    <hyperlink ref="S570" r:id="rId9927" display="https://www.daloopa.com/src/1671413" xr:uid="{C2643B99-7746-4A5A-A1DA-AD92213112BC}"/>
    <hyperlink ref="T570" r:id="rId9928" display="https://www.daloopa.com/src/1671392" xr:uid="{599B4130-8243-4A53-BED3-94352A451414}"/>
    <hyperlink ref="U570" r:id="rId9929" display="https://www.daloopa.com/src/1671371" xr:uid="{4FADF4CE-D880-4469-9043-EEBCDA93B78E}"/>
    <hyperlink ref="V570" r:id="rId9930" display="https://www.daloopa.com/src/1671343" xr:uid="{6108158D-9E7D-4247-B06C-8DFD036050CB}"/>
    <hyperlink ref="W570" r:id="rId9931" display="https://www.daloopa.com/src/1671315" xr:uid="{A0E526C2-D87A-4F43-A0C2-6F711A68202C}"/>
    <hyperlink ref="X570" r:id="rId9932" display="https://www.daloopa.com/src/1671287" xr:uid="{12592306-C4C7-40AA-8423-5D6000982F74}"/>
    <hyperlink ref="Y570" r:id="rId9933" display="https://www.daloopa.com/src/1671259" xr:uid="{190DCCB2-0D56-4FC3-8030-D1D6739FAE7F}"/>
    <hyperlink ref="Z570" r:id="rId9934" display="https://www.daloopa.com/src/1671231" xr:uid="{1BF40CDB-D905-4AB2-93F6-99157161E07C}"/>
    <hyperlink ref="AA570" r:id="rId9935" display="https://www.daloopa.com/src/1671203" xr:uid="{B47E6310-424D-4A97-99EE-419A3AD89D63}"/>
    <hyperlink ref="AB570" r:id="rId9936" display="https://www.daloopa.com/src/1671175" xr:uid="{47392CE9-3491-4F9B-84C9-0006D2C4D712}"/>
    <hyperlink ref="AC570" r:id="rId9937" display="https://www.daloopa.com/src/1671147" xr:uid="{C7E67D2A-EA1A-4A56-B663-23E6A7A69CF8}"/>
    <hyperlink ref="AD570" r:id="rId9938" display="https://www.daloopa.com/src/1671119" xr:uid="{829DA7E4-0950-40E1-9A62-72DA9670F6C2}"/>
    <hyperlink ref="AE570" r:id="rId9939" display="https://www.daloopa.com/src/1671091" xr:uid="{FAB9CA77-CC1F-460C-879C-1BE7B416B280}"/>
    <hyperlink ref="AF570" r:id="rId9940" display="https://www.daloopa.com/src/2697134" xr:uid="{09E16E86-7B33-4037-B6DB-4B10F55981DD}"/>
    <hyperlink ref="AG570" r:id="rId9941" display="https://www.daloopa.com/src/4681523" xr:uid="{BD8203F5-7C3D-4DF5-8D70-ADB15B72D742}"/>
    <hyperlink ref="AH570" r:id="rId9942" display="https://www.daloopa.com/src/7963289" xr:uid="{017569BA-7C55-43DD-B19A-B3325DDD6209}"/>
    <hyperlink ref="AI570" r:id="rId9943" display="https://www.daloopa.com/src/10333149" xr:uid="{64D68DAD-5473-448C-8EAC-D31217C7D582}"/>
    <hyperlink ref="AJ570" r:id="rId9944" display="https://www.daloopa.com/src/14718314" xr:uid="{17928458-33D3-4FF5-B836-2AE0781CB7F2}"/>
    <hyperlink ref="AK570" r:id="rId9945" display="https://www.daloopa.com/src/20810597" xr:uid="{D92544A9-146B-46D6-AEBE-38D3C4C7EB0A}"/>
    <hyperlink ref="AL570" r:id="rId9946" display="https://www.daloopa.com/src/32273771" xr:uid="{DE9F36E0-E468-42A5-A848-73C7D26B4026}"/>
    <hyperlink ref="AM570" r:id="rId9947" display="https://www.daloopa.com/src/38123918" xr:uid="{01DE2489-8333-4CBA-8175-7EF1A3CDCC4D}"/>
    <hyperlink ref="AV570" r:id="rId9948" display="https://www.daloopa.com/src/45304295" xr:uid="{524BF618-A3F1-49ED-A8E7-634C0E8877AD}"/>
    <hyperlink ref="AW570" r:id="rId9949" display="https://www.daloopa.com/src/45304296" xr:uid="{94BD5FC9-1E45-45C3-8EDB-9302F6A57202}"/>
    <hyperlink ref="AX570" r:id="rId9950" display="https://www.daloopa.com/src/45304297" xr:uid="{5AF023F1-A85D-48F1-AE06-186762FDFEB5}"/>
    <hyperlink ref="AY570" r:id="rId9951" display="https://www.daloopa.com/src/45304298" xr:uid="{E926EF0A-2E3C-41B5-8154-1708B931A9B0}"/>
    <hyperlink ref="AZ570" r:id="rId9952" display="https://www.daloopa.com/src/45304299" xr:uid="{263DCAE2-2D42-415F-A002-AFB44853859C}"/>
    <hyperlink ref="BA570" r:id="rId9953" display="https://www.daloopa.com/src/45304300" xr:uid="{E084ED19-E115-4395-8686-F9B2BF1F90FB}"/>
    <hyperlink ref="A571" r:id="rId9954" xr:uid="{938B54D3-D9D3-4784-8D32-5FC3BB1FFC49}"/>
    <hyperlink ref="C571" r:id="rId9955" xr:uid="{02655930-CAC8-4E90-9C3C-759B186F364B}"/>
    <hyperlink ref="S571" r:id="rId9956" display="https://www.daloopa.com/src/1671414" xr:uid="{EF66D2C7-BD8A-4FC7-BD25-00BBF06F41A7}"/>
    <hyperlink ref="T571" r:id="rId9957" display="https://www.daloopa.com/src/1671393" xr:uid="{DF34D883-B46C-42DA-A2E6-1CBB4265E0B5}"/>
    <hyperlink ref="U571" r:id="rId9958" display="https://www.daloopa.com/src/1671372" xr:uid="{BBD5386B-F6E7-4D0A-9C6F-58B07C38B132}"/>
    <hyperlink ref="V571" r:id="rId9959" display="https://www.daloopa.com/src/1671344" xr:uid="{B65CDB91-2200-4355-B8B5-31ED3C80EB18}"/>
    <hyperlink ref="W571" r:id="rId9960" display="https://www.daloopa.com/src/1671316" xr:uid="{1C331ED2-8631-4D1E-AF66-8F992EE54C56}"/>
    <hyperlink ref="X571" r:id="rId9961" display="https://www.daloopa.com/src/1671288" xr:uid="{9F1406B2-EEF1-4674-9692-018FB1FBCB92}"/>
    <hyperlink ref="Y571" r:id="rId9962" display="https://www.daloopa.com/src/1671260" xr:uid="{FBFB80EB-A704-43BF-902B-CEB02C7A6089}"/>
    <hyperlink ref="Z571" r:id="rId9963" display="https://www.daloopa.com/src/1671232" xr:uid="{7B057DFC-0A27-42EA-9ED6-64B440638991}"/>
    <hyperlink ref="AA571" r:id="rId9964" display="https://www.daloopa.com/src/1671204" xr:uid="{0F14CAFE-651F-4B25-BDE8-BC08159B281D}"/>
    <hyperlink ref="AB571" r:id="rId9965" display="https://www.daloopa.com/src/1671176" xr:uid="{769A1B79-F576-464C-A208-F0A52ED93C56}"/>
    <hyperlink ref="AC571" r:id="rId9966" display="https://www.daloopa.com/src/1671148" xr:uid="{81AE2894-15F2-4F91-B615-E230D27BD3D4}"/>
    <hyperlink ref="AD571" r:id="rId9967" display="https://www.daloopa.com/src/1671120" xr:uid="{DFDC5CCC-4DDD-405D-AF07-94901A4BF5B4}"/>
    <hyperlink ref="AE571" r:id="rId9968" display="https://www.daloopa.com/src/1671092" xr:uid="{9A3F3141-0E45-43A9-A8CB-0F221D016057}"/>
    <hyperlink ref="AF571" r:id="rId9969" display="https://www.daloopa.com/src/2697135" xr:uid="{BA682053-DC21-4F91-8661-C5EA51A669FB}"/>
    <hyperlink ref="AG571" r:id="rId9970" display="https://www.daloopa.com/src/4681524" xr:uid="{F26972E8-15BC-4547-A192-CCB2B299A806}"/>
    <hyperlink ref="AH571" r:id="rId9971" display="https://www.daloopa.com/src/7963290" xr:uid="{A04BE2E3-82BF-40B6-9574-9ACDA22155F1}"/>
    <hyperlink ref="AI571" r:id="rId9972" display="https://www.daloopa.com/src/10333154" xr:uid="{9464F84E-E1A9-4ECE-A867-B6D1E128F96E}"/>
    <hyperlink ref="AJ571" r:id="rId9973" display="https://www.daloopa.com/src/14718315" xr:uid="{3D041810-E15A-4D75-85C5-4FE32989FB62}"/>
    <hyperlink ref="AK571" r:id="rId9974" display="https://www.daloopa.com/src/20810579" xr:uid="{38F86D95-629A-45E7-B468-616CC60D0135}"/>
    <hyperlink ref="AL571" r:id="rId9975" display="https://www.daloopa.com/src/32273766" xr:uid="{B1933093-8A28-4AEE-A6B7-9D1B67B07D3E}"/>
    <hyperlink ref="AM571" r:id="rId9976" display="https://www.daloopa.com/src/38123905" xr:uid="{75C123C8-944E-4076-9001-0AEB8D6DF74F}"/>
    <hyperlink ref="AN571" r:id="rId9977" display="https://www.daloopa.com/src/50174363" xr:uid="{5B4B3808-7147-422B-85D8-1B2D3D728299}"/>
    <hyperlink ref="AO571" r:id="rId9978" display="https://www.daloopa.com/src/53410555" xr:uid="{0B3004E4-F053-41AC-9EAB-6BE11F6AA723}"/>
    <hyperlink ref="AP571" r:id="rId9979" display="https://www.daloopa.com/src/58652933" xr:uid="{B2886745-191C-4626-8170-EBCFA3F9F6CC}"/>
    <hyperlink ref="AQ571" r:id="rId9980" display="https://www.daloopa.com/src/62949543" xr:uid="{EF877C70-DE2D-4AA7-9485-2D15E9F40B80}"/>
    <hyperlink ref="AR571" r:id="rId9981" display="https://www.daloopa.com/src/67057768" xr:uid="{1D0856FB-598F-4849-9180-9351D915B0DC}"/>
    <hyperlink ref="A572" r:id="rId9982" xr:uid="{801A20A4-29E3-4FDB-AA3A-3BAE7C259CCA}"/>
    <hyperlink ref="C572" r:id="rId9983" xr:uid="{B5895910-A784-4087-9014-7878344B4552}"/>
    <hyperlink ref="AR572" r:id="rId9984" display="https://www.daloopa.com/src/67057800" xr:uid="{0F169ED4-7381-47A9-BD94-F4F9EE53109C}"/>
    <hyperlink ref="A573" r:id="rId9985" xr:uid="{C914CAB7-BB73-4DED-8E2C-D1BD2990F0BA}"/>
    <hyperlink ref="C573" r:id="rId9986" xr:uid="{26815044-E739-4FE5-9634-520795E8B601}"/>
    <hyperlink ref="M573" r:id="rId9987" display="https://www.daloopa.com/src/1671487" xr:uid="{4473B31F-FFF3-4F57-AD73-8F3C78055E8C}"/>
    <hyperlink ref="N573" r:id="rId9988" display="https://www.daloopa.com/src/1671475" xr:uid="{4DFFEC73-7B3F-45E8-A233-82B4DB3532DB}"/>
    <hyperlink ref="O573" r:id="rId9989" display="https://www.daloopa.com/src/1671463" xr:uid="{82B062E1-54BA-409E-9FB5-3146FC0CDFFA}"/>
    <hyperlink ref="P573" r:id="rId9990" display="https://www.daloopa.com/src/1671451" xr:uid="{0A4A1029-8AE5-4CF1-8013-39CB862D6EC0}"/>
    <hyperlink ref="Q573" r:id="rId9991" display="https://www.daloopa.com/src/1671439" xr:uid="{CEA86165-286C-4B07-9F80-0CDFBECAE607}"/>
    <hyperlink ref="R573" r:id="rId9992" display="https://www.daloopa.com/src/1671427" xr:uid="{E8F864DB-4415-4374-938C-3DAE21E23A13}"/>
    <hyperlink ref="S573" r:id="rId9993" display="https://www.daloopa.com/src/1671415" xr:uid="{BFC134C8-EF85-4DD2-BDB5-656A03166F34}"/>
    <hyperlink ref="T573" r:id="rId9994" display="https://www.daloopa.com/src/1671394" xr:uid="{AD2AEA47-37F3-4864-8D09-3D54D0658609}"/>
    <hyperlink ref="U573" r:id="rId9995" display="https://www.daloopa.com/src/1671373" xr:uid="{5D33FDF2-4756-4CE0-B189-3469A9A80031}"/>
    <hyperlink ref="V573" r:id="rId9996" display="https://www.daloopa.com/src/1671345" xr:uid="{2C25AE43-0516-410B-92DD-8CCECAE8223D}"/>
    <hyperlink ref="W573" r:id="rId9997" display="https://www.daloopa.com/src/1671317" xr:uid="{9783CD9B-E684-460C-A092-15CFD5AC9D1D}"/>
    <hyperlink ref="X573" r:id="rId9998" display="https://www.daloopa.com/src/1671289" xr:uid="{7296355A-0A8E-4722-B0D7-70DA42E88706}"/>
    <hyperlink ref="Y573" r:id="rId9999" display="https://www.daloopa.com/src/1671261" xr:uid="{D8AD87A8-0E9A-471F-AF12-972A45797594}"/>
    <hyperlink ref="Z573" r:id="rId10000" display="https://www.daloopa.com/src/1671233" xr:uid="{402BFD05-D953-4E3E-B584-1EF1EE9B956D}"/>
    <hyperlink ref="AA573" r:id="rId10001" display="https://www.daloopa.com/src/1671205" xr:uid="{89BB7244-0275-461D-81AC-BAA1BFBD6331}"/>
    <hyperlink ref="AB573" r:id="rId10002" display="https://www.daloopa.com/src/1671177" xr:uid="{8C9FE272-F574-4D54-ADC4-B7DB3A92F06B}"/>
    <hyperlink ref="AC573" r:id="rId10003" display="https://www.daloopa.com/src/1671149" xr:uid="{D4306527-D92E-4B7B-81AF-E134A0192E2C}"/>
    <hyperlink ref="AD573" r:id="rId10004" display="https://www.daloopa.com/src/1671121" xr:uid="{4AB32576-23F8-4F7D-A5DE-B7CDFA7D7811}"/>
    <hyperlink ref="AE573" r:id="rId10005" display="https://www.daloopa.com/src/1671093" xr:uid="{8D23E069-DAA6-4C22-9043-438D9D267DDC}"/>
    <hyperlink ref="AF573" r:id="rId10006" display="https://www.daloopa.com/src/2697136" xr:uid="{0E046CBA-E245-47E2-86C2-911156AD803C}"/>
    <hyperlink ref="AG573" r:id="rId10007" display="https://www.daloopa.com/src/4681525" xr:uid="{8C33CE7A-2C2A-48B2-AEBA-EC8DC1B9FEDE}"/>
    <hyperlink ref="AH573" r:id="rId10008" display="https://www.daloopa.com/src/7963291" xr:uid="{7496CB68-D004-4EBC-8556-BDCA0A227E9C}"/>
    <hyperlink ref="AI573" r:id="rId10009" display="https://www.daloopa.com/src/10333155" xr:uid="{ACD23C26-91B4-4AFC-BC5B-A549EB160EBC}"/>
    <hyperlink ref="AJ573" r:id="rId10010" display="https://www.daloopa.com/src/14718316" xr:uid="{754D4E33-F9F4-4168-A4DE-C3157E5B5DEC}"/>
    <hyperlink ref="AK573" r:id="rId10011" display="https://www.daloopa.com/src/20810586" xr:uid="{5238903E-366B-475F-86D3-808604F863D1}"/>
    <hyperlink ref="AL573" r:id="rId10012" display="https://www.daloopa.com/src/32273767" xr:uid="{572FEC0B-5299-4A73-BE88-74077A972275}"/>
    <hyperlink ref="AM573" r:id="rId10013" display="https://www.daloopa.com/src/38123906" xr:uid="{8291F6AF-D73A-41D1-B92D-851EA9F709ED}"/>
    <hyperlink ref="AN573" r:id="rId10014" display="https://www.daloopa.com/src/50174364" xr:uid="{E7593152-C3DF-4B05-9DE5-859B8FF56BB5}"/>
    <hyperlink ref="AO573" r:id="rId10015" display="https://www.daloopa.com/src/53410556" xr:uid="{8F870F6D-BDE0-45A1-9796-6AC97C9C5E0D}"/>
    <hyperlink ref="AP573" r:id="rId10016" display="https://www.daloopa.com/src/58652934" xr:uid="{FADDD1F2-1606-462E-9960-7B5EB41C2A83}"/>
    <hyperlink ref="AQ573" r:id="rId10017" display="https://www.daloopa.com/src/62949544" xr:uid="{F75F7A2C-5325-499B-94FE-03DBD8AD5DF6}"/>
    <hyperlink ref="AR573" r:id="rId10018" display="https://www.daloopa.com/src/67057856" xr:uid="{8B164A7A-6CE0-4803-8D91-8B314FBF3B12}"/>
    <hyperlink ref="A577" r:id="rId10019" xr:uid="{6C2D8987-ADE6-44F9-96DB-7AD85E90CF74}"/>
    <hyperlink ref="C577" r:id="rId10020" xr:uid="{60ACB3AB-E828-4805-9D83-B8C915EA8579}"/>
    <hyperlink ref="E577" r:id="rId10021" display="https://www.daloopa.com/src/50180237" xr:uid="{512D936E-8915-4609-9692-CC5503CDF5B7}"/>
    <hyperlink ref="F577" r:id="rId10022" display="https://www.daloopa.com/src/50180183" xr:uid="{96384B09-F2BC-4428-A988-989A8C0590C0}"/>
    <hyperlink ref="G577" r:id="rId10023" display="https://www.daloopa.com/src/50180150" xr:uid="{4C132922-360E-4ED2-AEAF-1F9A7829E8CF}"/>
    <hyperlink ref="H577" r:id="rId10024" display="https://www.daloopa.com/src/50180131" xr:uid="{05F41F4E-AF9F-4E4D-AF60-6F7AFE13E733}"/>
    <hyperlink ref="AT577" r:id="rId10025" display="https://www.daloopa.com/src/50457840" xr:uid="{674BD28C-3CB7-48C5-B460-816C43B4AEE3}"/>
    <hyperlink ref="A578" r:id="rId10026" xr:uid="{BD61C922-6C52-461F-AF9A-0B0772C663E1}"/>
    <hyperlink ref="C578" r:id="rId10027" xr:uid="{666B60B4-0292-4D98-982F-79CB29C9951E}"/>
    <hyperlink ref="E578" r:id="rId10028" display="https://www.daloopa.com/src/50180236" xr:uid="{180F5BE7-1511-432B-9179-CCA43E5CE378}"/>
    <hyperlink ref="F578" r:id="rId10029" display="https://www.daloopa.com/src/50180182" xr:uid="{B2535A58-0CF8-4BD3-97E5-3CF8BCCF6168}"/>
    <hyperlink ref="G578" r:id="rId10030" display="https://www.daloopa.com/src/50180149" xr:uid="{4315C31F-2757-4885-84E8-60289B78EF0C}"/>
    <hyperlink ref="H578" r:id="rId10031" display="https://www.daloopa.com/src/50180133" xr:uid="{826DD9FD-8DC3-4952-8F6D-BAE80A512EB3}"/>
    <hyperlink ref="AT578" r:id="rId10032" display="https://www.daloopa.com/src/50457841" xr:uid="{125CB648-D62D-4420-84EA-3ACD45852590}"/>
    <hyperlink ref="A579" r:id="rId10033" xr:uid="{07E179B3-9CFE-40FB-838A-A485D8FC893B}"/>
    <hyperlink ref="C579" r:id="rId10034" xr:uid="{48CA54FE-415D-4756-86FA-C27C7A8E27C4}"/>
    <hyperlink ref="E579" r:id="rId10035" display="https://www.daloopa.com/src/50180235" xr:uid="{D63F7FCE-6A10-4E35-8F6D-F3766CBADF83}"/>
    <hyperlink ref="A580" r:id="rId10036" xr:uid="{A7610BF0-22C4-41F9-A712-2883A2BD9E04}"/>
    <hyperlink ref="C580" r:id="rId10037" xr:uid="{032917D1-D181-4B7E-8689-470AAE874CBF}"/>
    <hyperlink ref="E580" r:id="rId10038" display="https://www.daloopa.com/src/50180234" xr:uid="{4DCBD5B4-7BC2-4D53-8736-165F2F051965}"/>
    <hyperlink ref="F580" r:id="rId10039" display="https://www.daloopa.com/src/50180181" xr:uid="{8557C94F-817C-444A-9DB7-38AAE51FEA8F}"/>
    <hyperlink ref="G580" r:id="rId10040" display="https://www.daloopa.com/src/50180148" xr:uid="{AC1AE548-9484-4684-BF75-B1A67367D70F}"/>
    <hyperlink ref="H580" r:id="rId10041" display="https://www.daloopa.com/src/50180134" xr:uid="{26F8C42C-C6F7-4A51-B284-672B12EADE6C}"/>
    <hyperlink ref="AT580" r:id="rId10042" display="https://www.daloopa.com/src/50457842" xr:uid="{2910EC9C-6545-44ED-9F86-E1253CB4EBC0}"/>
    <hyperlink ref="A581" r:id="rId10043" xr:uid="{FC2ACAB3-4D03-4341-A47A-9122D28B416B}"/>
    <hyperlink ref="C581" r:id="rId10044" xr:uid="{0F66E746-8FCB-458A-9418-34D310E99496}"/>
    <hyperlink ref="E581" r:id="rId10045" display="https://www.daloopa.com/src/50180233" xr:uid="{4823D02D-EC89-48F7-8048-CA1DD7D260D9}"/>
    <hyperlink ref="F581" r:id="rId10046" display="https://www.daloopa.com/src/50180180" xr:uid="{EFDE2DFF-B790-453B-BF62-34C33008DBFB}"/>
    <hyperlink ref="G581" r:id="rId10047" display="https://www.daloopa.com/src/50180146" xr:uid="{6C645FD7-4213-419D-8A34-1A70D9F643A1}"/>
    <hyperlink ref="H581" r:id="rId10048" display="https://www.daloopa.com/src/50180127" xr:uid="{47343822-7CD5-4174-AE60-50D204324DB1}"/>
    <hyperlink ref="AT581" r:id="rId10049" display="https://www.daloopa.com/src/50457843" xr:uid="{25F936AC-24A2-47C8-81C1-6172763EBF95}"/>
    <hyperlink ref="A583" r:id="rId10050" xr:uid="{3F851AFE-A017-4440-B207-BAEDAA2B4478}"/>
    <hyperlink ref="C583" r:id="rId10051" xr:uid="{02DB1352-3026-4B81-90B9-910326CAE850}"/>
    <hyperlink ref="E583" r:id="rId10052" display="https://www.daloopa.com/src/50180238" xr:uid="{866E550F-F73E-4DA5-B8BB-866A49F2025B}"/>
    <hyperlink ref="F583" r:id="rId10053" display="https://www.daloopa.com/src/50180178" xr:uid="{52EE9316-4D3B-4759-AF63-FAF472B2BFC1}"/>
    <hyperlink ref="G583" r:id="rId10054" display="https://www.daloopa.com/src/50180147" xr:uid="{159DB566-A7F6-4872-8D07-83C8FE85B30B}"/>
    <hyperlink ref="H583" r:id="rId10055" display="https://www.daloopa.com/src/50180132" xr:uid="{3AA7CBEF-689A-4106-91A8-4E4597767A98}"/>
    <hyperlink ref="AT583" r:id="rId10056" display="https://www.daloopa.com/src/50457844" xr:uid="{F7844849-AEE6-437F-8E5E-041F84D4DD6A}"/>
    <hyperlink ref="A584" r:id="rId10057" xr:uid="{1AAC1F95-69E0-448E-AF3F-3E95071AA380}"/>
    <hyperlink ref="C584" r:id="rId10058" xr:uid="{45D40B34-D99C-4AFE-B86A-6A69E83A7993}"/>
    <hyperlink ref="E584" r:id="rId10059" display="https://www.daloopa.com/src/50180242" xr:uid="{90F9DF4B-1F19-40C4-8BF9-A50700CDED56}"/>
    <hyperlink ref="F584" r:id="rId10060" display="https://www.daloopa.com/src/50180179" xr:uid="{F086A01D-0D39-4C30-A969-6C27C90A7C8E}"/>
    <hyperlink ref="G584" r:id="rId10061" display="https://www.daloopa.com/src/50180152" xr:uid="{35BAFF9E-C4E9-471C-BCCB-EB3AAD003460}"/>
    <hyperlink ref="H584" r:id="rId10062" display="https://www.daloopa.com/src/50180128" xr:uid="{141A72CC-9FE6-43CC-87B5-81F38C32BBC6}"/>
    <hyperlink ref="AT584" r:id="rId10063" display="https://www.daloopa.com/src/50457845" xr:uid="{427A36D8-759A-46CA-ACB0-FA63ED0AA892}"/>
    <hyperlink ref="A585" r:id="rId10064" xr:uid="{481AD2C9-E859-417C-BEFF-8E49D772BA7C}"/>
    <hyperlink ref="C585" r:id="rId10065" xr:uid="{8D56775E-2A26-49CD-9B91-C35711621639}"/>
    <hyperlink ref="E585" r:id="rId10066" display="https://www.daloopa.com/src/50180241" xr:uid="{C458C64E-DD9D-4553-9A39-68900DD5CB64}"/>
    <hyperlink ref="A586" r:id="rId10067" xr:uid="{928BDA6D-9294-47E0-A011-65CC1867748F}"/>
    <hyperlink ref="C586" r:id="rId10068" xr:uid="{014D5935-FFBC-47EA-ADC5-41D7B8E28E53}"/>
    <hyperlink ref="E586" r:id="rId10069" display="https://www.daloopa.com/src/50180240" xr:uid="{28C4DE9A-2724-4C39-85B9-9CB63AD7D77E}"/>
    <hyperlink ref="F586" r:id="rId10070" display="https://www.daloopa.com/src/50180184" xr:uid="{7430358F-860A-4268-B7EF-EB3467FE4615}"/>
    <hyperlink ref="G586" r:id="rId10071" display="https://www.daloopa.com/src/50180151" xr:uid="{03287382-D651-4DC5-A468-54EB9B5EF468}"/>
    <hyperlink ref="H586" r:id="rId10072" display="https://www.daloopa.com/src/50180130" xr:uid="{9B9933A6-1303-4D1F-8ABA-5D4458EE5618}"/>
    <hyperlink ref="AT586" r:id="rId10073" display="https://www.daloopa.com/src/50457846" xr:uid="{5855DDCA-DD98-411A-B0F8-69050143D94A}"/>
    <hyperlink ref="A587" r:id="rId10074" xr:uid="{71F544CA-7DBE-45D3-A069-F619B28CC5F9}"/>
    <hyperlink ref="C587" r:id="rId10075" xr:uid="{4D917309-F5A1-4B4D-9714-148AC9F52555}"/>
    <hyperlink ref="E587" r:id="rId10076" display="https://www.daloopa.com/src/50180239" xr:uid="{27C36174-0AA7-4FA5-843D-24F648B2FE18}"/>
    <hyperlink ref="F587" r:id="rId10077" display="https://www.daloopa.com/src/50180185" xr:uid="{565B1F4E-E0AE-4D6A-B5AD-30BC59C61B6B}"/>
    <hyperlink ref="G587" r:id="rId10078" display="https://www.daloopa.com/src/50180153" xr:uid="{A9351AA9-3BBB-440E-9D13-62F772CD995A}"/>
    <hyperlink ref="H587" r:id="rId10079" display="https://www.daloopa.com/src/50180129" xr:uid="{AA170C1E-7150-4F3B-A16D-B1F4D4189152}"/>
    <hyperlink ref="AT587" r:id="rId10080" display="https://www.daloopa.com/src/50457847" xr:uid="{CA2F97DD-EF05-4254-BE85-974982EB279F}"/>
    <hyperlink ref="A590" r:id="rId10081" xr:uid="{A7EF2CF8-98F6-4490-9EAE-F634B543E5E0}"/>
    <hyperlink ref="C590" r:id="rId10082" xr:uid="{48D9D637-8B43-4C8B-946F-5FEE68628DFF}"/>
    <hyperlink ref="E590" r:id="rId10083" display="https://www.daloopa.com/src/50180224" xr:uid="{A9EF700B-E734-4047-A5DD-FBE875EA1FD6}"/>
    <hyperlink ref="F590" r:id="rId10084" display="https://www.daloopa.com/src/50180172" xr:uid="{AD797727-0A05-42D2-BE37-A1BECA84555E}"/>
    <hyperlink ref="G590" r:id="rId10085" display="https://www.daloopa.com/src/50180139" xr:uid="{4FF7C1F6-84D0-4B48-8727-E6BDC070EB8E}"/>
    <hyperlink ref="H590" r:id="rId10086" display="https://www.daloopa.com/src/50180121" xr:uid="{6555D02E-C22D-4A6B-94EC-9FB9AE131F38}"/>
    <hyperlink ref="I590" r:id="rId10087" display="https://www.daloopa.com/src/50179990" xr:uid="{C4247188-88FF-47B8-B5B7-DF2EB72D491D}"/>
    <hyperlink ref="J590" r:id="rId10088" display="https://www.daloopa.com/src/50179969" xr:uid="{AD94149C-6270-4B8B-9FA1-55E5BEA0E1C5}"/>
    <hyperlink ref="K590" r:id="rId10089" display="https://www.daloopa.com/src/50179949" xr:uid="{E1BC3AF5-8E30-463E-A44C-29C6A5C20C14}"/>
    <hyperlink ref="L590" r:id="rId10090" display="https://www.daloopa.com/src/50179871" xr:uid="{662AC216-567A-4296-9F96-C07A3CCED495}"/>
    <hyperlink ref="M590" r:id="rId10091" display="https://www.daloopa.com/src/50179835" xr:uid="{09F52672-4249-4FCC-A8D1-D0E4C2EC39D8}"/>
    <hyperlink ref="N590" r:id="rId10092" display="https://www.daloopa.com/src/50179823" xr:uid="{A30A761B-E813-41D4-807E-8A07FE05D8C6}"/>
    <hyperlink ref="O590" r:id="rId10093" display="https://www.daloopa.com/src/50179768" xr:uid="{EB561A7A-79B1-498F-AA0F-2FC0F781785D}"/>
    <hyperlink ref="P590" r:id="rId10094" display="https://www.daloopa.com/src/50179751" xr:uid="{5F5783D4-AD9A-40DD-A0B2-BBCD97353B54}"/>
    <hyperlink ref="Q590" r:id="rId10095" display="https://www.daloopa.com/src/50179709" xr:uid="{F38A802C-E58F-4BC8-AA3C-C8340CB98F40}"/>
    <hyperlink ref="R590" r:id="rId10096" display="https://www.daloopa.com/src/50179695" xr:uid="{7A7F2B81-03BD-45D9-931B-6B2585627058}"/>
    <hyperlink ref="S590" r:id="rId10097" display="https://www.daloopa.com/src/50179633" xr:uid="{C4FFC34A-103E-487A-A12D-75793FE57878}"/>
    <hyperlink ref="T590" r:id="rId10098" display="https://www.daloopa.com/src/50179570" xr:uid="{5C29D866-A88C-4B02-8141-7E1994A79D6B}"/>
    <hyperlink ref="AT590" r:id="rId10099" display="https://www.daloopa.com/src/50457848" xr:uid="{4D71FC50-BDBF-42D9-A17B-ACAE8D772EC8}"/>
    <hyperlink ref="AU590" r:id="rId10100" display="https://www.daloopa.com/src/50457849" xr:uid="{CD433F6C-A8DA-47BD-80D0-4098814C1E60}"/>
    <hyperlink ref="AV590" r:id="rId10101" display="https://www.daloopa.com/src/50457850" xr:uid="{19D0B16A-EBE3-4713-AC3F-CA75A83787CD}"/>
    <hyperlink ref="AW590" r:id="rId10102" display="https://www.daloopa.com/src/50457851" xr:uid="{38708661-409B-4A58-842C-45F11EC50D2C}"/>
    <hyperlink ref="A591" r:id="rId10103" xr:uid="{9655B4C1-4BF3-4B5D-9269-1C68491C7EF1}"/>
    <hyperlink ref="C591" r:id="rId10104" xr:uid="{63D5061A-FEEB-4CF3-809C-5F92DE8C9206}"/>
    <hyperlink ref="E591" r:id="rId10105" display="https://www.daloopa.com/src/50180223" xr:uid="{91BF2E8E-959F-4367-B544-BD65A782ACC1}"/>
    <hyperlink ref="F591" r:id="rId10106" display="https://www.daloopa.com/src/50180173" xr:uid="{F8FF6A94-7BC2-45A3-B83B-E55F6C87203E}"/>
    <hyperlink ref="G591" r:id="rId10107" display="https://www.daloopa.com/src/50180145" xr:uid="{F353E21F-1C80-44D4-B78A-1CEB25ADAE74}"/>
    <hyperlink ref="H591" r:id="rId10108" display="https://www.daloopa.com/src/50180122" xr:uid="{39A3268E-AD55-4151-AA9D-57160F1069DE}"/>
    <hyperlink ref="I591" r:id="rId10109" display="https://www.daloopa.com/src/50179991" xr:uid="{F356B585-B7CB-4B21-AD03-6D3B98CF1B94}"/>
    <hyperlink ref="J591" r:id="rId10110" display="https://www.daloopa.com/src/50179970" xr:uid="{D9D3F7F4-413D-4F71-86F1-07B52A27D8F8}"/>
    <hyperlink ref="K591" r:id="rId10111" display="https://www.daloopa.com/src/50179952" xr:uid="{30A8C2AE-5449-422B-B8BB-5CED88BD44F2}"/>
    <hyperlink ref="L591" r:id="rId10112" display="https://www.daloopa.com/src/50179878" xr:uid="{715306CD-6E18-442E-845B-6E746F7C8BE8}"/>
    <hyperlink ref="M591" r:id="rId10113" display="https://www.daloopa.com/src/50179831" xr:uid="{1DB75BD1-2D28-4E47-A5E3-2A4F80C1D78E}"/>
    <hyperlink ref="N591" r:id="rId10114" display="https://www.daloopa.com/src/50179824" xr:uid="{C9DAC1E3-27CE-4661-A9FC-EA5E67838353}"/>
    <hyperlink ref="O591" r:id="rId10115" display="https://www.daloopa.com/src/50179769" xr:uid="{1E6375CF-E029-43B3-9CB4-5A84DD53331D}"/>
    <hyperlink ref="P591" r:id="rId10116" display="https://www.daloopa.com/src/50179752" xr:uid="{4F894403-ACB1-454B-89C5-F285538D29A2}"/>
    <hyperlink ref="Q591" r:id="rId10117" display="https://www.daloopa.com/src/50179710" xr:uid="{10F411C1-6ED5-4650-ABF2-E2DD1EF8AFBD}"/>
    <hyperlink ref="R591" r:id="rId10118" display="https://www.daloopa.com/src/50179688" xr:uid="{B2CFEE42-272A-4FF2-B913-FF16978F23DF}"/>
    <hyperlink ref="S591" r:id="rId10119" display="https://www.daloopa.com/src/50179634" xr:uid="{735ECE16-463C-47F9-8A8D-1CD02D19BE4D}"/>
    <hyperlink ref="T591" r:id="rId10120" display="https://www.daloopa.com/src/50179571" xr:uid="{D3231184-2B16-4355-8944-E51CF961779F}"/>
    <hyperlink ref="AT591" r:id="rId10121" display="https://www.daloopa.com/src/50457852" xr:uid="{19183931-195E-4EA4-9551-ACEFD325D1F0}"/>
    <hyperlink ref="AU591" r:id="rId10122" display="https://www.daloopa.com/src/50457853" xr:uid="{EBC70909-6643-4F66-922F-FA2A50D9361C}"/>
    <hyperlink ref="AV591" r:id="rId10123" display="https://www.daloopa.com/src/50457854" xr:uid="{DA83BD79-0AED-4022-BFA4-121D007E968D}"/>
    <hyperlink ref="AW591" r:id="rId10124" display="https://www.daloopa.com/src/50457855" xr:uid="{DBB6FEF0-31F3-47D5-A288-2C5AA66FF670}"/>
    <hyperlink ref="A592" r:id="rId10125" xr:uid="{78EA9004-4B63-47FD-8A33-C666EFDC405A}"/>
    <hyperlink ref="C592" r:id="rId10126" xr:uid="{98FF0914-2BE3-4212-B522-1AF5F13C21B3}"/>
    <hyperlink ref="E592" r:id="rId10127" display="https://www.daloopa.com/src/50180225" xr:uid="{01F37CBD-0626-4404-9FDE-DB2865C52030}"/>
    <hyperlink ref="A593" r:id="rId10128" xr:uid="{25EEECDB-E2FC-4BA1-8B7D-3A2F2FA70B5F}"/>
    <hyperlink ref="C593" r:id="rId10129" xr:uid="{3ECBC494-9912-47A0-A45A-9D7C6BCAFDF4}"/>
    <hyperlink ref="E593" r:id="rId10130" display="https://www.daloopa.com/src/50180231" xr:uid="{61DD6A28-ADE5-442E-8E41-8A26D50452BF}"/>
    <hyperlink ref="F593" r:id="rId10131" display="https://www.daloopa.com/src/50180174" xr:uid="{948E6F8C-3986-4C33-912E-0BFFBED4CDC4}"/>
    <hyperlink ref="G593" r:id="rId10132" display="https://www.daloopa.com/src/50180138" xr:uid="{A6AF0463-A36B-43DC-8320-08842EB08F68}"/>
    <hyperlink ref="H593" r:id="rId10133" display="https://www.daloopa.com/src/50180123" xr:uid="{2C024B02-38A7-49C7-84CF-B3525C2CDB40}"/>
    <hyperlink ref="I593" r:id="rId10134" display="https://www.daloopa.com/src/50179989" xr:uid="{EAC6091D-69F0-4F54-A1E2-5038501E3C1C}"/>
    <hyperlink ref="J593" r:id="rId10135" display="https://www.daloopa.com/src/50179971" xr:uid="{467D670B-4564-4F58-8A08-9FFCDC6010E4}"/>
    <hyperlink ref="L593" r:id="rId10136" display="https://www.daloopa.com/src/50179877" xr:uid="{67A4612A-9563-470C-B674-98C3E54BE01F}"/>
    <hyperlink ref="M593" r:id="rId10137" display="https://www.daloopa.com/src/50179832" xr:uid="{BCF45E9A-D278-4C44-9185-39FECCDACCCA}"/>
    <hyperlink ref="N593" r:id="rId10138" display="https://www.daloopa.com/src/50179822" xr:uid="{A6B923AE-54F8-458B-9AE5-07729A8CB13F}"/>
    <hyperlink ref="O593" r:id="rId10139" display="https://www.daloopa.com/src/50179767" xr:uid="{1BDE35AB-54A3-4E63-B1B3-C24276B1367C}"/>
    <hyperlink ref="P593" r:id="rId10140" display="https://www.daloopa.com/src/50179746" xr:uid="{F46E711A-8549-4B17-B161-A4014FCBB8C3}"/>
    <hyperlink ref="Q593" r:id="rId10141" display="https://www.daloopa.com/src/50179717" xr:uid="{4B8AF603-FA78-45CA-9324-12BFF9E44E76}"/>
    <hyperlink ref="R593" r:id="rId10142" display="https://www.daloopa.com/src/50179686" xr:uid="{F818F49D-4C48-4884-B0E5-BF76DD4AC1E4}"/>
    <hyperlink ref="S593" r:id="rId10143" display="https://www.daloopa.com/src/50179635" xr:uid="{9849386C-F489-4EA4-9181-39AECD651FBC}"/>
    <hyperlink ref="T593" r:id="rId10144" display="https://www.daloopa.com/src/50179572" xr:uid="{F7FC0F91-8BD8-43E6-A155-308030B17345}"/>
    <hyperlink ref="AT593" r:id="rId10145" display="https://www.daloopa.com/src/50457856" xr:uid="{0A24C3AA-6398-4C69-BC17-7F14EE7694BF}"/>
    <hyperlink ref="AU593" r:id="rId10146" display="https://www.daloopa.com/src/50457857" xr:uid="{ABDA13B3-D175-4BD3-86A1-47DF35DB0785}"/>
    <hyperlink ref="AV593" r:id="rId10147" display="https://www.daloopa.com/src/50457858" xr:uid="{A082B00D-C1E3-49B2-9D1F-FB75AE354B3D}"/>
    <hyperlink ref="AW593" r:id="rId10148" display="https://www.daloopa.com/src/50457859" xr:uid="{E494CD23-1127-4638-B574-EAC89B3DDDD3}"/>
    <hyperlink ref="A594" r:id="rId10149" xr:uid="{1BADB919-263D-4EA8-9C07-77BC18E76A1B}"/>
    <hyperlink ref="C594" r:id="rId10150" xr:uid="{493053D0-75B5-40BA-BBAC-B837D087060D}"/>
    <hyperlink ref="E594" r:id="rId10151" display="https://www.daloopa.com/src/50180230" xr:uid="{9C9A76C7-D4BE-4BFB-9C72-6DAC70686E30}"/>
    <hyperlink ref="F594" r:id="rId10152" display="https://www.daloopa.com/src/50180176" xr:uid="{63891ECE-B539-44FB-A17D-E05C527E18F0}"/>
    <hyperlink ref="G594" r:id="rId10153" display="https://www.daloopa.com/src/50180140" xr:uid="{A6B05E7C-7652-43A4-A396-40474E1655D5}"/>
    <hyperlink ref="H594" r:id="rId10154" display="https://www.daloopa.com/src/50180124" xr:uid="{F59D3EBD-1497-41E8-B7E3-06CCEEA1A026}"/>
    <hyperlink ref="I594" r:id="rId10155" display="https://www.daloopa.com/src/50179994" xr:uid="{EF134359-9C6E-4E40-91F4-2F0220DE6B46}"/>
    <hyperlink ref="J594" r:id="rId10156" display="https://www.daloopa.com/src/50179972" xr:uid="{B6C82324-3548-4D47-A442-9D1A999113E7}"/>
    <hyperlink ref="K594" r:id="rId10157" display="https://www.daloopa.com/src/50179954" xr:uid="{BDF24696-052A-4602-8BCD-2E5808AFF060}"/>
    <hyperlink ref="L594" r:id="rId10158" display="https://www.daloopa.com/src/50179876" xr:uid="{BAD5A8CF-0331-4333-85FE-22E8763F0863}"/>
    <hyperlink ref="M594" r:id="rId10159" display="https://www.daloopa.com/src/50179836" xr:uid="{751536EE-6FA5-4B8F-A886-1AC209EFA81F}"/>
    <hyperlink ref="N594" r:id="rId10160" display="https://www.daloopa.com/src/50179821" xr:uid="{6D5C096F-3CE8-4402-8F5B-FC3BFE4C09C9}"/>
    <hyperlink ref="O594" r:id="rId10161" display="https://www.daloopa.com/src/50179766" xr:uid="{7CC99AB1-CC24-490E-9E2E-D66A61135B03}"/>
    <hyperlink ref="P594" r:id="rId10162" display="https://www.daloopa.com/src/50179755" xr:uid="{A80FB037-FE29-4C27-B663-599076E02EF2}"/>
    <hyperlink ref="Q594" r:id="rId10163" display="https://www.daloopa.com/src/50179712" xr:uid="{F1657985-EEB4-41F4-9E16-4B04E2B165F8}"/>
    <hyperlink ref="R594" r:id="rId10164" display="https://www.daloopa.com/src/50179694" xr:uid="{E88023D8-6CAE-40E7-BFA4-8080FA359661}"/>
    <hyperlink ref="S594" r:id="rId10165" display="https://www.daloopa.com/src/50179631" xr:uid="{E5307D5A-2593-4592-B346-ADA9BFB1A2C7}"/>
    <hyperlink ref="T594" r:id="rId10166" display="https://www.daloopa.com/src/50179569" xr:uid="{B0C8FCA9-1AA6-4CBF-8B04-549F9BE8643E}"/>
    <hyperlink ref="AT594" r:id="rId10167" display="https://www.daloopa.com/src/50457860" xr:uid="{0D1DA6B8-2359-427C-946B-47DB336497BE}"/>
    <hyperlink ref="AU594" r:id="rId10168" display="https://www.daloopa.com/src/50457861" xr:uid="{A7195022-8706-4A96-9E9E-064E9B1BE7C2}"/>
    <hyperlink ref="AV594" r:id="rId10169" display="https://www.daloopa.com/src/50457862" xr:uid="{FAD7A21B-21D9-46E9-BB69-C53E0EC8218A}"/>
    <hyperlink ref="AW594" r:id="rId10170" display="https://www.daloopa.com/src/50457863" xr:uid="{BE7166B8-8895-49A6-A5B1-6597B0976C02}"/>
    <hyperlink ref="A596" r:id="rId10171" xr:uid="{8E958ED1-DD26-475B-9F78-A70D971659AA}"/>
    <hyperlink ref="C596" r:id="rId10172" xr:uid="{F76BD0D5-9D0C-415B-B188-50EAE19ECFE1}"/>
    <hyperlink ref="S596" r:id="rId10173" display="https://www.daloopa.com/src/50179632" xr:uid="{0CBDB4F9-8211-436D-8F1A-7A854748EB83}"/>
    <hyperlink ref="T596" r:id="rId10174" display="https://www.daloopa.com/src/50179568" xr:uid="{9FD496AC-C26C-436B-9B38-8B405527E4EF}"/>
    <hyperlink ref="A597" r:id="rId10175" xr:uid="{78D770EA-3B16-43FA-ACEB-C42F8D39AF48}"/>
    <hyperlink ref="C597" r:id="rId10176" xr:uid="{7BC8D4A8-DAEE-4249-AE65-124928C28C54}"/>
    <hyperlink ref="S597" r:id="rId10177" display="https://www.daloopa.com/src/50179637" xr:uid="{E1F8FC84-2253-4E20-AC3E-BD103D2F9CB5}"/>
    <hyperlink ref="T597" r:id="rId10178" display="https://www.daloopa.com/src/50179564" xr:uid="{47243119-EDE4-4161-A75C-71106FDAD187}"/>
    <hyperlink ref="A598" r:id="rId10179" xr:uid="{268A59C3-05D4-4C9B-BF49-AA4EB54CBA12}"/>
    <hyperlink ref="C598" r:id="rId10180" xr:uid="{A895F81D-9F1D-4DBA-87E6-0F860EED541E}"/>
    <hyperlink ref="S598" r:id="rId10181" display="https://www.daloopa.com/src/50179636" xr:uid="{F3E90785-C405-40DB-8B57-5488EBC31EC4}"/>
    <hyperlink ref="T598" r:id="rId10182" display="https://www.daloopa.com/src/50179562" xr:uid="{F8A89E4F-6368-469D-9A58-EC98D900557D}"/>
    <hyperlink ref="A600" r:id="rId10183" xr:uid="{37E3AEED-AB30-473F-809C-AA42B6ED4799}"/>
    <hyperlink ref="C600" r:id="rId10184" xr:uid="{F59571AC-88D7-421F-805C-444DA84FA2EE}"/>
    <hyperlink ref="E600" r:id="rId10185" display="https://www.daloopa.com/src/50180229" xr:uid="{4548560B-8A81-4EA3-AA80-326B85043493}"/>
    <hyperlink ref="F600" r:id="rId10186" display="https://www.daloopa.com/src/50180177" xr:uid="{740DC2DD-3569-4D90-9750-83C96B3175AF}"/>
    <hyperlink ref="G600" r:id="rId10187" display="https://www.daloopa.com/src/50180142" xr:uid="{7A98F382-0801-48EF-9730-33616AE29D43}"/>
    <hyperlink ref="H600" r:id="rId10188" display="https://www.daloopa.com/src/50180125" xr:uid="{298FB14D-EC23-4655-92C8-C278028CFDCC}"/>
    <hyperlink ref="I600" r:id="rId10189" display="https://www.daloopa.com/src/50179995" xr:uid="{E2EAA006-BDE6-4B23-BEB4-9135F5F3CFAF}"/>
    <hyperlink ref="J600" r:id="rId10190" display="https://www.daloopa.com/src/50179966" xr:uid="{248F287A-9315-4A66-8130-4AECAD861BCF}"/>
    <hyperlink ref="K600" r:id="rId10191" display="https://www.daloopa.com/src/50179948" xr:uid="{D475EEF7-4B50-4A9F-805A-66EEB157C7F5}"/>
    <hyperlink ref="L600" r:id="rId10192" display="https://www.daloopa.com/src/50179875" xr:uid="{29124066-0ADB-4DE9-9928-297B0C614139}"/>
    <hyperlink ref="M600" r:id="rId10193" display="https://www.daloopa.com/src/50179837" xr:uid="{70EF128A-8945-45E1-8FFB-CE290CD70F02}"/>
    <hyperlink ref="N600" r:id="rId10194" display="https://www.daloopa.com/src/50179820" xr:uid="{38D16367-F0EF-4DE8-9D8B-D92E9DC786CF}"/>
    <hyperlink ref="O600" r:id="rId10195" display="https://www.daloopa.com/src/50179763" xr:uid="{D5E392CA-C11F-4E9A-BCB4-3112D8B66DD4}"/>
    <hyperlink ref="P600" r:id="rId10196" display="https://www.daloopa.com/src/50179754" xr:uid="{2435AA3A-1DBA-4B9F-98AA-E7ACDDE2EB5F}"/>
    <hyperlink ref="Q600" r:id="rId10197" display="https://www.daloopa.com/src/50179715" xr:uid="{0577144B-A235-4E1E-B014-190392387444}"/>
    <hyperlink ref="R600" r:id="rId10198" display="https://www.daloopa.com/src/50179689" xr:uid="{1BBA668D-E265-4FD7-AD3C-A3545068DC9E}"/>
    <hyperlink ref="S600" r:id="rId10199" display="https://www.daloopa.com/src/50179643" xr:uid="{672F998B-5909-4465-AAAE-0F4B472D94A1}"/>
    <hyperlink ref="T600" r:id="rId10200" display="https://www.daloopa.com/src/50179567" xr:uid="{E89257FD-683F-41E0-856A-11084AC6AF78}"/>
    <hyperlink ref="AT600" r:id="rId10201" display="https://www.daloopa.com/src/50457864" xr:uid="{FA3108F7-6646-4D6D-B308-DA3903A92403}"/>
    <hyperlink ref="AU600" r:id="rId10202" display="https://www.daloopa.com/src/50457865" xr:uid="{E07CB164-404D-47D3-A08D-97D0920A78C5}"/>
    <hyperlink ref="AV600" r:id="rId10203" display="https://www.daloopa.com/src/50457866" xr:uid="{242028A1-9CE9-4337-997F-BF2E04D31967}"/>
    <hyperlink ref="AW600" r:id="rId10204" display="https://www.daloopa.com/src/50457867" xr:uid="{6AE04741-5926-4D85-A147-D1491D546E7F}"/>
    <hyperlink ref="A601" r:id="rId10205" xr:uid="{54657A85-E9EF-4F25-B562-DB7583EA502C}"/>
    <hyperlink ref="C601" r:id="rId10206" xr:uid="{E6A1259A-7217-483A-AF82-BC32A32369AF}"/>
    <hyperlink ref="E601" r:id="rId10207" display="https://www.daloopa.com/src/50180226" xr:uid="{F2027353-2A33-462F-9DB1-3192C3C28CE1}"/>
    <hyperlink ref="F601" r:id="rId10208" display="https://www.daloopa.com/src/50180175" xr:uid="{5E183B13-51B2-4097-9BCB-F4B40A8BF0CA}"/>
    <hyperlink ref="G601" r:id="rId10209" display="https://www.daloopa.com/src/50180143" xr:uid="{7611A99D-B8B0-4249-99F1-FF028DEC0A5C}"/>
    <hyperlink ref="H601" r:id="rId10210" display="https://www.daloopa.com/src/50180126" xr:uid="{E1604FD3-8F32-4B85-BE25-05B28521C672}"/>
    <hyperlink ref="I601" r:id="rId10211" display="https://www.daloopa.com/src/50179996" xr:uid="{689A3370-4A8A-4B87-A2FC-F4D88A0E4E37}"/>
    <hyperlink ref="J601" r:id="rId10212" display="https://www.daloopa.com/src/50179965" xr:uid="{CE754F81-5905-4C59-9CDD-231BF2678F84}"/>
    <hyperlink ref="K601" r:id="rId10213" display="https://www.daloopa.com/src/50179953" xr:uid="{D5418334-DD29-4443-A61A-513D4E7F22E3}"/>
    <hyperlink ref="L601" r:id="rId10214" display="https://www.daloopa.com/src/50179874" xr:uid="{9320407C-5B58-49FE-ADC7-79B966E4356C}"/>
    <hyperlink ref="M601" r:id="rId10215" display="https://www.daloopa.com/src/50179838" xr:uid="{97092651-9378-4CD8-8C12-9546CEA38D99}"/>
    <hyperlink ref="N601" r:id="rId10216" display="https://www.daloopa.com/src/50179819" xr:uid="{05054BB1-17C1-479A-9F09-964F22DC1B93}"/>
    <hyperlink ref="O601" r:id="rId10217" display="https://www.daloopa.com/src/50179770" xr:uid="{A4D0E69A-D82A-4713-97A6-516EA54ADBAC}"/>
    <hyperlink ref="P601" r:id="rId10218" display="https://www.daloopa.com/src/50179753" xr:uid="{C4A93BFC-831D-47B2-8FBF-89827E0FC24B}"/>
    <hyperlink ref="Q601" r:id="rId10219" display="https://www.daloopa.com/src/50179716" xr:uid="{57D1BF9E-4220-4730-A2C3-A976C0284CD6}"/>
    <hyperlink ref="R601" r:id="rId10220" display="https://www.daloopa.com/src/50179684" xr:uid="{07DCFE46-084D-4FA5-B8CE-84AB039F717A}"/>
    <hyperlink ref="S601" r:id="rId10221" display="https://www.daloopa.com/src/50179645" xr:uid="{A2647DEB-C025-41CE-8AFA-1286731F388F}"/>
    <hyperlink ref="T601" r:id="rId10222" display="https://www.daloopa.com/src/50179573" xr:uid="{5411D24E-6587-4E3B-B1CC-E2712411766F}"/>
    <hyperlink ref="AT601" r:id="rId10223" display="https://www.daloopa.com/src/50457868" xr:uid="{64A728DF-9DA5-4026-B5B9-798F8D4561F2}"/>
    <hyperlink ref="AU601" r:id="rId10224" display="https://www.daloopa.com/src/50457869" xr:uid="{6BBE650D-24A7-4D2F-8DDE-1CE8B4E1A098}"/>
    <hyperlink ref="AV601" r:id="rId10225" display="https://www.daloopa.com/src/50457870" xr:uid="{82C32B6E-9681-44BF-938A-3696B3890605}"/>
    <hyperlink ref="AW601" r:id="rId10226" display="https://www.daloopa.com/src/50457871" xr:uid="{9D6B6F65-8F18-42A5-9984-A53D888F5D31}"/>
    <hyperlink ref="A602" r:id="rId10227" xr:uid="{541B5386-DD8C-42EB-938B-12C9FD53E54E}"/>
    <hyperlink ref="C602" r:id="rId10228" xr:uid="{67700379-90B5-440D-B8BF-24BD3D1A7AD8}"/>
    <hyperlink ref="E602" r:id="rId10229" display="https://www.daloopa.com/src/50180232" xr:uid="{CCA49FF4-BB74-46BE-855B-F2A4D999DE39}"/>
    <hyperlink ref="A603" r:id="rId10230" xr:uid="{92F2B00C-7FBA-4982-BDB6-89D32EF2A95B}"/>
    <hyperlink ref="C603" r:id="rId10231" xr:uid="{7B3509D9-C6B5-4001-8BF4-D28AA6231B9A}"/>
    <hyperlink ref="E603" r:id="rId10232" display="https://www.daloopa.com/src/50180228" xr:uid="{28D58B20-CB6D-4E86-BED4-A89E8955FDCD}"/>
    <hyperlink ref="F603" r:id="rId10233" display="https://www.daloopa.com/src/50180171" xr:uid="{EEFFBE7B-38F3-4761-879F-12F4E49091BB}"/>
    <hyperlink ref="G603" r:id="rId10234" display="https://www.daloopa.com/src/50180144" xr:uid="{6308E47A-7197-40A5-8606-C2CD4B0DD0F5}"/>
    <hyperlink ref="H603" r:id="rId10235" display="https://www.daloopa.com/src/50180120" xr:uid="{EE46AE36-0FCE-45C4-8AB9-90CE91C6E875}"/>
    <hyperlink ref="I603" r:id="rId10236" display="https://www.daloopa.com/src/50179992" xr:uid="{6BEC74BD-EA50-4D7E-8C3E-8E573127BD19}"/>
    <hyperlink ref="J603" r:id="rId10237" display="https://www.daloopa.com/src/50179967" xr:uid="{375FF64B-CFFD-4EE4-BED9-850E9B614F25}"/>
    <hyperlink ref="K603" r:id="rId10238" display="https://www.daloopa.com/src/50179950" xr:uid="{5F633935-FED7-43F9-A847-6C695904559C}"/>
    <hyperlink ref="L603" r:id="rId10239" display="https://www.daloopa.com/src/50179873" xr:uid="{4FEC6365-8208-49A7-AD1D-0D337E8BFA8D}"/>
    <hyperlink ref="M603" r:id="rId10240" display="https://www.daloopa.com/src/50179827" xr:uid="{6080A18C-7EF0-4EA8-9BE6-6498DBF9EEDF}"/>
    <hyperlink ref="N603" r:id="rId10241" display="https://www.daloopa.com/src/50179816" xr:uid="{EA13C3EF-5840-4FEB-AC1B-1A52BFA9A941}"/>
    <hyperlink ref="O603" r:id="rId10242" display="https://www.daloopa.com/src/50179764" xr:uid="{5B192D7F-3984-427C-8686-9C37C2027EEE}"/>
    <hyperlink ref="P603" r:id="rId10243" display="https://www.daloopa.com/src/50179744" xr:uid="{EAA7D0E9-F774-484C-B31A-1E834649B80F}"/>
    <hyperlink ref="Q603" r:id="rId10244" display="https://www.daloopa.com/src/50179718" xr:uid="{FDDF8579-B72B-4BB8-BACE-6BCE3B472B1D}"/>
    <hyperlink ref="R603" r:id="rId10245" display="https://www.daloopa.com/src/50179687" xr:uid="{533F8FA3-A853-4DCE-8FCD-2983379ABD80}"/>
    <hyperlink ref="S603" r:id="rId10246" display="https://www.daloopa.com/src/50179642" xr:uid="{E685B48E-9BCB-4249-8FD8-AB8166F9E1C7}"/>
    <hyperlink ref="T603" r:id="rId10247" display="https://www.daloopa.com/src/50179574" xr:uid="{71A67819-2D8C-45C6-AC95-C09F08F3FE57}"/>
    <hyperlink ref="AT603" r:id="rId10248" display="https://www.daloopa.com/src/50457872" xr:uid="{AC7AC672-B8C0-43D6-9E87-11E52C784821}"/>
    <hyperlink ref="AU603" r:id="rId10249" display="https://www.daloopa.com/src/50457873" xr:uid="{303BDD94-DC14-4BE5-BD85-B6047C09C14B}"/>
    <hyperlink ref="AV603" r:id="rId10250" display="https://www.daloopa.com/src/50457874" xr:uid="{B46F3F2B-8E1D-4C42-881A-6442B7CCFC50}"/>
    <hyperlink ref="AW603" r:id="rId10251" display="https://www.daloopa.com/src/50457875" xr:uid="{9078BE08-BD69-4924-8E86-DB1A4C24FDE6}"/>
    <hyperlink ref="A604" r:id="rId10252" xr:uid="{DB54EAA3-5BA6-44BC-8506-E4D1AA6AD7F5}"/>
    <hyperlink ref="C604" r:id="rId10253" xr:uid="{691B3283-2655-4AA8-9669-06EA572ECA1E}"/>
    <hyperlink ref="E604" r:id="rId10254" display="https://www.daloopa.com/src/50180227" xr:uid="{52F21849-7DA6-4D7E-B8AC-520099A7ABF6}"/>
    <hyperlink ref="F604" r:id="rId10255" display="https://www.daloopa.com/src/50180170" xr:uid="{CE00391D-DE30-4DA7-87B6-B5F8F1C18604}"/>
    <hyperlink ref="G604" r:id="rId10256" display="https://www.daloopa.com/src/50180141" xr:uid="{2DD5AD06-1CE1-4284-8F28-ADBDCB744361}"/>
    <hyperlink ref="H604" r:id="rId10257" display="https://www.daloopa.com/src/50180119" xr:uid="{161F92E0-40F2-4406-B75A-6D9BA0626F8C}"/>
    <hyperlink ref="I604" r:id="rId10258" display="https://www.daloopa.com/src/50179993" xr:uid="{A6213BC0-0416-4C01-B775-D6B3149C360E}"/>
    <hyperlink ref="J604" r:id="rId10259" display="https://www.daloopa.com/src/50179968" xr:uid="{0442D2AE-24FB-4A84-A6D1-96012C06C89E}"/>
    <hyperlink ref="K604" r:id="rId10260" display="https://www.daloopa.com/src/50179951" xr:uid="{7C3BA2AC-9A8C-4555-8243-618F364F9EAB}"/>
    <hyperlink ref="L604" r:id="rId10261" display="https://www.daloopa.com/src/50179872" xr:uid="{6B53821E-DBC6-4250-A288-FD8F07EC55F9}"/>
    <hyperlink ref="M604" r:id="rId10262" display="https://www.daloopa.com/src/50179828" xr:uid="{69CC3E81-11D5-4DB1-B371-286583A7363B}"/>
    <hyperlink ref="N604" r:id="rId10263" display="https://www.daloopa.com/src/50179815" xr:uid="{C45B6626-2531-4965-BD1B-0387B00D0E29}"/>
    <hyperlink ref="O604" r:id="rId10264" display="https://www.daloopa.com/src/50179765" xr:uid="{D66B91E8-3629-49B5-AA63-8F7D61CA0802}"/>
    <hyperlink ref="P604" r:id="rId10265" display="https://www.daloopa.com/src/50179747" xr:uid="{5E84C71D-ABB1-496D-86A5-C61D643A2A10}"/>
    <hyperlink ref="Q604" r:id="rId10266" display="https://www.daloopa.com/src/50179714" xr:uid="{06A75B3A-9E1F-46DF-96DB-DC03D9FA8BB0}"/>
    <hyperlink ref="R604" r:id="rId10267" display="https://www.daloopa.com/src/50179693" xr:uid="{22D33824-5DFC-4C84-8966-1534D8178DF1}"/>
    <hyperlink ref="S604" r:id="rId10268" display="https://www.daloopa.com/src/50179640" xr:uid="{6AE2034B-D80E-4F22-B4BA-3EE6FED7951B}"/>
    <hyperlink ref="T604" r:id="rId10269" display="https://www.daloopa.com/src/50179566" xr:uid="{DDD6AF08-B8CB-4FE1-A4B5-26ED30FFC174}"/>
    <hyperlink ref="AT604" r:id="rId10270" display="https://www.daloopa.com/src/50457876" xr:uid="{92670A09-4990-4DC8-8B2D-2E1A2DD63EEF}"/>
    <hyperlink ref="AU604" r:id="rId10271" display="https://www.daloopa.com/src/50457877" xr:uid="{AA918ADD-0BDF-4F9F-B69F-A801B1B513F4}"/>
    <hyperlink ref="AV604" r:id="rId10272" display="https://www.daloopa.com/src/50457878" xr:uid="{6ED14DF7-ABC7-42B1-93F2-B07B8B1650B5}"/>
    <hyperlink ref="AW604" r:id="rId10273" display="https://www.daloopa.com/src/50457879" xr:uid="{B3A8FEBE-E843-4605-85E6-8884763BE644}"/>
    <hyperlink ref="A606" r:id="rId10274" xr:uid="{BFC56DBC-157A-425F-BBD3-59AA25D0EB14}"/>
    <hyperlink ref="C606" r:id="rId10275" xr:uid="{BD2ECD7B-A548-4419-86C1-665D471085BB}"/>
    <hyperlink ref="S606" r:id="rId10276" display="https://www.daloopa.com/src/50179639" xr:uid="{BC3BE5DB-DB8D-46A4-BE2A-A0368A4ADA69}"/>
    <hyperlink ref="T606" r:id="rId10277" display="https://www.daloopa.com/src/50179565" xr:uid="{E6B7756D-B717-4ED6-9889-9652DB2C2CBB}"/>
    <hyperlink ref="A607" r:id="rId10278" xr:uid="{142B859B-E789-4529-AB19-BA115AE2CD3E}"/>
    <hyperlink ref="C607" r:id="rId10279" xr:uid="{EE493DBD-BBC0-4385-BB39-9B2F589955A1}"/>
    <hyperlink ref="S607" r:id="rId10280" display="https://www.daloopa.com/src/50179648" xr:uid="{C5E5234F-D485-412B-8EE3-5A6A565679B3}"/>
    <hyperlink ref="T607" r:id="rId10281" display="https://www.daloopa.com/src/50179563" xr:uid="{A497B691-F2D2-4604-9E9B-90F627D0C6FB}"/>
    <hyperlink ref="A608" r:id="rId10282" xr:uid="{E3F4248D-00F0-449D-B5B6-8A5F6400E1F9}"/>
    <hyperlink ref="C608" r:id="rId10283" xr:uid="{0AAF3926-0C46-42B7-8A0F-0ED123F96C98}"/>
    <hyperlink ref="S608" r:id="rId10284" display="https://www.daloopa.com/src/50179651" xr:uid="{C9D30848-A58A-4DDA-8960-E5DE686136A8}"/>
    <hyperlink ref="T608" r:id="rId10285" display="https://www.daloopa.com/src/50179561" xr:uid="{BB302225-B83C-416C-B0E5-B0CF9118C254}"/>
    <hyperlink ref="A611" r:id="rId10286" xr:uid="{8E037D0D-3E35-49DA-8DBA-CD1A19CEEF12}"/>
    <hyperlink ref="C611" r:id="rId10287" xr:uid="{B722005C-85BB-460F-80F4-C07B965F3FFA}"/>
    <hyperlink ref="U611" r:id="rId10288" display="https://www.daloopa.com/src/50179542" xr:uid="{7CF65D1C-755C-4774-9318-82120121A918}"/>
    <hyperlink ref="V611" r:id="rId10289" display="https://www.daloopa.com/src/50179516" xr:uid="{F9C7026A-2112-428B-84D6-7BEEBF5C4089}"/>
    <hyperlink ref="W611" r:id="rId10290" display="https://www.daloopa.com/src/50179479" xr:uid="{AA030363-624B-420D-A1F9-79FF3B4E8BB3}"/>
    <hyperlink ref="X611" r:id="rId10291" display="https://www.daloopa.com/src/50179426" xr:uid="{706046BD-2CC3-4D51-9C85-C3ACBF95BAC2}"/>
    <hyperlink ref="Y611" r:id="rId10292" display="https://www.daloopa.com/src/50179378" xr:uid="{668AF57F-29CB-4E0E-962F-B02B33813A90}"/>
    <hyperlink ref="Z611" r:id="rId10293" display="https://www.daloopa.com/src/50179326" xr:uid="{31E7D2E2-B549-4C74-AFF0-3E32BB1D341E}"/>
    <hyperlink ref="AA611" r:id="rId10294" display="https://www.daloopa.com/src/50179259" xr:uid="{D216A8F5-292A-47ED-9429-31F570B06579}"/>
    <hyperlink ref="AB611" r:id="rId10295" display="https://www.daloopa.com/src/50179195" xr:uid="{FEE16DBC-8D80-48D4-9E5A-2E3C256B10D5}"/>
    <hyperlink ref="AC611" r:id="rId10296" display="https://www.daloopa.com/src/50179183" xr:uid="{D3035065-BE28-4213-8660-2238CA9FF6D8}"/>
    <hyperlink ref="AD611" r:id="rId10297" display="https://www.daloopa.com/src/50179116" xr:uid="{A456EF05-9FA9-41F3-8003-5F3D6C985784}"/>
    <hyperlink ref="AE611" r:id="rId10298" display="https://www.daloopa.com/src/50179048" xr:uid="{0DC4F559-2411-4873-9DD9-5EE2AB1C1A3D}"/>
    <hyperlink ref="AF611" r:id="rId10299" display="https://www.daloopa.com/src/50179011" xr:uid="{876B8F5B-4818-4DBB-BBBA-58716259C60E}"/>
    <hyperlink ref="AG611" r:id="rId10300" display="https://www.daloopa.com/src/50178962" xr:uid="{E4D12879-05E5-4F54-B583-A19B54E6453E}"/>
    <hyperlink ref="AH611" r:id="rId10301" display="https://www.daloopa.com/src/50178902" xr:uid="{695CE85C-CE44-443D-86A9-A40CC07E701D}"/>
    <hyperlink ref="AI611" r:id="rId10302" display="https://www.daloopa.com/src/50178828" xr:uid="{92775227-FDFA-4682-A229-D9B9561A7A09}"/>
    <hyperlink ref="AJ611" r:id="rId10303" display="https://www.daloopa.com/src/50178786" xr:uid="{853CD046-02B1-4076-954C-C226CCABF9C9}"/>
    <hyperlink ref="AK611" r:id="rId10304" display="https://www.daloopa.com/src/50178733" xr:uid="{2C79BD33-046A-49C7-831D-377EADA47902}"/>
    <hyperlink ref="AL611" r:id="rId10305" display="https://www.daloopa.com/src/50178681" xr:uid="{0C3B5385-D4C7-41B1-B6B0-B6CD09A34775}"/>
    <hyperlink ref="AM611" r:id="rId10306" display="https://www.daloopa.com/src/50178592" xr:uid="{1562DDE1-BD2A-441B-A785-695C33F41B2C}"/>
    <hyperlink ref="AN611" r:id="rId10307" display="https://www.daloopa.com/src/50174931" xr:uid="{AF730848-41E3-4FE7-A9F6-71955B6036E8}"/>
    <hyperlink ref="AO611" r:id="rId10308" display="https://www.daloopa.com/src/53412509" xr:uid="{DAC4DD7B-7898-4FCA-B4AC-BE87B9BF4471}"/>
    <hyperlink ref="AP611" r:id="rId10309" display="https://www.daloopa.com/src/58653381" xr:uid="{1399F69B-F75A-4E47-9BC6-940583A456DF}"/>
    <hyperlink ref="AQ611" r:id="rId10310" display="https://www.daloopa.com/src/62950994" xr:uid="{884579E6-DBA0-493E-B69E-BB51954B2168}"/>
    <hyperlink ref="AR611" r:id="rId10311" display="https://www.daloopa.com/src/67050009" xr:uid="{56E86A9F-42CC-401D-B7CE-8FE7965EB0C3}"/>
    <hyperlink ref="AX611" r:id="rId10312" display="https://www.daloopa.com/src/50457880" xr:uid="{936D1895-8B16-451B-BC5B-076F37A3B318}"/>
    <hyperlink ref="AY611" r:id="rId10313" display="https://www.daloopa.com/src/50457881" xr:uid="{AD225E37-3F61-4813-A6A5-026B43F181EE}"/>
    <hyperlink ref="AZ611" r:id="rId10314" display="https://www.daloopa.com/src/50457882" xr:uid="{BDC5B42C-9C33-4E9B-BDE3-5E08393BE1F7}"/>
    <hyperlink ref="BA611" r:id="rId10315" display="https://www.daloopa.com/src/50457883" xr:uid="{75461E72-200F-42E3-894B-5CF6F872DA7B}"/>
    <hyperlink ref="BB611" r:id="rId10316" display="https://www.daloopa.com/src/67061197" xr:uid="{6643B569-33FB-4EF5-B326-B45A115EFF6E}"/>
    <hyperlink ref="BC611" r:id="rId10317" display="https://www.daloopa.com/src/67054981" xr:uid="{FD6499AF-41E9-4C49-8C0C-CE4DA9D73EA2}"/>
    <hyperlink ref="A612" r:id="rId10318" xr:uid="{FB8DF852-2136-4E4A-A581-61D2FB790566}"/>
    <hyperlink ref="C612" r:id="rId10319" xr:uid="{83FB2FA3-6701-4B8B-BC55-9211CC4B2E2B}"/>
    <hyperlink ref="U612" r:id="rId10320" display="https://www.daloopa.com/src/50179544" xr:uid="{0F50924E-32E4-4118-9D83-398984BF8257}"/>
    <hyperlink ref="V612" r:id="rId10321" display="https://www.daloopa.com/src/50179518" xr:uid="{1F137607-8107-45B5-93D1-82A15F99ACBB}"/>
    <hyperlink ref="W612" r:id="rId10322" display="https://www.daloopa.com/src/50179477" xr:uid="{69C31737-1863-46A4-9BFF-92B92827C2F3}"/>
    <hyperlink ref="X612" r:id="rId10323" display="https://www.daloopa.com/src/50179441" xr:uid="{BE1FE4AB-26A7-4440-AAA0-68A6C7FD35C1}"/>
    <hyperlink ref="Y612" r:id="rId10324" display="https://www.daloopa.com/src/50179379" xr:uid="{E02065A9-55A6-4600-B764-6CFAE8F0070E}"/>
    <hyperlink ref="Z612" r:id="rId10325" display="https://www.daloopa.com/src/50179335" xr:uid="{A4C9B09C-BAA8-467C-BB0C-117ED073D1B9}"/>
    <hyperlink ref="AA612" r:id="rId10326" display="https://www.daloopa.com/src/50179262" xr:uid="{8BAB5B82-E6D8-4819-9E8C-EF78EED74E67}"/>
    <hyperlink ref="AB612" r:id="rId10327" display="https://www.daloopa.com/src/50179201" xr:uid="{DE35C4A0-FCAE-4B4F-91D1-C904D5549CA1}"/>
    <hyperlink ref="AC612" r:id="rId10328" display="https://www.daloopa.com/src/50179158" xr:uid="{14449992-2DEA-424F-9A96-C8213C4A60C5}"/>
    <hyperlink ref="AD612" r:id="rId10329" display="https://www.daloopa.com/src/50179094" xr:uid="{D41F6BF3-566C-4C34-9A17-1C502422CD4C}"/>
    <hyperlink ref="AE612" r:id="rId10330" display="https://www.daloopa.com/src/50179042" xr:uid="{BEDB9B0E-8C74-4318-AFE8-507AEC1545BB}"/>
    <hyperlink ref="AF612" r:id="rId10331" display="https://www.daloopa.com/src/50179010" xr:uid="{7C57DD21-D97E-4A75-B5C9-9ACBCC9A9E28}"/>
    <hyperlink ref="AG612" r:id="rId10332" display="https://www.daloopa.com/src/50178949" xr:uid="{EDD4F856-3BB8-4F86-8F44-171BCA6D143E}"/>
    <hyperlink ref="AH612" r:id="rId10333" display="https://www.daloopa.com/src/50178888" xr:uid="{0DA9AF82-823A-4718-ADFE-2706357B4C8D}"/>
    <hyperlink ref="AI612" r:id="rId10334" display="https://www.daloopa.com/src/50178830" xr:uid="{F0AD45F5-DFA9-40D2-B6C2-384091D39EBF}"/>
    <hyperlink ref="AJ612" r:id="rId10335" display="https://www.daloopa.com/src/50178796" xr:uid="{9F363EE4-F89F-4C90-BD17-E661662DC579}"/>
    <hyperlink ref="AK612" r:id="rId10336" display="https://www.daloopa.com/src/50178748" xr:uid="{4D70A60C-A964-440D-8EBB-A1E98AAC1649}"/>
    <hyperlink ref="AL612" r:id="rId10337" display="https://www.daloopa.com/src/50178679" xr:uid="{851E5B15-AC5A-41FC-8A24-A1973663B180}"/>
    <hyperlink ref="AM612" r:id="rId10338" display="https://www.daloopa.com/src/50178591" xr:uid="{75C9F930-CFDD-44A5-AC09-8A081A39AB88}"/>
    <hyperlink ref="AR612" r:id="rId10339" display="https://www.daloopa.com/src/67051810" xr:uid="{2757994D-E6F1-4FE4-A17A-7DF52F413E5F}"/>
    <hyperlink ref="AX612" r:id="rId10340" display="https://www.daloopa.com/src/50457885" xr:uid="{984E2756-537E-498E-87CD-93078B7C1726}"/>
    <hyperlink ref="AY612" r:id="rId10341" display="https://www.daloopa.com/src/50457886" xr:uid="{37DE7AFF-6FB9-4E09-B9FB-5191A6AEC0DE}"/>
    <hyperlink ref="AZ612" r:id="rId10342" display="https://www.daloopa.com/src/50457887" xr:uid="{B095F02E-D407-4A01-9C88-E46DE71E15C4}"/>
    <hyperlink ref="BA612" r:id="rId10343" display="https://www.daloopa.com/src/50457888" xr:uid="{0097E52D-4930-4073-B6D1-47ECEFF19423}"/>
    <hyperlink ref="BC612" r:id="rId10344" display="https://www.daloopa.com/src/67055898" xr:uid="{0ACCD5D2-FE63-48F5-955A-C94B14200775}"/>
    <hyperlink ref="A613" r:id="rId10345" xr:uid="{69E8F462-C754-4DB5-B174-60023CB13804}"/>
    <hyperlink ref="C613" r:id="rId10346" xr:uid="{49CC8CAE-A10D-48A8-8F2D-258F03240BF0}"/>
    <hyperlink ref="U613" r:id="rId10347" display="https://www.daloopa.com/src/50179543" xr:uid="{0E42EE60-BFD7-4F3C-9A75-D81E81B5168D}"/>
    <hyperlink ref="V613" r:id="rId10348" display="https://www.daloopa.com/src/50179506" xr:uid="{B5141B93-735D-4CB1-A1B7-F9F305BBCACF}"/>
    <hyperlink ref="W613" r:id="rId10349" display="https://www.daloopa.com/src/50179475" xr:uid="{F6005BDA-1CD3-44C8-BAED-AA2E9543252E}"/>
    <hyperlink ref="X613" r:id="rId10350" display="https://www.daloopa.com/src/50179437" xr:uid="{CD974FD8-6FEB-4B9B-8953-E78D45AC9B18}"/>
    <hyperlink ref="Y613" r:id="rId10351" display="https://www.daloopa.com/src/50179380" xr:uid="{EA1AB119-AD4A-4C10-9960-8B606601070F}"/>
    <hyperlink ref="Z613" r:id="rId10352" display="https://www.daloopa.com/src/50179344" xr:uid="{F6701ECD-3859-466E-B0E1-F95BBDF6D3CA}"/>
    <hyperlink ref="AA613" r:id="rId10353" display="https://www.daloopa.com/src/50179257" xr:uid="{32C8F117-A760-40B9-839D-C32A3349415F}"/>
    <hyperlink ref="AB613" r:id="rId10354" display="https://www.daloopa.com/src/50179200" xr:uid="{90E12F7D-159E-49F4-84AC-968651FE6654}"/>
    <hyperlink ref="AC613" r:id="rId10355" display="https://www.daloopa.com/src/50179184" xr:uid="{F49FB9FB-CEB4-4FB6-BC75-2BF3FDB74C23}"/>
    <hyperlink ref="AD613" r:id="rId10356" display="https://www.daloopa.com/src/50179093" xr:uid="{006C5B48-A455-4C92-B0A0-81000077D9CF}"/>
    <hyperlink ref="AE613" r:id="rId10357" display="https://www.daloopa.com/src/50179041" xr:uid="{84CB58B0-C6FA-4132-AE3A-93328CFFF485}"/>
    <hyperlink ref="AX613" r:id="rId10358" display="https://www.daloopa.com/src/50457889" xr:uid="{201968F3-5131-4BB4-A198-175056FE73A4}"/>
    <hyperlink ref="AY613" r:id="rId10359" display="https://www.daloopa.com/src/50457890" xr:uid="{4912186C-EBAD-4F4F-8547-D5C6D07CAF98}"/>
    <hyperlink ref="AZ613" r:id="rId10360" display="https://www.daloopa.com/src/50457891" xr:uid="{29EE0E39-BD56-48EC-AABE-EB46C419DADA}"/>
    <hyperlink ref="A614" r:id="rId10361" xr:uid="{4B8A6695-AE69-4340-8DDD-F6A3262CDC81}"/>
    <hyperlink ref="C614" r:id="rId10362" xr:uid="{54E59CE3-9FFC-40CE-9C20-1E5085C32F96}"/>
    <hyperlink ref="U614" r:id="rId10363" display="https://www.daloopa.com/src/50179541" xr:uid="{ADF122F3-6451-4F55-9AAB-8B839ECA31C0}"/>
    <hyperlink ref="V614" r:id="rId10364" display="https://www.daloopa.com/src/50179520" xr:uid="{4E6663E5-B592-4EAA-B7E0-D7B0EFEEBA29}"/>
    <hyperlink ref="W614" r:id="rId10365" display="https://www.daloopa.com/src/50179481" xr:uid="{2F6FA011-C6A7-475D-BFED-EAA2F65266FD}"/>
    <hyperlink ref="X614" r:id="rId10366" display="https://www.daloopa.com/src/50179443" xr:uid="{E56FF061-A95C-4475-8D88-19CCD902EDA0}"/>
    <hyperlink ref="Y614" r:id="rId10367" display="https://www.daloopa.com/src/50179371" xr:uid="{459E93D6-CE9C-4745-A67D-AA95CF828664}"/>
    <hyperlink ref="Z614" r:id="rId10368" display="https://www.daloopa.com/src/50179330" xr:uid="{34E61D0A-820E-4169-8555-181B5BE57828}"/>
    <hyperlink ref="AA614" r:id="rId10369" display="https://www.daloopa.com/src/50179253" xr:uid="{BB3B11B3-9C12-404F-89A4-6BFA60CAAD9B}"/>
    <hyperlink ref="AB614" r:id="rId10370" display="https://www.daloopa.com/src/50179212" xr:uid="{CCF49172-F804-4214-8858-B22E73CC0A6A}"/>
    <hyperlink ref="AC614" r:id="rId10371" display="https://www.daloopa.com/src/50179182" xr:uid="{8FADCC91-885C-460D-8D60-F3FC538EC016}"/>
    <hyperlink ref="AD614" r:id="rId10372" display="https://www.daloopa.com/src/50179107" xr:uid="{C4C81175-484F-457E-B5F3-ACD00D44F144}"/>
    <hyperlink ref="AE614" r:id="rId10373" display="https://www.daloopa.com/src/50179047" xr:uid="{0D5FD893-FBE5-4397-9758-66B165FEC8EA}"/>
    <hyperlink ref="AF614" r:id="rId10374" display="https://www.daloopa.com/src/50179009" xr:uid="{5F5CBF8C-FFB0-4C25-BFEA-6654D97A6DD2}"/>
    <hyperlink ref="AG614" r:id="rId10375" display="https://www.daloopa.com/src/50178937" xr:uid="{2F7FD373-BD77-4689-9FF4-A5085BC20508}"/>
    <hyperlink ref="AH614" r:id="rId10376" display="https://www.daloopa.com/src/50178884" xr:uid="{DFE9E269-220C-485D-841E-456C1240C8E1}"/>
    <hyperlink ref="AI614" r:id="rId10377" display="https://www.daloopa.com/src/50178823" xr:uid="{E1EEE05B-A5DF-4FBF-87DC-888FA0C7E4BF}"/>
    <hyperlink ref="AJ614" r:id="rId10378" display="https://www.daloopa.com/src/50178787" xr:uid="{8EEBE0E8-F415-41F6-ABCB-5F6C42F5224E}"/>
    <hyperlink ref="AK614" r:id="rId10379" display="https://www.daloopa.com/src/50178732" xr:uid="{A5CC7BE0-75C2-4A88-9AB8-C2C6F7350904}"/>
    <hyperlink ref="AL614" r:id="rId10380" display="https://www.daloopa.com/src/50178680" xr:uid="{2E2C16D8-EA0F-41FE-AF6A-EE6075AE9E3E}"/>
    <hyperlink ref="AM614" r:id="rId10381" display="https://www.daloopa.com/src/50178580" xr:uid="{BFCD6140-48BC-4050-B903-39D0AE55D04E}"/>
    <hyperlink ref="AN614" r:id="rId10382" display="https://www.daloopa.com/src/50174932" xr:uid="{AAD60303-A192-4A4B-818A-2A2C8287F127}"/>
    <hyperlink ref="AO614" r:id="rId10383" display="https://www.daloopa.com/src/53412510" xr:uid="{FBEF58D7-0731-4846-88CF-2DA33EB291FC}"/>
    <hyperlink ref="AP614" r:id="rId10384" display="https://www.daloopa.com/src/58653382" xr:uid="{79BCF416-1702-4D63-B098-E940403647A2}"/>
    <hyperlink ref="AQ614" r:id="rId10385" display="https://www.daloopa.com/src/62950995" xr:uid="{7232BD45-EF0F-49AA-B964-92F23B4CFE18}"/>
    <hyperlink ref="AR614" r:id="rId10386" display="https://www.daloopa.com/src/67050016" xr:uid="{3130296B-7AC6-4591-8E55-92058A1C1E85}"/>
    <hyperlink ref="AX614" r:id="rId10387" display="https://www.daloopa.com/src/50457892" xr:uid="{C6E8286F-1D10-45F0-B0D5-CC308DDF9FAB}"/>
    <hyperlink ref="AY614" r:id="rId10388" display="https://www.daloopa.com/src/50457893" xr:uid="{6BA35008-5A73-4A73-A17F-628106E209E2}"/>
    <hyperlink ref="AZ614" r:id="rId10389" display="https://www.daloopa.com/src/50457894" xr:uid="{19A72660-54AC-487C-A1F4-3C05677471B5}"/>
    <hyperlink ref="BA614" r:id="rId10390" display="https://www.daloopa.com/src/50457895" xr:uid="{05A24990-F41E-4C82-8251-FA1577A431CA}"/>
    <hyperlink ref="BB614" r:id="rId10391" display="https://www.daloopa.com/src/50457896" xr:uid="{FEE280BE-0A25-4687-9CF1-B05D5F4429CE}"/>
    <hyperlink ref="BC614" r:id="rId10392" display="https://www.daloopa.com/src/67054988" xr:uid="{A45BF450-1B98-4161-B4A5-6B6C77B2F0A4}"/>
    <hyperlink ref="A616" r:id="rId10393" xr:uid="{BA0432AF-2C41-45EB-861F-68E6CFB216D9}"/>
    <hyperlink ref="C616" r:id="rId10394" xr:uid="{5C1BF839-5E34-4BB9-8675-27F8F2B5FBC1}"/>
    <hyperlink ref="U616" r:id="rId10395" display="https://www.daloopa.com/src/50179538" xr:uid="{8EFE1C94-F734-467A-A47D-DA0224EFB9B7}"/>
    <hyperlink ref="V616" r:id="rId10396" display="https://www.daloopa.com/src/50179519" xr:uid="{AF92A2EA-C9DF-4AAB-9EAC-8A725E8FB04F}"/>
    <hyperlink ref="W616" r:id="rId10397" display="https://www.daloopa.com/src/50179486" xr:uid="{D7D5FC09-EA1E-4C78-A7DD-FBD1C4B985C3}"/>
    <hyperlink ref="X616" r:id="rId10398" display="https://www.daloopa.com/src/50179439" xr:uid="{59695919-103D-45FC-B4D7-CF181A7ED558}"/>
    <hyperlink ref="Y616" r:id="rId10399" display="https://www.daloopa.com/src/50179372" xr:uid="{FDCEB96E-7966-4E27-BFEE-303397FE585D}"/>
    <hyperlink ref="Z616" r:id="rId10400" display="https://www.daloopa.com/src/50179337" xr:uid="{0E62B68F-BB2B-4E8E-8E80-12398281D637}"/>
    <hyperlink ref="AA616" r:id="rId10401" display="https://www.daloopa.com/src/50179264" xr:uid="{78CC9E79-72CD-42B6-8505-F22032F09166}"/>
    <hyperlink ref="AB616" r:id="rId10402" display="https://www.daloopa.com/src/50179213" xr:uid="{1B1AA770-3F23-49D7-ADD7-DCC2D1F7261A}"/>
    <hyperlink ref="AC616" r:id="rId10403" display="https://www.daloopa.com/src/50179181" xr:uid="{04FB181C-22C1-465A-B198-FEE152AAA137}"/>
    <hyperlink ref="AD616" r:id="rId10404" display="https://www.daloopa.com/src/50179109" xr:uid="{1BF6FF86-FD99-42B9-A105-848121496FFE}"/>
    <hyperlink ref="AE616" r:id="rId10405" display="https://www.daloopa.com/src/50179049" xr:uid="{10CF8B09-85EF-4EC7-A0A1-38D692FB4DB1}"/>
    <hyperlink ref="AX616" r:id="rId10406" display="https://www.daloopa.com/src/50457897" xr:uid="{301872CF-796E-4BB0-9D91-A372725DA5D4}"/>
    <hyperlink ref="AY616" r:id="rId10407" display="https://www.daloopa.com/src/50457898" xr:uid="{F448B719-5BA9-4235-935E-1492030BAA43}"/>
    <hyperlink ref="A617" r:id="rId10408" xr:uid="{40EC81B0-D901-4D26-8292-3B2BA824E95C}"/>
    <hyperlink ref="C617" r:id="rId10409" xr:uid="{E1F69F20-B35C-4AED-8CFF-F09E0C5AD352}"/>
    <hyperlink ref="AF617" r:id="rId10410" display="https://www.daloopa.com/src/50179008" xr:uid="{01C3A1D9-9889-4405-9A89-6580916B45C4}"/>
    <hyperlink ref="AG617" r:id="rId10411" display="https://www.daloopa.com/src/50178946" xr:uid="{94857689-1979-459E-A9AB-F55D2DBE89FB}"/>
    <hyperlink ref="AH617" r:id="rId10412" display="https://www.daloopa.com/src/50178882" xr:uid="{FC0BC08F-FEDB-4B7F-BA27-BC55AC6BACA1}"/>
    <hyperlink ref="AI617" r:id="rId10413" display="https://www.daloopa.com/src/50178825" xr:uid="{43F6A44C-5306-4332-9FA7-8C70128C98FD}"/>
    <hyperlink ref="AJ617" r:id="rId10414" display="https://www.daloopa.com/src/50178788" xr:uid="{D76AC944-667C-4E7F-976B-E99C0845232D}"/>
    <hyperlink ref="AK617" r:id="rId10415" display="https://www.daloopa.com/src/50178730" xr:uid="{3CFE51C7-A288-44F0-95E0-A18A17FEEF87}"/>
    <hyperlink ref="AL617" r:id="rId10416" display="https://www.daloopa.com/src/50178683" xr:uid="{3CFF9077-AE0B-4AC4-A955-7F337BF26F9D}"/>
    <hyperlink ref="AM617" r:id="rId10417" display="https://www.daloopa.com/src/50178577" xr:uid="{17358A07-A2BF-40BF-BE91-69E854F86E08}"/>
    <hyperlink ref="BA617" r:id="rId10418" display="https://www.daloopa.com/src/50457899" xr:uid="{3A0887A6-3655-4926-B3BF-53CBFE2F8DBB}"/>
    <hyperlink ref="A619" r:id="rId10419" xr:uid="{4369D6B7-CAD3-4BA1-B953-56AC0AA7725D}"/>
    <hyperlink ref="C619" r:id="rId10420" xr:uid="{8E3BC41D-EDA3-4515-9DF2-F63C378D52CE}"/>
    <hyperlink ref="U619" r:id="rId10421" display="https://www.daloopa.com/src/50179531" xr:uid="{FE253250-7E77-4BC1-8AD6-2C5F84553577}"/>
    <hyperlink ref="V619" r:id="rId10422" display="https://www.daloopa.com/src/50179507" xr:uid="{D62B69AA-55D6-408C-BB35-06AD9FA9D423}"/>
    <hyperlink ref="W619" r:id="rId10423" display="https://www.daloopa.com/src/50179476" xr:uid="{23339749-D605-4621-AE2D-ABD984B4B81F}"/>
    <hyperlink ref="X619" r:id="rId10424" display="https://www.daloopa.com/src/50179440" xr:uid="{7EF0A101-1F42-4450-A55D-32C1F82DD0E9}"/>
    <hyperlink ref="Y619" r:id="rId10425" display="https://www.daloopa.com/src/50179368" xr:uid="{9DDB1129-3C72-4796-9307-56B4CE37477E}"/>
    <hyperlink ref="Z619" r:id="rId10426" display="https://www.daloopa.com/src/50179339" xr:uid="{F9C3586F-37D1-40A3-801C-9CBDAD800AF3}"/>
    <hyperlink ref="AA619" r:id="rId10427" display="https://www.daloopa.com/src/50179248" xr:uid="{0E4A7B50-E45C-4F7E-8AA9-8806F6F7170A}"/>
    <hyperlink ref="AB619" r:id="rId10428" display="https://www.daloopa.com/src/50179197" xr:uid="{6FCF8D98-9BBC-4A89-9619-65C88CC3B213}"/>
    <hyperlink ref="AC619" r:id="rId10429" display="https://www.daloopa.com/src/50179167" xr:uid="{C3DBCAD3-5376-489D-A6C4-6A5A10E28073}"/>
    <hyperlink ref="AD619" r:id="rId10430" display="https://www.daloopa.com/src/50179104" xr:uid="{DACC21D9-F787-4E04-BAFE-D678EEB4E431}"/>
    <hyperlink ref="AE619" r:id="rId10431" display="https://www.daloopa.com/src/50179038" xr:uid="{8F6A8583-E7E1-42B1-8107-F1C1F916489B}"/>
    <hyperlink ref="AF619" r:id="rId10432" display="https://www.daloopa.com/src/50179007" xr:uid="{150A359A-B235-413B-AE77-107B33248DE5}"/>
    <hyperlink ref="AG619" r:id="rId10433" display="https://www.daloopa.com/src/50178961" xr:uid="{2390268B-D132-4B99-9769-BE1B0DABF2F0}"/>
    <hyperlink ref="AH619" r:id="rId10434" display="https://www.daloopa.com/src/50178892" xr:uid="{E1EBAE1C-B5E4-4548-83EE-1361E6B118B8}"/>
    <hyperlink ref="AI619" r:id="rId10435" display="https://www.daloopa.com/src/50178847" xr:uid="{7C0EA76F-3E4B-4329-AA23-333DEC25E777}"/>
    <hyperlink ref="AJ619" r:id="rId10436" display="https://www.daloopa.com/src/50178795" xr:uid="{0ED1DBBB-EF0D-4701-80B0-CDDCCEC41F69}"/>
    <hyperlink ref="AK619" r:id="rId10437" display="https://www.daloopa.com/src/50178747" xr:uid="{9DF4E262-B6F5-4EBD-B8D4-5F8F875E3D50}"/>
    <hyperlink ref="AL619" r:id="rId10438" display="https://www.daloopa.com/src/50178704" xr:uid="{2149619F-DB92-4D0C-9CAA-5B8B264D8627}"/>
    <hyperlink ref="AM619" r:id="rId10439" display="https://www.daloopa.com/src/50178587" xr:uid="{29BF1E72-39C8-4517-9CDD-9827D42B564C}"/>
    <hyperlink ref="AN619" r:id="rId10440" display="https://www.daloopa.com/src/50174943" xr:uid="{CC5387C8-1345-4CF6-8713-FF46B526BE9E}"/>
    <hyperlink ref="AO619" r:id="rId10441" display="https://www.daloopa.com/src/53412521" xr:uid="{75077738-61AA-4907-8DA6-E3778647752F}"/>
    <hyperlink ref="AP619" r:id="rId10442" display="https://www.daloopa.com/src/58653393" xr:uid="{A6DEF891-B32C-4F8D-AA95-1C72743DA027}"/>
    <hyperlink ref="AQ619" r:id="rId10443" display="https://www.daloopa.com/src/62951006" xr:uid="{51943241-7EDD-4E01-A577-1660CC2BAA18}"/>
    <hyperlink ref="AR619" r:id="rId10444" display="https://www.daloopa.com/src/67058798" xr:uid="{FCF373AC-E52E-42D0-84BB-0174EED9C75E}"/>
    <hyperlink ref="BC619" r:id="rId10445" display="https://www.daloopa.com/src/67058823" xr:uid="{7DE97250-8103-4101-833B-465453A4A8BB}"/>
    <hyperlink ref="A620" r:id="rId10446" xr:uid="{DF77B363-C529-4A78-AD34-62344BE5D14A}"/>
    <hyperlink ref="C620" r:id="rId10447" xr:uid="{8B07AFDC-2290-4034-BEEF-731EBC3B9829}"/>
    <hyperlink ref="AR620" r:id="rId10448" display="https://www.daloopa.com/src/67059479" xr:uid="{318E88FE-0608-40D7-8B97-D4E7388E5A32}"/>
    <hyperlink ref="BC620" r:id="rId10449" display="https://www.daloopa.com/src/67059491" xr:uid="{B95501EF-C776-4A15-9B54-C87F666DCA56}"/>
    <hyperlink ref="A621" r:id="rId10450" xr:uid="{4EB30C1C-B7E5-41E6-8659-E0C46683443E}"/>
    <hyperlink ref="C621" r:id="rId10451" xr:uid="{06CDACEA-D18B-4A4F-9025-F73FD5736028}"/>
    <hyperlink ref="U621" r:id="rId10452" display="https://www.daloopa.com/src/50179534" xr:uid="{E0EC667B-6E67-4D93-95FB-D110DC265F73}"/>
    <hyperlink ref="V621" r:id="rId10453" display="https://www.daloopa.com/src/50179505" xr:uid="{B9E797E6-A560-4728-BBC3-EA3C0352F081}"/>
    <hyperlink ref="W621" r:id="rId10454" display="https://www.daloopa.com/src/50179478" xr:uid="{A7A3F592-E044-4299-A6BD-37BE475BCDA7}"/>
    <hyperlink ref="X621" r:id="rId10455" display="https://www.daloopa.com/src/50179433" xr:uid="{2CAE0D14-62B3-420E-81F4-60DEED345D66}"/>
    <hyperlink ref="Y621" r:id="rId10456" display="https://www.daloopa.com/src/50179367" xr:uid="{A8C1603F-F10A-48AD-BCB6-2A6A203A870A}"/>
    <hyperlink ref="Z621" r:id="rId10457" display="https://www.daloopa.com/src/50179333" xr:uid="{B0CB7468-4274-4776-AD28-0F132F61747C}"/>
    <hyperlink ref="AA621" r:id="rId10458" display="https://www.daloopa.com/src/50179249" xr:uid="{05665FB8-3B2D-47F7-85FB-64BC4678A903}"/>
    <hyperlink ref="AB621" r:id="rId10459" display="https://www.daloopa.com/src/50179196" xr:uid="{0D3980AC-4E50-4EB5-919F-CFDB30544DD2}"/>
    <hyperlink ref="AC621" r:id="rId10460" display="https://www.daloopa.com/src/50179166" xr:uid="{9A3816F8-A18C-4D62-9FA8-B54121960E7B}"/>
    <hyperlink ref="AD621" r:id="rId10461" display="https://www.daloopa.com/src/50179103" xr:uid="{916B268B-7FF1-4FAC-B6CD-9D4A45FD0556}"/>
    <hyperlink ref="AE621" r:id="rId10462" display="https://www.daloopa.com/src/50179037" xr:uid="{DE82E52A-9A7B-4022-8522-83B35048CA21}"/>
    <hyperlink ref="AF621" r:id="rId10463" display="https://www.daloopa.com/src/50179006" xr:uid="{9EE0AE9E-11C0-415E-A6E9-4BF96C4D4705}"/>
    <hyperlink ref="AG621" r:id="rId10464" display="https://www.daloopa.com/src/50178956" xr:uid="{7BD6AF2F-4016-4B44-9320-8CC5D329C1FA}"/>
    <hyperlink ref="AH621" r:id="rId10465" display="https://www.daloopa.com/src/50178895" xr:uid="{24493DFF-C93E-4DC4-9F67-C0F2E347C694}"/>
    <hyperlink ref="AI621" r:id="rId10466" display="https://www.daloopa.com/src/50178841" xr:uid="{3F6A0331-6F77-4B8E-B8B0-A6FFCA0D22A3}"/>
    <hyperlink ref="AJ621" r:id="rId10467" display="https://www.daloopa.com/src/50178793" xr:uid="{38844795-12DD-45E3-BC4A-9409B939C883}"/>
    <hyperlink ref="AK621" r:id="rId10468" display="https://www.daloopa.com/src/50178749" xr:uid="{D51A2391-0F61-44EF-967E-B441AF5DB233}"/>
    <hyperlink ref="AL621" r:id="rId10469" display="https://www.daloopa.com/src/50178695" xr:uid="{3B83B067-01CB-4ACF-ADD4-2028F4EB6C89}"/>
    <hyperlink ref="AM621" r:id="rId10470" display="https://www.daloopa.com/src/50178578" xr:uid="{E5F54FBB-CB88-4EEC-9962-E09D29AD9369}"/>
    <hyperlink ref="AN621" r:id="rId10471" display="https://www.daloopa.com/src/50174944" xr:uid="{7D81CBF0-2354-467B-871F-54E3560F29E2}"/>
    <hyperlink ref="AO621" r:id="rId10472" display="https://www.daloopa.com/src/53412522" xr:uid="{C6946408-0F0F-44C4-9364-E800C3FB2C04}"/>
    <hyperlink ref="AP621" r:id="rId10473" display="https://www.daloopa.com/src/58653394" xr:uid="{4E74C23B-3EE3-4C22-A978-F6EB293987D4}"/>
    <hyperlink ref="AQ621" r:id="rId10474" display="https://www.daloopa.com/src/62951007" xr:uid="{6200861A-85CE-4ECC-9768-9FACFF7B4F83}"/>
    <hyperlink ref="AR621" r:id="rId10475" display="https://www.daloopa.com/src/67059987" xr:uid="{78C4FEA4-A0E1-4755-8C75-51EAFDECF095}"/>
    <hyperlink ref="BC621" r:id="rId10476" display="https://www.daloopa.com/src/67060002" xr:uid="{F3AA33A2-CD5A-457D-BC9B-DB93F3C1A190}"/>
    <hyperlink ref="A623" r:id="rId10477" xr:uid="{654CE0D6-1025-4919-B13A-B012ABDB28D4}"/>
    <hyperlink ref="C623" r:id="rId10478" xr:uid="{1B1654AE-38B0-4D4E-995F-8E9DA92F4EE0}"/>
    <hyperlink ref="U623" r:id="rId10479" display="https://www.daloopa.com/src/50179540" xr:uid="{A687FDB8-AA1D-47E6-999D-4A9A184C116C}"/>
    <hyperlink ref="V623" r:id="rId10480" display="https://www.daloopa.com/src/50179517" xr:uid="{9CA4E2C7-A48A-4891-924F-371506E723DD}"/>
    <hyperlink ref="W623" r:id="rId10481" display="https://www.daloopa.com/src/50179488" xr:uid="{D2D711D0-EBBB-4290-B0F4-00DA98441DCE}"/>
    <hyperlink ref="X623" r:id="rId10482" display="https://www.daloopa.com/src/50179446" xr:uid="{0C901B63-3763-4335-9527-BA3FE60B8474}"/>
    <hyperlink ref="Y623" r:id="rId10483" display="https://www.daloopa.com/src/50179377" xr:uid="{7CC8DCE8-E2D4-4533-8224-3390A8CE7E0E}"/>
    <hyperlink ref="Z623" r:id="rId10484" display="https://www.daloopa.com/src/50179342" xr:uid="{7F8113E8-6D2F-4BC5-9821-808B06198181}"/>
    <hyperlink ref="AA623" r:id="rId10485" display="https://www.daloopa.com/src/50179261" xr:uid="{B5F2A1C8-4896-40E1-9A98-F60E2544A544}"/>
    <hyperlink ref="AB623" r:id="rId10486" display="https://www.daloopa.com/src/50179194" xr:uid="{6E17DE1A-C390-4C98-908A-F27D5B7E69DD}"/>
    <hyperlink ref="AC623" r:id="rId10487" display="https://www.daloopa.com/src/50179180" xr:uid="{81036D7F-91A3-4B6D-AFD9-4698AAB136D5}"/>
    <hyperlink ref="AD623" r:id="rId10488" display="https://www.daloopa.com/src/50179095" xr:uid="{1B3B66D0-59DF-466F-BDA6-7D4297750A15}"/>
    <hyperlink ref="AE623" r:id="rId10489" display="https://www.daloopa.com/src/50179054" xr:uid="{44429460-2156-4C40-8E07-597A365BEBAC}"/>
    <hyperlink ref="AF623" r:id="rId10490" display="https://www.daloopa.com/src/50179005" xr:uid="{405AB9BA-9D2E-40A0-A413-ACCFE7BB3C65}"/>
    <hyperlink ref="AG623" r:id="rId10491" display="https://www.daloopa.com/src/50178947" xr:uid="{51107A83-4EB2-4A71-A84F-F1C9E89E6080}"/>
    <hyperlink ref="AH623" r:id="rId10492" display="https://www.daloopa.com/src/50178881" xr:uid="{33BE5DCD-E420-4306-9729-5B81061AC7DB}"/>
    <hyperlink ref="AI623" r:id="rId10493" display="https://www.daloopa.com/src/50178826" xr:uid="{99E584F5-09E8-437F-982E-3760B2C279A9}"/>
    <hyperlink ref="AJ623" r:id="rId10494" display="https://www.daloopa.com/src/50178789" xr:uid="{993CF956-9074-4147-B307-82C713E3CE03}"/>
    <hyperlink ref="AK623" r:id="rId10495" display="https://www.daloopa.com/src/50178731" xr:uid="{C2D30201-909B-4B2C-BCA7-A254CB430A36}"/>
    <hyperlink ref="AL623" r:id="rId10496" display="https://www.daloopa.com/src/50178682" xr:uid="{B6506AAA-B097-48D0-976C-5B06180C20C6}"/>
    <hyperlink ref="AM623" r:id="rId10497" display="https://www.daloopa.com/src/50178568" xr:uid="{C77DC949-1172-453E-94F9-8274A0A61340}"/>
    <hyperlink ref="AN623" r:id="rId10498" display="https://www.daloopa.com/src/50174933" xr:uid="{6077A346-5277-4DEE-847E-D9BA8E2839A1}"/>
    <hyperlink ref="AO623" r:id="rId10499" display="https://www.daloopa.com/src/53412511" xr:uid="{1E5D61BC-F77D-442D-AF78-B5101FE6D217}"/>
    <hyperlink ref="AP623" r:id="rId10500" display="https://www.daloopa.com/src/58653383" xr:uid="{657ED136-2E04-44FE-9EC9-60B1E50A6F2F}"/>
    <hyperlink ref="AQ623" r:id="rId10501" display="https://www.daloopa.com/src/62950996" xr:uid="{6C7A049A-5E1F-407C-85E3-7525A8C01014}"/>
    <hyperlink ref="AR623" r:id="rId10502" display="https://www.daloopa.com/src/67050010" xr:uid="{3DBEFC28-3361-492A-8C92-2AAD9181A136}"/>
    <hyperlink ref="AX623" r:id="rId10503" display="https://www.daloopa.com/src/50457900" xr:uid="{7936D38A-952E-4CFB-AD7F-56724D4FA5CD}"/>
    <hyperlink ref="AY623" r:id="rId10504" display="https://www.daloopa.com/src/50457901" xr:uid="{8B8CBEA3-6608-4F10-8F60-D13FF6CA8F7E}"/>
    <hyperlink ref="AZ623" r:id="rId10505" display="https://www.daloopa.com/src/50457902" xr:uid="{E7D0524A-47E3-4C16-8627-5AE73029F47E}"/>
    <hyperlink ref="BA623" r:id="rId10506" display="https://www.daloopa.com/src/50457903" xr:uid="{012076A1-9E15-4C47-BEBF-3B532214BFF6}"/>
    <hyperlink ref="BB623" r:id="rId10507" display="https://www.daloopa.com/src/67061198" xr:uid="{E86A22FA-6BE8-4CEF-9E11-C3247EFA68F0}"/>
    <hyperlink ref="BC623" r:id="rId10508" display="https://www.daloopa.com/src/67054982" xr:uid="{8E4730A5-5FB1-4477-B7F1-3D5D8CBE403C}"/>
    <hyperlink ref="A624" r:id="rId10509" xr:uid="{DF66647C-ACAA-433B-8B59-5B41E45971BA}"/>
    <hyperlink ref="C624" r:id="rId10510" xr:uid="{08B8453F-9202-45B3-B6AF-1A45CA43D7F5}"/>
    <hyperlink ref="U624" r:id="rId10511" display="https://www.daloopa.com/src/50179539" xr:uid="{67CB7E23-6239-4757-8613-E7E4991C6098}"/>
    <hyperlink ref="V624" r:id="rId10512" display="https://www.daloopa.com/src/50179515" xr:uid="{DCF82609-7B62-4C85-BB7E-81A4894296C5}"/>
    <hyperlink ref="W624" r:id="rId10513" display="https://www.daloopa.com/src/50179473" xr:uid="{636353FD-AB78-467F-BE3D-26F07057297F}"/>
    <hyperlink ref="X624" r:id="rId10514" display="https://www.daloopa.com/src/50179429" xr:uid="{BF2B0E28-0F89-49F0-9630-B2E5B992E48B}"/>
    <hyperlink ref="Y624" r:id="rId10515" display="https://www.daloopa.com/src/50179376" xr:uid="{9D0B5BBF-2919-480E-A70A-0BA47D4EF6F1}"/>
    <hyperlink ref="Z624" r:id="rId10516" display="https://www.daloopa.com/src/50179343" xr:uid="{7509EBA9-DE91-4A30-AEC9-03C416EEEE91}"/>
    <hyperlink ref="AA624" r:id="rId10517" display="https://www.daloopa.com/src/50179255" xr:uid="{3A9776E6-E0B8-4BFA-8C77-399085BD08FF}"/>
    <hyperlink ref="AB624" r:id="rId10518" display="https://www.daloopa.com/src/50179211" xr:uid="{8A2AF507-DCDD-4A3A-AFD9-A5306C4DD234}"/>
    <hyperlink ref="AC624" r:id="rId10519" display="https://www.daloopa.com/src/50179162" xr:uid="{A0EBD27B-91F1-4A2B-A39C-A8CFAC4BB88A}"/>
    <hyperlink ref="AD624" r:id="rId10520" display="https://www.daloopa.com/src/50179092" xr:uid="{53A1026D-2AC4-4DE7-A89A-9625CCAE8111}"/>
    <hyperlink ref="AE624" r:id="rId10521" display="https://www.daloopa.com/src/50179035" xr:uid="{402C9B20-8896-4C9D-B07B-756D27AC2529}"/>
    <hyperlink ref="AF624" r:id="rId10522" display="https://www.daloopa.com/src/50179004" xr:uid="{A5669B4D-0626-496A-9CEB-3D7B9185A533}"/>
    <hyperlink ref="AG624" r:id="rId10523" display="https://www.daloopa.com/src/50178959" xr:uid="{ED8CE514-FE9F-47FD-BCD6-ECB3C5822E2B}"/>
    <hyperlink ref="AH624" r:id="rId10524" display="https://www.daloopa.com/src/50178896" xr:uid="{F678557A-0D4F-47C9-A08A-2DFFC8149E58}"/>
    <hyperlink ref="AI624" r:id="rId10525" display="https://www.daloopa.com/src/50178839" xr:uid="{CFEE85D9-1862-4E00-ADA9-C425171EF453}"/>
    <hyperlink ref="AJ624" r:id="rId10526" display="https://www.daloopa.com/src/50178797" xr:uid="{91C4C5C6-5405-4D99-95C8-BAF4702D78A2}"/>
    <hyperlink ref="AK624" r:id="rId10527" display="https://www.daloopa.com/src/50178746" xr:uid="{3BDF390A-FF95-479F-98FC-677B32F7BC1F}"/>
    <hyperlink ref="AL624" r:id="rId10528" display="https://www.daloopa.com/src/50178684" xr:uid="{EFB243AC-90DD-43CD-A6E3-00610D8D9608}"/>
    <hyperlink ref="AM624" r:id="rId10529" display="https://www.daloopa.com/src/50178588" xr:uid="{8DBF8B0B-558A-475E-BEDE-810254249822}"/>
    <hyperlink ref="AR624" r:id="rId10530" display="https://www.daloopa.com/src/67051812" xr:uid="{AE8861DD-16A6-4561-88AE-B2FA983C5F15}"/>
    <hyperlink ref="AX624" r:id="rId10531" display="https://www.daloopa.com/src/50457905" xr:uid="{B6D4F8A2-8405-4025-98B5-E04621854079}"/>
    <hyperlink ref="AY624" r:id="rId10532" display="https://www.daloopa.com/src/50457906" xr:uid="{17FA9A53-2C37-457C-BE4F-CCBAFC79B7E8}"/>
    <hyperlink ref="AZ624" r:id="rId10533" display="https://www.daloopa.com/src/50457907" xr:uid="{102CBEEF-C68E-430E-9D2D-856B71DC13EF}"/>
    <hyperlink ref="BA624" r:id="rId10534" display="https://www.daloopa.com/src/50457908" xr:uid="{84D27F45-D492-4054-88D8-05F3C80176D5}"/>
    <hyperlink ref="BC624" r:id="rId10535" display="https://www.daloopa.com/src/67055900" xr:uid="{5ECF89F5-A5E1-46E3-99A5-F1D25EAB5ADF}"/>
    <hyperlink ref="A625" r:id="rId10536" xr:uid="{11666E7D-A83D-4B19-9F4F-9662B3FCBB38}"/>
    <hyperlink ref="C625" r:id="rId10537" xr:uid="{B417439B-87A9-4EC0-BEF2-F597ACB16DD1}"/>
    <hyperlink ref="U625" r:id="rId10538" display="https://www.daloopa.com/src/50179537" xr:uid="{B866AE4F-3F14-4AF7-91E3-265EEAD423D0}"/>
    <hyperlink ref="V625" r:id="rId10539" display="https://www.daloopa.com/src/50179512" xr:uid="{F13EC187-672F-444A-B9A1-640913111D5B}"/>
    <hyperlink ref="W625" r:id="rId10540" display="https://www.daloopa.com/src/50179485" xr:uid="{04675064-878C-4787-BC2F-8D3B726EAD23}"/>
    <hyperlink ref="X625" r:id="rId10541" display="https://www.daloopa.com/src/50179427" xr:uid="{53F0B2AA-A4F0-44C9-9A3E-6C93B5CAF2E6}"/>
    <hyperlink ref="Y625" r:id="rId10542" display="https://www.daloopa.com/src/50179375" xr:uid="{EBA6120F-21FC-49B9-AF0F-3CB1C39B3CB1}"/>
    <hyperlink ref="Z625" r:id="rId10543" display="https://www.daloopa.com/src/50179345" xr:uid="{63FA7690-633E-4788-8A6E-16C9649F963A}"/>
    <hyperlink ref="AA625" r:id="rId10544" display="https://www.daloopa.com/src/50179258" xr:uid="{69DEA4D5-A86A-4E97-A51B-BFE36FB4E781}"/>
    <hyperlink ref="AB625" r:id="rId10545" display="https://www.daloopa.com/src/50179209" xr:uid="{CE45290E-B480-4535-A2BA-EC65AB9C1685}"/>
    <hyperlink ref="AC625" r:id="rId10546" display="https://www.daloopa.com/src/50179159" xr:uid="{1C8D3933-49FF-45D8-9A7C-9A7B6AD99947}"/>
    <hyperlink ref="AD625" r:id="rId10547" display="https://www.daloopa.com/src/50179090" xr:uid="{DD9B94C0-CA44-4CA3-84CD-455E31D68619}"/>
    <hyperlink ref="AE625" r:id="rId10548" display="https://www.daloopa.com/src/50179032" xr:uid="{08109AF8-8859-4C44-92BF-58DB3FD2DEA1}"/>
    <hyperlink ref="AX625" r:id="rId10549" display="https://www.daloopa.com/src/50457909" xr:uid="{05F3D1A4-019D-482A-82CF-8DA75EC653FD}"/>
    <hyperlink ref="AY625" r:id="rId10550" display="https://www.daloopa.com/src/50457910" xr:uid="{0009CEAA-7FCD-4A22-B48C-D5B0ECA71D40}"/>
    <hyperlink ref="AZ625" r:id="rId10551" display="https://www.daloopa.com/src/50457911" xr:uid="{01B7A1DF-FBFD-4F46-B7FF-FD5F39A9B68D}"/>
    <hyperlink ref="A626" r:id="rId10552" xr:uid="{765F52BE-35FB-4575-AFCA-28AE8F1FEEF6}"/>
    <hyperlink ref="C626" r:id="rId10553" xr:uid="{081544EC-7209-4807-902C-0288445287E1}"/>
    <hyperlink ref="U626" r:id="rId10554" display="https://www.daloopa.com/src/50179535" xr:uid="{277B31CB-AC6B-4456-97B9-736EA9E58AA8}"/>
    <hyperlink ref="V626" r:id="rId10555" display="https://www.daloopa.com/src/50179511" xr:uid="{18201684-D453-4CF0-BE5D-82FD800FB522}"/>
    <hyperlink ref="W626" r:id="rId10556" display="https://www.daloopa.com/src/50179482" xr:uid="{41B7F8F0-A7BA-4998-BF68-A1E068C47A6C}"/>
    <hyperlink ref="X626" r:id="rId10557" display="https://www.daloopa.com/src/50179438" xr:uid="{A6F2D417-022A-4DA7-8DFF-A2B110A7E667}"/>
    <hyperlink ref="Y626" r:id="rId10558" display="https://www.daloopa.com/src/50179374" xr:uid="{1E4465DA-772D-4E38-81CA-7117AFA974D1}"/>
    <hyperlink ref="Z626" r:id="rId10559" display="https://www.daloopa.com/src/50179331" xr:uid="{44C99A5F-61CB-4451-ABD3-6CEBF52B4A28}"/>
    <hyperlink ref="AA626" r:id="rId10560" display="https://www.daloopa.com/src/50179265" xr:uid="{62F5D5F8-40E2-4CE5-BA46-CD29CA254420}"/>
    <hyperlink ref="AB626" r:id="rId10561" display="https://www.daloopa.com/src/50179198" xr:uid="{6CE4E48F-7691-47C4-A94C-2BF0E0689296}"/>
    <hyperlink ref="AC626" r:id="rId10562" display="https://www.daloopa.com/src/50179175" xr:uid="{082BCE7E-541F-4D8A-97B2-6E1A624844FA}"/>
    <hyperlink ref="AD626" r:id="rId10563" display="https://www.daloopa.com/src/50179106" xr:uid="{1C4565E8-FA7D-429D-86B9-8BC92E89159A}"/>
    <hyperlink ref="AE626" r:id="rId10564" display="https://www.daloopa.com/src/50179056" xr:uid="{DBA43AF0-0693-4C29-9AF7-BE5A9F225074}"/>
    <hyperlink ref="AF626" r:id="rId10565" display="https://www.daloopa.com/src/50179003" xr:uid="{5B9EC6C4-DF14-4E1E-989B-1E6C26D3419F}"/>
    <hyperlink ref="AG626" r:id="rId10566" display="https://www.daloopa.com/src/50178945" xr:uid="{985C7CCF-F6F1-4C75-B507-F7BCB360E940}"/>
    <hyperlink ref="AH626" r:id="rId10567" display="https://www.daloopa.com/src/50178879" xr:uid="{3F8CE17C-224F-48D7-9545-A1A6B41AC7BB}"/>
    <hyperlink ref="AI626" r:id="rId10568" display="https://www.daloopa.com/src/50178848" xr:uid="{3A6141D1-3693-4251-9362-AF0414E0154A}"/>
    <hyperlink ref="AJ626" r:id="rId10569" display="https://www.daloopa.com/src/50178790" xr:uid="{104E0C4E-41F0-45D6-AB16-ED720F56F29B}"/>
    <hyperlink ref="AK626" r:id="rId10570" display="https://www.daloopa.com/src/50178727" xr:uid="{A7AC4D9D-41C0-4705-ADF8-721D405DFC06}"/>
    <hyperlink ref="AL626" r:id="rId10571" display="https://www.daloopa.com/src/50178685" xr:uid="{C1E3D6D5-54C6-4B84-88E9-CC411588E4CF}"/>
    <hyperlink ref="AM626" r:id="rId10572" display="https://www.daloopa.com/src/50178569" xr:uid="{336CD969-2E55-4322-9346-C4A04EC109BC}"/>
    <hyperlink ref="AN626" r:id="rId10573" display="https://www.daloopa.com/src/50174934" xr:uid="{1935F018-844B-4B54-8A7E-10E6F5652659}"/>
    <hyperlink ref="AO626" r:id="rId10574" display="https://www.daloopa.com/src/53412512" xr:uid="{46CF5BA1-C4B7-4304-A3C7-C2E7C0D94E99}"/>
    <hyperlink ref="AP626" r:id="rId10575" display="https://www.daloopa.com/src/58653384" xr:uid="{888F712B-61A0-430B-ABD7-012ED8E4F63D}"/>
    <hyperlink ref="AQ626" r:id="rId10576" display="https://www.daloopa.com/src/62950997" xr:uid="{02D08927-1AEA-44A7-88DD-062728B8C8D2}"/>
    <hyperlink ref="AR626" r:id="rId10577" display="https://www.daloopa.com/src/67050017" xr:uid="{83C7C801-77F8-427F-A9D3-5EFA1EC4B335}"/>
    <hyperlink ref="AX626" r:id="rId10578" display="https://www.daloopa.com/src/50457912" xr:uid="{C1EE1473-C233-4871-8FFC-638191BC88BB}"/>
    <hyperlink ref="AY626" r:id="rId10579" display="https://www.daloopa.com/src/50457913" xr:uid="{5C0F9C69-25AD-4F85-A10A-9BC3FC72618D}"/>
    <hyperlink ref="AZ626" r:id="rId10580" display="https://www.daloopa.com/src/50457914" xr:uid="{152F2BB6-287C-47A6-A0F2-E49AF006CA9E}"/>
    <hyperlink ref="BA626" r:id="rId10581" display="https://www.daloopa.com/src/50457915" xr:uid="{2572077C-A9FC-4382-8B4E-599630434FD5}"/>
    <hyperlink ref="BB626" r:id="rId10582" display="https://www.daloopa.com/src/50457916" xr:uid="{6765DA54-D92E-4F4D-992C-5469C50303DE}"/>
    <hyperlink ref="BC626" r:id="rId10583" display="https://www.daloopa.com/src/67054989" xr:uid="{CB68FDD3-46D1-4A12-A1D0-BD077E8C4045}"/>
    <hyperlink ref="A628" r:id="rId10584" xr:uid="{097B9C6C-29C5-4731-819A-18881B296509}"/>
    <hyperlink ref="C628" r:id="rId10585" xr:uid="{131C78BD-421F-4529-863D-6DB88AF73967}"/>
    <hyperlink ref="U628" r:id="rId10586" display="https://www.daloopa.com/src/50179536" xr:uid="{01892DD7-D3B4-4C14-B7C1-9EE55C8C22C1}"/>
    <hyperlink ref="V628" r:id="rId10587" display="https://www.daloopa.com/src/50179510" xr:uid="{03E4CB22-AAF6-4859-AF48-4C0D1DF79A35}"/>
    <hyperlink ref="W628" r:id="rId10588" display="https://www.daloopa.com/src/50179484" xr:uid="{9C6C4040-899C-4974-9FE8-9174DE4D8BBE}"/>
    <hyperlink ref="X628" r:id="rId10589" display="https://www.daloopa.com/src/50179435" xr:uid="{696AC393-869A-4B9F-9AC8-672C09E6C689}"/>
    <hyperlink ref="Y628" r:id="rId10590" display="https://www.daloopa.com/src/50179373" xr:uid="{CC786304-131B-4DE2-BDC9-2528EF4251BD}"/>
    <hyperlink ref="Z628" r:id="rId10591" display="https://www.daloopa.com/src/50179332" xr:uid="{417B57EE-1991-49E1-BCC5-239A7C69E9ED}"/>
    <hyperlink ref="AA628" r:id="rId10592" display="https://www.daloopa.com/src/50179254" xr:uid="{05EFE005-6C82-4835-8443-18DE51849D97}"/>
    <hyperlink ref="AB628" r:id="rId10593" display="https://www.daloopa.com/src/50179199" xr:uid="{0669B6C0-D9BB-420D-90F6-0D4A8A9AAEB6}"/>
    <hyperlink ref="AC628" r:id="rId10594" display="https://www.daloopa.com/src/50179179" xr:uid="{937D743D-92C9-4CDC-AFD2-53455D16C021}"/>
    <hyperlink ref="AD628" r:id="rId10595" display="https://www.daloopa.com/src/50179115" xr:uid="{F142CEA9-FBD6-49DD-AE32-778802C28D22}"/>
    <hyperlink ref="AE628" r:id="rId10596" display="https://www.daloopa.com/src/50179055" xr:uid="{E2C21CEC-D27F-48D1-9CDF-459027E1CBAD}"/>
    <hyperlink ref="AX628" r:id="rId10597" display="https://www.daloopa.com/src/50457917" xr:uid="{89E2B01C-BA84-4612-AF8F-A9A4E2DAD4E6}"/>
    <hyperlink ref="AY628" r:id="rId10598" display="https://www.daloopa.com/src/50457918" xr:uid="{5B2DDD41-D432-4045-9C12-4874E4266D8C}"/>
    <hyperlink ref="A629" r:id="rId10599" xr:uid="{A7BA7FB1-659B-452F-B669-EEBDBC918248}"/>
    <hyperlink ref="C629" r:id="rId10600" xr:uid="{F5DD1314-1E41-4E9D-8D93-2A20671CC24B}"/>
    <hyperlink ref="AF629" r:id="rId10601" display="https://www.daloopa.com/src/50179002" xr:uid="{4EDCC581-2BED-4CD4-80BA-020CE1521B8C}"/>
    <hyperlink ref="AG629" r:id="rId10602" display="https://www.daloopa.com/src/50178944" xr:uid="{64355050-AF38-4CED-8326-7F86F062E169}"/>
    <hyperlink ref="AH629" r:id="rId10603" display="https://www.daloopa.com/src/50178904" xr:uid="{F2BA25A5-73B9-4E4F-A65E-CA5EDF5B5F6D}"/>
    <hyperlink ref="AI629" r:id="rId10604" display="https://www.daloopa.com/src/50178832" xr:uid="{617B3711-5DBC-4A84-87CC-ED2CF732CCA3}"/>
    <hyperlink ref="AJ629" r:id="rId10605" display="https://www.daloopa.com/src/50178791" xr:uid="{C9AA9DD2-B460-4C84-9EEF-5B79BE3CF928}"/>
    <hyperlink ref="AK629" r:id="rId10606" display="https://www.daloopa.com/src/50178728" xr:uid="{A3AD4389-57D1-4F07-80BA-6EE48750C06C}"/>
    <hyperlink ref="AL629" r:id="rId10607" display="https://www.daloopa.com/src/50178686" xr:uid="{751C8F4B-F6BF-4F4E-8DA5-63E053B0A8DA}"/>
    <hyperlink ref="AM629" r:id="rId10608" display="https://www.daloopa.com/src/50178571" xr:uid="{E2C529D3-20F7-4411-917B-5B1E9880BCBB}"/>
    <hyperlink ref="BA629" r:id="rId10609" display="https://www.daloopa.com/src/50457919" xr:uid="{566138B7-0047-4BDB-954F-6F358E512FC8}"/>
    <hyperlink ref="A630" r:id="rId10610" xr:uid="{57543E23-D4B7-4837-BED6-22A03FA938CA}"/>
    <hyperlink ref="C630" r:id="rId10611" xr:uid="{EC557F45-C550-4758-A9DF-167DEF2513B2}"/>
    <hyperlink ref="U630" r:id="rId10612" display="https://www.daloopa.com/src/50179532" xr:uid="{F63A91FD-25F7-4675-8741-15CF9A6380D2}"/>
    <hyperlink ref="V630" r:id="rId10613" display="https://www.daloopa.com/src/50179508" xr:uid="{C1F6751A-0463-45C6-A6B9-90EAEAEE57B4}"/>
    <hyperlink ref="W630" r:id="rId10614" display="https://www.daloopa.com/src/50179480" xr:uid="{37C44727-B8DB-4F54-A66A-F671229CB28B}"/>
    <hyperlink ref="X630" r:id="rId10615" display="https://www.daloopa.com/src/50179428" xr:uid="{821F6038-3F3E-422D-9951-0C71A2C63BDF}"/>
    <hyperlink ref="Y630" r:id="rId10616" display="https://www.daloopa.com/src/50179370" xr:uid="{6C5F4842-2872-4B6C-83ED-BB46F77658CF}"/>
    <hyperlink ref="Z630" r:id="rId10617" display="https://www.daloopa.com/src/50179334" xr:uid="{BEF35FD2-4AF9-4112-B821-82CAE207A633}"/>
    <hyperlink ref="AA630" r:id="rId10618" display="https://www.daloopa.com/src/50179256" xr:uid="{0810DEEA-421F-4E6C-917F-D1174619E189}"/>
    <hyperlink ref="AB630" r:id="rId10619" display="https://www.daloopa.com/src/50179206" xr:uid="{E03C3916-F66E-498C-A798-BCDD9D08160A}"/>
    <hyperlink ref="AC630" r:id="rId10620" display="https://www.daloopa.com/src/50179165" xr:uid="{3BB7AC5E-2554-4ADB-9508-0189F8DAC294}"/>
    <hyperlink ref="AD630" r:id="rId10621" display="https://www.daloopa.com/src/50179098" xr:uid="{670EC5C9-C19B-47D8-AB50-1FC9849637F0}"/>
    <hyperlink ref="AE630" r:id="rId10622" display="https://www.daloopa.com/src/50179034" xr:uid="{EAEA389B-9536-47A5-9879-316B01963CFB}"/>
    <hyperlink ref="AF630" r:id="rId10623" display="https://www.daloopa.com/src/50179001" xr:uid="{53233AB6-9338-4BD5-85AD-8B2C291D9058}"/>
    <hyperlink ref="AG630" r:id="rId10624" display="https://www.daloopa.com/src/50178960" xr:uid="{B79E81C0-1C8A-407A-8D15-FD96F8A646D3}"/>
    <hyperlink ref="AH630" r:id="rId10625" display="https://www.daloopa.com/src/50178897" xr:uid="{2439A34D-F8BF-434E-A9E4-9690D23587AA}"/>
    <hyperlink ref="AI630" r:id="rId10626" display="https://www.daloopa.com/src/50178840" xr:uid="{6762B7C3-F28F-407F-8F89-85D2EC52966F}"/>
    <hyperlink ref="AJ630" r:id="rId10627" display="https://www.daloopa.com/src/50178794" xr:uid="{5E70C844-3FB0-48A7-A0BF-96A0DBCA1F9F}"/>
    <hyperlink ref="AK630" r:id="rId10628" display="https://www.daloopa.com/src/50178743" xr:uid="{AAB1E797-23A2-4476-96EA-F6E35FA1F4A8}"/>
    <hyperlink ref="AL630" r:id="rId10629" display="https://www.daloopa.com/src/50178696" xr:uid="{367B59EB-30A1-428D-BDD2-70722EC97AF0}"/>
    <hyperlink ref="AM630" r:id="rId10630" display="https://www.daloopa.com/src/50178584" xr:uid="{C67944C3-C946-48D9-96F7-B8CF8A43AD6A}"/>
    <hyperlink ref="AN630" r:id="rId10631" display="https://www.daloopa.com/src/50174945" xr:uid="{2C578F19-D08D-4776-A67D-6041AABAC30D}"/>
    <hyperlink ref="AO630" r:id="rId10632" display="https://www.daloopa.com/src/53412523" xr:uid="{63DF5A75-0955-4A4F-B1AF-B74DFB2E3A75}"/>
    <hyperlink ref="AP630" r:id="rId10633" display="https://www.daloopa.com/src/58653395" xr:uid="{5823B78B-FF39-4C04-B9D7-D4662256B24C}"/>
    <hyperlink ref="AQ630" r:id="rId10634" display="https://www.daloopa.com/src/62951008" xr:uid="{B9447AC0-7ED3-4DB4-8546-8321FE8D814B}"/>
    <hyperlink ref="AR630" r:id="rId10635" display="https://www.daloopa.com/src/67058801" xr:uid="{BFBEC1B9-C5F1-4F5B-AFB0-78E2CDFDEFB7}"/>
    <hyperlink ref="BC630" r:id="rId10636" display="https://www.daloopa.com/src/67058824" xr:uid="{31D464AB-7D84-4B63-8DC6-CF56D3EEF050}"/>
    <hyperlink ref="A631" r:id="rId10637" xr:uid="{2F7E3804-57A7-4906-BDA2-7E1750645F5E}"/>
    <hyperlink ref="C631" r:id="rId10638" xr:uid="{5FFD412C-4059-49CF-98D0-C35C095FF9C4}"/>
    <hyperlink ref="AR631" r:id="rId10639" display="https://www.daloopa.com/src/67059480" xr:uid="{A13A6B38-351D-4463-BCF3-5DC427B3AD68}"/>
    <hyperlink ref="BC631" r:id="rId10640" display="https://www.daloopa.com/src/67059490" xr:uid="{001B4DE5-9F7A-4C22-B788-B374509F8A85}"/>
    <hyperlink ref="A632" r:id="rId10641" xr:uid="{F28E6CB5-13B5-456F-8BD8-1C1E20AB32ED}"/>
    <hyperlink ref="C632" r:id="rId10642" xr:uid="{72B06BCB-FD87-4F0F-BA30-32BBC420FF52}"/>
    <hyperlink ref="U632" r:id="rId10643" display="https://www.daloopa.com/src/50179533" xr:uid="{51371B27-49D5-4DE9-BB3D-6FF4381D49C8}"/>
    <hyperlink ref="V632" r:id="rId10644" display="https://www.daloopa.com/src/50179501" xr:uid="{D6F23441-D924-41BC-96CB-C4FEB8044E1F}"/>
    <hyperlink ref="W632" r:id="rId10645" display="https://www.daloopa.com/src/50179483" xr:uid="{B85931ED-5985-4CD3-BA0D-259B34861986}"/>
    <hyperlink ref="X632" r:id="rId10646" display="https://www.daloopa.com/src/50179432" xr:uid="{AB690FB2-F820-4BBD-857B-DEB8D4BFB372}"/>
    <hyperlink ref="Y632" r:id="rId10647" display="https://www.daloopa.com/src/50179369" xr:uid="{5BEA97AC-0A40-419B-B4C2-96F750AEE712}"/>
    <hyperlink ref="Z632" r:id="rId10648" display="https://www.daloopa.com/src/50179336" xr:uid="{59125C1B-44A7-4E33-9FA0-9E913665337C}"/>
    <hyperlink ref="AA632" r:id="rId10649" display="https://www.daloopa.com/src/50179268" xr:uid="{0616FE46-74BD-487B-8975-ADD2B9B9F14F}"/>
    <hyperlink ref="AB632" r:id="rId10650" display="https://www.daloopa.com/src/50179205" xr:uid="{67CCEDBA-445C-4FB8-B6DA-4E9C7D99B4F8}"/>
    <hyperlink ref="AC632" r:id="rId10651" display="https://www.daloopa.com/src/50179164" xr:uid="{B1A44A0D-FC2F-4B33-8C10-26EACBFA9DF1}"/>
    <hyperlink ref="AD632" r:id="rId10652" display="https://www.daloopa.com/src/50179105" xr:uid="{30E9FCDB-FDC7-40A7-8642-4483C65627DA}"/>
    <hyperlink ref="AE632" r:id="rId10653" display="https://www.daloopa.com/src/50179043" xr:uid="{CA55B019-50E3-4435-BFD1-48980A375160}"/>
    <hyperlink ref="AF632" r:id="rId10654" display="https://www.daloopa.com/src/50179000" xr:uid="{9658B34F-07DE-46AB-AECD-7AB625807146}"/>
    <hyperlink ref="AG632" r:id="rId10655" display="https://www.daloopa.com/src/50178958" xr:uid="{0C6C2A04-6A5C-43BF-B4D8-A71FFE2EC4D6}"/>
    <hyperlink ref="AH632" r:id="rId10656" display="https://www.daloopa.com/src/50178899" xr:uid="{5D293573-64A8-4F90-A675-5651508A0FFC}"/>
    <hyperlink ref="AI632" r:id="rId10657" display="https://www.daloopa.com/src/50178842" xr:uid="{F9FF10B1-432D-438F-BDE9-46C48151D036}"/>
    <hyperlink ref="AJ632" r:id="rId10658" display="https://www.daloopa.com/src/50178792" xr:uid="{6FF84CC7-0959-46C0-9486-C3C38A27FFD4}"/>
    <hyperlink ref="AK632" r:id="rId10659" display="https://www.daloopa.com/src/50178744" xr:uid="{07C552A5-C3E4-4EE8-88A5-CB38B14359C9}"/>
    <hyperlink ref="AL632" r:id="rId10660" display="https://www.daloopa.com/src/50178697" xr:uid="{8DEFF3C3-AD83-4AA2-8996-74C8418727DE}"/>
    <hyperlink ref="AM632" r:id="rId10661" display="https://www.daloopa.com/src/50178583" xr:uid="{E124778D-2A69-4944-A97B-C186325F3FDC}"/>
    <hyperlink ref="AN632" r:id="rId10662" display="https://www.daloopa.com/src/50174946" xr:uid="{4E5229FE-047B-4A96-AA89-769AD16FE90B}"/>
    <hyperlink ref="AO632" r:id="rId10663" display="https://www.daloopa.com/src/53412524" xr:uid="{EAC68DE4-C0BF-46B4-A57F-13E9F050A42B}"/>
    <hyperlink ref="AP632" r:id="rId10664" display="https://www.daloopa.com/src/58653396" xr:uid="{38C07DF6-F916-4CA0-A77D-027998D7D6AD}"/>
    <hyperlink ref="AQ632" r:id="rId10665" display="https://www.daloopa.com/src/62951009" xr:uid="{FD1EE11C-3E16-4A86-ADBC-A10D31B6ACED}"/>
    <hyperlink ref="AR632" r:id="rId10666" display="https://www.daloopa.com/src/67059988" xr:uid="{E461C7B5-6AB7-4F6E-B330-FF16775C81E6}"/>
    <hyperlink ref="BC632" r:id="rId10667" display="https://www.daloopa.com/src/67060005" xr:uid="{88298ED1-2E1E-43C2-A30D-77AD8CA5B426}"/>
    <hyperlink ref="A634" r:id="rId10668" xr:uid="{327E7962-EF14-483C-904B-37C58C6A3323}"/>
    <hyperlink ref="C634" r:id="rId10669" xr:uid="{35195A1A-D120-4663-BCBC-97034586D090}"/>
    <hyperlink ref="U634" r:id="rId10670" display="https://www.daloopa.com/src/50179552" xr:uid="{A73EB47A-24B1-4EAA-8A8B-8DA3C18FFA78}"/>
    <hyperlink ref="V634" r:id="rId10671" display="https://www.daloopa.com/src/50179509" xr:uid="{FF281F39-B7BD-46D3-93D9-0D607C50A325}"/>
    <hyperlink ref="W634" r:id="rId10672" display="https://www.daloopa.com/src/50179487" xr:uid="{25D25347-2AED-46B8-B891-3F3D3B7022FA}"/>
    <hyperlink ref="X634" r:id="rId10673" display="https://www.daloopa.com/src/50179442" xr:uid="{F8FC9297-A4B5-4CC1-89A5-BAB051701766}"/>
    <hyperlink ref="Y634" r:id="rId10674" display="https://www.daloopa.com/src/50179394" xr:uid="{08CE4F94-34D8-4585-B7EF-E47A24384E0E}"/>
    <hyperlink ref="Z634" r:id="rId10675" display="https://www.daloopa.com/src/50179340" xr:uid="{C03A8E6B-95C3-41E4-AC0F-703650607B44}"/>
    <hyperlink ref="AA634" r:id="rId10676" display="https://www.daloopa.com/src/50179266" xr:uid="{C9F6F14D-90A9-44AF-81CF-B3A4005F3B08}"/>
    <hyperlink ref="AB634" r:id="rId10677" display="https://www.daloopa.com/src/50179203" xr:uid="{EB8A803D-1F47-4784-A4B1-77E50984E3F0}"/>
    <hyperlink ref="AC634" r:id="rId10678" display="https://www.daloopa.com/src/50179171" xr:uid="{6D858E13-63DC-455F-ACF2-0D3A3E7E2CD6}"/>
    <hyperlink ref="AD634" r:id="rId10679" display="https://www.daloopa.com/src/50179089" xr:uid="{AF0F2870-8C08-41C6-974B-BCF062AE5A97}"/>
    <hyperlink ref="AE634" r:id="rId10680" display="https://www.daloopa.com/src/50179030" xr:uid="{6484F22A-8BF4-488D-A4B9-218DE9061A29}"/>
    <hyperlink ref="AF634" r:id="rId10681" display="https://www.daloopa.com/src/50178999" xr:uid="{34D75679-B854-4FEC-A196-8A74C3FF4452}"/>
    <hyperlink ref="AG634" r:id="rId10682" display="https://www.daloopa.com/src/50178943" xr:uid="{78EC3238-1A40-4E0E-8A3A-1DB17CCD2A09}"/>
    <hyperlink ref="AH634" r:id="rId10683" display="https://www.daloopa.com/src/50178890" xr:uid="{0C800D6F-5E39-46EE-8C21-21F6F594AD2F}"/>
    <hyperlink ref="AI634" r:id="rId10684" display="https://www.daloopa.com/src/50178836" xr:uid="{0FC0C825-D943-4EB1-A1F8-3F4D58C279D1}"/>
    <hyperlink ref="AJ634" r:id="rId10685" display="https://www.daloopa.com/src/50178798" xr:uid="{ABADA570-FC1E-46A2-AD94-90979B0C8AB6}"/>
    <hyperlink ref="AK634" r:id="rId10686" display="https://www.daloopa.com/src/50178729" xr:uid="{208522E0-9856-4502-BA98-B42553449106}"/>
    <hyperlink ref="AL634" r:id="rId10687" display="https://www.daloopa.com/src/50178687" xr:uid="{15FFE5A7-4BDC-47FC-B8FC-E6B4B31C0A8B}"/>
    <hyperlink ref="AM634" r:id="rId10688" display="https://www.daloopa.com/src/50178572" xr:uid="{470AF17D-AD52-45F2-8328-605E31C8750F}"/>
    <hyperlink ref="AN634" r:id="rId10689" display="https://www.daloopa.com/src/50174935" xr:uid="{9B0AB215-731E-4A71-94B2-BDD2F3B947F7}"/>
    <hyperlink ref="AO634" r:id="rId10690" display="https://www.daloopa.com/src/53412513" xr:uid="{3D08727D-6E19-421B-9955-55CDD0151E57}"/>
    <hyperlink ref="AP634" r:id="rId10691" display="https://www.daloopa.com/src/58653385" xr:uid="{FD0432F2-86B1-4F9C-92E2-41D3672F6B55}"/>
    <hyperlink ref="AQ634" r:id="rId10692" display="https://www.daloopa.com/src/62950998" xr:uid="{98A6B246-223B-4F67-BF6D-F7A6FEBED5F4}"/>
    <hyperlink ref="AR634" r:id="rId10693" display="https://www.daloopa.com/src/67050011" xr:uid="{630AA90F-45D6-4ED3-9A20-A09626389BC0}"/>
    <hyperlink ref="AX634" r:id="rId10694" display="https://www.daloopa.com/src/50457920" xr:uid="{01394DA0-4878-4F40-B287-22ED03E4FE17}"/>
    <hyperlink ref="AY634" r:id="rId10695" display="https://www.daloopa.com/src/50457921" xr:uid="{A9600122-2072-40DD-94F0-03B2892E74F9}"/>
    <hyperlink ref="AZ634" r:id="rId10696" display="https://www.daloopa.com/src/50457922" xr:uid="{CAECBD54-084B-4B81-9B14-76E68625EEF5}"/>
    <hyperlink ref="BA634" r:id="rId10697" display="https://www.daloopa.com/src/50457923" xr:uid="{41C46CCC-F1C3-4567-9AA7-F32521B9C45F}"/>
    <hyperlink ref="BB634" r:id="rId10698" display="https://www.daloopa.com/src/67061199" xr:uid="{E3B3B4D4-5098-4BD7-AF36-734C303C219F}"/>
    <hyperlink ref="BC634" r:id="rId10699" display="https://www.daloopa.com/src/67054983" xr:uid="{FA9B54F0-5B76-461E-B1A6-6A814EF65461}"/>
    <hyperlink ref="A635" r:id="rId10700" xr:uid="{997273BD-F3CA-46F2-88D6-D1119CA1BCD3}"/>
    <hyperlink ref="C635" r:id="rId10701" xr:uid="{59661F81-8F7B-4273-BBF7-29F44B033F27}"/>
    <hyperlink ref="U635" r:id="rId10702" display="https://www.daloopa.com/src/50179550" xr:uid="{BC7A3BFC-E0ED-4F89-A0DD-CE7441E607ED}"/>
    <hyperlink ref="V635" r:id="rId10703" display="https://www.daloopa.com/src/50179502" xr:uid="{C81E4D4F-9119-4D07-A4E5-607E70CB7D13}"/>
    <hyperlink ref="W635" r:id="rId10704" display="https://www.daloopa.com/src/50179474" xr:uid="{9D47F34D-4643-40F4-944A-8894B4032294}"/>
    <hyperlink ref="X635" r:id="rId10705" display="https://www.daloopa.com/src/50179436" xr:uid="{A39F6B7D-AAAC-4621-AE34-C8A11BDA2194}"/>
    <hyperlink ref="Y635" r:id="rId10706" display="https://www.daloopa.com/src/50179393" xr:uid="{2174C714-256C-4473-92FA-FE330E6A389A}"/>
    <hyperlink ref="Z635" r:id="rId10707" display="https://www.daloopa.com/src/50179338" xr:uid="{B9DA9EF5-674E-4A42-8807-55213B784C0A}"/>
    <hyperlink ref="AA635" r:id="rId10708" display="https://www.daloopa.com/src/50179263" xr:uid="{A02ED2FB-3C0C-4952-A371-AEA1ED50D93D}"/>
    <hyperlink ref="AB635" r:id="rId10709" display="https://www.daloopa.com/src/50179208" xr:uid="{4CE37C90-FD81-45E8-84D0-CF5074E9FBC7}"/>
    <hyperlink ref="AC635" r:id="rId10710" display="https://www.daloopa.com/src/50179157" xr:uid="{B09DEB39-82CD-40DD-974B-9B20F14812E9}"/>
    <hyperlink ref="AD635" r:id="rId10711" display="https://www.daloopa.com/src/50179091" xr:uid="{1AE9CE52-2628-4E4C-ADA4-641B0E2CC508}"/>
    <hyperlink ref="AE635" r:id="rId10712" display="https://www.daloopa.com/src/50179044" xr:uid="{BF003934-D7A4-44BC-96E5-CB953DB550BB}"/>
    <hyperlink ref="AF635" r:id="rId10713" display="https://www.daloopa.com/src/50178998" xr:uid="{D6BB4E23-8BC7-4DA5-B45E-AAFCF67E8AD6}"/>
    <hyperlink ref="AG635" r:id="rId10714" display="https://www.daloopa.com/src/50178957" xr:uid="{7C378152-E873-4E94-BE8A-0C203143E817}"/>
    <hyperlink ref="AH635" r:id="rId10715" display="https://www.daloopa.com/src/50178891" xr:uid="{D7084639-6FCE-4AFC-9C2F-FD7555CE97B8}"/>
    <hyperlink ref="AI635" r:id="rId10716" display="https://www.daloopa.com/src/50178837" xr:uid="{B759675C-CC19-4537-9C09-4B95F1AD22F2}"/>
    <hyperlink ref="AJ635" r:id="rId10717" display="https://www.daloopa.com/src/50178799" xr:uid="{FCCD4FC7-589F-4345-A7F8-0EF175E1AC97}"/>
    <hyperlink ref="AK635" r:id="rId10718" display="https://www.daloopa.com/src/50178750" xr:uid="{B5DCBB26-85D1-4AE0-88C7-A9AEA2D53AB1}"/>
    <hyperlink ref="AL635" r:id="rId10719" display="https://www.daloopa.com/src/50178689" xr:uid="{90A99F83-B850-4A02-8E7C-08DB2F914A50}"/>
    <hyperlink ref="AM635" r:id="rId10720" display="https://www.daloopa.com/src/50178593" xr:uid="{6459684D-92A9-4424-B7E2-6765A2359B3D}"/>
    <hyperlink ref="AR635" r:id="rId10721" display="https://www.daloopa.com/src/67051811" xr:uid="{E1E8E9B6-C5FA-4C8E-AA6F-6A7D8352A951}"/>
    <hyperlink ref="AX635" r:id="rId10722" display="https://www.daloopa.com/src/50457925" xr:uid="{27F6D8B8-B2D5-4A4A-B5CD-B962A491C551}"/>
    <hyperlink ref="AY635" r:id="rId10723" display="https://www.daloopa.com/src/50457926" xr:uid="{AC604139-EC7A-44BB-A023-A28FB7EC14A2}"/>
    <hyperlink ref="AZ635" r:id="rId10724" display="https://www.daloopa.com/src/50457927" xr:uid="{04AA6C01-A96F-4CDA-8AE6-E762C1E8D98D}"/>
    <hyperlink ref="BA635" r:id="rId10725" display="https://www.daloopa.com/src/50457928" xr:uid="{8ABCF396-9D49-483E-B24C-4F1794E14CB6}"/>
    <hyperlink ref="BC635" r:id="rId10726" display="https://www.daloopa.com/src/67055899" xr:uid="{63EFBAB1-38B0-4C6E-B570-355E69C496E0}"/>
    <hyperlink ref="A636" r:id="rId10727" xr:uid="{2EA67C78-C8AB-40D8-9E98-BC5F2E4CB816}"/>
    <hyperlink ref="C636" r:id="rId10728" xr:uid="{E95B21DA-F9A3-4B8D-9513-6F2F32399F21}"/>
    <hyperlink ref="U636" r:id="rId10729" display="https://www.daloopa.com/src/50179548" xr:uid="{532C86FF-BCEC-4A9A-BB25-EAFB3D40FC38}"/>
    <hyperlink ref="V636" r:id="rId10730" display="https://www.daloopa.com/src/50179504" xr:uid="{D3A949A4-6C64-4685-8113-8290A200555F}"/>
    <hyperlink ref="W636" r:id="rId10731" display="https://www.daloopa.com/src/50179495" xr:uid="{2A897C6E-2CF4-45A1-AC21-069D026B32AD}"/>
    <hyperlink ref="X636" r:id="rId10732" display="https://www.daloopa.com/src/50179434" xr:uid="{A0510D7E-CDCE-4719-8579-1C281307F798}"/>
    <hyperlink ref="Y636" r:id="rId10733" display="https://www.daloopa.com/src/50179383" xr:uid="{1CA4AB14-675D-4A2F-905B-DA29C0D0450B}"/>
    <hyperlink ref="Z636" r:id="rId10734" display="https://www.daloopa.com/src/50179346" xr:uid="{CA638F8C-CE2C-46AA-91A5-234BCB892E0A}"/>
    <hyperlink ref="AA636" r:id="rId10735" display="https://www.daloopa.com/src/50179251" xr:uid="{ECD2609E-FEBE-4FA1-BB2E-433F60C54B8A}"/>
    <hyperlink ref="AB636" r:id="rId10736" display="https://www.daloopa.com/src/50179193" xr:uid="{A812CD2F-10F1-4BA2-9228-EB76FA2BD449}"/>
    <hyperlink ref="AC636" r:id="rId10737" display="https://www.daloopa.com/src/50179170" xr:uid="{F1E48D5F-C034-45E7-8ECD-719D647DE576}"/>
    <hyperlink ref="AD636" r:id="rId10738" display="https://www.daloopa.com/src/50179102" xr:uid="{283D5C85-9FCE-4FA9-AB6D-C3DE21AC3DAA}"/>
    <hyperlink ref="AE636" r:id="rId10739" display="https://www.daloopa.com/src/50179046" xr:uid="{71541DAD-08FC-4BF9-9B8B-56EEA5DA16D1}"/>
    <hyperlink ref="AX636" r:id="rId10740" display="https://www.daloopa.com/src/50457929" xr:uid="{5E589576-1AD6-44BC-9E40-EEC5DE4F6864}"/>
    <hyperlink ref="AY636" r:id="rId10741" display="https://www.daloopa.com/src/50457930" xr:uid="{01C5D66E-2791-4187-B33A-9B501D2C5175}"/>
    <hyperlink ref="AZ636" r:id="rId10742" display="https://www.daloopa.com/src/50457931" xr:uid="{2EC04736-A618-4512-BA31-6AA196DF42FC}"/>
    <hyperlink ref="A637" r:id="rId10743" xr:uid="{83E60543-97DD-4072-9FF8-6DD06E84E39C}"/>
    <hyperlink ref="C637" r:id="rId10744" xr:uid="{F04D975E-314D-435E-B184-7BE2784A64E1}"/>
    <hyperlink ref="U637" r:id="rId10745" display="https://www.daloopa.com/src/50179551" xr:uid="{4A642F21-4571-4478-8A12-0B43A0FE1A42}"/>
    <hyperlink ref="V637" r:id="rId10746" display="https://www.daloopa.com/src/50179513" xr:uid="{A0FEE3D3-AC4D-4F01-A599-DF1A3466A703}"/>
    <hyperlink ref="W637" r:id="rId10747" display="https://www.daloopa.com/src/50179490" xr:uid="{2AF77B1D-9CC0-45EE-96E0-2DFFA1865F81}"/>
    <hyperlink ref="X637" r:id="rId10748" display="https://www.daloopa.com/src/50179444" xr:uid="{D9E5B689-8275-412B-A463-29212781BB3C}"/>
    <hyperlink ref="Y637" r:id="rId10749" display="https://www.daloopa.com/src/50179390" xr:uid="{717A5536-AD7A-454B-982F-055D207404A8}"/>
    <hyperlink ref="Z637" r:id="rId10750" display="https://www.daloopa.com/src/50179329" xr:uid="{F28BB41B-F217-4C24-916A-FCAE9B09F041}"/>
    <hyperlink ref="AA637" r:id="rId10751" display="https://www.daloopa.com/src/50179260" xr:uid="{16FB906B-8C93-4E9B-B852-9A59693BD67F}"/>
    <hyperlink ref="AB637" r:id="rId10752" display="https://www.daloopa.com/src/50179204" xr:uid="{360ED13B-A254-4480-A5D1-0DA8C9274170}"/>
    <hyperlink ref="AC637" r:id="rId10753" display="https://www.daloopa.com/src/50179178" xr:uid="{D37EC045-4131-43F9-8F2D-C097AB9E23F6}"/>
    <hyperlink ref="AD637" r:id="rId10754" display="https://www.daloopa.com/src/50179114" xr:uid="{F14265ED-5287-4B6B-AECD-29DA9EA6D27E}"/>
    <hyperlink ref="AE637" r:id="rId10755" display="https://www.daloopa.com/src/50179057" xr:uid="{4C2EA5DC-5050-4758-BD39-8A072CA62FFE}"/>
    <hyperlink ref="AF637" r:id="rId10756" display="https://www.daloopa.com/src/50178997" xr:uid="{7B0CDF6D-A1A1-460D-B1A1-E3895334FB17}"/>
    <hyperlink ref="AG637" r:id="rId10757" display="https://www.daloopa.com/src/50178940" xr:uid="{6551D676-7D94-4376-9EBD-78FB12D01599}"/>
    <hyperlink ref="AH637" r:id="rId10758" display="https://www.daloopa.com/src/50178880" xr:uid="{EA855628-7229-4FA2-9431-BB14631331F8}"/>
    <hyperlink ref="AI637" r:id="rId10759" display="https://www.daloopa.com/src/50178833" xr:uid="{03B5F360-08D4-4689-B73E-18075F41C1C0}"/>
    <hyperlink ref="AJ637" r:id="rId10760" display="https://www.daloopa.com/src/50178800" xr:uid="{558BFBEE-C7D1-495A-80E3-B0D578EB52B3}"/>
    <hyperlink ref="AK637" r:id="rId10761" display="https://www.daloopa.com/src/50178737" xr:uid="{E368A9DE-96C4-44D0-87A5-67BB011F90BD}"/>
    <hyperlink ref="AL637" r:id="rId10762" display="https://www.daloopa.com/src/50178690" xr:uid="{028F8974-21CE-4A5E-A5E4-E5A311568982}"/>
    <hyperlink ref="AM637" r:id="rId10763" display="https://www.daloopa.com/src/50178575" xr:uid="{AA31C55D-DA4B-405F-AAAF-1002B44303C4}"/>
    <hyperlink ref="AN637" r:id="rId10764" display="https://www.daloopa.com/src/50174936" xr:uid="{3D3FD2D8-7B7C-415B-BBA8-79748E54AB62}"/>
    <hyperlink ref="AO637" r:id="rId10765" display="https://www.daloopa.com/src/53412514" xr:uid="{2F5D83FC-2CA7-4721-B2BF-2E7B78585271}"/>
    <hyperlink ref="AP637" r:id="rId10766" display="https://www.daloopa.com/src/58653386" xr:uid="{30529548-E20C-45F5-922C-D161D71C477A}"/>
    <hyperlink ref="AQ637" r:id="rId10767" display="https://www.daloopa.com/src/62950999" xr:uid="{5F1B24E1-5672-490A-B41D-54B9713CE181}"/>
    <hyperlink ref="AR637" r:id="rId10768" display="https://www.daloopa.com/src/67050018" xr:uid="{A24FC67E-4E75-4B3D-994C-E1A5F291948C}"/>
    <hyperlink ref="AX637" r:id="rId10769" display="https://www.daloopa.com/src/50457932" xr:uid="{376D1943-7A63-4664-BC65-9884C167C60C}"/>
    <hyperlink ref="AY637" r:id="rId10770" display="https://www.daloopa.com/src/50457933" xr:uid="{16DAD92F-F817-4153-A042-4323AC004420}"/>
    <hyperlink ref="AZ637" r:id="rId10771" display="https://www.daloopa.com/src/50457934" xr:uid="{03F040FA-3688-4142-9E67-CBC01FA977BC}"/>
    <hyperlink ref="BA637" r:id="rId10772" display="https://www.daloopa.com/src/50457935" xr:uid="{EB9D2040-8E9C-4960-8F4C-F794B5EE04EB}"/>
    <hyperlink ref="BB637" r:id="rId10773" display="https://www.daloopa.com/src/50457936" xr:uid="{CE131B99-D250-42F0-8B3B-2D3FEEDF4EC1}"/>
    <hyperlink ref="BC637" r:id="rId10774" display="https://www.daloopa.com/src/67054990" xr:uid="{C061615C-5F22-4CAD-9E34-D5A124C74E4E}"/>
    <hyperlink ref="A639" r:id="rId10775" xr:uid="{2906A143-43A9-475E-BAF4-AE1D18DE2792}"/>
    <hyperlink ref="C639" r:id="rId10776" xr:uid="{A02E3A59-EC44-4CAA-B3EC-FFA1E3F7E955}"/>
    <hyperlink ref="U639" r:id="rId10777" display="https://www.daloopa.com/src/50179549" xr:uid="{75EED82C-E560-4394-AE42-06D3C580B307}"/>
    <hyperlink ref="V639" r:id="rId10778" display="https://www.daloopa.com/src/50179514" xr:uid="{DE8C5C71-4DB3-4FDE-AF28-1A350728B784}"/>
    <hyperlink ref="W639" r:id="rId10779" display="https://www.daloopa.com/src/50179489" xr:uid="{77847925-74D3-4691-BA21-9952B78E29A9}"/>
    <hyperlink ref="X639" r:id="rId10780" display="https://www.daloopa.com/src/50179445" xr:uid="{6AC7484C-82A2-4CA0-907F-83AD244187EF}"/>
    <hyperlink ref="Y639" r:id="rId10781" display="https://www.daloopa.com/src/50179392" xr:uid="{44D7160A-C501-4741-ADE6-9922EEBF4516}"/>
    <hyperlink ref="Z639" r:id="rId10782" display="https://www.daloopa.com/src/50179327" xr:uid="{79A2313B-5F9C-4389-B3F2-97C84D4CD2C1}"/>
    <hyperlink ref="AA639" r:id="rId10783" display="https://www.daloopa.com/src/50179267" xr:uid="{C0C8015B-83EB-4789-9D1E-E03AA5FC308F}"/>
    <hyperlink ref="AB639" r:id="rId10784" display="https://www.daloopa.com/src/50179202" xr:uid="{88835687-BE43-4DE6-8FF9-909BDFACC3A4}"/>
    <hyperlink ref="AC639" r:id="rId10785" display="https://www.daloopa.com/src/50179176" xr:uid="{188E5261-BB38-4F48-92CD-DBC23AB83667}"/>
    <hyperlink ref="AD639" r:id="rId10786" display="https://www.daloopa.com/src/50179111" xr:uid="{FBD11574-87C7-4158-897F-66B4BC2DFE40}"/>
    <hyperlink ref="AE639" r:id="rId10787" display="https://www.daloopa.com/src/50179031" xr:uid="{D97FECD0-5318-4497-AD45-96F336179503}"/>
    <hyperlink ref="AX639" r:id="rId10788" display="https://www.daloopa.com/src/50457937" xr:uid="{08B5166A-968C-4C09-8A24-481EE84C111E}"/>
    <hyperlink ref="AY639" r:id="rId10789" display="https://www.daloopa.com/src/50457938" xr:uid="{8DCCBC8F-F831-439F-B241-C860B0E38F27}"/>
    <hyperlink ref="A640" r:id="rId10790" xr:uid="{9BFE5DF7-9C24-4C46-A4E7-2F72ECA98736}"/>
    <hyperlink ref="C640" r:id="rId10791" xr:uid="{5D6C0426-9FCE-4684-BBC3-D00BE9280759}"/>
    <hyperlink ref="AF640" r:id="rId10792" display="https://www.daloopa.com/src/50178996" xr:uid="{569F7D7D-2178-4B25-B58E-D6D914B3E307}"/>
    <hyperlink ref="AG640" r:id="rId10793" display="https://www.daloopa.com/src/50178939" xr:uid="{AF406989-B189-4CA4-A8B7-8F6E13F71384}"/>
    <hyperlink ref="AH640" r:id="rId10794" display="https://www.daloopa.com/src/50178885" xr:uid="{4DA3BC9E-2D78-4B24-BE5D-EEC61CB9AC61}"/>
    <hyperlink ref="AI640" r:id="rId10795" display="https://www.daloopa.com/src/50178834" xr:uid="{760F7817-5215-4B55-8734-502AE231FA34}"/>
    <hyperlink ref="AJ640" r:id="rId10796" display="https://www.daloopa.com/src/50178801" xr:uid="{295E117B-8967-4577-A1F0-F2506658F7C3}"/>
    <hyperlink ref="AK640" r:id="rId10797" display="https://www.daloopa.com/src/50178736" xr:uid="{9F70D366-7EC0-4D5B-8E08-8379FE41634C}"/>
    <hyperlink ref="AL640" r:id="rId10798" display="https://www.daloopa.com/src/50178693" xr:uid="{116A077D-A5B4-47FB-85FB-46FFEA934274}"/>
    <hyperlink ref="AM640" r:id="rId10799" display="https://www.daloopa.com/src/50178574" xr:uid="{10D3DAC8-C031-4F8D-9F69-2713A5FE14EF}"/>
    <hyperlink ref="BA640" r:id="rId10800" display="https://www.daloopa.com/src/50457939" xr:uid="{2A606498-30B0-40D9-B95E-331C40151B4C}"/>
    <hyperlink ref="A641" r:id="rId10801" xr:uid="{725B3CF2-BCC6-45EF-B7E0-2847DD059357}"/>
    <hyperlink ref="C641" r:id="rId10802" xr:uid="{214528E2-148E-4846-B566-7DB9A42D0972}"/>
    <hyperlink ref="U641" r:id="rId10803" display="https://www.daloopa.com/src/50179547" xr:uid="{9946EE28-9CF6-4662-B786-06EEF663C34A}"/>
    <hyperlink ref="V641" r:id="rId10804" display="https://www.daloopa.com/src/50179500" xr:uid="{C93066FA-7F4E-4A4F-8FF5-1E5A645FD22A}"/>
    <hyperlink ref="W641" r:id="rId10805" display="https://www.daloopa.com/src/50179496" xr:uid="{8EBB6867-F4BA-43B7-8C23-7EDEB84410D0}"/>
    <hyperlink ref="X641" r:id="rId10806" display="https://www.daloopa.com/src/50179431" xr:uid="{09B7B3F3-91C0-4018-92CD-80C1EE684796}"/>
    <hyperlink ref="Y641" r:id="rId10807" display="https://www.daloopa.com/src/50179391" xr:uid="{903A4286-942F-46F8-A75F-CE7AEB14BD5B}"/>
    <hyperlink ref="Z641" r:id="rId10808" display="https://www.daloopa.com/src/50179328" xr:uid="{1DBC7E73-E1E7-4528-BCC8-53547E556879}"/>
    <hyperlink ref="AA641" r:id="rId10809" display="https://www.daloopa.com/src/50179250" xr:uid="{81E32770-30DC-4A23-8639-4F2686A777EC}"/>
    <hyperlink ref="AB641" r:id="rId10810" display="https://www.daloopa.com/src/50179210" xr:uid="{DBD9DF30-C37D-41D7-AA61-158DD658CEA4}"/>
    <hyperlink ref="AC641" r:id="rId10811" display="https://www.daloopa.com/src/50179168" xr:uid="{C08549BB-17C3-45E1-9EE7-74B806DA4190}"/>
    <hyperlink ref="AD641" r:id="rId10812" display="https://www.daloopa.com/src/50179101" xr:uid="{58F2213F-54CE-4752-93FE-E069B3C5DCB1}"/>
    <hyperlink ref="AE641" r:id="rId10813" display="https://www.daloopa.com/src/50179045" xr:uid="{7FABA3FB-C468-441B-A751-27DF1E4760F3}"/>
    <hyperlink ref="AF641" r:id="rId10814" display="https://www.daloopa.com/src/50178995" xr:uid="{BFD48F0D-75E4-4947-B124-0934283BDBFB}"/>
    <hyperlink ref="AG641" r:id="rId10815" display="https://www.daloopa.com/src/50178950" xr:uid="{DFFBB042-289B-4F05-A44D-690A5C369949}"/>
    <hyperlink ref="AH641" r:id="rId10816" display="https://www.daloopa.com/src/50178894" xr:uid="{BEC08E3B-3665-4245-9F47-DABDACD5A6BB}"/>
    <hyperlink ref="AI641" r:id="rId10817" display="https://www.daloopa.com/src/50178844" xr:uid="{F34C1CAA-53EA-4557-B119-95BB51D44AAC}"/>
    <hyperlink ref="AJ641" r:id="rId10818" display="https://www.daloopa.com/src/50178776" xr:uid="{46EC9781-1AE3-46D7-845F-E60DFEEB476F}"/>
    <hyperlink ref="AK641" r:id="rId10819" display="https://www.daloopa.com/src/50178738" xr:uid="{F9577023-AF65-42D6-A1DA-F6317489A889}"/>
    <hyperlink ref="AL641" r:id="rId10820" display="https://www.daloopa.com/src/50178698" xr:uid="{DEC90D8F-C31A-48E5-A415-3DCF3B92ADA7}"/>
    <hyperlink ref="AM641" r:id="rId10821" display="https://www.daloopa.com/src/50178582" xr:uid="{009C0287-0C37-41EC-AD48-0C7C7099B04C}"/>
    <hyperlink ref="AN641" r:id="rId10822" display="https://www.daloopa.com/src/50174947" xr:uid="{B237778B-D6CE-4C65-8FAE-82745BE70453}"/>
    <hyperlink ref="AO641" r:id="rId10823" display="https://www.daloopa.com/src/53412525" xr:uid="{84288D53-A96C-4282-8BAC-1503428DBE4C}"/>
    <hyperlink ref="AP641" r:id="rId10824" display="https://www.daloopa.com/src/58653397" xr:uid="{E2DF21BD-4B09-4A78-9B3D-DC8312A1C3D9}"/>
    <hyperlink ref="AQ641" r:id="rId10825" display="https://www.daloopa.com/src/62951010" xr:uid="{4DA83FEE-979A-46ED-B546-A6580BFCABCE}"/>
    <hyperlink ref="AR641" r:id="rId10826" display="https://www.daloopa.com/src/67058799" xr:uid="{0800D387-A672-401E-A7D3-A2802E98DC03}"/>
    <hyperlink ref="BC641" r:id="rId10827" display="https://www.daloopa.com/src/67058822" xr:uid="{C180B379-4297-43A3-ABD8-8A109C26156D}"/>
    <hyperlink ref="A642" r:id="rId10828" xr:uid="{0A457F32-03DA-496E-B30F-6263CD10B94D}"/>
    <hyperlink ref="C642" r:id="rId10829" xr:uid="{3D084DE1-7B7C-4ADC-B6B8-B63DEB46BCC9}"/>
    <hyperlink ref="AR642" r:id="rId10830" display="https://www.daloopa.com/src/67059481" xr:uid="{3F58A3EC-8350-4A0F-ABAD-AD6634DF00DF}"/>
    <hyperlink ref="BC642" r:id="rId10831" display="https://www.daloopa.com/src/67059489" xr:uid="{0E942BDD-E14B-4ECD-AD9D-B9EFF5353F37}"/>
    <hyperlink ref="A643" r:id="rId10832" xr:uid="{88A3B17C-DD7B-4B06-934E-5576377D9442}"/>
    <hyperlink ref="C643" r:id="rId10833" xr:uid="{CD3A67A2-8628-4035-B449-2A6F55353D66}"/>
    <hyperlink ref="U643" r:id="rId10834" display="https://www.daloopa.com/src/50179545" xr:uid="{3C329FBC-1FD6-4812-96EF-7A405A72D142}"/>
    <hyperlink ref="V643" r:id="rId10835" display="https://www.daloopa.com/src/50179503" xr:uid="{9430B082-0527-45B5-ADBF-727592AC2669}"/>
    <hyperlink ref="W643" r:id="rId10836" display="https://www.daloopa.com/src/50179494" xr:uid="{BF56DFA4-0BCD-4BB1-B5BB-6473F00D03CF}"/>
    <hyperlink ref="X643" r:id="rId10837" display="https://www.daloopa.com/src/50179430" xr:uid="{0F0D26EF-C260-4552-ADFA-2260B5F3D961}"/>
    <hyperlink ref="Y643" r:id="rId10838" display="https://www.daloopa.com/src/50179389" xr:uid="{C11EC258-EBE6-43F0-8681-D558DBE3124E}"/>
    <hyperlink ref="Z643" r:id="rId10839" display="https://www.daloopa.com/src/50179341" xr:uid="{4B59886A-D71B-4219-BD1F-77780D6C7F32}"/>
    <hyperlink ref="AA643" r:id="rId10840" display="https://www.daloopa.com/src/50179252" xr:uid="{0EF88700-D386-445D-8D45-9D801E3A2556}"/>
    <hyperlink ref="AB643" r:id="rId10841" display="https://www.daloopa.com/src/50179207" xr:uid="{774A09B0-09A1-4CDA-A55B-7189919B63E7}"/>
    <hyperlink ref="AC643" r:id="rId10842" display="https://www.daloopa.com/src/50179169" xr:uid="{B6AA8E3C-185C-426C-9AB8-C80B0A814295}"/>
    <hyperlink ref="AD643" r:id="rId10843" display="https://www.daloopa.com/src/50179100" xr:uid="{46CBB9C9-E240-4D00-93AB-F405FEA34F05}"/>
    <hyperlink ref="AE643" r:id="rId10844" display="https://www.daloopa.com/src/50179039" xr:uid="{5308AA3B-C1FD-4219-84BA-6BC981FBF371}"/>
    <hyperlink ref="AF643" r:id="rId10845" display="https://www.daloopa.com/src/50178994" xr:uid="{8F010AA1-A146-417D-BD6E-AC00374B6AC9}"/>
    <hyperlink ref="AG643" r:id="rId10846" display="https://www.daloopa.com/src/50178951" xr:uid="{0420CF3D-7FE2-4AEE-B85A-AA4E11C0086C}"/>
    <hyperlink ref="AH643" r:id="rId10847" display="https://www.daloopa.com/src/50178893" xr:uid="{DF3B8744-3A19-45D5-BEF6-00B5B5F27419}"/>
    <hyperlink ref="AI643" r:id="rId10848" display="https://www.daloopa.com/src/50178845" xr:uid="{DDA16D84-FF9C-427D-807B-F1F5B536569A}"/>
    <hyperlink ref="AJ643" r:id="rId10849" display="https://www.daloopa.com/src/50178777" xr:uid="{9A0B3361-E5C6-4AD6-9EB5-415E68EE2E56}"/>
    <hyperlink ref="AK643" r:id="rId10850" display="https://www.daloopa.com/src/50178739" xr:uid="{EF1BA286-F310-4AF9-BCEC-03581B3AE267}"/>
    <hyperlink ref="AL643" r:id="rId10851" display="https://www.daloopa.com/src/50178699" xr:uid="{23E1B7D2-84EC-4EF2-99E2-D4C95F3CACE2}"/>
    <hyperlink ref="AM643" r:id="rId10852" display="https://www.daloopa.com/src/50178585" xr:uid="{25991E91-AA12-40E5-9169-60FAAB66E826}"/>
    <hyperlink ref="AN643" r:id="rId10853" display="https://www.daloopa.com/src/50174948" xr:uid="{DEF35AB0-E377-437B-A890-206E46ECF146}"/>
    <hyperlink ref="AO643" r:id="rId10854" display="https://www.daloopa.com/src/53412526" xr:uid="{80CCDAAF-5DE8-4FA0-90B9-274F429153CD}"/>
    <hyperlink ref="AP643" r:id="rId10855" display="https://www.daloopa.com/src/58653398" xr:uid="{45A49B6A-8904-4D18-A0AD-951D8D777222}"/>
    <hyperlink ref="AQ643" r:id="rId10856" display="https://www.daloopa.com/src/62951011" xr:uid="{37C54979-D733-41F7-A463-661120AB7B47}"/>
    <hyperlink ref="AR643" r:id="rId10857" display="https://www.daloopa.com/src/67059989" xr:uid="{AD450687-D627-46F3-B651-2031F3AAA374}"/>
    <hyperlink ref="BC643" r:id="rId10858" display="https://www.daloopa.com/src/67060000" xr:uid="{E2CBBD3F-75A8-4F8C-BC92-19F1EE8B5B8A}"/>
    <hyperlink ref="A645" r:id="rId10859" xr:uid="{ED1DD4BA-0B01-4EEE-B0BC-774F66965148}"/>
    <hyperlink ref="C645" r:id="rId10860" xr:uid="{AC12F9B1-7317-4045-A0C7-4215BF2316FD}"/>
    <hyperlink ref="M645" r:id="rId10861" display="https://www.daloopa.com/src/50179829" xr:uid="{969A2651-BD71-4E57-A46E-CC140FE65B8D}"/>
    <hyperlink ref="N645" r:id="rId10862" display="https://www.daloopa.com/src/50179825" xr:uid="{514B46EF-9229-402F-BE3C-A04419194210}"/>
    <hyperlink ref="O645" r:id="rId10863" display="https://www.daloopa.com/src/50179771" xr:uid="{835E993C-9057-4AE0-BCE6-F71DE1DFCB13}"/>
    <hyperlink ref="P645" r:id="rId10864" display="https://www.daloopa.com/src/50179749" xr:uid="{55CFF4E3-971D-46D4-BFB0-FD34ECB8F620}"/>
    <hyperlink ref="Q645" r:id="rId10865" display="https://www.daloopa.com/src/50179713" xr:uid="{26E46BAB-8E6D-4315-A822-A9055388748C}"/>
    <hyperlink ref="R645" r:id="rId10866" display="https://www.daloopa.com/src/50179692" xr:uid="{AC50C093-9FAF-49A3-9D08-F86AD894DA7E}"/>
    <hyperlink ref="S645" r:id="rId10867" display="https://www.daloopa.com/src/50179638" xr:uid="{0CFF0649-639C-4229-B271-36173F9B6B8A}"/>
    <hyperlink ref="T645" r:id="rId10868" display="https://www.daloopa.com/src/50179579" xr:uid="{626B375B-F3BA-4147-B3BE-874001068323}"/>
    <hyperlink ref="U645" r:id="rId10869" display="https://www.daloopa.com/src/50179553" xr:uid="{1BB4A17F-4135-43A1-8BE3-305164606CFC}"/>
    <hyperlink ref="V645" r:id="rId10870" display="https://www.daloopa.com/src/50179521" xr:uid="{26F346F4-C339-412A-A761-C83F6E373A6F}"/>
    <hyperlink ref="W645" r:id="rId10871" display="https://www.daloopa.com/src/50179497" xr:uid="{6CF5ADC9-33DE-44B8-9B77-F857DFA33E76}"/>
    <hyperlink ref="X645" r:id="rId10872" display="https://www.daloopa.com/src/50179452" xr:uid="{0B89B954-42F7-4F36-9BE6-A74D3D2E8C16}"/>
    <hyperlink ref="Y645" r:id="rId10873" display="https://www.daloopa.com/src/50179386" xr:uid="{9F2416D4-2978-4CDB-AD1F-959B900A6C5D}"/>
    <hyperlink ref="Z645" r:id="rId10874" display="https://www.daloopa.com/src/50179350" xr:uid="{4AB50634-3AFB-413B-9497-F2CECBBED333}"/>
    <hyperlink ref="AA645" r:id="rId10875" display="https://www.daloopa.com/src/50179275" xr:uid="{7F94A2F8-C026-4A60-A231-C361849732C0}"/>
    <hyperlink ref="AB645" r:id="rId10876" display="https://www.daloopa.com/src/50179219" xr:uid="{48132519-3198-4DEF-8F26-796DCD64BDD2}"/>
    <hyperlink ref="AC645" r:id="rId10877" display="https://www.daloopa.com/src/50179174" xr:uid="{62212CA5-9708-47CF-9854-1DA7575B9F6A}"/>
    <hyperlink ref="AD645" r:id="rId10878" display="https://www.daloopa.com/src/50179112" xr:uid="{6095413F-DE35-4418-9064-6AB887E98F0E}"/>
    <hyperlink ref="AE645" r:id="rId10879" display="https://www.daloopa.com/src/50179053" xr:uid="{41730191-DD2F-46F5-A549-A99E5E490CE9}"/>
    <hyperlink ref="AF645" r:id="rId10880" display="https://www.daloopa.com/src/50178993" xr:uid="{45647DBF-3E27-46E8-BF3B-740B21D47B84}"/>
    <hyperlink ref="AG645" r:id="rId10881" display="https://www.daloopa.com/src/50178948" xr:uid="{3E38DC15-C0A5-4659-89E7-8B3883C8A148}"/>
    <hyperlink ref="AH645" r:id="rId10882" display="https://www.daloopa.com/src/50178889" xr:uid="{FDA868F7-5C19-45B6-9FE2-6249DADC5062}"/>
    <hyperlink ref="AI645" r:id="rId10883" display="https://www.daloopa.com/src/50178827" xr:uid="{CE0995A8-9797-48F0-B196-E18C36ACD2CE}"/>
    <hyperlink ref="AJ645" r:id="rId10884" display="https://www.daloopa.com/src/50178778" xr:uid="{770763E9-828E-4624-8FA5-65BAF439B89C}"/>
    <hyperlink ref="AK645" r:id="rId10885" display="https://www.daloopa.com/src/50178735" xr:uid="{CBB30F5F-872A-4D71-88FA-AEE014450C19}"/>
    <hyperlink ref="AL645" r:id="rId10886" display="https://www.daloopa.com/src/50178692" xr:uid="{C693944C-4225-4AD9-8218-FFF0CF684D26}"/>
    <hyperlink ref="AM645" r:id="rId10887" display="https://www.daloopa.com/src/50178570" xr:uid="{30A8CA10-2F44-45AA-B72E-C04666C027B9}"/>
    <hyperlink ref="AN645" r:id="rId10888" display="https://www.daloopa.com/src/50174937" xr:uid="{DE87CBFA-99C6-4CAD-985A-91808443E634}"/>
    <hyperlink ref="AO645" r:id="rId10889" display="https://www.daloopa.com/src/53412515" xr:uid="{A32B5960-AD53-4017-98B5-DF016DA21776}"/>
    <hyperlink ref="AP645" r:id="rId10890" display="https://www.daloopa.com/src/58653387" xr:uid="{539F3ADF-781A-451A-BE13-EC5B85CA526F}"/>
    <hyperlink ref="AQ645" r:id="rId10891" display="https://www.daloopa.com/src/62951000" xr:uid="{20BBB997-C62F-49F0-B8EE-17D67BDCE0B0}"/>
    <hyperlink ref="AR645" r:id="rId10892" display="https://www.daloopa.com/src/67050008" xr:uid="{B0BF1465-D072-4AC6-AF76-565E426AEC9C}"/>
    <hyperlink ref="AV645" r:id="rId10893" display="https://www.daloopa.com/src/50457940" xr:uid="{6E0AAD14-CB09-4494-A977-CED67D6E4078}"/>
    <hyperlink ref="AW645" r:id="rId10894" display="https://www.daloopa.com/src/50457941" xr:uid="{F0BCFACA-929D-42B7-B7F9-154CB1677985}"/>
    <hyperlink ref="AX645" r:id="rId10895" display="https://www.daloopa.com/src/50457942" xr:uid="{A9DFD077-308F-40BD-B1CD-24DE75D2C4EE}"/>
    <hyperlink ref="AY645" r:id="rId10896" display="https://www.daloopa.com/src/50457943" xr:uid="{AE1AE47D-13C5-4898-8E58-BEBD29D25FE8}"/>
    <hyperlink ref="AZ645" r:id="rId10897" display="https://www.daloopa.com/src/50457944" xr:uid="{8A113467-F044-4115-ABB8-6EF7E96D2AB0}"/>
    <hyperlink ref="BA645" r:id="rId10898" display="https://www.daloopa.com/src/50457945" xr:uid="{02D5E0C6-E15A-40BC-9053-DDC36C01FA04}"/>
    <hyperlink ref="BB645" r:id="rId10899" display="https://www.daloopa.com/src/67061196" xr:uid="{6A2FF285-932B-488F-817B-1F385448B620}"/>
    <hyperlink ref="BC645" r:id="rId10900" display="https://www.daloopa.com/src/67054980" xr:uid="{A4A38EBC-2D3C-490E-9740-74818975B5D7}"/>
    <hyperlink ref="A646" r:id="rId10901" xr:uid="{01F45554-3898-4B5B-B096-A54366F291AB}"/>
    <hyperlink ref="C646" r:id="rId10902" xr:uid="{20C69B1B-8AB3-4506-B978-CBDDC3594AA2}"/>
    <hyperlink ref="AR646" r:id="rId10903" display="https://www.daloopa.com/src/67050015" xr:uid="{0F46557E-0178-46CD-9B0B-E994A28C5D90}"/>
    <hyperlink ref="BC646" r:id="rId10904" display="https://www.daloopa.com/src/67054987" xr:uid="{1EC6C323-5C62-4FCE-A341-B37FA6D4D591}"/>
    <hyperlink ref="A648" r:id="rId10905" xr:uid="{974766C8-2470-47F0-BD62-A215A92217F3}"/>
    <hyperlink ref="C648" r:id="rId10906" xr:uid="{F747839F-AFB4-4AD5-8F1C-59BC365D434F}"/>
    <hyperlink ref="S648" r:id="rId10907" display="https://www.daloopa.com/src/50179650" xr:uid="{BC1E822D-F6F1-480D-9466-49C8A9283715}"/>
    <hyperlink ref="T648" r:id="rId10908" display="https://www.daloopa.com/src/50179575" xr:uid="{CE059DBF-D0F5-489F-B43C-768898B06808}"/>
    <hyperlink ref="U648" r:id="rId10909" display="https://www.daloopa.com/src/50179546" xr:uid="{8EA57D27-59E9-47DE-B4F1-C2456321606E}"/>
    <hyperlink ref="V648" r:id="rId10910" display="https://www.daloopa.com/src/50179527" xr:uid="{6FE2DD01-FC8E-4010-B658-CA57ED1D47AB}"/>
    <hyperlink ref="W648" r:id="rId10911" display="https://www.daloopa.com/src/50179471" xr:uid="{E429BD60-F6CD-4BD9-8099-C10CFEBF3FB3}"/>
    <hyperlink ref="X648" r:id="rId10912" display="https://www.daloopa.com/src/50179447" xr:uid="{4DDEE88E-184D-4D68-B279-2B153C629C73}"/>
    <hyperlink ref="Y648" r:id="rId10913" display="https://www.daloopa.com/src/50179382" xr:uid="{555014D3-E2BB-40F1-9873-A6542F8001F7}"/>
    <hyperlink ref="Z648" r:id="rId10914" display="https://www.daloopa.com/src/50179349" xr:uid="{78AD6499-5A9B-4FA2-BFEA-526C4724FDD7}"/>
    <hyperlink ref="AA648" r:id="rId10915" display="https://www.daloopa.com/src/50179270" xr:uid="{5E33E720-462B-4FD0-B777-7DE860E39892}"/>
    <hyperlink ref="AB648" r:id="rId10916" display="https://www.daloopa.com/src/50179218" xr:uid="{7E4A17C5-F419-4BAF-91B3-5D2170242137}"/>
    <hyperlink ref="AC648" r:id="rId10917" display="https://www.daloopa.com/src/50179160" xr:uid="{928D9021-10CE-4D5C-8E93-85BDD59EB01E}"/>
    <hyperlink ref="AD648" r:id="rId10918" display="https://www.daloopa.com/src/50179099" xr:uid="{ABE7AB9A-2744-424D-9E8C-B8696A4498B8}"/>
    <hyperlink ref="AE648" r:id="rId10919" display="https://www.daloopa.com/src/50179036" xr:uid="{862BACC0-4FF8-4F4E-B2AE-B0DAF2018497}"/>
    <hyperlink ref="AF648" r:id="rId10920" display="https://www.daloopa.com/src/50178992" xr:uid="{A893F9BA-5C17-41B4-869D-419FB50DD61A}"/>
    <hyperlink ref="AG648" r:id="rId10921" display="https://www.daloopa.com/src/50178952" xr:uid="{36716E33-6690-4F98-8BF7-B144349BFC63}"/>
    <hyperlink ref="AH648" r:id="rId10922" display="https://www.daloopa.com/src/50178901" xr:uid="{04FEC839-0257-4E2A-BCEC-2D9126D7C9BA}"/>
    <hyperlink ref="AI648" r:id="rId10923" display="https://www.daloopa.com/src/50178843" xr:uid="{12DEF4D8-F1BF-4054-A755-ABD917979011}"/>
    <hyperlink ref="AJ648" r:id="rId10924" display="https://www.daloopa.com/src/50178779" xr:uid="{11E40B73-968C-425D-9147-B1E132BAED1A}"/>
    <hyperlink ref="AK648" r:id="rId10925" display="https://www.daloopa.com/src/50178740" xr:uid="{F461C564-5D1A-43DB-8270-BACD2E1DEA12}"/>
    <hyperlink ref="AL648" r:id="rId10926" display="https://www.daloopa.com/src/50178700" xr:uid="{1AE5A39E-A2D9-46D3-AE38-4F620C159729}"/>
    <hyperlink ref="AM648" r:id="rId10927" display="https://www.daloopa.com/src/50178586" xr:uid="{20AFFB3B-EAF5-44AE-AF89-BA490EF472B9}"/>
    <hyperlink ref="AN648" r:id="rId10928" display="https://www.daloopa.com/src/50174949" xr:uid="{819A9DE3-D6B2-41E6-BC5F-1CA348C11A68}"/>
    <hyperlink ref="AO648" r:id="rId10929" display="https://www.daloopa.com/src/53412527" xr:uid="{19BBFE3A-65B8-4D22-B02C-5ACC072B1831}"/>
    <hyperlink ref="AP648" r:id="rId10930" display="https://www.daloopa.com/src/58653399" xr:uid="{2B2050E7-B5B9-4099-871D-CCC08F14F2EC}"/>
    <hyperlink ref="AQ648" r:id="rId10931" display="https://www.daloopa.com/src/62951012" xr:uid="{B9259A75-5360-466D-BF29-102EF113C694}"/>
    <hyperlink ref="AR648" r:id="rId10932" display="https://www.daloopa.com/src/67058796" xr:uid="{C3B666E1-85FF-42C5-B198-C27786B6D615}"/>
    <hyperlink ref="BC648" r:id="rId10933" display="https://www.daloopa.com/src/67058827" xr:uid="{83C2F92D-7713-4FBA-838B-37BEAE6B647A}"/>
    <hyperlink ref="A649" r:id="rId10934" xr:uid="{D43BC9DE-E4AB-423C-9F7C-AB361FDB7C89}"/>
    <hyperlink ref="C649" r:id="rId10935" xr:uid="{984DDF6D-CB73-4B7F-9C55-1A8740D41EF8}"/>
    <hyperlink ref="AR649" r:id="rId10936" display="https://www.daloopa.com/src/67059986" xr:uid="{A362F08A-9D5F-4EBD-A73B-0CA36F31D4BD}"/>
    <hyperlink ref="BC649" r:id="rId10937" display="https://www.daloopa.com/src/67060004" xr:uid="{51696972-8902-47D7-8C02-F44AC091CB0F}"/>
    <hyperlink ref="A652" r:id="rId10938" xr:uid="{EE469527-8D8C-422E-AD26-5EE3A8A62E8D}"/>
    <hyperlink ref="C652" r:id="rId10939" xr:uid="{8EFB4DC4-E6BD-418F-AC7C-4F4CD2043B47}"/>
    <hyperlink ref="AF652" r:id="rId10940" display="https://www.daloopa.com/src/50178991" xr:uid="{A4556669-2600-49CD-8D76-DC08EE6BB648}"/>
    <hyperlink ref="AG652" r:id="rId10941" display="https://www.daloopa.com/src/50178953" xr:uid="{640B2FED-265F-4FAD-92DE-D0CC292F7EC3}"/>
    <hyperlink ref="AH652" r:id="rId10942" display="https://www.daloopa.com/src/50178900" xr:uid="{89A7909D-3632-425E-888A-861CFA4AD92F}"/>
    <hyperlink ref="AI652" r:id="rId10943" display="https://www.daloopa.com/src/50178835" xr:uid="{F847798F-FF44-45B4-AA8E-94D270E1B7D2}"/>
    <hyperlink ref="AJ652" r:id="rId10944" display="https://www.daloopa.com/src/50178784" xr:uid="{884C00B6-DE5B-43C8-8399-4BA7FE173672}"/>
    <hyperlink ref="AK652" r:id="rId10945" display="https://www.daloopa.com/src/50178741" xr:uid="{6B210AAF-39F6-4C2A-A39F-5AC91B671BA3}"/>
    <hyperlink ref="AL652" r:id="rId10946" display="https://www.daloopa.com/src/50178701" xr:uid="{D30D7772-5C41-4755-BC7D-5BD1626B0B40}"/>
    <hyperlink ref="AM652" r:id="rId10947" display="https://www.daloopa.com/src/50178590" xr:uid="{807551FB-5E96-47E6-B0F9-25F451EB3985}"/>
    <hyperlink ref="AN652" r:id="rId10948" display="https://www.daloopa.com/src/50174938" xr:uid="{95E2BC9B-7516-432A-9D1F-C3713288B832}"/>
    <hyperlink ref="AO652" r:id="rId10949" display="https://www.daloopa.com/src/53412516" xr:uid="{8E36D382-8F85-42A0-98BA-F9D04A014C75}"/>
    <hyperlink ref="AP652" r:id="rId10950" display="https://www.daloopa.com/src/58653388" xr:uid="{DC3953C8-9B10-4EDF-9D2F-75950EA57E35}"/>
    <hyperlink ref="AQ652" r:id="rId10951" display="https://www.daloopa.com/src/62951001" xr:uid="{25D59E96-332A-4062-9DBA-22E02203805A}"/>
    <hyperlink ref="AR652" r:id="rId10952" display="https://www.daloopa.com/src/67050013" xr:uid="{56F0D4BD-8203-4062-8BA2-2988A0F83E4B}"/>
    <hyperlink ref="AZ652" r:id="rId10953" display="https://www.daloopa.com/src/50457947" xr:uid="{5DDDB554-F344-4351-BF97-234BE48493B5}"/>
    <hyperlink ref="BA652" r:id="rId10954" display="https://www.daloopa.com/src/50457948" xr:uid="{0B744A26-7AEB-48C5-B9A1-2ADEB79F10E1}"/>
    <hyperlink ref="BB652" r:id="rId10955" display="https://www.daloopa.com/src/67061202" xr:uid="{D7E27091-5FD6-4699-BE28-DBEAF1CE76D6}"/>
    <hyperlink ref="BC652" r:id="rId10956" display="https://www.daloopa.com/src/67054985" xr:uid="{B60076B3-C843-4C85-A723-DAD87EAEAE61}"/>
    <hyperlink ref="A653" r:id="rId10957" xr:uid="{170495E0-C491-43D2-8FA2-883711145CAF}"/>
    <hyperlink ref="C653" r:id="rId10958" xr:uid="{F78E1A4F-F7EE-4241-92FB-8B746D46FB4E}"/>
    <hyperlink ref="S653" r:id="rId10959" display="https://www.daloopa.com/src/50179641" xr:uid="{8635A3A0-F888-4133-BBB1-D9C09F38F6CE}"/>
    <hyperlink ref="T653" r:id="rId10960" display="https://www.daloopa.com/src/50179578" xr:uid="{BFA3825B-5939-435C-B051-C91DCC091F1C}"/>
    <hyperlink ref="U653" r:id="rId10961" display="https://www.daloopa.com/src/50179558" xr:uid="{FBCF7A3C-3838-4154-83E5-C578888730AF}"/>
    <hyperlink ref="V653" r:id="rId10962" display="https://www.daloopa.com/src/50179526" xr:uid="{964BA414-A150-4ED3-8FFA-98D538760DED}"/>
    <hyperlink ref="W653" r:id="rId10963" display="https://www.daloopa.com/src/50179492" xr:uid="{442FBFAB-2715-4AFA-9010-34A6165AF831}"/>
    <hyperlink ref="X653" r:id="rId10964" display="https://www.daloopa.com/src/50179450" xr:uid="{60A59A24-7EF0-44DA-94BA-6EE8C2188AA1}"/>
    <hyperlink ref="Y653" r:id="rId10965" display="https://www.daloopa.com/src/50179384" xr:uid="{3F889686-7516-4EAE-91A4-59E2028D8CF6}"/>
    <hyperlink ref="Z653" r:id="rId10966" display="https://www.daloopa.com/src/50179351" xr:uid="{5D6589DF-5554-41FD-BADB-CFB2687310A1}"/>
    <hyperlink ref="AA653" r:id="rId10967" display="https://www.daloopa.com/src/50179274" xr:uid="{3896F85D-2F07-4383-8C5A-30DE5F347567}"/>
    <hyperlink ref="AB653" r:id="rId10968" display="https://www.daloopa.com/src/50179214" xr:uid="{AC993815-1442-49BB-95B9-B8CB3B139BAC}"/>
    <hyperlink ref="AC653" r:id="rId10969" display="https://www.daloopa.com/src/50179172" xr:uid="{08C68205-234A-421A-9A6F-85DC2166AEFC}"/>
    <hyperlink ref="AD653" r:id="rId10970" display="https://www.daloopa.com/src/50179108" xr:uid="{484C56D2-CC35-43A1-A9A1-5126BEEC700B}"/>
    <hyperlink ref="AE653" r:id="rId10971" display="https://www.daloopa.com/src/50179051" xr:uid="{97C81D13-474A-4393-9641-3F6396CAB05C}"/>
    <hyperlink ref="AF653" r:id="rId10972" display="https://www.daloopa.com/src/50178990" xr:uid="{6206480B-C3BB-41FB-B493-C9C5A5F00F5B}"/>
    <hyperlink ref="AG653" r:id="rId10973" display="https://www.daloopa.com/src/50178938" xr:uid="{AECBC702-DA9D-4B71-B417-88D01FAEFF1C}"/>
    <hyperlink ref="AH653" r:id="rId10974" display="https://www.daloopa.com/src/50178887" xr:uid="{3D087794-46C4-4A00-89E8-BD563E6C9099}"/>
    <hyperlink ref="AI653" r:id="rId10975" display="https://www.daloopa.com/src/50178831" xr:uid="{042A364A-D520-4652-8C5B-7E3E767B3498}"/>
    <hyperlink ref="AJ653" r:id="rId10976" display="https://www.daloopa.com/src/50178780" xr:uid="{E56A9F35-67CC-4CEE-B47F-F4CDDDBFB359}"/>
    <hyperlink ref="AK653" r:id="rId10977" display="https://www.daloopa.com/src/50178734" xr:uid="{557B8886-5F85-4997-A476-F5538BA1DDA6}"/>
    <hyperlink ref="AL653" r:id="rId10978" display="https://www.daloopa.com/src/50178691" xr:uid="{FB62BC64-4EAE-4548-B1E5-A0D4253CB642}"/>
    <hyperlink ref="AM653" r:id="rId10979" display="https://www.daloopa.com/src/50178573" xr:uid="{1A9408C7-A9D8-42A8-8F13-18CAD9864088}"/>
    <hyperlink ref="AN653" r:id="rId10980" display="https://www.daloopa.com/src/50174939" xr:uid="{36470598-6DF4-4C4B-8974-68C7A54005F8}"/>
    <hyperlink ref="AO653" r:id="rId10981" display="https://www.daloopa.com/src/53412517" xr:uid="{CE518497-B750-48E3-8D7C-14027FB82057}"/>
    <hyperlink ref="AP653" r:id="rId10982" display="https://www.daloopa.com/src/58653389" xr:uid="{F8C9BD94-50E5-4FCF-B7E9-6F6B2D55C113}"/>
    <hyperlink ref="AQ653" r:id="rId10983" display="https://www.daloopa.com/src/62951002" xr:uid="{28F050C7-30DF-4B17-BF22-066002F75B85}"/>
    <hyperlink ref="AR653" r:id="rId10984" display="https://www.daloopa.com/src/67050014" xr:uid="{F01A8E1C-74DE-484C-8E1D-A31481EA269C}"/>
    <hyperlink ref="AX653" r:id="rId10985" display="https://www.daloopa.com/src/50457950" xr:uid="{D0CCCE0C-CDEC-4974-8B51-47CF29BB871B}"/>
    <hyperlink ref="AY653" r:id="rId10986" display="https://www.daloopa.com/src/50457951" xr:uid="{352C5C43-1FE5-48E4-BDF5-373FC904F65E}"/>
    <hyperlink ref="AZ653" r:id="rId10987" display="https://www.daloopa.com/src/50457952" xr:uid="{B6EE512D-C9C7-49C2-A9B7-933E9F0AA009}"/>
    <hyperlink ref="BA653" r:id="rId10988" display="https://www.daloopa.com/src/50457953" xr:uid="{78666E7F-26B1-45BF-815B-025C32FB41AF}"/>
    <hyperlink ref="BB653" r:id="rId10989" display="https://www.daloopa.com/src/67061201" xr:uid="{68A321F1-9665-4CC3-9169-6BEC9CA12D1F}"/>
    <hyperlink ref="BC653" r:id="rId10990" display="https://www.daloopa.com/src/67054986" xr:uid="{BDCA6AAD-CF55-412A-9714-214A53032BBB}"/>
    <hyperlink ref="A656" r:id="rId10991" xr:uid="{D988E2C5-F2AE-4A62-A6A2-10B7A748A562}"/>
    <hyperlink ref="C656" r:id="rId10992" xr:uid="{22BCC0DD-C074-48D5-B235-CA23DE43F95E}"/>
    <hyperlink ref="AN656" r:id="rId10993" display="https://www.daloopa.com/src/50174940" xr:uid="{053F6CA8-9264-4623-82F6-8E1AE897F03A}"/>
    <hyperlink ref="AO656" r:id="rId10994" display="https://www.daloopa.com/src/53412518" xr:uid="{CA7A8F6B-D899-46B9-82E9-7F742BD1CDEE}"/>
    <hyperlink ref="AP656" r:id="rId10995" display="https://www.daloopa.com/src/58653390" xr:uid="{BF68CCF3-01D3-466A-8C74-FAED04C4F094}"/>
    <hyperlink ref="AQ656" r:id="rId10996" display="https://www.daloopa.com/src/62951003" xr:uid="{1AECF5A6-D786-4660-A64D-154391376B5F}"/>
    <hyperlink ref="AR656" r:id="rId10997" display="https://www.daloopa.com/src/67050012" xr:uid="{A9FF5E21-C37F-45CE-A4C9-9B7FC85910F9}"/>
    <hyperlink ref="BB656" r:id="rId10998" display="https://www.daloopa.com/src/67061200" xr:uid="{5E6951EC-C370-48A1-842A-33FD72EE7FCC}"/>
    <hyperlink ref="BC656" r:id="rId10999" display="https://www.daloopa.com/src/67054984" xr:uid="{64777CA5-6EB2-4ACF-8385-6AA82910B71B}"/>
    <hyperlink ref="A657" r:id="rId11000" xr:uid="{C0108606-5FDD-459A-85E1-0BAC84AA0208}"/>
    <hyperlink ref="C657" r:id="rId11001" xr:uid="{6B7E22B8-7C90-413F-9DA9-5ED9742600F6}"/>
    <hyperlink ref="AN657" r:id="rId11002" display="https://www.daloopa.com/src/50174941" xr:uid="{A322CD58-A184-4E91-BF24-3BC227205424}"/>
    <hyperlink ref="AO657" r:id="rId11003" display="https://www.daloopa.com/src/53412519" xr:uid="{FA95CC3D-7FA4-4669-80EC-3E419626A8B0}"/>
    <hyperlink ref="AP657" r:id="rId11004" display="https://www.daloopa.com/src/58653391" xr:uid="{45B0384C-5BE3-4AF8-BAE0-6C197DF68761}"/>
    <hyperlink ref="AQ657" r:id="rId11005" display="https://www.daloopa.com/src/62951004" xr:uid="{678BE1B3-A1FA-4C4A-98C5-6B8C9B6D1A16}"/>
    <hyperlink ref="AR657" r:id="rId11006" display="https://www.daloopa.com/src/67051809" xr:uid="{6EF47936-E5AE-4A93-8202-EE5C3A6B6893}"/>
    <hyperlink ref="BC657" r:id="rId11007" display="https://www.daloopa.com/src/67055897" xr:uid="{4807D3AD-E44C-4610-A8B7-D7A5A3F95AB1}"/>
    <hyperlink ref="A658" r:id="rId11008" xr:uid="{22CA0EFB-1E6B-4137-A2AD-3BE6DDCE5356}"/>
    <hyperlink ref="C658" r:id="rId11009" xr:uid="{B8510BBE-87D2-468E-97ED-63F45378CF1E}"/>
    <hyperlink ref="AN658" r:id="rId11010" display="https://www.daloopa.com/src/50174942" xr:uid="{DCE1F34E-CAA9-4C90-91D1-09457FC06864}"/>
    <hyperlink ref="AO658" r:id="rId11011" display="https://www.daloopa.com/src/53412520" xr:uid="{3723A772-39C7-4C63-90F9-659BF901D0F1}"/>
    <hyperlink ref="AP658" r:id="rId11012" display="https://www.daloopa.com/src/58653392" xr:uid="{B0EBA343-47EC-4440-9192-2D14983EC442}"/>
    <hyperlink ref="AQ658" r:id="rId11013" display="https://www.daloopa.com/src/62951005" xr:uid="{BA1235B8-20BF-44E0-8872-BE7DC0919068}"/>
    <hyperlink ref="AR658" r:id="rId11014" display="https://www.daloopa.com/src/67050019" xr:uid="{F30C6F48-CE77-48DF-94CA-F7CEC9E1B60B}"/>
    <hyperlink ref="BC658" r:id="rId11015" display="https://www.daloopa.com/src/67054991" xr:uid="{ECB78B76-2311-4892-911A-1F46942B985D}"/>
    <hyperlink ref="A660" r:id="rId11016" xr:uid="{137F5D8E-138B-434E-B9DF-27821BCB65DF}"/>
    <hyperlink ref="C660" r:id="rId11017" xr:uid="{1EBDE2F6-7DDB-45F6-9AE9-4FCAC9E87480}"/>
    <hyperlink ref="AR660" r:id="rId11018" display="https://www.daloopa.com/src/67058797" xr:uid="{432CBE2C-F2B4-4E7F-A215-D4795A09033B}"/>
    <hyperlink ref="BC660" r:id="rId11019" display="https://www.daloopa.com/src/67058826" xr:uid="{EABEE475-F4BC-4CF2-8588-BAA0603BE6EB}"/>
    <hyperlink ref="A661" r:id="rId11020" xr:uid="{18582C08-3B10-42BD-AE8D-95440D140C87}"/>
    <hyperlink ref="C661" r:id="rId11021" xr:uid="{CBB319F7-B80C-4664-BBB0-176AEF7D5826}"/>
    <hyperlink ref="AR661" r:id="rId11022" display="https://www.daloopa.com/src/67059482" xr:uid="{6F0554DD-1936-4B16-917F-3B707D2B6123}"/>
    <hyperlink ref="BC661" r:id="rId11023" display="https://www.daloopa.com/src/67059488" xr:uid="{35B1DEB9-8D51-4CBC-A812-6323A204EB2E}"/>
    <hyperlink ref="A662" r:id="rId11024" xr:uid="{98631414-45DB-47A7-A43A-850275C52D91}"/>
    <hyperlink ref="C662" r:id="rId11025" xr:uid="{D4CFFF31-CC64-4818-B2D2-01EA08BFF380}"/>
    <hyperlink ref="AR662" r:id="rId11026" display="https://www.daloopa.com/src/67059990" xr:uid="{43950A60-517F-473F-B633-42C8E464BCC6}"/>
    <hyperlink ref="BC662" r:id="rId11027" display="https://www.daloopa.com/src/67060001" xr:uid="{9CEC0FC1-77F0-4D49-BEE8-3CB68DEE0B70}"/>
    <hyperlink ref="A664" r:id="rId11028" xr:uid="{60EE89BF-0899-4B22-AE0E-8F9771D6880D}"/>
    <hyperlink ref="C664" r:id="rId11029" xr:uid="{1C182B76-B407-40DE-8B04-7C9D2DAE5653}"/>
    <hyperlink ref="AR664" r:id="rId11030" display="https://www.daloopa.com/src/67050020" xr:uid="{3CBE5A48-8F37-4FF5-9841-23DA5A0004D5}"/>
    <hyperlink ref="BC664" r:id="rId11031" display="https://www.daloopa.com/src/67054992" xr:uid="{0A9CF0B4-DD6A-457F-AD97-E6B4B98DE573}"/>
    <hyperlink ref="A666" r:id="rId11032" xr:uid="{ED00C687-C2FF-42D0-A1A3-5F2B2E65D3E9}"/>
    <hyperlink ref="C666" r:id="rId11033" xr:uid="{1B93195B-FFEE-4B6F-BD1D-BDCEF6A17FEC}"/>
    <hyperlink ref="S666" r:id="rId11034" display="https://www.daloopa.com/src/50179649" xr:uid="{D1FDD30E-DEF6-456F-8228-9BF537F3E8FE}"/>
    <hyperlink ref="T666" r:id="rId11035" display="https://www.daloopa.com/src/50179580" xr:uid="{8A2376C3-7F00-4657-8FA0-E990C9EC767E}"/>
    <hyperlink ref="U666" r:id="rId11036" display="https://www.daloopa.com/src/50179554" xr:uid="{AC1ED6D8-DF98-4BDA-AD5F-56B37A004CB4}"/>
    <hyperlink ref="V666" r:id="rId11037" display="https://www.daloopa.com/src/50179523" xr:uid="{B222F6C2-B53A-4F31-85D3-00B345374897}"/>
    <hyperlink ref="W666" r:id="rId11038" display="https://www.daloopa.com/src/50179472" xr:uid="{91D92899-64BA-4BE4-A553-6161DBC48589}"/>
    <hyperlink ref="X666" r:id="rId11039" display="https://www.daloopa.com/src/50179448" xr:uid="{970EC393-C027-4ABA-ABDF-8FD9EF4E512D}"/>
    <hyperlink ref="Y666" r:id="rId11040" display="https://www.daloopa.com/src/50179381" xr:uid="{8B0EBDC4-FBFB-481B-A3E5-1CB546015CD7}"/>
    <hyperlink ref="Z666" r:id="rId11041" display="https://www.daloopa.com/src/50179348" xr:uid="{98EAFF34-2FDC-43CB-A093-D8262CAEAC1C}"/>
    <hyperlink ref="AA666" r:id="rId11042" display="https://www.daloopa.com/src/50179271" xr:uid="{31864AE1-2D12-4970-8C90-D50A26006934}"/>
    <hyperlink ref="AB666" r:id="rId11043" display="https://www.daloopa.com/src/50179216" xr:uid="{4EA11D41-8B01-4196-8265-ED5E93270024}"/>
    <hyperlink ref="AC666" r:id="rId11044" display="https://www.daloopa.com/src/50179161" xr:uid="{9EF82EF0-C67E-4601-B461-EEB11376BBEE}"/>
    <hyperlink ref="AD666" r:id="rId11045" display="https://www.daloopa.com/src/50179096" xr:uid="{213A6F9D-574B-4D61-8FAC-BC0ACA4A4626}"/>
    <hyperlink ref="AE666" r:id="rId11046" display="https://www.daloopa.com/src/50179040" xr:uid="{410BFA89-1214-4559-89F9-8763588E0144}"/>
    <hyperlink ref="AF666" r:id="rId11047" display="https://www.daloopa.com/src/50178987" xr:uid="{0FAE534F-FC65-4F1F-A290-38F0776F10F3}"/>
    <hyperlink ref="AG666" r:id="rId11048" display="https://www.daloopa.com/src/50178954" xr:uid="{6C55949E-4AFE-41E7-AFFF-EDF6D41C0C09}"/>
    <hyperlink ref="AH666" r:id="rId11049" display="https://www.daloopa.com/src/50178898" xr:uid="{0EEAE1FB-270F-4357-82C4-10873C313EC0}"/>
    <hyperlink ref="AI666" r:id="rId11050" display="https://www.daloopa.com/src/50178846" xr:uid="{8AE9E792-93BF-4B4F-9F66-460D70C77909}"/>
    <hyperlink ref="AJ666" r:id="rId11051" display="https://www.daloopa.com/src/50178783" xr:uid="{6C56BA6B-99DF-4FE1-BD00-77E8519B3F7C}"/>
    <hyperlink ref="AK666" r:id="rId11052" display="https://www.daloopa.com/src/50178742" xr:uid="{9F92B00A-27BD-4767-8522-603965327C21}"/>
    <hyperlink ref="AL666" r:id="rId11053" display="https://www.daloopa.com/src/50178702" xr:uid="{976B2FE1-DE94-47B5-9461-1BBBDEF0A7B1}"/>
    <hyperlink ref="AM666" r:id="rId11054" display="https://www.daloopa.com/src/50178581" xr:uid="{D8278F1A-34A5-4959-84D3-0962C341371F}"/>
    <hyperlink ref="AN666" r:id="rId11055" display="https://www.daloopa.com/src/50174950" xr:uid="{5C0ED3F1-8CD2-4AA2-A45D-6436C260CEE2}"/>
    <hyperlink ref="AO666" r:id="rId11056" display="https://www.daloopa.com/src/53412528" xr:uid="{5068A411-1A05-48D3-9BCC-22A11B37B360}"/>
    <hyperlink ref="AP666" r:id="rId11057" display="https://www.daloopa.com/src/58653400" xr:uid="{4EF5BA23-E5A4-4387-A761-3A9D02F5B684}"/>
    <hyperlink ref="AQ666" r:id="rId11058" display="https://www.daloopa.com/src/62951013" xr:uid="{80EFE535-F878-4D3B-BEA7-3450B7A9D4B7}"/>
    <hyperlink ref="AR666" r:id="rId11059" display="https://www.daloopa.com/src/67058800" xr:uid="{7C3DEC69-4C99-47D6-9F62-B33C5387E5BB}"/>
    <hyperlink ref="BC666" r:id="rId11060" display="https://www.daloopa.com/src/67058825" xr:uid="{4A2CF9F9-1903-4CB1-9EA9-F0DED24F4251}"/>
    <hyperlink ref="A667" r:id="rId11061" xr:uid="{902C0E1C-4138-483D-B636-EDE3134AD954}"/>
    <hyperlink ref="C667" r:id="rId11062" xr:uid="{219A4A12-6D1A-44B3-AC2D-3B8171506837}"/>
    <hyperlink ref="AR667" r:id="rId11063" display="https://www.daloopa.com/src/67059228" xr:uid="{43D40BAF-B86D-44FD-89F9-10DBAF9A65BA}"/>
    <hyperlink ref="BC667" r:id="rId11064" display="https://www.daloopa.com/src/67059244" xr:uid="{69EC772F-E228-4E62-8778-6396B22CB342}"/>
    <hyperlink ref="A668" r:id="rId11065" xr:uid="{2764279A-D21B-4D57-988C-839BF813632E}"/>
    <hyperlink ref="C668" r:id="rId11066" xr:uid="{D1A8C5A8-05F6-4D92-AC0E-2D9990732F22}"/>
    <hyperlink ref="AR668" r:id="rId11067" display="https://www.daloopa.com/src/67059483" xr:uid="{3C18F132-5842-4C0C-8486-621B75AE392F}"/>
    <hyperlink ref="BC668" r:id="rId11068" display="https://www.daloopa.com/src/67059487" xr:uid="{62F3B44D-D834-4132-BE7D-FDF77717AEC8}"/>
    <hyperlink ref="A669" r:id="rId11069" xr:uid="{FCD052DE-AC58-4F90-A7F7-07B23BF5868D}"/>
    <hyperlink ref="C669" r:id="rId11070" xr:uid="{5949D581-3D53-4C83-9915-EB72442FDEFF}"/>
    <hyperlink ref="M669" r:id="rId11071" display="https://www.daloopa.com/src/50179834" xr:uid="{BEFE04BC-0FD7-4FD9-9595-386AD2121D1F}"/>
    <hyperlink ref="N669" r:id="rId11072" display="https://www.daloopa.com/src/50179818" xr:uid="{D3DB6F62-5DFE-4695-93CC-2FB4E30ED29C}"/>
    <hyperlink ref="O669" r:id="rId11073" display="https://www.daloopa.com/src/50179773" xr:uid="{7467C61E-8E13-4D72-B3E1-2DDC272E1F22}"/>
    <hyperlink ref="P669" r:id="rId11074" display="https://www.daloopa.com/src/50179745" xr:uid="{2D3EE2FF-19B4-4D90-BFC3-D6CAAE718DCF}"/>
    <hyperlink ref="Q669" r:id="rId11075" display="https://www.daloopa.com/src/50179708" xr:uid="{37D8C09B-8879-47C0-944B-EF367354C142}"/>
    <hyperlink ref="R669" r:id="rId11076" display="https://www.daloopa.com/src/50179685" xr:uid="{6509D5C4-BC74-44E0-860D-8C93418C4F61}"/>
    <hyperlink ref="S669" r:id="rId11077" display="https://www.daloopa.com/src/50179647" xr:uid="{A3C68A97-D2AC-4FAD-803D-1255CD52EBF3}"/>
    <hyperlink ref="T669" r:id="rId11078" display="https://www.daloopa.com/src/50179581" xr:uid="{61788529-AD5C-42DB-940A-344C92EF8B91}"/>
    <hyperlink ref="U669" r:id="rId11079" display="https://www.daloopa.com/src/50179555" xr:uid="{B9E4329A-A0EF-4BFC-AC21-CF6F9260C4F8}"/>
    <hyperlink ref="V669" r:id="rId11080" display="https://www.daloopa.com/src/50179522" xr:uid="{8FCD390B-84D2-4452-87A0-00A9664B83C8}"/>
    <hyperlink ref="W669" r:id="rId11081" display="https://www.daloopa.com/src/50179498" xr:uid="{7B8A2D28-E3B1-4F94-B0B5-F26516C254F2}"/>
    <hyperlink ref="X669" r:id="rId11082" display="https://www.daloopa.com/src/50179449" xr:uid="{194CEFAB-109E-4A74-B43D-AA68E1A8A6B4}"/>
    <hyperlink ref="Y669" r:id="rId11083" display="https://www.daloopa.com/src/50179387" xr:uid="{C9B04DED-1BAB-47E2-8D77-879254D96859}"/>
    <hyperlink ref="Z669" r:id="rId11084" display="https://www.daloopa.com/src/50179347" xr:uid="{BBF8A0AD-08E8-4053-9A97-7FFB6B5D8244}"/>
    <hyperlink ref="AA669" r:id="rId11085" display="https://www.daloopa.com/src/50179269" xr:uid="{9EB261DD-FCA5-4833-8395-3A17D0693752}"/>
    <hyperlink ref="AB669" r:id="rId11086" display="https://www.daloopa.com/src/50179215" xr:uid="{7A0F20A8-01D2-4AD9-9FE2-CCF8B5548FAC}"/>
    <hyperlink ref="AC669" r:id="rId11087" display="https://www.daloopa.com/src/50179163" xr:uid="{26DA0AB7-D9C0-41B9-8542-4E3392FC1864}"/>
    <hyperlink ref="AD669" r:id="rId11088" display="https://www.daloopa.com/src/50179097" xr:uid="{3A3A145B-2547-4644-B359-11BB639BEDC8}"/>
    <hyperlink ref="AE669" r:id="rId11089" display="https://www.daloopa.com/src/50179033" xr:uid="{244117B2-DB92-4F5D-94D7-76B8EDB5A431}"/>
    <hyperlink ref="AF669" r:id="rId11090" display="https://www.daloopa.com/src/50178986" xr:uid="{E8159B5D-9603-46FB-9B60-4F9217139264}"/>
    <hyperlink ref="AG669" r:id="rId11091" display="https://www.daloopa.com/src/50178955" xr:uid="{91E96C39-1C7F-41FE-9BA1-119E3510FB6D}"/>
    <hyperlink ref="AH669" r:id="rId11092" display="https://www.daloopa.com/src/50178903" xr:uid="{52D4C381-02F3-48FC-B0E4-41F7D860373B}"/>
    <hyperlink ref="AI669" r:id="rId11093" display="https://www.daloopa.com/src/50178838" xr:uid="{0207CEDB-C249-436D-A1DF-C9D9CD3728D4}"/>
    <hyperlink ref="AJ669" r:id="rId11094" display="https://www.daloopa.com/src/50178785" xr:uid="{28A5E725-775B-4E58-890D-40DF43116B76}"/>
    <hyperlink ref="AK669" r:id="rId11095" display="https://www.daloopa.com/src/50178745" xr:uid="{D0C6C254-1179-4536-8775-324DEF2CE1A9}"/>
    <hyperlink ref="AL669" r:id="rId11096" display="https://www.daloopa.com/src/50178703" xr:uid="{1AD4E9C3-07E0-41FB-A061-A065F0D67D35}"/>
    <hyperlink ref="AM669" r:id="rId11097" display="https://www.daloopa.com/src/50178589" xr:uid="{8C8057C2-D67A-48B5-A8EC-F37CA45EA610}"/>
    <hyperlink ref="AN669" r:id="rId11098" display="https://www.daloopa.com/src/50174951" xr:uid="{E2252F33-1677-4A97-A2CE-910A68B9E8BC}"/>
    <hyperlink ref="AO669" r:id="rId11099" display="https://www.daloopa.com/src/53412529" xr:uid="{6AB9A53A-42D6-4A45-AB05-9CB9EB63EE54}"/>
    <hyperlink ref="AP669" r:id="rId11100" display="https://www.daloopa.com/src/58653401" xr:uid="{CA3A13FC-1206-4EE5-8D82-CB3990D03445}"/>
    <hyperlink ref="AQ669" r:id="rId11101" display="https://www.daloopa.com/src/62951014" xr:uid="{26F3CF30-D394-4D43-A5C0-A43E5BC8C374}"/>
    <hyperlink ref="AR669" r:id="rId11102" display="https://www.daloopa.com/src/67059991" xr:uid="{29175707-324F-4D80-B2D9-5FDE4F38EFB4}"/>
    <hyperlink ref="BC669" r:id="rId11103" display="https://www.daloopa.com/src/67060003" xr:uid="{BDEE951A-6B50-42DF-B8F8-6E0A63F7C6F6}"/>
    <hyperlink ref="A671" r:id="rId11104" xr:uid="{981BDA49-EF47-4470-8DBD-0B37EE4C4EF0}"/>
    <hyperlink ref="C671" r:id="rId11105" xr:uid="{E09DCD7B-26DD-4A25-B967-7A035EB6C773}"/>
    <hyperlink ref="M671" r:id="rId11106" display="https://www.daloopa.com/src/50179830" xr:uid="{FCD5636C-B290-4300-A841-1541159209D0}"/>
    <hyperlink ref="N671" r:id="rId11107" display="https://www.daloopa.com/src/50179814" xr:uid="{853E6C9B-6A92-4260-88B3-241754A1E6B2}"/>
    <hyperlink ref="O671" r:id="rId11108" display="https://www.daloopa.com/src/50179772" xr:uid="{43E9E6AB-29FA-4E6D-BB0B-875E45445E55}"/>
    <hyperlink ref="P671" r:id="rId11109" display="https://www.daloopa.com/src/50179750" xr:uid="{93F62970-6826-4C9E-933D-71C27DCD0603}"/>
    <hyperlink ref="Q671" r:id="rId11110" display="https://www.daloopa.com/src/50179719" xr:uid="{688925AC-1830-4606-976E-A23ACF40A588}"/>
    <hyperlink ref="R671" r:id="rId11111" display="https://www.daloopa.com/src/50179691" xr:uid="{41279D91-2C07-4A69-A0BD-E2558DCAC44C}"/>
    <hyperlink ref="S671" r:id="rId11112" display="https://www.daloopa.com/src/50179646" xr:uid="{1229536E-FD86-4DC1-B7E7-7CFD0805C0BA}"/>
    <hyperlink ref="T671" r:id="rId11113" display="https://www.daloopa.com/src/50179576" xr:uid="{D1DDF7E4-B6E7-4CBC-A077-CFF5788F14CD}"/>
    <hyperlink ref="U671" r:id="rId11114" display="https://www.daloopa.com/src/50179557" xr:uid="{3965351F-D29C-4C13-9409-735B6B6F2023}"/>
    <hyperlink ref="V671" r:id="rId11115" display="https://www.daloopa.com/src/50179525" xr:uid="{425B4DD5-3996-4162-A75A-3D5EEDDD4183}"/>
    <hyperlink ref="W671" r:id="rId11116" display="https://www.daloopa.com/src/50179493" xr:uid="{BC79CC2D-224B-4E5A-B901-263384145A49}"/>
    <hyperlink ref="X671" r:id="rId11117" display="https://www.daloopa.com/src/50179451" xr:uid="{1B8A9135-2DB5-4956-BC29-B3D048D41977}"/>
    <hyperlink ref="Y671" r:id="rId11118" display="https://www.daloopa.com/src/50179385" xr:uid="{BFD514A4-CEF8-4C0B-970B-B707F6A2925B}"/>
    <hyperlink ref="Z671" r:id="rId11119" display="https://www.daloopa.com/src/50179352" xr:uid="{9D2C34C7-56F0-4C65-AFB0-71CDEBEEC71F}"/>
    <hyperlink ref="AA671" r:id="rId11120" display="https://www.daloopa.com/src/50179273" xr:uid="{CBBE219F-315B-481A-8B06-39A85D4D13D1}"/>
    <hyperlink ref="AB671" r:id="rId11121" display="https://www.daloopa.com/src/50179217" xr:uid="{A6202947-40F5-4D9C-997E-1BD4A15296FD}"/>
    <hyperlink ref="AC671" r:id="rId11122" display="https://www.daloopa.com/src/50179173" xr:uid="{228BD542-D088-4087-90F2-6BBD770FCE93}"/>
    <hyperlink ref="AD671" r:id="rId11123" display="https://www.daloopa.com/src/50179110" xr:uid="{0ED6CD91-4DB0-443D-AA57-70990BBC983E}"/>
    <hyperlink ref="AE671" r:id="rId11124" display="https://www.daloopa.com/src/50179052" xr:uid="{2B0DBDF7-7145-4C0C-9971-FFB97D2EA236}"/>
    <hyperlink ref="AF671" r:id="rId11125" display="https://www.daloopa.com/src/50178989" xr:uid="{82D48AC9-C12B-4962-A0F9-F12668726F0E}"/>
    <hyperlink ref="AG671" r:id="rId11126" display="https://www.daloopa.com/src/50178941" xr:uid="{2868A35A-9023-4373-8E4F-67F40490F14E}"/>
    <hyperlink ref="AH671" r:id="rId11127" display="https://www.daloopa.com/src/50178886" xr:uid="{2268EBC9-7204-4A1A-AD70-C115FDA1FCDD}"/>
    <hyperlink ref="AI671" r:id="rId11128" display="https://www.daloopa.com/src/50178829" xr:uid="{B1690300-9593-41AB-AD3F-C95E3D9BFCCE}"/>
    <hyperlink ref="AJ671" r:id="rId11129" display="https://www.daloopa.com/src/50178782" xr:uid="{F2C625A2-D05D-4FEC-A865-FFDE9E9B033A}"/>
    <hyperlink ref="AK671" r:id="rId11130" display="https://www.daloopa.com/src/50178725" xr:uid="{15DE2F17-E36C-41B5-9E37-360DD3976286}"/>
    <hyperlink ref="AL671" r:id="rId11131" display="https://www.daloopa.com/src/50178694" xr:uid="{40CD5FA2-6C19-4666-BFE5-1626C15E284F}"/>
    <hyperlink ref="AM671" r:id="rId11132" display="https://www.daloopa.com/src/50178576" xr:uid="{18CEA7C4-AB13-4FCB-A0C5-91D6ED802813}"/>
    <hyperlink ref="AV671" r:id="rId11133" display="https://www.daloopa.com/src/50457955" xr:uid="{023B3BBC-BEDC-40F4-8430-F69C49641ED8}"/>
    <hyperlink ref="AW671" r:id="rId11134" display="https://www.daloopa.com/src/50457956" xr:uid="{5DC0A8A5-8C0D-402D-948D-727B98E469A4}"/>
    <hyperlink ref="AX671" r:id="rId11135" display="https://www.daloopa.com/src/50457957" xr:uid="{BBEF7300-863A-44CD-8007-406E8B0B992F}"/>
    <hyperlink ref="AY671" r:id="rId11136" display="https://www.daloopa.com/src/50457958" xr:uid="{E3058E3E-6162-467F-9B21-A044A1C3E8A1}"/>
    <hyperlink ref="AZ671" r:id="rId11137" display="https://www.daloopa.com/src/50457959" xr:uid="{CDC67A65-9205-4260-A136-1F0A4C963C88}"/>
    <hyperlink ref="BA671" r:id="rId11138" display="https://www.daloopa.com/src/50457960" xr:uid="{85F02036-98CB-487A-84EC-F783D805DE4F}"/>
    <hyperlink ref="A672" r:id="rId11139" xr:uid="{395A0A97-3BC2-4585-B4E1-F6FE19EA928B}"/>
    <hyperlink ref="C672" r:id="rId11140" xr:uid="{5D6DC99F-8468-464A-B518-620393A34260}"/>
    <hyperlink ref="M672" r:id="rId11141" display="https://www.daloopa.com/src/50179833" xr:uid="{2E235383-B582-4DB1-9AEC-E20B4C3354A4}"/>
    <hyperlink ref="N672" r:id="rId11142" display="https://www.daloopa.com/src/50179817" xr:uid="{F12216BD-6874-4FAA-810B-18513A0B0538}"/>
    <hyperlink ref="O672" r:id="rId11143" display="https://www.daloopa.com/src/50179774" xr:uid="{CF348D57-1179-4626-A845-3E69F0E035E9}"/>
    <hyperlink ref="P672" r:id="rId11144" display="https://www.daloopa.com/src/50179748" xr:uid="{F04838B6-1FF4-40FB-B7A8-4D8A06546690}"/>
    <hyperlink ref="Q672" r:id="rId11145" display="https://www.daloopa.com/src/50179711" xr:uid="{F981F615-B08A-42C4-B2DC-E65F15804F66}"/>
    <hyperlink ref="R672" r:id="rId11146" display="https://www.daloopa.com/src/50179690" xr:uid="{36D6B7C4-FACC-4EB4-B117-4D8E9A45C5DA}"/>
    <hyperlink ref="S672" r:id="rId11147" display="https://www.daloopa.com/src/50179644" xr:uid="{C7D0D863-0A10-4149-A4DA-EE2EEC1A790B}"/>
    <hyperlink ref="T672" r:id="rId11148" display="https://www.daloopa.com/src/50179577" xr:uid="{BF26D806-5DEC-499D-93C8-24C0F89A4F1F}"/>
    <hyperlink ref="U672" r:id="rId11149" display="https://www.daloopa.com/src/50179556" xr:uid="{E246CA41-2A75-4F65-83C9-BAADFB4E3E38}"/>
    <hyperlink ref="V672" r:id="rId11150" display="https://www.daloopa.com/src/50179524" xr:uid="{89705E1A-729B-4292-9F9B-A0D34343AAB1}"/>
    <hyperlink ref="W672" r:id="rId11151" display="https://www.daloopa.com/src/50179491" xr:uid="{59377548-59EA-4CE5-896F-DCF9152C528C}"/>
    <hyperlink ref="X672" r:id="rId11152" display="https://www.daloopa.com/src/50179453" xr:uid="{A3F39516-D157-4368-A5F9-A011DF909827}"/>
    <hyperlink ref="Y672" r:id="rId11153" display="https://www.daloopa.com/src/50179388" xr:uid="{A317B0DE-EA72-4789-952C-13C756130406}"/>
    <hyperlink ref="Z672" r:id="rId11154" display="https://www.daloopa.com/src/50179353" xr:uid="{EDC2FDC3-4B9F-413B-9BB7-A360238B37AA}"/>
    <hyperlink ref="AA672" r:id="rId11155" display="https://www.daloopa.com/src/50179272" xr:uid="{206A0E59-434A-42DF-8669-397BC93900C1}"/>
    <hyperlink ref="AB672" r:id="rId11156" display="https://www.daloopa.com/src/50179220" xr:uid="{A3999AFC-C8BE-432D-9C86-9628BCCC4979}"/>
    <hyperlink ref="AC672" r:id="rId11157" display="https://www.daloopa.com/src/50179177" xr:uid="{5EC0B71D-2D87-45D8-BB18-33320DD17515}"/>
    <hyperlink ref="AD672" r:id="rId11158" display="https://www.daloopa.com/src/50179113" xr:uid="{75EC1BEF-14D4-4AC1-9093-6EF0731AA5E9}"/>
    <hyperlink ref="AE672" r:id="rId11159" display="https://www.daloopa.com/src/50179050" xr:uid="{01132B0E-EC46-4DB7-965C-059A8B3E5D42}"/>
    <hyperlink ref="AF672" r:id="rId11160" display="https://www.daloopa.com/src/50178988" xr:uid="{52533EFF-0A7A-4471-830C-180C0EBDD59C}"/>
    <hyperlink ref="AG672" r:id="rId11161" display="https://www.daloopa.com/src/50178942" xr:uid="{A95952C1-BB17-4F51-AE2F-8E170759489D}"/>
    <hyperlink ref="AH672" r:id="rId11162" display="https://www.daloopa.com/src/50178883" xr:uid="{43D1857F-D69E-4A9A-BE0C-E7A6F9A8C331}"/>
    <hyperlink ref="AI672" r:id="rId11163" display="https://www.daloopa.com/src/50178824" xr:uid="{829A013E-ED68-4935-A80F-B5C88B808FB6}"/>
    <hyperlink ref="AJ672" r:id="rId11164" display="https://www.daloopa.com/src/50178781" xr:uid="{0E5B3149-F4B7-4358-9220-FFD784AFABDA}"/>
    <hyperlink ref="AK672" r:id="rId11165" display="https://www.daloopa.com/src/50178726" xr:uid="{4FD6509F-A5ED-4192-9289-93E90FD123AF}"/>
    <hyperlink ref="AL672" r:id="rId11166" display="https://www.daloopa.com/src/50178688" xr:uid="{5BE498A7-E69B-4BC4-BCC8-96CC4EEA5077}"/>
    <hyperlink ref="AM672" r:id="rId11167" display="https://www.daloopa.com/src/50178579" xr:uid="{1B27BB5E-7ADF-4906-92C3-9C73411D3160}"/>
    <hyperlink ref="AV672" r:id="rId11168" display="https://www.daloopa.com/src/50457961" xr:uid="{B7968569-60A3-4A7E-AE4C-73736E2326A6}"/>
    <hyperlink ref="AW672" r:id="rId11169" display="https://www.daloopa.com/src/50457962" xr:uid="{EE7D662A-B517-4722-BAC2-1CC6905A052C}"/>
    <hyperlink ref="AX672" r:id="rId11170" display="https://www.daloopa.com/src/50457963" xr:uid="{77417E29-CAFC-4023-A881-10B0D8E81FAB}"/>
    <hyperlink ref="AY672" r:id="rId11171" display="https://www.daloopa.com/src/50457964" xr:uid="{379DCA8A-44E9-45A1-BE86-57C5F629CF99}"/>
    <hyperlink ref="AZ672" r:id="rId11172" display="https://www.daloopa.com/src/50457965" xr:uid="{C213852D-89F0-4705-B7A0-0D7CE3167CA6}"/>
    <hyperlink ref="BA672" r:id="rId11173" display="https://www.daloopa.com/src/50457966" xr:uid="{34D745DA-87D2-4DB8-B6E7-DD9D0E620479}"/>
    <hyperlink ref="A678" r:id="rId11174" xr:uid="{AA9A0616-D665-4013-A4F7-98E4CD62A847}"/>
    <hyperlink ref="C678" r:id="rId11175" xr:uid="{1B7009DD-4DA5-43E1-9D70-A4FA7B7F225F}"/>
    <hyperlink ref="E678" r:id="rId11176" display="https://www.daloopa.com/src/1678821" xr:uid="{AB27C2A3-6367-4F41-85BC-193884AC3957}"/>
    <hyperlink ref="F678" r:id="rId11177" display="https://www.daloopa.com/src/1678840" xr:uid="{9AE44586-39B1-4007-931B-E5921B2FB312}"/>
    <hyperlink ref="G678" r:id="rId11178" display="https://www.daloopa.com/src/1684252" xr:uid="{90531113-9880-4AB9-A29A-64844F9B6423}"/>
    <hyperlink ref="H678" r:id="rId11179" display="https://www.daloopa.com/src/1684274" xr:uid="{772D5565-0C7D-4BB9-BCA2-8143CFDFCA92}"/>
    <hyperlink ref="AT678" r:id="rId11180" display="https://www.daloopa.com/src/45304369" xr:uid="{EC3FDFE8-0B2B-40B3-8B9D-E4BBB5EC0E49}"/>
    <hyperlink ref="A680" r:id="rId11181" xr:uid="{7D1BFF9E-FE17-4C4A-93CF-D6D8A0F999D6}"/>
    <hyperlink ref="C680" r:id="rId11182" xr:uid="{C893CB84-A221-4FBA-8E6A-7DF76F4F9A02}"/>
    <hyperlink ref="E680" r:id="rId11183" display="https://www.daloopa.com/src/1678822" xr:uid="{C065273A-EA07-491D-A62E-1FC54AF94B9D}"/>
    <hyperlink ref="F680" r:id="rId11184" display="https://www.daloopa.com/src/1678841" xr:uid="{A2010DAA-7546-4919-9DD6-9805A4AC726A}"/>
    <hyperlink ref="G680" r:id="rId11185" display="https://www.daloopa.com/src/1684253" xr:uid="{EE205F2D-38B0-4F4D-8D74-45D889076005}"/>
    <hyperlink ref="H680" r:id="rId11186" display="https://www.daloopa.com/src/1684275" xr:uid="{2E210A64-B959-471B-8FFB-CEBC1861214E}"/>
    <hyperlink ref="AT680" r:id="rId11187" display="https://www.daloopa.com/src/45304370" xr:uid="{BA30274E-6246-4073-B70D-811630F90BBF}"/>
    <hyperlink ref="A681" r:id="rId11188" xr:uid="{D8337EFC-0F35-4683-84CA-E1C33096D977}"/>
    <hyperlink ref="C681" r:id="rId11189" xr:uid="{0CF24A07-E378-42C5-BF5D-EC2F2CD51B1A}"/>
    <hyperlink ref="E681" r:id="rId11190" display="https://www.daloopa.com/src/1678823" xr:uid="{FDACEEC0-1F11-4498-810D-313F24D1D44C}"/>
    <hyperlink ref="F681" r:id="rId11191" display="https://www.daloopa.com/src/1678842" xr:uid="{CE3E8404-61F8-44B3-BBEE-42C1C16C3EC1}"/>
    <hyperlink ref="G681" r:id="rId11192" display="https://www.daloopa.com/src/1684254" xr:uid="{EA57292A-90E5-4686-9BD6-15B8109E9C3A}"/>
    <hyperlink ref="H681" r:id="rId11193" display="https://www.daloopa.com/src/1684276" xr:uid="{5AF1E6BD-B631-4085-9019-3980878B2CFD}"/>
    <hyperlink ref="AT681" r:id="rId11194" display="https://www.daloopa.com/src/45304371" xr:uid="{0CB9C057-6E34-406E-8719-98D4BDFCD165}"/>
    <hyperlink ref="A682" r:id="rId11195" xr:uid="{8CE4AC59-3EE1-46DD-B991-CE04EEBA48BC}"/>
    <hyperlink ref="C682" r:id="rId11196" xr:uid="{D4F9F795-5707-4735-8B1D-0F40A5664E2C}"/>
    <hyperlink ref="E682" r:id="rId11197" display="https://www.daloopa.com/src/1678824" xr:uid="{6827E813-036E-49C9-955E-9183511CEFC3}"/>
    <hyperlink ref="F682" r:id="rId11198" display="https://www.daloopa.com/src/1678843" xr:uid="{1EFD2037-CFA9-4ED6-9B06-5A4FA3B796FD}"/>
    <hyperlink ref="G682" r:id="rId11199" display="https://www.daloopa.com/src/1684255" xr:uid="{0F77B447-BB31-40E2-A6D7-EFAE0B1CE703}"/>
    <hyperlink ref="H682" r:id="rId11200" display="https://www.daloopa.com/src/1684277" xr:uid="{3E862E5F-F51E-4A59-9D47-2DC42D4BD672}"/>
    <hyperlink ref="AT682" r:id="rId11201" display="https://www.daloopa.com/src/45304372" xr:uid="{D89CEB8C-0AFB-4052-B688-4ADC7B80851C}"/>
    <hyperlink ref="A683" r:id="rId11202" xr:uid="{F873BB7E-319C-46B9-9C44-54B75EA70DBD}"/>
    <hyperlink ref="C683" r:id="rId11203" xr:uid="{EB5521A5-C5DA-40CC-A209-03E12BAA297A}"/>
    <hyperlink ref="E683" r:id="rId11204" display="https://www.daloopa.com/src/1678825" xr:uid="{B3713AB5-4373-4C92-AD60-05F1312C6424}"/>
    <hyperlink ref="F683" r:id="rId11205" display="https://www.daloopa.com/src/1678844" xr:uid="{63A19BCE-6722-4620-B1DB-C6DD81B92440}"/>
    <hyperlink ref="G683" r:id="rId11206" display="https://www.daloopa.com/src/1684256" xr:uid="{FFE70B65-5D2D-4342-8465-56BEE14C1FB4}"/>
    <hyperlink ref="H683" r:id="rId11207" display="https://www.daloopa.com/src/1684278" xr:uid="{08D15B83-01F1-43AB-8BCA-207DB54D1AE0}"/>
    <hyperlink ref="AT683" r:id="rId11208" display="https://www.daloopa.com/src/45304373" xr:uid="{781BCF19-629C-4058-B10C-B1C87279D5B6}"/>
    <hyperlink ref="A684" r:id="rId11209" xr:uid="{05CE8B82-3DAA-4B8C-87AF-FEB4E91F0A98}"/>
    <hyperlink ref="C684" r:id="rId11210" xr:uid="{CD5D9B00-53F3-4FFF-9DFD-0F172776771B}"/>
    <hyperlink ref="E684" r:id="rId11211" display="https://www.daloopa.com/src/1678826" xr:uid="{BC3893CC-4E4A-4BF7-A0A2-4D62C2AE01FE}"/>
    <hyperlink ref="F684" r:id="rId11212" display="https://www.daloopa.com/src/1678845" xr:uid="{ED708ED3-3645-4723-8F0A-35E77FEAC09E}"/>
    <hyperlink ref="G684" r:id="rId11213" display="https://www.daloopa.com/src/1684257" xr:uid="{C694785A-0937-4D59-BEFB-4D9B8FE91709}"/>
    <hyperlink ref="H684" r:id="rId11214" display="https://www.daloopa.com/src/1684279" xr:uid="{294FEB9C-9554-4738-8441-44939313C7F5}"/>
    <hyperlink ref="AT684" r:id="rId11215" display="https://www.daloopa.com/src/45304374" xr:uid="{E15C7B07-BD1C-482C-B834-C7D4B69FB0FD}"/>
    <hyperlink ref="A686" r:id="rId11216" xr:uid="{F0F85942-2C9C-4A0B-8839-C4D5792B3183}"/>
    <hyperlink ref="C686" r:id="rId11217" xr:uid="{6BBF2A9F-74F3-4987-A010-95EAEA4CF979}"/>
    <hyperlink ref="E686" r:id="rId11218" display="https://www.daloopa.com/src/1678827" xr:uid="{49BAA577-8A85-4A05-8C75-0522161FF90A}"/>
    <hyperlink ref="F686" r:id="rId11219" display="https://www.daloopa.com/src/1678846" xr:uid="{50DA03BB-CE51-410A-99FA-1F177D7B96FE}"/>
    <hyperlink ref="G686" r:id="rId11220" display="https://www.daloopa.com/src/1684258" xr:uid="{A4584949-D889-41F6-9B8D-6CC0E00D0E91}"/>
    <hyperlink ref="H686" r:id="rId11221" display="https://www.daloopa.com/src/1684280" xr:uid="{453CC4ED-EAC9-4BD3-8ADB-771A0781E9E3}"/>
    <hyperlink ref="AT686" r:id="rId11222" display="https://www.daloopa.com/src/45304375" xr:uid="{3F83BEA9-CBE3-4B0E-AE06-A73CD7BBC3F3}"/>
    <hyperlink ref="A687" r:id="rId11223" xr:uid="{F244BF2C-DAC3-45A4-8A08-3DE088ADC1C1}"/>
    <hyperlink ref="C687" r:id="rId11224" xr:uid="{969E34DF-B637-4ED8-A46C-E6C4FE2B1EC1}"/>
    <hyperlink ref="G687" r:id="rId11225" display="https://www.daloopa.com/src/1684259" xr:uid="{35DF2084-C314-4BF4-9CF4-1AA9899ADE8D}"/>
    <hyperlink ref="H687" r:id="rId11226" display="https://www.daloopa.com/src/1684281" xr:uid="{1E39FADB-4687-46B8-81E6-B1F80203642F}"/>
    <hyperlink ref="A690" r:id="rId11227" xr:uid="{D7DFFB21-A152-4D09-A6C8-F3B1A30C012D}"/>
    <hyperlink ref="C690" r:id="rId11228" xr:uid="{AE2BC7ED-5B75-4C2A-A5E9-FC95984FE121}"/>
    <hyperlink ref="G690" r:id="rId11229" display="https://www.daloopa.com/src/1684260" xr:uid="{DCF80E5E-C7D3-4440-A251-4CCC2DDD41CB}"/>
    <hyperlink ref="H690" r:id="rId11230" display="https://www.daloopa.com/src/1684282" xr:uid="{4B34E18C-4A78-4928-A1EC-D838E3659409}"/>
    <hyperlink ref="AT690" r:id="rId11231" display="https://www.daloopa.com/src/45304376" xr:uid="{BE2562D6-B82A-4DA8-9CDC-C66E62BF361E}"/>
    <hyperlink ref="A692" r:id="rId11232" xr:uid="{932086F7-8AE6-4785-8897-E33B01DDAEBC}"/>
    <hyperlink ref="C692" r:id="rId11233" xr:uid="{3FA72E5B-0AA2-4F09-AC1D-CF953D210040}"/>
    <hyperlink ref="E692" r:id="rId11234" display="https://www.daloopa.com/src/1678828" xr:uid="{1ECD31D0-569C-4E44-9481-DA4F837FD8CE}"/>
    <hyperlink ref="F692" r:id="rId11235" display="https://www.daloopa.com/src/1678847" xr:uid="{533B35D9-5842-41FD-AF49-D2BCACA13DE5}"/>
    <hyperlink ref="G692" r:id="rId11236" display="https://www.daloopa.com/src/1684261" xr:uid="{9C86DCA2-5D6C-4D0A-BD1B-8E12A721029C}"/>
    <hyperlink ref="H692" r:id="rId11237" display="https://www.daloopa.com/src/1684283" xr:uid="{6870D5B5-1E3F-4164-AD6F-E20193447E1D}"/>
    <hyperlink ref="AT692" r:id="rId11238" display="https://www.daloopa.com/src/45304377" xr:uid="{363762CE-7F0F-40F6-9BC6-CE1C789392D5}"/>
    <hyperlink ref="A693" r:id="rId11239" xr:uid="{340ADBCB-A0A4-4390-8CE3-E0DF3E10BAA9}"/>
    <hyperlink ref="C693" r:id="rId11240" xr:uid="{8453A98E-DA47-4109-BC85-1CFEE4D79180}"/>
    <hyperlink ref="E693" r:id="rId11241" display="https://www.daloopa.com/src/1678829" xr:uid="{403C84C5-89F8-4A5C-A135-9EE11ED90BCC}"/>
    <hyperlink ref="F693" r:id="rId11242" display="https://www.daloopa.com/src/1678848" xr:uid="{021FCC60-AB65-418E-9849-1E5B2EF6B9EC}"/>
    <hyperlink ref="G693" r:id="rId11243" display="https://www.daloopa.com/src/1684262" xr:uid="{11562E57-DEF7-455E-ACF7-9F0787E59E3D}"/>
    <hyperlink ref="H693" r:id="rId11244" display="https://www.daloopa.com/src/1684284" xr:uid="{9BBE3CE7-E5F3-4475-BB2F-5C9B9B881B64}"/>
    <hyperlink ref="AT693" r:id="rId11245" display="https://www.daloopa.com/src/45304378" xr:uid="{9A96505B-6FC3-446B-A296-DD44984C5084}"/>
    <hyperlink ref="A694" r:id="rId11246" xr:uid="{579353DC-548E-410E-93D5-B8BB5AD2F1A1}"/>
    <hyperlink ref="C694" r:id="rId11247" xr:uid="{D704C8BD-D2F4-47F6-9052-5202F7E08326}"/>
    <hyperlink ref="E694" r:id="rId11248" display="https://www.daloopa.com/src/1678830" xr:uid="{63DEB4AD-0E8C-436C-84B8-077EC5360FFD}"/>
    <hyperlink ref="F694" r:id="rId11249" display="https://www.daloopa.com/src/1678849" xr:uid="{0F7EF417-9D31-4A5F-96FD-46071E761E63}"/>
    <hyperlink ref="G694" r:id="rId11250" display="https://www.daloopa.com/src/1684263" xr:uid="{5E16FC09-35CE-465F-AEF0-223D624E26B8}"/>
    <hyperlink ref="H694" r:id="rId11251" display="https://www.daloopa.com/src/1684285" xr:uid="{E76B4E2D-DA8A-401E-BA21-FB804B46C957}"/>
    <hyperlink ref="AT694" r:id="rId11252" display="https://www.daloopa.com/src/45304379" xr:uid="{7825A794-EDE1-45B1-9F5B-98707F024BCB}"/>
    <hyperlink ref="A695" r:id="rId11253" xr:uid="{C6E7D452-7C4B-40F9-8A84-388DC34673E9}"/>
    <hyperlink ref="C695" r:id="rId11254" xr:uid="{1F7A2C43-D4F9-49FD-9893-3F7C5A551A44}"/>
    <hyperlink ref="E695" r:id="rId11255" display="https://www.daloopa.com/src/1678831" xr:uid="{1E184419-1C8F-4CD5-BBBB-BC5C3014E118}"/>
    <hyperlink ref="F695" r:id="rId11256" display="https://www.daloopa.com/src/1678850" xr:uid="{69F83C78-2EE5-4B91-842F-C287179C36F0}"/>
    <hyperlink ref="G695" r:id="rId11257" display="https://www.daloopa.com/src/1684264" xr:uid="{4DDB0DD5-6A77-471A-96B1-6C2933D673C2}"/>
    <hyperlink ref="H695" r:id="rId11258" display="https://www.daloopa.com/src/1684286" xr:uid="{7AF5E394-F4CD-465D-9CBE-6683980B1340}"/>
    <hyperlink ref="AT695" r:id="rId11259" display="https://www.daloopa.com/src/45304380" xr:uid="{AB45CE25-A927-42D2-A818-1412B7901EC5}"/>
    <hyperlink ref="A696" r:id="rId11260" xr:uid="{82A917CB-2FF2-4948-BAA7-32E62E6B3E48}"/>
    <hyperlink ref="C696" r:id="rId11261" xr:uid="{857B64B7-BAA6-4D9C-8E51-D3A32F90EA2C}"/>
    <hyperlink ref="E696" r:id="rId11262" display="https://www.daloopa.com/src/1678832" xr:uid="{33B84878-C947-40F6-ACA7-34FC50B8A9FD}"/>
    <hyperlink ref="F696" r:id="rId11263" display="https://www.daloopa.com/src/1678851" xr:uid="{85CCD9CD-CB02-4F61-9C76-382449F9BC1C}"/>
    <hyperlink ref="G696" r:id="rId11264" display="https://www.daloopa.com/src/1684265" xr:uid="{6BDDFD20-5479-46F4-BDD9-777E6DFAB0FB}"/>
    <hyperlink ref="H696" r:id="rId11265" display="https://www.daloopa.com/src/1684287" xr:uid="{B5B6AFB8-7B48-4444-A668-DD09A98E4842}"/>
    <hyperlink ref="AT696" r:id="rId11266" display="https://www.daloopa.com/src/45304381" xr:uid="{B791D3B3-347E-473E-8B10-9049891541F0}"/>
    <hyperlink ref="A699" r:id="rId11267" xr:uid="{1DF0B3F8-8A1A-4448-8B9A-898F5E9E607F}"/>
    <hyperlink ref="C699" r:id="rId11268" xr:uid="{FB6750FC-B393-4F92-A5E7-8CF5C1B38D19}"/>
    <hyperlink ref="E699" r:id="rId11269" display="https://www.daloopa.com/src/1678833" xr:uid="{5FB5C4FC-032B-4605-B5D7-D139F904F4C6}"/>
    <hyperlink ref="F699" r:id="rId11270" display="https://www.daloopa.com/src/1678852" xr:uid="{CC47E4C9-271D-4E47-85E1-CBA25131E9FD}"/>
    <hyperlink ref="G699" r:id="rId11271" display="https://www.daloopa.com/src/1684266" xr:uid="{6C06A775-B4FB-43CC-B614-B34697434487}"/>
    <hyperlink ref="H699" r:id="rId11272" display="https://www.daloopa.com/src/1684288" xr:uid="{EB33F810-208B-45BC-9586-43CA81CC456D}"/>
    <hyperlink ref="AT699" r:id="rId11273" display="https://www.daloopa.com/src/45304382" xr:uid="{25B1005E-491B-453C-8FB2-5881F4CFD81D}"/>
    <hyperlink ref="A701" r:id="rId11274" xr:uid="{945B4273-91B2-49FC-9F4D-BADED87FF692}"/>
    <hyperlink ref="C701" r:id="rId11275" xr:uid="{AD0FC2B2-5EBA-42BE-8DA3-6DB487669945}"/>
    <hyperlink ref="E701" r:id="rId11276" display="https://www.daloopa.com/src/1678834" xr:uid="{9A6D0F29-2205-4AC0-9985-5E973EE3C746}"/>
    <hyperlink ref="F701" r:id="rId11277" display="https://www.daloopa.com/src/1678853" xr:uid="{4BC1EFE8-FEA6-4F78-84D1-2C1E26A030AC}"/>
    <hyperlink ref="G701" r:id="rId11278" display="https://www.daloopa.com/src/1684267" xr:uid="{EF59170F-291D-4EBE-A769-34C8E6B8624C}"/>
    <hyperlink ref="H701" r:id="rId11279" display="https://www.daloopa.com/src/1684289" xr:uid="{26876336-EFA1-4499-B27D-0564D289CAFC}"/>
    <hyperlink ref="AT701" r:id="rId11280" display="https://www.daloopa.com/src/45304383" xr:uid="{995D9F31-4AEA-4F64-9CCC-1DC52C9D055D}"/>
    <hyperlink ref="A702" r:id="rId11281" xr:uid="{9ABC157D-15E1-45CE-A0F2-174B48E37738}"/>
    <hyperlink ref="C702" r:id="rId11282" xr:uid="{AC3DC9F3-22E9-4F97-8DC0-EC9657F355F7}"/>
    <hyperlink ref="E702" r:id="rId11283" display="https://www.daloopa.com/src/1678835" xr:uid="{2CBE0FD3-0EE4-402D-92D7-4F306A03EAAE}"/>
    <hyperlink ref="F702" r:id="rId11284" display="https://www.daloopa.com/src/1678854" xr:uid="{94545A20-1F69-4078-909C-F781811DC647}"/>
    <hyperlink ref="G702" r:id="rId11285" display="https://www.daloopa.com/src/1684268" xr:uid="{BEDF8EE2-6D1A-46EC-8CEE-D09990A0C7CB}"/>
    <hyperlink ref="H702" r:id="rId11286" display="https://www.daloopa.com/src/1684290" xr:uid="{DBA33F3B-5B0B-40B5-829E-D1154093EC7E}"/>
    <hyperlink ref="AT702" r:id="rId11287" display="https://www.daloopa.com/src/45304384" xr:uid="{559A943E-39DE-4617-8344-B81319E431C5}"/>
    <hyperlink ref="A703" r:id="rId11288" xr:uid="{BBBE1625-7D0F-4871-A70C-66E3FE3C7DA5}"/>
    <hyperlink ref="C703" r:id="rId11289" xr:uid="{0597FFCA-4145-4799-A67E-1C6698BFA68C}"/>
    <hyperlink ref="E703" r:id="rId11290" display="https://www.daloopa.com/src/1678836" xr:uid="{A9BA028B-0E28-47F8-84CA-ECAF457A0214}"/>
    <hyperlink ref="F703" r:id="rId11291" display="https://www.daloopa.com/src/1678855" xr:uid="{7E35328D-E3B8-4510-AE92-F04AB2A8DAF6}"/>
    <hyperlink ref="G703" r:id="rId11292" display="https://www.daloopa.com/src/1684269" xr:uid="{1E30E6C8-209C-4014-B5E7-33F0EE0BB2C0}"/>
    <hyperlink ref="H703" r:id="rId11293" display="https://www.daloopa.com/src/1684291" xr:uid="{CD890DA4-0CFF-4FE0-8E09-775289580250}"/>
    <hyperlink ref="AT703" r:id="rId11294" display="https://www.daloopa.com/src/45304385" xr:uid="{40B7AB72-4ABD-4792-AA23-2FFB0E491BEA}"/>
    <hyperlink ref="A704" r:id="rId11295" xr:uid="{99909335-CB15-4642-A2BA-C3E4EF715373}"/>
    <hyperlink ref="C704" r:id="rId11296" xr:uid="{396D5302-AF17-4DED-9CB3-A8070420B468}"/>
    <hyperlink ref="E704" r:id="rId11297" display="https://www.daloopa.com/src/1678837" xr:uid="{166877D1-644F-407C-B9B7-3BE06B9D6236}"/>
    <hyperlink ref="F704" r:id="rId11298" display="https://www.daloopa.com/src/1678856" xr:uid="{D4E0064F-47AB-4CF2-922C-05C22E1FE07F}"/>
    <hyperlink ref="G704" r:id="rId11299" display="https://www.daloopa.com/src/1684270" xr:uid="{A4D5E86D-D0FC-4304-A548-8833B5D83C2A}"/>
    <hyperlink ref="H704" r:id="rId11300" display="https://www.daloopa.com/src/1684292" xr:uid="{13967EC6-C2CF-433F-B106-233D56959B81}"/>
    <hyperlink ref="AT704" r:id="rId11301" display="https://www.daloopa.com/src/45304386" xr:uid="{A4B7E696-5591-40B3-BCD5-4AC2A4BA0207}"/>
    <hyperlink ref="A705" r:id="rId11302" xr:uid="{6B1C78E2-CB2A-494F-85F4-AC38ED44F493}"/>
    <hyperlink ref="C705" r:id="rId11303" xr:uid="{183CAB0A-E080-4708-8790-5EDA9458AEF2}"/>
    <hyperlink ref="E705" r:id="rId11304" display="https://www.daloopa.com/src/1678838" xr:uid="{02BC3537-9B5F-4F19-A671-1E929F773263}"/>
    <hyperlink ref="F705" r:id="rId11305" display="https://www.daloopa.com/src/1678857" xr:uid="{7419A647-8D09-413B-84ED-565D022F9967}"/>
    <hyperlink ref="G705" r:id="rId11306" display="https://www.daloopa.com/src/1684271" xr:uid="{898C2073-0BB9-4E3C-AAB3-1CE42E25A810}"/>
    <hyperlink ref="H705" r:id="rId11307" display="https://www.daloopa.com/src/1684293" xr:uid="{F6DE13A2-5ABC-4463-8EA0-CBF43ADBE501}"/>
    <hyperlink ref="AT705" r:id="rId11308" display="https://www.daloopa.com/src/45304387" xr:uid="{7D9377C9-7A9F-44B8-B4AF-46CCE4CBE4E6}"/>
    <hyperlink ref="A707" r:id="rId11309" xr:uid="{100B3AC9-1AFF-4F18-8A1A-FF8681372D94}"/>
    <hyperlink ref="C707" r:id="rId11310" xr:uid="{D0B42F25-1AB8-4769-8A76-371FC71B9558}"/>
    <hyperlink ref="E707" r:id="rId11311" display="https://www.daloopa.com/src/1678839" xr:uid="{9236738E-1587-4FDB-A609-B47B36C0AE0B}"/>
    <hyperlink ref="F707" r:id="rId11312" display="https://www.daloopa.com/src/1678858" xr:uid="{A34CCFD0-DC02-4044-A862-965B4F29116E}"/>
    <hyperlink ref="G707" r:id="rId11313" display="https://www.daloopa.com/src/1684272" xr:uid="{23512714-A07F-45B3-B6EC-75871C747EBA}"/>
    <hyperlink ref="H707" r:id="rId11314" display="https://www.daloopa.com/src/1684294" xr:uid="{9E672F80-7539-4CBC-91D2-5BCF85EBEC73}"/>
    <hyperlink ref="AT707" r:id="rId11315" display="https://www.daloopa.com/src/45304388" xr:uid="{1852C5F3-F6AA-40F5-9FC3-14604222DC41}"/>
    <hyperlink ref="A708" r:id="rId11316" xr:uid="{5FD2AF9D-A755-4087-8A11-1C8144B8828F}"/>
    <hyperlink ref="C708" r:id="rId11317" xr:uid="{F2E3D105-BCE7-4BF3-AB8A-B2286C04D303}"/>
    <hyperlink ref="G708" r:id="rId11318" display="https://www.daloopa.com/src/1684273" xr:uid="{CAFEA64B-390B-401D-841B-F62DB61FA2A4}"/>
    <hyperlink ref="H708" r:id="rId11319" display="https://www.daloopa.com/src/1684295" xr:uid="{1C540FE4-2D88-400A-9378-74ADECE10FFF}"/>
    <hyperlink ref="A712" r:id="rId11320" xr:uid="{AE526D8A-121A-48B1-A309-A14B8FAFE7D5}"/>
    <hyperlink ref="C712" r:id="rId11321" xr:uid="{BB99214E-6574-4D81-A102-9AEC5F873F14}"/>
    <hyperlink ref="E712" r:id="rId11322" display="https://www.daloopa.com/src/1678969" xr:uid="{3A5ABC28-49F2-4F84-8FB5-C5AFDC7DC5C6}"/>
    <hyperlink ref="F712" r:id="rId11323" display="https://www.daloopa.com/src/1678950" xr:uid="{CB1A049B-F590-415F-B9AA-D66D712FF271}"/>
    <hyperlink ref="G712" r:id="rId11324" display="https://www.daloopa.com/src/1687074" xr:uid="{14426F70-0B9D-4BFE-BC23-DBB00A554EFE}"/>
    <hyperlink ref="H712" r:id="rId11325" display="https://www.daloopa.com/src/1678905" xr:uid="{A560409B-195B-46EB-9E21-CC9A302493F2}"/>
    <hyperlink ref="AT712" r:id="rId11326" display="https://www.daloopa.com/src/45304389" xr:uid="{C28953BE-7D2C-474D-BDAB-D9C4577749F6}"/>
    <hyperlink ref="A714" r:id="rId11327" xr:uid="{5E2A80C3-1B7C-4177-BECE-F9BD3E66A792}"/>
    <hyperlink ref="C714" r:id="rId11328" xr:uid="{9A34AE50-1A85-4C2D-8BEC-D5BCB1A14C78}"/>
    <hyperlink ref="E714" r:id="rId11329" display="https://www.daloopa.com/src/1678970" xr:uid="{AFC774CD-073F-43D7-B09B-BBE6116F5FA0}"/>
    <hyperlink ref="F714" r:id="rId11330" display="https://www.daloopa.com/src/1678951" xr:uid="{126B6937-6A28-4021-89BE-05CD42ED87C8}"/>
    <hyperlink ref="G714" r:id="rId11331" display="https://www.daloopa.com/src/1687075" xr:uid="{9789A29F-8F56-40E3-B268-7D4144CD2AD3}"/>
    <hyperlink ref="H714" r:id="rId11332" display="https://www.daloopa.com/src/1678906" xr:uid="{85521D73-670C-4A01-9378-E0425188C1A0}"/>
    <hyperlink ref="AT714" r:id="rId11333" display="https://www.daloopa.com/src/45304390" xr:uid="{57C0487C-14E5-4071-A9D7-99FE9B1EBDB3}"/>
    <hyperlink ref="A715" r:id="rId11334" xr:uid="{993094A9-C738-405F-AB70-FEDF4B4A3E7E}"/>
    <hyperlink ref="C715" r:id="rId11335" xr:uid="{07AA55D6-D120-48C8-855A-DB4462D98CE7}"/>
    <hyperlink ref="E715" r:id="rId11336" display="https://www.daloopa.com/src/1678971" xr:uid="{B5D05C9D-1AAA-49D9-9020-02FBF1C5D337}"/>
    <hyperlink ref="F715" r:id="rId11337" display="https://www.daloopa.com/src/1678952" xr:uid="{BDF25A3B-A0CA-4C46-97F9-0904FB40BD03}"/>
    <hyperlink ref="G715" r:id="rId11338" display="https://www.daloopa.com/src/1687076" xr:uid="{D07662DF-13EF-44EA-80A9-7726606A3F48}"/>
    <hyperlink ref="H715" r:id="rId11339" display="https://www.daloopa.com/src/1678907" xr:uid="{CE6BB211-572F-43F1-B4CC-1E41AD3DF852}"/>
    <hyperlink ref="AT715" r:id="rId11340" display="https://www.daloopa.com/src/45304391" xr:uid="{EEF8F60C-9B61-4217-B4F7-303311D550E5}"/>
    <hyperlink ref="A716" r:id="rId11341" xr:uid="{B9A42CFB-8C60-4987-946C-B63C602B8312}"/>
    <hyperlink ref="C716" r:id="rId11342" xr:uid="{3017D526-657B-4AC7-9331-17C89180B0CB}"/>
    <hyperlink ref="E716" r:id="rId11343" display="https://www.daloopa.com/src/1678972" xr:uid="{AD8EF152-470C-40E5-B218-6B413FBF1A66}"/>
    <hyperlink ref="F716" r:id="rId11344" display="https://www.daloopa.com/src/1678953" xr:uid="{F59F9F8E-A6C7-48D1-8B78-A9C82FE7EDE2}"/>
    <hyperlink ref="G716" r:id="rId11345" display="https://www.daloopa.com/src/1687077" xr:uid="{D3BE6CBA-A110-4F0D-8695-406384D2B552}"/>
    <hyperlink ref="H716" r:id="rId11346" display="https://www.daloopa.com/src/1678908" xr:uid="{972E42D3-C5F6-411E-97C2-6A53E1A52C02}"/>
    <hyperlink ref="AT716" r:id="rId11347" display="https://www.daloopa.com/src/45304392" xr:uid="{7AF3793E-CA0E-4A68-B57C-46311A0FEE68}"/>
    <hyperlink ref="A717" r:id="rId11348" xr:uid="{2C3238F6-FC9E-44FB-97F7-1C64A46E971D}"/>
    <hyperlink ref="C717" r:id="rId11349" xr:uid="{1DE82C3E-57A8-419D-AFA2-59E4B9FB1045}"/>
    <hyperlink ref="E717" r:id="rId11350" display="https://www.daloopa.com/src/1678973" xr:uid="{9EB751E6-307D-4B39-A690-AC38B090FCFD}"/>
    <hyperlink ref="F717" r:id="rId11351" display="https://www.daloopa.com/src/1678954" xr:uid="{074D8528-FD47-47A5-A68D-F989EEEB3C74}"/>
    <hyperlink ref="G717" r:id="rId11352" display="https://www.daloopa.com/src/1687078" xr:uid="{F82B5C6A-0D63-458C-89A7-8952B884011E}"/>
    <hyperlink ref="H717" r:id="rId11353" display="https://www.daloopa.com/src/1678909" xr:uid="{2B896109-0CA0-48E2-9ED6-B8C4F3FEFBAB}"/>
    <hyperlink ref="AT717" r:id="rId11354" display="https://www.daloopa.com/src/45304393" xr:uid="{379A59AE-00C4-4E2A-A6F6-24A53289A2E2}"/>
    <hyperlink ref="A718" r:id="rId11355" xr:uid="{81826A31-5062-4068-97D8-917B921CDCE6}"/>
    <hyperlink ref="C718" r:id="rId11356" xr:uid="{FBB9DAE7-A071-4912-94BE-EF4ED12513DD}"/>
    <hyperlink ref="E718" r:id="rId11357" display="https://www.daloopa.com/src/1678974" xr:uid="{C07970BB-FA69-4610-957D-B88DCCC31B6F}"/>
    <hyperlink ref="F718" r:id="rId11358" display="https://www.daloopa.com/src/1678955" xr:uid="{2FA6C069-7B03-4EA8-B532-113186658C5F}"/>
    <hyperlink ref="G718" r:id="rId11359" display="https://www.daloopa.com/src/1687079" xr:uid="{9DB8A381-1BB5-4205-A7F2-7F9547FA6CD4}"/>
    <hyperlink ref="H718" r:id="rId11360" display="https://www.daloopa.com/src/1678910" xr:uid="{FC36EC1A-B599-4200-9A30-2756A02A3B8B}"/>
    <hyperlink ref="AT718" r:id="rId11361" display="https://www.daloopa.com/src/45304394" xr:uid="{E16AD2F0-BEE6-4D5D-A9B8-D61AC07171BB}"/>
    <hyperlink ref="A720" r:id="rId11362" xr:uid="{37DACD37-D644-4F09-A21B-0CAD64D79003}"/>
    <hyperlink ref="C720" r:id="rId11363" xr:uid="{B81FDDDE-138D-4F95-A4F0-BB825A5C214D}"/>
    <hyperlink ref="E720" r:id="rId11364" display="https://www.daloopa.com/src/1678975" xr:uid="{92760D68-B4FA-4D65-A55D-254F8F4E9978}"/>
    <hyperlink ref="F720" r:id="rId11365" display="https://www.daloopa.com/src/1678956" xr:uid="{50FB8860-A558-4650-A9ED-90452B6FEF20}"/>
    <hyperlink ref="G720" r:id="rId11366" display="https://www.daloopa.com/src/1687080" xr:uid="{F93A4753-C7E4-44BE-B05F-090B7551E817}"/>
    <hyperlink ref="H720" r:id="rId11367" display="https://www.daloopa.com/src/1678911" xr:uid="{ECDA2E44-5CCC-41F2-B6A8-69FD5AF083DD}"/>
    <hyperlink ref="AT720" r:id="rId11368" display="https://www.daloopa.com/src/45304395" xr:uid="{1A352460-0045-44D8-B3AA-ECF116551A76}"/>
    <hyperlink ref="A721" r:id="rId11369" xr:uid="{9032F393-9B9C-4FD2-9CAF-2D00E9FAD70F}"/>
    <hyperlink ref="C721" r:id="rId11370" xr:uid="{E1045A38-EB70-4875-9B78-03F40351CDEF}"/>
    <hyperlink ref="G721" r:id="rId11371" display="https://www.daloopa.com/src/1687081" xr:uid="{80ED4E5B-F560-4D1B-94D5-8BF80834C9F4}"/>
    <hyperlink ref="H721" r:id="rId11372" display="https://www.daloopa.com/src/1678912" xr:uid="{64DDF0C2-974B-454D-A0CB-1BD7325CC345}"/>
    <hyperlink ref="A724" r:id="rId11373" xr:uid="{5A4DA996-FCE7-44E6-AD18-3D155644D1B2}"/>
    <hyperlink ref="C724" r:id="rId11374" xr:uid="{59BBE54D-5855-4F77-BA0A-00061D0954CB}"/>
    <hyperlink ref="G724" r:id="rId11375" display="https://www.daloopa.com/src/1687082" xr:uid="{1DE72399-799B-4BDB-8ECA-41027340E6B1}"/>
    <hyperlink ref="H724" r:id="rId11376" display="https://www.daloopa.com/src/1678913" xr:uid="{C8A19F54-6853-4502-878E-5BC47B300A7F}"/>
    <hyperlink ref="AT724" r:id="rId11377" display="https://www.daloopa.com/src/45304396" xr:uid="{81FB4286-7310-4C2B-833D-73414C359823}"/>
    <hyperlink ref="A726" r:id="rId11378" xr:uid="{7A5893C2-305F-47BC-9B09-3C408F5A9B6D}"/>
    <hyperlink ref="C726" r:id="rId11379" xr:uid="{5AD68BA3-0167-41D4-8C98-73907D047AFD}"/>
    <hyperlink ref="E726" r:id="rId11380" display="https://www.daloopa.com/src/1678976" xr:uid="{2EF52A9C-D7A1-4229-A728-7F7DFD000998}"/>
    <hyperlink ref="F726" r:id="rId11381" display="https://www.daloopa.com/src/1678957" xr:uid="{5882F378-B3A6-4C66-8E9B-59D486FE593B}"/>
    <hyperlink ref="G726" r:id="rId11382" display="https://www.daloopa.com/src/1687083" xr:uid="{A46DDFB9-0776-45E1-BE16-B44F22C22BBD}"/>
    <hyperlink ref="H726" r:id="rId11383" display="https://www.daloopa.com/src/1678914" xr:uid="{B49E347C-4F2B-4EA1-A5FE-581D7BAA1ECC}"/>
    <hyperlink ref="AT726" r:id="rId11384" display="https://www.daloopa.com/src/45304397" xr:uid="{0E2AC713-AD1B-44D1-A51B-D3F2A12CA5E9}"/>
    <hyperlink ref="A727" r:id="rId11385" xr:uid="{097CFBE6-34AF-4CCC-B4A7-FD73DCC471AF}"/>
    <hyperlink ref="C727" r:id="rId11386" xr:uid="{4B806A1D-E339-4CBB-BDBC-FFE78DC4AB1F}"/>
    <hyperlink ref="E727" r:id="rId11387" display="https://www.daloopa.com/src/1678977" xr:uid="{ED6CDB6F-715B-4D79-BE9C-495C57AC0327}"/>
    <hyperlink ref="F727" r:id="rId11388" display="https://www.daloopa.com/src/1678958" xr:uid="{AA970996-903A-4DBD-8CF5-E04994252D92}"/>
    <hyperlink ref="G727" r:id="rId11389" display="https://www.daloopa.com/src/1687084" xr:uid="{0D721F3A-41F1-4542-A179-FD62646666B8}"/>
    <hyperlink ref="H727" r:id="rId11390" display="https://www.daloopa.com/src/1678915" xr:uid="{95D0AE7C-CF8A-4E0F-AD42-DE377F3FB4CE}"/>
    <hyperlink ref="AT727" r:id="rId11391" display="https://www.daloopa.com/src/45304398" xr:uid="{C2DDF95F-E0B4-4C19-96DE-C9AB6493E71B}"/>
    <hyperlink ref="A728" r:id="rId11392" xr:uid="{EE5587F7-2F1C-4CCD-BE7D-6D0D47E6D973}"/>
    <hyperlink ref="C728" r:id="rId11393" xr:uid="{D5F3EA76-26B9-4C8D-BB59-D561DCCE8CBA}"/>
    <hyperlink ref="E728" r:id="rId11394" display="https://www.daloopa.com/src/1678978" xr:uid="{49E6C258-1AD0-4FDE-BD2E-984E2F2B2F7E}"/>
    <hyperlink ref="F728" r:id="rId11395" display="https://www.daloopa.com/src/1678959" xr:uid="{03491B64-7A26-4FDC-B165-CA0738FA11D1}"/>
    <hyperlink ref="G728" r:id="rId11396" display="https://www.daloopa.com/src/1687085" xr:uid="{034E3795-874A-48E5-8293-6E28D9A76F9E}"/>
    <hyperlink ref="H728" r:id="rId11397" display="https://www.daloopa.com/src/1678916" xr:uid="{B9927CA1-5C86-4C59-890D-A746102B77B8}"/>
    <hyperlink ref="AT728" r:id="rId11398" display="https://www.daloopa.com/src/45304399" xr:uid="{56BA042D-5212-48CB-9A8E-830C32A3EDD5}"/>
    <hyperlink ref="A729" r:id="rId11399" xr:uid="{5CFF9C09-1B39-4287-B346-A59E86E8AD93}"/>
    <hyperlink ref="C729" r:id="rId11400" xr:uid="{9590F83B-830B-46AC-842C-74DF07A09959}"/>
    <hyperlink ref="E729" r:id="rId11401" display="https://www.daloopa.com/src/1678979" xr:uid="{7752790F-54DF-48DF-A8F4-BD433F1E617E}"/>
    <hyperlink ref="F729" r:id="rId11402" display="https://www.daloopa.com/src/1678960" xr:uid="{DEF44BBA-B251-4974-99BF-8BDE8747E515}"/>
    <hyperlink ref="G729" r:id="rId11403" display="https://www.daloopa.com/src/1687086" xr:uid="{AADCAD23-932B-4B0F-8FED-596A5F2E058B}"/>
    <hyperlink ref="H729" r:id="rId11404" display="https://www.daloopa.com/src/1678917" xr:uid="{A1D47EA6-0CE7-487B-80F5-3BA0C4E05CB7}"/>
    <hyperlink ref="AT729" r:id="rId11405" display="https://www.daloopa.com/src/45304400" xr:uid="{93864D52-8B05-4893-B575-66C97C95322A}"/>
    <hyperlink ref="A730" r:id="rId11406" xr:uid="{A8DA0E76-2AB0-458A-BA6D-FFEA692A1F5C}"/>
    <hyperlink ref="C730" r:id="rId11407" xr:uid="{54A042EA-37F0-4F2C-9D12-DB93E1BCBFE4}"/>
    <hyperlink ref="E730" r:id="rId11408" display="https://www.daloopa.com/src/1678980" xr:uid="{86987722-9119-4A28-8613-2014FB63A402}"/>
    <hyperlink ref="F730" r:id="rId11409" display="https://www.daloopa.com/src/1678961" xr:uid="{8221396B-97B9-4EB5-8A43-FB07742E8890}"/>
    <hyperlink ref="G730" r:id="rId11410" display="https://www.daloopa.com/src/1687087" xr:uid="{644F5A86-7BBE-48C1-9BCE-0154BB5F6708}"/>
    <hyperlink ref="H730" r:id="rId11411" display="https://www.daloopa.com/src/1678918" xr:uid="{84AD3CD5-3D7A-4428-BD25-6178571F36B1}"/>
    <hyperlink ref="AT730" r:id="rId11412" display="https://www.daloopa.com/src/45304401" xr:uid="{677668A3-0ABE-440B-A0F7-9908BA847532}"/>
    <hyperlink ref="A733" r:id="rId11413" xr:uid="{1554E1D6-04BB-4010-A11B-36F5F51097E4}"/>
    <hyperlink ref="C733" r:id="rId11414" xr:uid="{DC94071C-B9B6-48DF-9075-6E1E351EB34C}"/>
    <hyperlink ref="E733" r:id="rId11415" display="https://www.daloopa.com/src/1678981" xr:uid="{45A88E3E-BD2A-40CD-96D8-8AD854D3040E}"/>
    <hyperlink ref="F733" r:id="rId11416" display="https://www.daloopa.com/src/1678962" xr:uid="{BBF02C82-E5BA-4DA7-97E0-2C921CF33E57}"/>
    <hyperlink ref="G733" r:id="rId11417" display="https://www.daloopa.com/src/1687088" xr:uid="{5F4761DB-16F4-4D3D-BC3D-1CF63E94DB01}"/>
    <hyperlink ref="H733" r:id="rId11418" display="https://www.daloopa.com/src/1678919" xr:uid="{4598EEBF-4F32-4EE6-A884-5E8F3BBC90B0}"/>
    <hyperlink ref="AT733" r:id="rId11419" display="https://www.daloopa.com/src/45304402" xr:uid="{21FAFD59-9188-4184-9E23-5C74D8DFFFD6}"/>
    <hyperlink ref="A735" r:id="rId11420" xr:uid="{6A45D197-AA51-4A20-8C65-33114877FFFE}"/>
    <hyperlink ref="C735" r:id="rId11421" xr:uid="{3DDE06B1-DF48-4A92-9995-4AFF2956ACD5}"/>
    <hyperlink ref="E735" r:id="rId11422" display="https://www.daloopa.com/src/1678982" xr:uid="{091DBE7C-03D6-4F51-962F-9E7008789DAE}"/>
    <hyperlink ref="F735" r:id="rId11423" display="https://www.daloopa.com/src/1678963" xr:uid="{C9D0D12A-AD43-4301-89D0-7DFB462E9039}"/>
    <hyperlink ref="G735" r:id="rId11424" display="https://www.daloopa.com/src/1687089" xr:uid="{82021070-5A8D-4CB0-94BE-BAE235435C16}"/>
    <hyperlink ref="H735" r:id="rId11425" display="https://www.daloopa.com/src/1678920" xr:uid="{B7DF2F27-F611-49E4-9A35-C50A6772418C}"/>
    <hyperlink ref="AT735" r:id="rId11426" display="https://www.daloopa.com/src/45304403" xr:uid="{8C7F6D95-7AAE-49BB-8415-89E45F13A81B}"/>
    <hyperlink ref="A736" r:id="rId11427" xr:uid="{40FC8771-2CDD-4A83-BE1A-344315BAA9D5}"/>
    <hyperlink ref="C736" r:id="rId11428" xr:uid="{9441C496-CD98-4EF0-B1B4-07417E24EC30}"/>
    <hyperlink ref="E736" r:id="rId11429" display="https://www.daloopa.com/src/1678983" xr:uid="{5BE4A2C4-5595-4A97-AD4C-5A6C19D5308B}"/>
    <hyperlink ref="F736" r:id="rId11430" display="https://www.daloopa.com/src/1678964" xr:uid="{9843F4AF-65F2-4B11-853D-E099F37B7A05}"/>
    <hyperlink ref="G736" r:id="rId11431" display="https://www.daloopa.com/src/1687090" xr:uid="{3493A537-FFAA-4941-A51A-D71999B60274}"/>
    <hyperlink ref="H736" r:id="rId11432" display="https://www.daloopa.com/src/1678921" xr:uid="{CA9F567A-2062-446B-AB79-3AAB1915B140}"/>
    <hyperlink ref="AT736" r:id="rId11433" display="https://www.daloopa.com/src/45304404" xr:uid="{59DB1CDD-309A-4B60-BF02-BB693A9AB166}"/>
    <hyperlink ref="A737" r:id="rId11434" xr:uid="{FF518344-B23D-4B39-948D-20D42DBD7B66}"/>
    <hyperlink ref="C737" r:id="rId11435" xr:uid="{B581B817-AF08-4292-AD00-1571A74C2563}"/>
    <hyperlink ref="E737" r:id="rId11436" display="https://www.daloopa.com/src/1678984" xr:uid="{85CA3345-13CC-49A6-880D-0BC427E6F81C}"/>
    <hyperlink ref="F737" r:id="rId11437" display="https://www.daloopa.com/src/1678965" xr:uid="{1D4A96B8-6180-4DCE-9A43-0FEACB1BDFBA}"/>
    <hyperlink ref="G737" r:id="rId11438" display="https://www.daloopa.com/src/1687091" xr:uid="{061596C7-457E-42BF-AFE8-034BAC87819A}"/>
    <hyperlink ref="H737" r:id="rId11439" display="https://www.daloopa.com/src/1678922" xr:uid="{D041F4CC-5A96-4D7C-A2DA-79D21D77FE68}"/>
    <hyperlink ref="AT737" r:id="rId11440" display="https://www.daloopa.com/src/45304405" xr:uid="{4183F7D3-47CD-4ADA-BD4A-878977BB0D2B}"/>
    <hyperlink ref="A738" r:id="rId11441" xr:uid="{FD6A8E7F-A5DF-445E-80C5-5CBA07819F3C}"/>
    <hyperlink ref="C738" r:id="rId11442" xr:uid="{C2B28374-D093-484C-9981-111D0ECF682C}"/>
    <hyperlink ref="E738" r:id="rId11443" display="https://www.daloopa.com/src/1678985" xr:uid="{389F69F2-9017-4ED5-8571-64B051E0CA4E}"/>
    <hyperlink ref="F738" r:id="rId11444" display="https://www.daloopa.com/src/1678966" xr:uid="{0C67F908-3BA6-41FE-AE13-AEA53D49086D}"/>
    <hyperlink ref="G738" r:id="rId11445" display="https://www.daloopa.com/src/1687092" xr:uid="{C68F3168-845F-40B3-8550-426B1A2FF881}"/>
    <hyperlink ref="H738" r:id="rId11446" display="https://www.daloopa.com/src/1678923" xr:uid="{63123A8B-1153-4ACB-A20A-20251F85B6CC}"/>
    <hyperlink ref="AT738" r:id="rId11447" display="https://www.daloopa.com/src/45304406" xr:uid="{68956726-D1F8-48B4-8379-B9DD0D9E6BEA}"/>
    <hyperlink ref="A739" r:id="rId11448" xr:uid="{3E43540C-C444-4F8F-8626-422B49AFEDAE}"/>
    <hyperlink ref="C739" r:id="rId11449" xr:uid="{A6C49B7D-8E5A-4855-96B5-D3CF85997B36}"/>
    <hyperlink ref="E739" r:id="rId11450" display="https://www.daloopa.com/src/1678986" xr:uid="{B1C89759-CEE6-4B07-8C33-7E2D2A40540A}"/>
    <hyperlink ref="F739" r:id="rId11451" display="https://www.daloopa.com/src/1678967" xr:uid="{E710417D-A53C-4B38-AF36-57FE0B3160D1}"/>
    <hyperlink ref="G739" r:id="rId11452" display="https://www.daloopa.com/src/1687093" xr:uid="{1FD5712A-606B-433D-90A1-822C98790B75}"/>
    <hyperlink ref="H739" r:id="rId11453" display="https://www.daloopa.com/src/1678924" xr:uid="{E694C3B7-CC46-41DE-85DE-1674354B2D5B}"/>
    <hyperlink ref="AT739" r:id="rId11454" display="https://www.daloopa.com/src/45304407" xr:uid="{A7FDB1A5-CC22-4E78-8EE0-C36AA8AAD015}"/>
    <hyperlink ref="A741" r:id="rId11455" xr:uid="{B15745E4-7FAD-4B35-A09A-CA99CB03367B}"/>
    <hyperlink ref="C741" r:id="rId11456" xr:uid="{7842C609-2B1B-446C-8EEF-EA9F20CA91D9}"/>
    <hyperlink ref="E741" r:id="rId11457" display="https://www.daloopa.com/src/1678987" xr:uid="{1C492DB7-AB6C-4B6B-B67E-1E6B3C19222B}"/>
    <hyperlink ref="F741" r:id="rId11458" display="https://www.daloopa.com/src/1678968" xr:uid="{13C8E5B9-39BB-49F2-AEE4-439BF015B4CE}"/>
    <hyperlink ref="G741" r:id="rId11459" display="https://www.daloopa.com/src/1687094" xr:uid="{8358DE4F-876C-4A72-A8E1-7D889CF02F61}"/>
    <hyperlink ref="H741" r:id="rId11460" display="https://www.daloopa.com/src/1678925" xr:uid="{6A1DA5C4-3D66-466A-9758-2B6F5E6A8CB9}"/>
    <hyperlink ref="AT741" r:id="rId11461" display="https://www.daloopa.com/src/45304408" xr:uid="{52E390EA-5090-4CD5-86EC-B44A19D40065}"/>
    <hyperlink ref="A742" r:id="rId11462" xr:uid="{09BB8E1E-A466-49F9-B2B0-243A09C0977E}"/>
    <hyperlink ref="C742" r:id="rId11463" xr:uid="{E4C42163-55D2-4D71-9C8E-9CD2E7920EF6}"/>
    <hyperlink ref="G742" r:id="rId11464" display="https://www.daloopa.com/src/1687095" xr:uid="{F1C7DDFC-B111-49E3-B304-5A9CE74B370A}"/>
    <hyperlink ref="H742" r:id="rId11465" display="https://www.daloopa.com/src/1678926" xr:uid="{2AF2CC00-4FDD-4E6A-943F-28B3EA0A8B1E}"/>
    <hyperlink ref="A746" r:id="rId11466" xr:uid="{11B4E640-D4E8-4F03-9C58-148D92E9DFB4}"/>
    <hyperlink ref="C746" r:id="rId11467" xr:uid="{691A1B71-6930-46D1-95BA-874C9B9CC899}"/>
    <hyperlink ref="G746" r:id="rId11468" display="https://www.daloopa.com/src/1679074" xr:uid="{96C10FA5-1F4E-4FBC-9244-05083439F6CE}"/>
    <hyperlink ref="H746" r:id="rId11469" display="https://www.daloopa.com/src/1679070" xr:uid="{D6F24FE5-0B9E-453A-900B-A44115C34EE3}"/>
    <hyperlink ref="AT746" r:id="rId11470" display="https://www.daloopa.com/src/45304409" xr:uid="{43ED6EAC-6ED3-45EC-8464-4DBCFF165273}"/>
    <hyperlink ref="A747" r:id="rId11471" xr:uid="{9B2B792C-2493-45F7-94BA-332E9A38E414}"/>
    <hyperlink ref="C747" r:id="rId11472" xr:uid="{17F4BAB9-93F7-4FE1-BF32-14D93E153DE8}"/>
    <hyperlink ref="G747" r:id="rId11473" display="https://www.daloopa.com/src/1679075" xr:uid="{9D164FFF-563D-4CFF-9324-67EF32940135}"/>
    <hyperlink ref="H747" r:id="rId11474" display="https://www.daloopa.com/src/1679071" xr:uid="{9F0B4D43-2CE9-46B0-B6AE-D47CE2169D45}"/>
    <hyperlink ref="AT747" r:id="rId11475" display="https://www.daloopa.com/src/45304410" xr:uid="{14EE14F2-9BAF-482D-9956-3DB0089C6301}"/>
    <hyperlink ref="A748" r:id="rId11476" xr:uid="{76E1D6AA-FBAC-451D-A1A8-0D822DBD37A0}"/>
    <hyperlink ref="C748" r:id="rId11477" xr:uid="{11D8E631-9C4E-47DF-A8F6-352CCC9C8077}"/>
    <hyperlink ref="G748" r:id="rId11478" display="https://www.daloopa.com/src/1679076" xr:uid="{8A0FF8F1-EC01-40D3-B895-F9C1F649F400}"/>
    <hyperlink ref="H748" r:id="rId11479" display="https://www.daloopa.com/src/1679072" xr:uid="{BDB20193-7348-46FD-BF8F-7BDD6F21AD0A}"/>
    <hyperlink ref="AT748" r:id="rId11480" display="https://www.daloopa.com/src/45304411" xr:uid="{8D80961C-88F2-4D5C-935E-6E5E7D7C83EC}"/>
    <hyperlink ref="A749" r:id="rId11481" xr:uid="{B71787C7-38A9-4451-B659-374931DCDEB5}"/>
    <hyperlink ref="C749" r:id="rId11482" xr:uid="{2B8988A4-DF73-4B60-8152-81709DE0AB9A}"/>
    <hyperlink ref="G749" r:id="rId11483" display="https://www.daloopa.com/src/1679077" xr:uid="{951919F7-9E64-408C-A42E-493298832F7B}"/>
    <hyperlink ref="H749" r:id="rId11484" display="https://www.daloopa.com/src/1679073" xr:uid="{AB5F77E7-52DD-4191-BDA2-0C824597FAC1}"/>
    <hyperlink ref="AT749" r:id="rId11485" display="https://www.daloopa.com/src/45304412" xr:uid="{EB39A12B-3682-4EE3-A5CF-2D6FF231A471}"/>
    <hyperlink ref="A753" r:id="rId11486" xr:uid="{429B6BD1-5247-4F47-B1A0-B3F81CE00A83}"/>
    <hyperlink ref="C753" r:id="rId11487" xr:uid="{E197F6F0-9477-442F-A530-ED604455396D}"/>
    <hyperlink ref="E753" r:id="rId11488" display="https://www.daloopa.com/src/1678988" xr:uid="{1335455B-2398-41AD-9532-DA3BFA73CDA6}"/>
    <hyperlink ref="F753" r:id="rId11489" display="https://www.daloopa.com/src/1684154" xr:uid="{29CBD20D-B5BF-4358-BDD7-D51F06B01075}"/>
    <hyperlink ref="G753" r:id="rId11490" display="https://www.daloopa.com/src/1684173" xr:uid="{4D5F7F61-E331-442E-B89C-FA42649907FB}"/>
    <hyperlink ref="H753" r:id="rId11491" display="https://www.daloopa.com/src/1684194" xr:uid="{BDC0E411-7005-4376-91C6-F501F201695A}"/>
    <hyperlink ref="AT753" r:id="rId11492" display="https://www.daloopa.com/src/45304413" xr:uid="{34992547-49E2-46D9-ADA6-5280F0010BEA}"/>
    <hyperlink ref="A755" r:id="rId11493" xr:uid="{5B4D65F4-541C-48F6-BE4C-6353C7EF4349}"/>
    <hyperlink ref="C755" r:id="rId11494" xr:uid="{FC028374-177E-4E4E-A564-C935540D4816}"/>
    <hyperlink ref="E755" r:id="rId11495" display="https://www.daloopa.com/src/1678989" xr:uid="{4C62BE22-B35F-40CA-9A65-9176BE3EAD69}"/>
    <hyperlink ref="F755" r:id="rId11496" display="https://www.daloopa.com/src/1684155" xr:uid="{E70B2963-16C3-4D33-8582-FE32E2B72AA3}"/>
    <hyperlink ref="G755" r:id="rId11497" display="https://www.daloopa.com/src/1684174" xr:uid="{CF4B0C71-0A50-4F1C-BC9B-CCBB2A9D355C}"/>
    <hyperlink ref="H755" r:id="rId11498" display="https://www.daloopa.com/src/1684195" xr:uid="{8D89A60F-830C-4B22-B714-FCC79B28F2AC}"/>
    <hyperlink ref="AT755" r:id="rId11499" display="https://www.daloopa.com/src/45304414" xr:uid="{B7E966F5-E37E-49E5-94BB-7C28E76FE489}"/>
    <hyperlink ref="A756" r:id="rId11500" xr:uid="{77155C7C-3FC4-4115-834E-C1394C19440D}"/>
    <hyperlink ref="C756" r:id="rId11501" xr:uid="{344F50D5-14D4-496E-B6A7-C7C9571C3173}"/>
    <hyperlink ref="E756" r:id="rId11502" display="https://www.daloopa.com/src/1678990" xr:uid="{1DF27D86-B591-4A1E-8136-E9D83AB2C379}"/>
    <hyperlink ref="F756" r:id="rId11503" display="https://www.daloopa.com/src/1684156" xr:uid="{FC1D11B4-5A4E-427C-9BE8-1360F1296521}"/>
    <hyperlink ref="G756" r:id="rId11504" display="https://www.daloopa.com/src/1684175" xr:uid="{A330FAA7-8DC0-428E-A7AC-B71A81223708}"/>
    <hyperlink ref="H756" r:id="rId11505" display="https://www.daloopa.com/src/1684196" xr:uid="{F95E8CF2-D0B6-4A87-8E77-F4FF7AF20E21}"/>
    <hyperlink ref="AT756" r:id="rId11506" display="https://www.daloopa.com/src/45304415" xr:uid="{DBD01188-F09A-4C53-ADEA-E3A39023CB20}"/>
    <hyperlink ref="A757" r:id="rId11507" xr:uid="{48121B3C-BC9A-45F7-B36A-40A11A73E3BA}"/>
    <hyperlink ref="C757" r:id="rId11508" xr:uid="{A6BF303B-B6B0-4F30-B8E8-D677A52234F9}"/>
    <hyperlink ref="E757" r:id="rId11509" display="https://www.daloopa.com/src/1678991" xr:uid="{8457C5B5-06C4-4738-91AA-B69B905EE5C0}"/>
    <hyperlink ref="F757" r:id="rId11510" display="https://www.daloopa.com/src/1684157" xr:uid="{D85EA64C-A56B-466B-84A0-A4CC623DF86C}"/>
    <hyperlink ref="G757" r:id="rId11511" display="https://www.daloopa.com/src/1684176" xr:uid="{E971E6A6-3109-42AD-A401-8B47DD771E69}"/>
    <hyperlink ref="H757" r:id="rId11512" display="https://www.daloopa.com/src/1684197" xr:uid="{E453E3C9-FF32-4FE1-A158-477A13EC7738}"/>
    <hyperlink ref="AT757" r:id="rId11513" display="https://www.daloopa.com/src/45304416" xr:uid="{50538EF2-6347-4139-BB7B-7D13E37D1A9A}"/>
    <hyperlink ref="A758" r:id="rId11514" xr:uid="{BE904C53-CBD8-4B32-9E75-15432D41CE59}"/>
    <hyperlink ref="C758" r:id="rId11515" xr:uid="{DBC3E303-738B-40A0-9E90-7E97A610C7CB}"/>
    <hyperlink ref="E758" r:id="rId11516" display="https://www.daloopa.com/src/1678992" xr:uid="{80A4AA52-F5AC-43A8-A097-D67E5C671803}"/>
    <hyperlink ref="F758" r:id="rId11517" display="https://www.daloopa.com/src/1684158" xr:uid="{3F1F459E-F1A1-45CF-84CF-DDCC9B7ABCF0}"/>
    <hyperlink ref="G758" r:id="rId11518" display="https://www.daloopa.com/src/1684177" xr:uid="{A9591A76-302C-46F5-9141-7DE1F5E88581}"/>
    <hyperlink ref="H758" r:id="rId11519" display="https://www.daloopa.com/src/1684198" xr:uid="{995969A8-8921-43C3-BA20-A459ACB99C07}"/>
    <hyperlink ref="AT758" r:id="rId11520" display="https://www.daloopa.com/src/45304417" xr:uid="{DD9FBF8D-08DB-4910-B732-34689EEC045C}"/>
    <hyperlink ref="A759" r:id="rId11521" xr:uid="{E3B10555-A3B2-4103-90B0-685C6DFEABDC}"/>
    <hyperlink ref="C759" r:id="rId11522" xr:uid="{C2FED353-78A4-406C-9FAF-EB5DD0DD96CF}"/>
    <hyperlink ref="E759" r:id="rId11523" display="https://www.daloopa.com/src/1678993" xr:uid="{E23F5BDB-7947-4AD8-8923-3FCA13E9AC7E}"/>
    <hyperlink ref="F759" r:id="rId11524" display="https://www.daloopa.com/src/1684159" xr:uid="{533E44E7-D71D-473D-9979-5610F2BE891B}"/>
    <hyperlink ref="G759" r:id="rId11525" display="https://www.daloopa.com/src/1684178" xr:uid="{68F49933-5AAE-4684-B7DA-72DFD2861F90}"/>
    <hyperlink ref="H759" r:id="rId11526" display="https://www.daloopa.com/src/1684199" xr:uid="{4649440F-5933-4A74-8A2A-E931781922D7}"/>
    <hyperlink ref="AT759" r:id="rId11527" display="https://www.daloopa.com/src/45304418" xr:uid="{C040BCEF-3325-42D4-ACF6-FB457B380CF1}"/>
    <hyperlink ref="A761" r:id="rId11528" xr:uid="{DD18E46F-1506-434B-B959-D92E0213A7AB}"/>
    <hyperlink ref="C761" r:id="rId11529" xr:uid="{32A31E78-BEE7-44E9-95D7-ABA10CDE6543}"/>
    <hyperlink ref="E761" r:id="rId11530" display="https://www.daloopa.com/src/1678994" xr:uid="{50B31A8E-21C5-44A1-8C6C-79E7A153916B}"/>
    <hyperlink ref="F761" r:id="rId11531" display="https://www.daloopa.com/src/1684160" xr:uid="{83A8350B-80C5-4C33-95FC-F31FBC1AC13D}"/>
    <hyperlink ref="G761" r:id="rId11532" display="https://www.daloopa.com/src/1684179" xr:uid="{27F9E21B-30C4-45D8-AB35-8DBCADE37891}"/>
    <hyperlink ref="H761" r:id="rId11533" display="https://www.daloopa.com/src/1684200" xr:uid="{2DEA133F-5BC4-44FE-A298-92BDBDE9B18A}"/>
    <hyperlink ref="AT761" r:id="rId11534" display="https://www.daloopa.com/src/45304419" xr:uid="{11DDF544-E9C2-4370-B795-86B42DA48ED9}"/>
    <hyperlink ref="A762" r:id="rId11535" xr:uid="{7301962F-0E7D-41AA-8B19-3E0B1AC5A653}"/>
    <hyperlink ref="C762" r:id="rId11536" xr:uid="{13859B8F-20A7-4CB2-A06C-5F6777F2A712}"/>
    <hyperlink ref="G762" r:id="rId11537" display="https://www.daloopa.com/src/1684180" xr:uid="{EC3D8B5A-432C-46C4-9649-EF81953AFE85}"/>
    <hyperlink ref="H762" r:id="rId11538" display="https://www.daloopa.com/src/1684201" xr:uid="{2A42F2D9-5C05-48A7-BD92-956B95283485}"/>
    <hyperlink ref="A766" r:id="rId11539" xr:uid="{00F1C5FE-B4E3-48FE-ACDE-833CACF219D0}"/>
    <hyperlink ref="C766" r:id="rId11540" xr:uid="{0883E78F-E0C0-4267-A5D8-7C5B450B0F21}"/>
    <hyperlink ref="E766" r:id="rId11541" display="https://www.daloopa.com/src/1678995" xr:uid="{29B0A2D3-F0EF-49A1-B425-7EE8553FFB2E}"/>
    <hyperlink ref="F766" r:id="rId11542" display="https://www.daloopa.com/src/1684161" xr:uid="{D58C3DD7-7626-460F-94AC-0091FFEFE9B3}"/>
    <hyperlink ref="G766" r:id="rId11543" display="https://www.daloopa.com/src/1684181" xr:uid="{A6939185-8025-462B-B3C7-A7DF49442D0C}"/>
    <hyperlink ref="H766" r:id="rId11544" display="https://www.daloopa.com/src/1684202" xr:uid="{CA793838-79AE-4993-8115-E3FED4AD6A18}"/>
    <hyperlink ref="AT766" r:id="rId11545" display="https://www.daloopa.com/src/45304420" xr:uid="{B0341AEA-B8FD-48B3-930E-25B17795AB0A}"/>
    <hyperlink ref="A767" r:id="rId11546" xr:uid="{6047B5E1-C5B4-4283-A99A-3C4B81332E5D}"/>
    <hyperlink ref="C767" r:id="rId11547" xr:uid="{59A7D8A1-440D-44F5-8EA2-E7016ED7849D}"/>
    <hyperlink ref="E767" r:id="rId11548" display="https://www.daloopa.com/src/1678996" xr:uid="{891D3BBE-D101-4F17-A1F1-6CE3634D1622}"/>
    <hyperlink ref="F767" r:id="rId11549" display="https://www.daloopa.com/src/1684162" xr:uid="{EA940EA4-C421-4A3F-AD25-B586AC5EBE7E}"/>
    <hyperlink ref="G767" r:id="rId11550" display="https://www.daloopa.com/src/1684182" xr:uid="{B306E02B-F1F1-4084-BF9A-CF124D2B3FA4}"/>
    <hyperlink ref="H767" r:id="rId11551" display="https://www.daloopa.com/src/1684203" xr:uid="{B1AFF37C-42E4-4ACC-94C5-A79E72444DD3}"/>
    <hyperlink ref="AT767" r:id="rId11552" display="https://www.daloopa.com/src/45304421" xr:uid="{C19D8A4E-E3DD-43E8-BB4E-004C5EB7D5D9}"/>
    <hyperlink ref="A768" r:id="rId11553" xr:uid="{D4966B0A-ECBE-4543-8F95-1DA264E216F4}"/>
    <hyperlink ref="C768" r:id="rId11554" xr:uid="{258E2FE0-631F-4DDA-B1CD-E323B65A38C3}"/>
    <hyperlink ref="E768" r:id="rId11555" display="https://www.daloopa.com/src/1678997" xr:uid="{80A5D632-EDAA-4667-9AA2-6330ED75158A}"/>
    <hyperlink ref="F768" r:id="rId11556" display="https://www.daloopa.com/src/1684163" xr:uid="{E4D9D509-9CAF-4DEF-9976-7212E6A6486A}"/>
    <hyperlink ref="G768" r:id="rId11557" display="https://www.daloopa.com/src/1684183" xr:uid="{DA2472CE-B95B-48CD-91A2-58415D230A6F}"/>
    <hyperlink ref="H768" r:id="rId11558" display="https://www.daloopa.com/src/1684204" xr:uid="{E6AB3CBE-4490-44AF-8B03-B4E32CF789A9}"/>
    <hyperlink ref="AT768" r:id="rId11559" display="https://www.daloopa.com/src/45304422" xr:uid="{99E18D16-270A-4462-AA1B-33E8BB4814B6}"/>
    <hyperlink ref="A769" r:id="rId11560" xr:uid="{F83D31A6-123D-47FB-8175-B2CA9FB61ACC}"/>
    <hyperlink ref="C769" r:id="rId11561" xr:uid="{274BB449-A98B-4E00-BA13-AB31B5E23D98}"/>
    <hyperlink ref="E769" r:id="rId11562" display="https://www.daloopa.com/src/1678998" xr:uid="{233838BF-EE6B-4597-A66C-5B7ABF238440}"/>
    <hyperlink ref="F769" r:id="rId11563" display="https://www.daloopa.com/src/1684164" xr:uid="{8ADBF683-0008-4949-927E-004FC6E6C78E}"/>
    <hyperlink ref="G769" r:id="rId11564" display="https://www.daloopa.com/src/1684184" xr:uid="{E7CC63DD-1827-46DD-A3DB-26F581D89279}"/>
    <hyperlink ref="H769" r:id="rId11565" display="https://www.daloopa.com/src/1684205" xr:uid="{830D8829-5241-44E7-BB77-194C7E2D5368}"/>
    <hyperlink ref="AT769" r:id="rId11566" display="https://www.daloopa.com/src/45304423" xr:uid="{C05117BA-A741-44F3-A485-A518FF8654BA}"/>
    <hyperlink ref="A770" r:id="rId11567" xr:uid="{AD71569A-8C49-4AE1-8FA3-9D78D16BEBDC}"/>
    <hyperlink ref="C770" r:id="rId11568" xr:uid="{FEF348AE-F7C9-4F36-B8AE-C3F00F1DDB2C}"/>
    <hyperlink ref="E770" r:id="rId11569" display="https://www.daloopa.com/src/1678999" xr:uid="{AED68AB0-AA6C-4E85-8F93-65F1E3722EE8}"/>
    <hyperlink ref="F770" r:id="rId11570" display="https://www.daloopa.com/src/1684165" xr:uid="{43626995-B32F-407A-ABD9-3076B9FAFBFD}"/>
    <hyperlink ref="G770" r:id="rId11571" display="https://www.daloopa.com/src/1684185" xr:uid="{E9338FC3-48B9-4D2A-A457-EEF4C2034271}"/>
    <hyperlink ref="H770" r:id="rId11572" display="https://www.daloopa.com/src/1684206" xr:uid="{D611BCBF-445A-4563-AF80-D55EDC66F32B}"/>
    <hyperlink ref="AT770" r:id="rId11573" display="https://www.daloopa.com/src/45304424" xr:uid="{57B8E688-7988-4C1B-8E73-725DC0A923E3}"/>
    <hyperlink ref="A773" r:id="rId11574" xr:uid="{C29AFD4E-5418-4EFE-AE51-6A718160118E}"/>
    <hyperlink ref="C773" r:id="rId11575" xr:uid="{6E28213F-8A1A-4BB6-8E02-90D84696A5D7}"/>
    <hyperlink ref="E773" r:id="rId11576" display="https://www.daloopa.com/src/1679000" xr:uid="{EF69EDBD-AC20-4733-A720-68627CC6BDAA}"/>
    <hyperlink ref="F773" r:id="rId11577" display="https://www.daloopa.com/src/1684166" xr:uid="{3F6EC091-F969-49D1-8E80-FC699B5FF542}"/>
    <hyperlink ref="G773" r:id="rId11578" display="https://www.daloopa.com/src/1684186" xr:uid="{107468A5-5CEB-46DC-A7D6-B9356C919C0A}"/>
    <hyperlink ref="H773" r:id="rId11579" display="https://www.daloopa.com/src/1684207" xr:uid="{E6CD46C3-04D8-48EC-8F54-54766DAE5DE3}"/>
    <hyperlink ref="AT773" r:id="rId11580" display="https://www.daloopa.com/src/45304425" xr:uid="{AB765B71-B15D-4A41-BA4D-352B2FB63044}"/>
    <hyperlink ref="A775" r:id="rId11581" xr:uid="{8327A768-3681-4879-9E43-3200D3A17DCB}"/>
    <hyperlink ref="C775" r:id="rId11582" xr:uid="{B0CF29F8-8408-40BD-B7A5-5049816E33E1}"/>
    <hyperlink ref="E775" r:id="rId11583" display="https://www.daloopa.com/src/1679001" xr:uid="{F46A9109-8860-46ED-BD21-E5884061B67E}"/>
    <hyperlink ref="F775" r:id="rId11584" display="https://www.daloopa.com/src/1684167" xr:uid="{E01A3B02-0AE5-4BFF-95B6-655EB988B3F9}"/>
    <hyperlink ref="G775" r:id="rId11585" display="https://www.daloopa.com/src/1684187" xr:uid="{F41B568C-DDDE-4B93-95E8-8E715F7FE470}"/>
    <hyperlink ref="H775" r:id="rId11586" display="https://www.daloopa.com/src/1684208" xr:uid="{719C0477-863D-47DA-B6AF-4CC4FE8EC3B0}"/>
    <hyperlink ref="AT775" r:id="rId11587" display="https://www.daloopa.com/src/45304426" xr:uid="{D08D54AA-2332-4BFF-9931-F792B1326BA8}"/>
    <hyperlink ref="A776" r:id="rId11588" xr:uid="{54CE37F6-CD36-4650-9359-BAB36CFB9496}"/>
    <hyperlink ref="C776" r:id="rId11589" xr:uid="{EFFE885D-98BE-4E80-B963-E85AB048C21C}"/>
    <hyperlink ref="E776" r:id="rId11590" display="https://www.daloopa.com/src/1679002" xr:uid="{7E4202DD-63CD-4377-B5B0-35B385AB846C}"/>
    <hyperlink ref="F776" r:id="rId11591" display="https://www.daloopa.com/src/1684168" xr:uid="{6C16D20B-A9FA-497D-ADE1-4CDA2D75936D}"/>
    <hyperlink ref="G776" r:id="rId11592" display="https://www.daloopa.com/src/1684188" xr:uid="{D7AFBC18-41F2-42F9-879A-5C5DABBECCFB}"/>
    <hyperlink ref="H776" r:id="rId11593" display="https://www.daloopa.com/src/1684209" xr:uid="{76A43E6F-1004-41E6-AA63-727AE4C00155}"/>
    <hyperlink ref="AT776" r:id="rId11594" display="https://www.daloopa.com/src/45304427" xr:uid="{8C8B3098-C04F-4712-A791-936A0C679274}"/>
    <hyperlink ref="A777" r:id="rId11595" xr:uid="{F914F2D8-D72A-4E2A-84EB-E074DA6CD748}"/>
    <hyperlink ref="C777" r:id="rId11596" xr:uid="{F98764E9-900A-4F80-A5ED-D88604BA7337}"/>
    <hyperlink ref="E777" r:id="rId11597" display="https://www.daloopa.com/src/1679003" xr:uid="{2659C643-896B-4B0A-8A8E-1B0E19FC64D4}"/>
    <hyperlink ref="F777" r:id="rId11598" display="https://www.daloopa.com/src/1684169" xr:uid="{2D6367BA-A712-47E8-B613-29B36AA0DA4E}"/>
    <hyperlink ref="G777" r:id="rId11599" display="https://www.daloopa.com/src/1684189" xr:uid="{6D4BC973-BAD8-4B45-A8FB-D6068E32BC79}"/>
    <hyperlink ref="H777" r:id="rId11600" display="https://www.daloopa.com/src/1684210" xr:uid="{DCE905FF-D5D0-4E00-AA3D-EAA57F73CCED}"/>
    <hyperlink ref="AT777" r:id="rId11601" display="https://www.daloopa.com/src/45304429" xr:uid="{E2D5B8F4-FC01-4FD7-A7BB-912809F6CFA1}"/>
    <hyperlink ref="A778" r:id="rId11602" xr:uid="{B2153384-C2D0-4924-A8BA-C4A1C40D2018}"/>
    <hyperlink ref="C778" r:id="rId11603" xr:uid="{3D4E3E9C-34F8-455C-9BA7-F671ECABFAA9}"/>
    <hyperlink ref="E778" r:id="rId11604" display="https://www.daloopa.com/src/1679004" xr:uid="{629752FB-8010-42FD-AC13-949B07872611}"/>
    <hyperlink ref="F778" r:id="rId11605" display="https://www.daloopa.com/src/1684170" xr:uid="{9FBB4B3A-B545-49C1-8430-09F25681608B}"/>
    <hyperlink ref="G778" r:id="rId11606" display="https://www.daloopa.com/src/1684190" xr:uid="{4361FE7D-0472-4281-B1AD-8980F465A9C4}"/>
    <hyperlink ref="H778" r:id="rId11607" display="https://www.daloopa.com/src/1684211" xr:uid="{502F1BFC-6918-46E8-BE82-A7CA158C5F6D}"/>
    <hyperlink ref="AT778" r:id="rId11608" display="https://www.daloopa.com/src/45304430" xr:uid="{5BFF519C-092C-4D94-ADB7-76D90021D9D9}"/>
    <hyperlink ref="A779" r:id="rId11609" xr:uid="{F3B60113-0D73-4A02-9BF5-7062F6C07828}"/>
    <hyperlink ref="C779" r:id="rId11610" xr:uid="{EB969FBA-DF87-4D7D-A48E-B48E7BCBF3EF}"/>
    <hyperlink ref="E779" r:id="rId11611" display="https://www.daloopa.com/src/1679005" xr:uid="{28D1F38A-663A-4E48-A74C-A888844C7910}"/>
    <hyperlink ref="F779" r:id="rId11612" display="https://www.daloopa.com/src/1684171" xr:uid="{7277C1CC-37BA-4ECA-9D0D-8E59BED6A251}"/>
    <hyperlink ref="G779" r:id="rId11613" display="https://www.daloopa.com/src/1684191" xr:uid="{F62C256D-4CA8-4F0A-924E-77C15D62F563}"/>
    <hyperlink ref="H779" r:id="rId11614" display="https://www.daloopa.com/src/1684212" xr:uid="{02B24475-85D4-4AAB-B0C5-30531443DDC7}"/>
    <hyperlink ref="AT779" r:id="rId11615" display="https://www.daloopa.com/src/45304431" xr:uid="{71DD3A2F-4CA7-4BA8-878B-41CAE4EB76EE}"/>
    <hyperlink ref="A781" r:id="rId11616" xr:uid="{4BB813A6-08A6-41A6-80CD-34CD2B57F18D}"/>
    <hyperlink ref="C781" r:id="rId11617" xr:uid="{1FF43C13-06B8-4C91-9CA1-47466DD47417}"/>
    <hyperlink ref="E781" r:id="rId11618" display="https://www.daloopa.com/src/1679006" xr:uid="{0B1D38E9-773E-4DEB-A218-BE7F632396E0}"/>
    <hyperlink ref="F781" r:id="rId11619" display="https://www.daloopa.com/src/1684172" xr:uid="{3A19FB83-65C9-40B9-9BB6-240D879EBECD}"/>
    <hyperlink ref="G781" r:id="rId11620" display="https://www.daloopa.com/src/1684192" xr:uid="{8F2D2058-A0F3-4973-BE1E-B311CC9C46F5}"/>
    <hyperlink ref="H781" r:id="rId11621" display="https://www.daloopa.com/src/1684213" xr:uid="{C4FD0095-62D8-4A65-A3AF-8F7722729ED7}"/>
    <hyperlink ref="AT781" r:id="rId11622" display="https://www.daloopa.com/src/45304432" xr:uid="{6760D627-5E84-47E3-916D-63D2AA941F6B}"/>
    <hyperlink ref="A782" r:id="rId11623" xr:uid="{BE8215C5-D7A4-4752-8DA2-4CB4B6EFB05F}"/>
    <hyperlink ref="C782" r:id="rId11624" xr:uid="{B8C76774-3103-46AD-9313-479A133CCD4B}"/>
    <hyperlink ref="G782" r:id="rId11625" display="https://www.daloopa.com/src/1684193" xr:uid="{8913DFA4-D5A2-4531-A464-17B4F292CEA7}"/>
    <hyperlink ref="H782" r:id="rId11626" display="https://www.daloopa.com/src/1684214" xr:uid="{A14BADC6-52B5-4C71-ABA4-E63207F02F06}"/>
    <hyperlink ref="A785" r:id="rId11627" xr:uid="{4618B76F-8D34-42B3-909A-DB40EA79C79C}"/>
    <hyperlink ref="C785" r:id="rId11628" xr:uid="{1383C05B-8293-400D-8F38-870E6319CB93}"/>
    <hyperlink ref="V785" r:id="rId11629" display="https://www.daloopa.com/src/1682265" xr:uid="{7D94B8FB-B639-4830-86A6-58A57B762D1C}"/>
    <hyperlink ref="Z785" r:id="rId11630" display="https://www.daloopa.com/src/1682199" xr:uid="{FCB6B35A-7829-448E-A36F-A55B9A9B0772}"/>
    <hyperlink ref="AC785" r:id="rId11631" display="https://www.daloopa.com/src/1677329" xr:uid="{7105DE52-80F5-4A16-9B3D-6A475B9E9E6E}"/>
    <hyperlink ref="AX785" r:id="rId11632" display="https://www.daloopa.com/src/1682618" xr:uid="{D948DBD2-50EB-497F-9B00-9E033D849245}"/>
    <hyperlink ref="A786" r:id="rId11633" xr:uid="{120FE3DD-85C5-4907-821F-ED7422C94ABD}"/>
    <hyperlink ref="C786" r:id="rId11634" xr:uid="{3E10B5DC-CC23-4580-9BD1-19EF0BAD375E}"/>
    <hyperlink ref="V786" r:id="rId11635" display="https://www.daloopa.com/src/1682266" xr:uid="{67422539-50C1-44FA-BCB3-760768A31666}"/>
    <hyperlink ref="Z786" r:id="rId11636" display="https://www.daloopa.com/src/1682200" xr:uid="{A0856084-4EDB-4DA7-8FDD-0F8C7E3A912F}"/>
    <hyperlink ref="AC786" r:id="rId11637" display="https://www.daloopa.com/src/1677330" xr:uid="{9C9010C9-AE85-405C-9564-87B82239C1D4}"/>
    <hyperlink ref="AX786" r:id="rId11638" display="https://www.daloopa.com/src/1682619" xr:uid="{8AB61277-642E-4D9F-94CF-133E59F5E38C}"/>
    <hyperlink ref="A787" r:id="rId11639" xr:uid="{97085EE2-9B1E-4395-A5CD-09124B3CCFD1}"/>
    <hyperlink ref="C787" r:id="rId11640" xr:uid="{CC9C316A-904E-4AC5-A995-BB35ED10B9CD}"/>
    <hyperlink ref="V787" r:id="rId11641" display="https://www.daloopa.com/src/1682267" xr:uid="{8E840C08-1181-4327-B65F-CCDCB98A09E1}"/>
    <hyperlink ref="Z787" r:id="rId11642" display="https://www.daloopa.com/src/1682201" xr:uid="{5ACEFAA2-1BCB-4147-94F0-2EABA92B3311}"/>
    <hyperlink ref="AC787" r:id="rId11643" display="https://www.daloopa.com/src/1677331" xr:uid="{3930A486-0E0F-41D6-9EE0-0E76FF762983}"/>
    <hyperlink ref="AX787" r:id="rId11644" display="https://www.daloopa.com/src/1682620" xr:uid="{E014DA2D-C2A2-4B0C-8286-826C3162B162}"/>
    <hyperlink ref="A789" r:id="rId11645" xr:uid="{58FDF1EA-BA2A-40F9-9F79-788A3FA81875}"/>
    <hyperlink ref="C789" r:id="rId11646" xr:uid="{BFBF3E9B-30D7-4E53-B197-B0E78984D5F1}"/>
    <hyperlink ref="Z789" r:id="rId11647" display="https://www.daloopa.com/src/1682202" xr:uid="{AFC225A1-45FC-4A5C-A4E2-D726E61FA5C7}"/>
    <hyperlink ref="AC789" r:id="rId11648" display="https://www.daloopa.com/src/1677332" xr:uid="{D1DA7355-F08B-4B0C-B045-8039CA3E8FF6}"/>
    <hyperlink ref="A790" r:id="rId11649" xr:uid="{3415AC52-C0BC-4485-A893-ED8A263DE886}"/>
    <hyperlink ref="C790" r:id="rId11650" xr:uid="{1EDBF9B8-3B58-48CD-AB42-21BDDD1000C0}"/>
    <hyperlink ref="Z790" r:id="rId11651" display="https://www.daloopa.com/src/1682203" xr:uid="{C8DD55F0-4724-4ACC-853E-54B63DCB5DA0}"/>
    <hyperlink ref="AC790" r:id="rId11652" display="https://www.daloopa.com/src/1677333" xr:uid="{1EECCEE4-759E-4000-A59A-33FDFD524383}"/>
    <hyperlink ref="A792" r:id="rId11653" xr:uid="{006FFA81-3B15-4736-B908-6F3A92E5ABFE}"/>
    <hyperlink ref="C792" r:id="rId11654" xr:uid="{D3398DE6-B7A1-49C4-BBE9-D41094069041}"/>
    <hyperlink ref="X792" r:id="rId11655" display="https://www.daloopa.com/src/1682526" xr:uid="{945E0D68-D538-47C1-B650-1C7E553E2848}"/>
    <hyperlink ref="A793" r:id="rId11656" xr:uid="{9AA9BAAB-1DDE-4929-AA63-6E235067F5F2}"/>
    <hyperlink ref="C793" r:id="rId11657" xr:uid="{FE16FD6A-DEB2-40C3-9FB5-7C3EBA5E2BD5}"/>
    <hyperlink ref="X793" r:id="rId11658" display="https://www.daloopa.com/src/1682527" xr:uid="{E3E3CDCB-47C2-4DDF-B8B2-6989D567639C}"/>
    <hyperlink ref="A794" r:id="rId11659" xr:uid="{9B0FA843-0A51-4F80-9334-48F78A97143C}"/>
    <hyperlink ref="C794" r:id="rId11660" xr:uid="{CF207B67-FE83-4A94-BA10-DBDADDBE4087}"/>
    <hyperlink ref="X794" r:id="rId11661" display="https://www.daloopa.com/src/1682528" xr:uid="{F0FAC972-F243-434C-A581-C21B42224E38}"/>
    <hyperlink ref="A796" r:id="rId11662" xr:uid="{AACFC97D-0815-4804-9230-3E906B35667E}"/>
    <hyperlink ref="C796" r:id="rId11663" xr:uid="{06CC4F2D-DEF8-43B8-B647-4DA3D9548DDC}"/>
    <hyperlink ref="X796" r:id="rId11664" display="https://www.daloopa.com/src/1682529" xr:uid="{07F28308-C923-424E-821D-104966E0DB2A}"/>
    <hyperlink ref="A797" r:id="rId11665" xr:uid="{74E925C3-A232-4C31-893E-1D23532D1CB5}"/>
    <hyperlink ref="C797" r:id="rId11666" xr:uid="{9163EBCA-689A-47F0-B3A1-8B4387923055}"/>
    <hyperlink ref="X797" r:id="rId11667" display="https://www.daloopa.com/src/1682530" xr:uid="{D793B396-4045-4FE0-B2E8-0C4F3A81F96C}"/>
    <hyperlink ref="A799" r:id="rId11668" xr:uid="{66134C41-EE46-44C5-BA8C-1DBF919BF091}"/>
    <hyperlink ref="C799" r:id="rId11669" xr:uid="{052A279E-095F-4100-9C6F-56DDECB73AFE}"/>
    <hyperlink ref="V799" r:id="rId11670" display="https://www.daloopa.com/src/1682268" xr:uid="{DF140A68-3AF8-46AF-80B8-C9813A2EC32B}"/>
    <hyperlink ref="X799" r:id="rId11671" display="https://www.daloopa.com/src/1682531" xr:uid="{070730FF-1489-4425-8371-BE9ADC8C879F}"/>
    <hyperlink ref="Z799" r:id="rId11672" display="https://www.daloopa.com/src/1682204" xr:uid="{21BEF88E-4088-41F5-8F37-D6F3BE722001}"/>
    <hyperlink ref="AC799" r:id="rId11673" display="https://www.daloopa.com/src/1677334" xr:uid="{B7D16727-809B-4402-89BF-83D3077CE3E0}"/>
    <hyperlink ref="A800" r:id="rId11674" xr:uid="{ABDBA80A-6BF7-4FA5-963A-B0F929F6E93E}"/>
    <hyperlink ref="C800" r:id="rId11675" xr:uid="{F48E8700-C1E7-4841-8F3A-CDC5589FFAED}"/>
    <hyperlink ref="X800" r:id="rId11676" display="https://www.daloopa.com/src/1682532" xr:uid="{3D414067-B0EA-4523-ACF5-1B6957C50EEF}"/>
    <hyperlink ref="A801" r:id="rId11677" xr:uid="{529655B1-2ECE-436D-ACF5-A99D434C58E4}"/>
    <hyperlink ref="C801" r:id="rId11678" xr:uid="{C7688CBB-DF4E-464D-BCAA-B1DC50003834}"/>
    <hyperlink ref="V801" r:id="rId11679" display="https://www.daloopa.com/src/1682269" xr:uid="{7D9BA770-94C7-4163-B80E-C773E2949477}"/>
    <hyperlink ref="Z801" r:id="rId11680" display="https://www.daloopa.com/src/1682205" xr:uid="{A936E5FE-B27B-4005-B24A-EFEC02B5E1AA}"/>
    <hyperlink ref="AC801" r:id="rId11681" display="https://www.daloopa.com/src/1677335" xr:uid="{E4B04BFA-A411-4E28-BB79-14B424AFA140}"/>
    <hyperlink ref="A802" r:id="rId11682" xr:uid="{F9CC100F-597E-40E0-90BB-35125CA7FBB3}"/>
    <hyperlink ref="C802" r:id="rId11683" xr:uid="{1E6D34A6-7670-490C-AE63-C684750F01E8}"/>
    <hyperlink ref="V802" r:id="rId11684" display="https://www.daloopa.com/src/1682270" xr:uid="{CF51F635-A221-4739-B0F3-D0E7BB420C39}"/>
    <hyperlink ref="X802" r:id="rId11685" display="https://www.daloopa.com/src/1682533" xr:uid="{3E4738CC-B8BD-4DB0-89F7-2887E5F9A845}"/>
    <hyperlink ref="Z802" r:id="rId11686" display="https://www.daloopa.com/src/1682206" xr:uid="{491C65A5-A074-434B-8B85-5FA1F2051AE0}"/>
    <hyperlink ref="AC802" r:id="rId11687" display="https://www.daloopa.com/src/1677336" xr:uid="{6DD9241B-E2A1-4903-A4E3-0385C94AEF47}"/>
    <hyperlink ref="A804" r:id="rId11688" xr:uid="{F0D422A5-30ED-4D8F-9006-0A2EBF4CF0C4}"/>
    <hyperlink ref="C804" r:id="rId11689" xr:uid="{90D4806B-216A-42C0-99B1-7FBD4D07DF0F}"/>
    <hyperlink ref="V804" r:id="rId11690" display="https://www.daloopa.com/src/1682271" xr:uid="{DA3BD4B9-657C-4F89-8EF1-2231065A82DC}"/>
    <hyperlink ref="X804" r:id="rId11691" display="https://www.daloopa.com/src/1682534" xr:uid="{68315AB3-CE51-4FE8-AD6F-CFC391BEB75B}"/>
    <hyperlink ref="Z804" r:id="rId11692" display="https://www.daloopa.com/src/1682207" xr:uid="{0FD06DE6-1827-4815-AD3F-519F37560E76}"/>
    <hyperlink ref="AC804" r:id="rId11693" display="https://www.daloopa.com/src/1677337" xr:uid="{AC965C40-ABF1-467F-932B-7BAE9C1526D4}"/>
    <hyperlink ref="A805" r:id="rId11694" xr:uid="{3A9BD919-125F-468D-9590-A24F2278514E}"/>
    <hyperlink ref="C805" r:id="rId11695" xr:uid="{7D383E61-F103-496C-96AE-70AD966B4694}"/>
    <hyperlink ref="V805" r:id="rId11696" display="https://www.daloopa.com/src/1682272" xr:uid="{6C5CD858-EBE3-4C7C-B05E-C389DB04B9CA}"/>
    <hyperlink ref="X805" r:id="rId11697" display="https://www.daloopa.com/src/1682535" xr:uid="{911884A7-7FD5-499C-A172-69EDA7B3B2CB}"/>
    <hyperlink ref="Z805" r:id="rId11698" display="https://www.daloopa.com/src/1682208" xr:uid="{AF889025-46A9-4711-B28D-DA5B815B0C12}"/>
    <hyperlink ref="AC805" r:id="rId11699" display="https://www.daloopa.com/src/1677338" xr:uid="{58C73D5D-FF0B-4B43-AB17-2B62039BED48}"/>
    <hyperlink ref="A806" r:id="rId11700" xr:uid="{D67400F8-5067-4C7C-813E-56E55C8CD688}"/>
    <hyperlink ref="C806" r:id="rId11701" xr:uid="{373C72E2-E626-4428-8964-015D79814BFA}"/>
    <hyperlink ref="V806" r:id="rId11702" display="https://www.daloopa.com/src/1682273" xr:uid="{39901FBA-B140-4633-B372-4C175879A4CC}"/>
    <hyperlink ref="X806" r:id="rId11703" display="https://www.daloopa.com/src/1682536" xr:uid="{802381C7-9C7C-4589-8A11-2D5909BDBEDA}"/>
    <hyperlink ref="Z806" r:id="rId11704" display="https://www.daloopa.com/src/1682209" xr:uid="{04AA7DC1-2D78-467C-B2CF-E2600ED93BD7}"/>
    <hyperlink ref="AC806" r:id="rId11705" display="https://www.daloopa.com/src/1677339" xr:uid="{D46F61EA-D114-4C69-9059-DFD46EAF3E27}"/>
    <hyperlink ref="A807" r:id="rId11706" xr:uid="{3AE76D4F-1D59-4464-B891-18ACF4592308}"/>
    <hyperlink ref="C807" r:id="rId11707" xr:uid="{BCE6AF65-1498-4B12-9A90-A31E4E964E2D}"/>
    <hyperlink ref="X807" r:id="rId11708" display="https://www.daloopa.com/src/1682537" xr:uid="{CBE1D8C0-20EC-4DAC-9813-62B79806193C}"/>
    <hyperlink ref="A810" r:id="rId11709" xr:uid="{457EBABC-1C29-44EA-9651-6C1894E1D5AA}"/>
    <hyperlink ref="C810" r:id="rId11710" xr:uid="{C872F487-376D-487E-BA69-A082382BCC9F}"/>
    <hyperlink ref="I810" r:id="rId11711" display="https://www.daloopa.com/src/1678752" xr:uid="{A371EFBE-9A9E-4676-8C7D-9B61D8FEC3FE}"/>
    <hyperlink ref="N810" r:id="rId11712" display="https://www.daloopa.com/src/1678724" xr:uid="{DBE183E4-7070-4135-819D-20EF7827E2DE}"/>
    <hyperlink ref="O810" r:id="rId11713" display="https://www.daloopa.com/src/1678714" xr:uid="{4F22FF0E-C645-4205-92A4-531022B44B30}"/>
    <hyperlink ref="P810" r:id="rId11714" display="https://www.daloopa.com/src/1678704" xr:uid="{526BEE50-EC87-4DEF-90CE-255BA424D01F}"/>
    <hyperlink ref="Q810" r:id="rId11715" display="https://www.daloopa.com/src/1678694" xr:uid="{491BBDBA-AAB8-497E-ACF9-5CB295228A6B}"/>
    <hyperlink ref="R810" r:id="rId11716" display="https://www.daloopa.com/src/1678681" xr:uid="{9773AD4C-6C6A-47F7-B79F-5E558C87F1AA}"/>
    <hyperlink ref="S810" r:id="rId11717" display="https://www.daloopa.com/src/1678661" xr:uid="{D68F1A1D-657A-4DD7-88DC-4706F378340C}"/>
    <hyperlink ref="T810" r:id="rId11718" display="https://www.daloopa.com/src/1678671" xr:uid="{80EDF3E8-EDE0-4C84-8C0E-7D2DF293DEA3}"/>
    <hyperlink ref="AW810" r:id="rId11719" display="https://www.daloopa.com/src/45304433" xr:uid="{5EE7A23D-1E4F-4AD5-B980-494542BC0E60}"/>
    <hyperlink ref="A812" r:id="rId11720" xr:uid="{E0FAAFE3-79A8-4ABB-9E22-23468B242E6C}"/>
    <hyperlink ref="C812" r:id="rId11721" xr:uid="{311BC5E3-D73F-4054-A633-13F8D3054B05}"/>
    <hyperlink ref="I812" r:id="rId11722" display="https://www.daloopa.com/src/1678753" xr:uid="{DCBE7AE5-D364-4A13-8DFB-AC1F7AE361FE}"/>
    <hyperlink ref="N812" r:id="rId11723" display="https://www.daloopa.com/src/1678725" xr:uid="{6BD4DA7C-2C1A-45CA-A076-189DBCB88DE4}"/>
    <hyperlink ref="O812" r:id="rId11724" display="https://www.daloopa.com/src/1678715" xr:uid="{22A0AEC5-41BC-4BAB-B456-35D87DC4AD89}"/>
    <hyperlink ref="P812" r:id="rId11725" display="https://www.daloopa.com/src/1678705" xr:uid="{E893B9D2-A69C-4EE5-AE6D-352F2CB38688}"/>
    <hyperlink ref="Q812" r:id="rId11726" display="https://www.daloopa.com/src/1678695" xr:uid="{8C2E0682-08A0-406D-A5DD-A768AB4C9B43}"/>
    <hyperlink ref="R812" r:id="rId11727" display="https://www.daloopa.com/src/1678682" xr:uid="{ADD42ACC-7FC8-45CE-BDDB-EBD3743D0D12}"/>
    <hyperlink ref="S812" r:id="rId11728" display="https://www.daloopa.com/src/1678662" xr:uid="{84E5E40B-C70A-4F55-BB33-D0A49ED592F1}"/>
    <hyperlink ref="T812" r:id="rId11729" display="https://www.daloopa.com/src/1678672" xr:uid="{E83F923A-198D-4D3B-844B-505DE339374D}"/>
    <hyperlink ref="AW812" r:id="rId11730" display="https://www.daloopa.com/src/45304434" xr:uid="{86F873D3-C0F0-4288-86F1-D10D9E92ABEE}"/>
    <hyperlink ref="A813" r:id="rId11731" xr:uid="{B381D210-440A-42FD-A2C4-77EF78AD407A}"/>
    <hyperlink ref="C813" r:id="rId11732" xr:uid="{1BBA7831-930B-40C0-B0F9-86666922A23B}"/>
    <hyperlink ref="I813" r:id="rId11733" display="https://www.daloopa.com/src/1678754" xr:uid="{AFEB5DA6-BBFB-4331-B269-C184C3212E27}"/>
    <hyperlink ref="N813" r:id="rId11734" display="https://www.daloopa.com/src/1678726" xr:uid="{DCA1B081-F5A0-4B22-9236-F8066C01EAB0}"/>
    <hyperlink ref="O813" r:id="rId11735" display="https://www.daloopa.com/src/1678716" xr:uid="{30CEC58A-1E03-4CCC-B574-E632911BA1C5}"/>
    <hyperlink ref="P813" r:id="rId11736" display="https://www.daloopa.com/src/1678706" xr:uid="{5146D1DA-B214-4CDC-BC65-6079788449A2}"/>
    <hyperlink ref="Q813" r:id="rId11737" display="https://www.daloopa.com/src/1678696" xr:uid="{50AF64A2-15C1-4901-8A54-ACC46E24793A}"/>
    <hyperlink ref="R813" r:id="rId11738" display="https://www.daloopa.com/src/1678683" xr:uid="{8F26C252-324E-45BD-B256-1F4635BFF208}"/>
    <hyperlink ref="S813" r:id="rId11739" display="https://www.daloopa.com/src/1678663" xr:uid="{B5637710-89F0-4AE0-A691-40E2FA5B1C98}"/>
    <hyperlink ref="T813" r:id="rId11740" display="https://www.daloopa.com/src/1678673" xr:uid="{88EB0364-7527-485E-8B7C-B08E5E7FFD33}"/>
    <hyperlink ref="AW813" r:id="rId11741" display="https://www.daloopa.com/src/45304435" xr:uid="{125BB363-EB67-4521-9491-0DC58D12354A}"/>
    <hyperlink ref="A814" r:id="rId11742" xr:uid="{C361AA63-0E19-47D4-8D7A-13A824F2D91D}"/>
    <hyperlink ref="C814" r:id="rId11743" xr:uid="{8ED12D75-97FC-4F4A-9299-FC815032D879}"/>
    <hyperlink ref="I814" r:id="rId11744" display="https://www.daloopa.com/src/1678755" xr:uid="{023CFBE9-6A19-45C9-AD5E-9FC7804DD11C}"/>
    <hyperlink ref="N814" r:id="rId11745" display="https://www.daloopa.com/src/1678727" xr:uid="{000BC0B7-B72F-4770-B8AF-804BD32A61A9}"/>
    <hyperlink ref="O814" r:id="rId11746" display="https://www.daloopa.com/src/1678717" xr:uid="{AE794AB2-AF5A-435E-A757-C8C86CE35461}"/>
    <hyperlink ref="P814" r:id="rId11747" display="https://www.daloopa.com/src/1678707" xr:uid="{E60C65CA-D004-40F8-8D27-650CB0001D3F}"/>
    <hyperlink ref="Q814" r:id="rId11748" display="https://www.daloopa.com/src/1678697" xr:uid="{C51F20E8-7B85-4F1E-BE0D-44F23768A19B}"/>
    <hyperlink ref="R814" r:id="rId11749" display="https://www.daloopa.com/src/1678684" xr:uid="{E0412B51-6974-40B0-9B2D-EACF4C0E7ED4}"/>
    <hyperlink ref="S814" r:id="rId11750" display="https://www.daloopa.com/src/1678664" xr:uid="{4B816B45-E868-4FBB-8F69-C8AFB67343F4}"/>
    <hyperlink ref="T814" r:id="rId11751" display="https://www.daloopa.com/src/1678674" xr:uid="{5CB528F6-0650-443D-99F0-6904CA68C07C}"/>
    <hyperlink ref="AW814" r:id="rId11752" display="https://www.daloopa.com/src/45304436" xr:uid="{2E45A4E3-D86B-4465-8994-380BFA466B84}"/>
    <hyperlink ref="A815" r:id="rId11753" xr:uid="{620BEA75-58A1-46A5-87D6-C061D1AFB863}"/>
    <hyperlink ref="C815" r:id="rId11754" xr:uid="{2A8AC977-313D-4219-8414-6F6BC5667068}"/>
    <hyperlink ref="I815" r:id="rId11755" display="https://www.daloopa.com/src/1678756" xr:uid="{12E415E7-F9DD-4D2A-8272-9B20342136ED}"/>
    <hyperlink ref="N815" r:id="rId11756" display="https://www.daloopa.com/src/1678728" xr:uid="{F516DB07-7063-46D9-AC3D-E7FF6375B2DF}"/>
    <hyperlink ref="O815" r:id="rId11757" display="https://www.daloopa.com/src/1678718" xr:uid="{E26FE10B-8824-488D-8E45-3E42529035F2}"/>
    <hyperlink ref="P815" r:id="rId11758" display="https://www.daloopa.com/src/1678708" xr:uid="{4BCA399E-E991-48B2-B065-9DF1CA009F92}"/>
    <hyperlink ref="Q815" r:id="rId11759" display="https://www.daloopa.com/src/1678698" xr:uid="{3F15F3D5-8B0E-4E59-AA53-DA0D8FF1DB8B}"/>
    <hyperlink ref="R815" r:id="rId11760" display="https://www.daloopa.com/src/1678685" xr:uid="{000B8848-4D70-4AD8-B787-98BA976F7B6D}"/>
    <hyperlink ref="S815" r:id="rId11761" display="https://www.daloopa.com/src/1678665" xr:uid="{E0389B66-4B4A-4882-9D62-0F454EC2AC6A}"/>
    <hyperlink ref="T815" r:id="rId11762" display="https://www.daloopa.com/src/1678675" xr:uid="{611470CB-702E-4576-9778-4ACA46F279E4}"/>
    <hyperlink ref="AW815" r:id="rId11763" display="https://www.daloopa.com/src/45304437" xr:uid="{0FEF1E63-AC23-4F1F-B51B-1C5527FB8AD3}"/>
    <hyperlink ref="A816" r:id="rId11764" xr:uid="{CC93B377-AB43-4664-8306-6E6BAA4297B9}"/>
    <hyperlink ref="C816" r:id="rId11765" xr:uid="{57E7330F-6BC9-4BCC-90AC-427BC440CC55}"/>
    <hyperlink ref="I816" r:id="rId11766" display="https://www.daloopa.com/src/1678757" xr:uid="{E286621C-5DCC-48E6-97CB-D4F1001A93F5}"/>
    <hyperlink ref="A818" r:id="rId11767" xr:uid="{B6A0FFB9-8F57-441A-A133-0C999C420268}"/>
    <hyperlink ref="C818" r:id="rId11768" xr:uid="{0AE1518C-C4E5-44D5-B4A0-DCBE616B4917}"/>
    <hyperlink ref="E818" r:id="rId11769" display="https://www.daloopa.com/src/1678780" xr:uid="{46735324-3841-4941-89DC-2479A08FE1E1}"/>
    <hyperlink ref="F818" r:id="rId11770" display="https://www.daloopa.com/src/1678776" xr:uid="{5F865FE4-0278-4497-A874-105534893D9B}"/>
    <hyperlink ref="G818" r:id="rId11771" display="https://www.daloopa.com/src/1678772" xr:uid="{3863715E-3147-40DA-B20E-16BADB94547C}"/>
    <hyperlink ref="H818" r:id="rId11772" display="https://www.daloopa.com/src/1678768" xr:uid="{D5C57835-43B9-483B-B0BE-7D28837405BB}"/>
    <hyperlink ref="I818" r:id="rId11773" display="https://www.daloopa.com/src/1678758" xr:uid="{E8B6DFF9-335C-473E-83BD-C63CC4A6AE9B}"/>
    <hyperlink ref="J818" r:id="rId11774" display="https://www.daloopa.com/src/1678748" xr:uid="{23673A3D-E097-499F-926B-8E3D360CB859}"/>
    <hyperlink ref="K818" r:id="rId11775" display="https://www.daloopa.com/src/1678744" xr:uid="{A0F4429B-8C96-4976-9458-E42FB4884F2B}"/>
    <hyperlink ref="L818" r:id="rId11776" display="https://www.daloopa.com/src/1678740" xr:uid="{1B3FA740-0AEA-4732-8957-A71B067803B0}"/>
    <hyperlink ref="M818" r:id="rId11777" display="https://www.daloopa.com/src/1678736" xr:uid="{5A0B622D-A31C-4707-9679-8F89C9CA9AC1}"/>
    <hyperlink ref="N818" r:id="rId11778" display="https://www.daloopa.com/src/1678729" xr:uid="{A7057FF2-6B0E-4CB9-B75F-F5EBCF46A886}"/>
    <hyperlink ref="O818" r:id="rId11779" display="https://www.daloopa.com/src/1678719" xr:uid="{992AD741-F9AC-4382-A8F2-59FDB53674F5}"/>
    <hyperlink ref="P818" r:id="rId11780" display="https://www.daloopa.com/src/1678709" xr:uid="{D0B7E01E-221E-4A8C-BF4A-DD314650FBDA}"/>
    <hyperlink ref="Q818" r:id="rId11781" display="https://www.daloopa.com/src/1678699" xr:uid="{945FE0DD-F094-4C06-8134-A24A068EDCA8}"/>
    <hyperlink ref="R818" r:id="rId11782" display="https://www.daloopa.com/src/1678686" xr:uid="{F7F9E345-CC47-42C8-98EA-2A4A4ABEB61C}"/>
    <hyperlink ref="S818" r:id="rId11783" display="https://www.daloopa.com/src/1678666" xr:uid="{5B714B9F-78B5-4861-8AC0-C5FD15849428}"/>
    <hyperlink ref="T818" r:id="rId11784" display="https://www.daloopa.com/src/1678676" xr:uid="{C3D389C8-74AC-4A1E-A5AA-01972D0F6C59}"/>
    <hyperlink ref="AT818" r:id="rId11785" display="https://www.daloopa.com/src/45304438" xr:uid="{783239FF-FD9F-463D-ACE5-108DB3A33596}"/>
    <hyperlink ref="AU818" r:id="rId11786" display="https://www.daloopa.com/src/45304439" xr:uid="{A5956B9B-1599-4602-B9E5-AF31720D190E}"/>
    <hyperlink ref="AV818" r:id="rId11787" display="https://www.daloopa.com/src/45304440" xr:uid="{DB5A2323-1992-4F00-8061-52960B000C6C}"/>
    <hyperlink ref="AW818" r:id="rId11788" display="https://www.daloopa.com/src/45304441" xr:uid="{B17E4812-FE7F-4D02-9AB4-619E3BB72ED2}"/>
    <hyperlink ref="A820" r:id="rId11789" xr:uid="{0FF32EB6-869F-469C-B66D-5A3D1D0C445A}"/>
    <hyperlink ref="C820" r:id="rId11790" xr:uid="{82933561-461D-4D92-8B89-76F440CAFFBF}"/>
    <hyperlink ref="E820" r:id="rId11791" display="https://www.daloopa.com/src/1678428" xr:uid="{0AF9B3F2-ADD6-4A4A-B7FF-2D5137E13BAA}"/>
    <hyperlink ref="F820" r:id="rId11792" display="https://www.daloopa.com/src/1678430" xr:uid="{DECB0F77-73E3-4195-BAD9-9F2840FBE987}"/>
    <hyperlink ref="G820" r:id="rId11793" display="https://www.daloopa.com/src/1678432" xr:uid="{3ABCD1A7-1B2D-412B-A11B-5B28FB668278}"/>
    <hyperlink ref="H820" r:id="rId11794" display="https://www.daloopa.com/src/1678434" xr:uid="{054E4521-B86E-437B-872E-26FF89A8E9D1}"/>
    <hyperlink ref="I820" r:id="rId11795" display="https://www.daloopa.com/src/1678759" xr:uid="{B1282C55-3C8C-4A98-9B61-77185EE5CD83}"/>
    <hyperlink ref="J820" r:id="rId11796" display="https://www.daloopa.com/src/1678436" xr:uid="{16C1272F-6181-483E-8706-343D150A10C4}"/>
    <hyperlink ref="K820" r:id="rId11797" display="https://www.daloopa.com/src/1678438" xr:uid="{C54905EC-8D82-45AA-B6E0-D0E25D5D05AF}"/>
    <hyperlink ref="L820" r:id="rId11798" display="https://www.daloopa.com/src/1678440" xr:uid="{3604F824-0D76-4441-9F79-EA6B60B92689}"/>
    <hyperlink ref="M820" r:id="rId11799" display="https://www.daloopa.com/src/1678442" xr:uid="{0ECA31D8-3738-4E78-93BB-6C7ABFF93D24}"/>
    <hyperlink ref="N820" r:id="rId11800" display="https://www.daloopa.com/src/1678730" xr:uid="{68514FFA-6334-41BA-B532-79725CF9A306}"/>
    <hyperlink ref="O820" r:id="rId11801" display="https://www.daloopa.com/src/1678720" xr:uid="{AC396AD7-CF2E-4278-9407-2A7F4200EEF6}"/>
    <hyperlink ref="P820" r:id="rId11802" display="https://www.daloopa.com/src/1678710" xr:uid="{8BF27B01-E4C7-4223-9EFA-1AF7092C6DB2}"/>
    <hyperlink ref="Q820" r:id="rId11803" display="https://www.daloopa.com/src/1678700" xr:uid="{DE01FD8F-3C2E-4B5E-B22F-C40099017704}"/>
    <hyperlink ref="R820" r:id="rId11804" display="https://www.daloopa.com/src/1678687" xr:uid="{0B3A2548-9A1B-4CA5-8E07-9309B9891AE3}"/>
    <hyperlink ref="S820" r:id="rId11805" display="https://www.daloopa.com/src/1678667" xr:uid="{57CC2BEC-99D8-477F-8557-EC0211D49965}"/>
    <hyperlink ref="T820" r:id="rId11806" display="https://www.daloopa.com/src/1678677" xr:uid="{6A7A7275-C516-4ECF-B06F-1940FFA0E92E}"/>
    <hyperlink ref="A821" r:id="rId11807" xr:uid="{7002CDD2-8CBA-4A1A-947B-A7725B9F9E3E}"/>
    <hyperlink ref="C821" r:id="rId11808" xr:uid="{B0FBF6E5-2648-4B20-9E0A-B15FF5AB4A95}"/>
    <hyperlink ref="I821" r:id="rId11809" display="https://www.daloopa.com/src/1678760" xr:uid="{53A6531B-5BF5-4227-A7D7-5060C3AC8F70}"/>
    <hyperlink ref="A822" r:id="rId11810" xr:uid="{4A3EF1BA-3626-4903-BB71-1589565E4F0F}"/>
    <hyperlink ref="C822" r:id="rId11811" xr:uid="{295D056C-B5F0-4489-83C4-D5E6D32B6173}"/>
    <hyperlink ref="I822" r:id="rId11812" display="https://www.daloopa.com/src/1678761" xr:uid="{E87005CD-4020-45A9-90E5-F7E2488C737B}"/>
    <hyperlink ref="A823" r:id="rId11813" xr:uid="{E6BE52F7-81DB-4E36-AD06-B65A39EDE267}"/>
    <hyperlink ref="C823" r:id="rId11814" xr:uid="{0725C8EC-8712-4BFF-88DB-33A6FEFB6C28}"/>
    <hyperlink ref="I823" r:id="rId11815" display="https://www.daloopa.com/src/1678762" xr:uid="{59990173-3FE5-48AE-A910-3B97DAB1F68B}"/>
    <hyperlink ref="A824" r:id="rId11816" xr:uid="{9A579FE4-874D-4FD6-A2C4-F6B270C46EEA}"/>
    <hyperlink ref="C824" r:id="rId11817" xr:uid="{0395A64C-AF9A-4A59-B3DB-785B15EC441F}"/>
    <hyperlink ref="I824" r:id="rId11818" display="https://www.daloopa.com/src/1678763" xr:uid="{6FB5E9FC-EF0D-46C8-B190-EA267368BBE3}"/>
    <hyperlink ref="A826" r:id="rId11819" xr:uid="{096E269C-D057-4CAC-AA57-4DED6B76E9D8}"/>
    <hyperlink ref="C826" r:id="rId11820" xr:uid="{950CC1F8-E95B-42C1-96C0-6768F45AE0F8}"/>
    <hyperlink ref="I826" r:id="rId11821" display="https://www.daloopa.com/src/1678764" xr:uid="{6853A287-3F11-401C-ACCA-B710A42C0036}"/>
    <hyperlink ref="A827" r:id="rId11822" xr:uid="{78D79F07-FDEA-46EC-8159-1C6F3C4608C4}"/>
    <hyperlink ref="C827" r:id="rId11823" xr:uid="{BD57CE87-50E8-4BE1-A0D3-AB08C12DA475}"/>
    <hyperlink ref="E827" r:id="rId11824" display="https://www.daloopa.com/src/1678781" xr:uid="{240126E5-FAA5-47C8-8814-45FE5942366D}"/>
    <hyperlink ref="F827" r:id="rId11825" display="https://www.daloopa.com/src/1678777" xr:uid="{7EFB7C10-166C-4CA8-8821-7AFD8BC864D3}"/>
    <hyperlink ref="G827" r:id="rId11826" display="https://www.daloopa.com/src/1678773" xr:uid="{CDC068CC-C85B-4352-B10E-D3D994247130}"/>
    <hyperlink ref="H827" r:id="rId11827" display="https://www.daloopa.com/src/1678769" xr:uid="{9B5D0356-EBA6-49AB-BB3B-9686694432B9}"/>
    <hyperlink ref="I827" r:id="rId11828" display="https://www.daloopa.com/src/1678765" xr:uid="{694A077D-8801-4A73-B813-F265F5ADA790}"/>
    <hyperlink ref="J827" r:id="rId11829" display="https://www.daloopa.com/src/1678749" xr:uid="{A0B30466-12F4-43F2-8F42-E3A28AD6A3DB}"/>
    <hyperlink ref="K827" r:id="rId11830" display="https://www.daloopa.com/src/1678745" xr:uid="{F614B6E5-787D-4B95-9672-C8B34016538D}"/>
    <hyperlink ref="L827" r:id="rId11831" display="https://www.daloopa.com/src/1678741" xr:uid="{A5B946D8-3867-460C-AC3D-0B62B1A2E23E}"/>
    <hyperlink ref="M827" r:id="rId11832" display="https://www.daloopa.com/src/1678737" xr:uid="{F233D66F-7CE5-4ACB-86C2-4D3CD461A7E8}"/>
    <hyperlink ref="N827" r:id="rId11833" display="https://www.daloopa.com/src/1678731" xr:uid="{3203CF34-83DF-4FA2-806B-084294DD925F}"/>
    <hyperlink ref="O827" r:id="rId11834" display="https://www.daloopa.com/src/1678721" xr:uid="{872AD9C8-B357-4188-A2DE-B3DC59C7A3BC}"/>
    <hyperlink ref="P827" r:id="rId11835" display="https://www.daloopa.com/src/1678711" xr:uid="{473E7619-508B-44A2-9929-47CDA9981315}"/>
    <hyperlink ref="Q827" r:id="rId11836" display="https://www.daloopa.com/src/1678701" xr:uid="{91ABD7A1-1EB4-444D-A0AE-5D6A10CA5377}"/>
    <hyperlink ref="R827" r:id="rId11837" display="https://www.daloopa.com/src/1678688" xr:uid="{B5852CF4-6B6F-46B1-B108-C0AE7020D527}"/>
    <hyperlink ref="S827" r:id="rId11838" display="https://www.daloopa.com/src/1678668" xr:uid="{19F810C8-7794-4591-990F-8721488B08AB}"/>
    <hyperlink ref="T827" r:id="rId11839" display="https://www.daloopa.com/src/1678678" xr:uid="{824D47E1-3835-4112-B3B0-700499953286}"/>
    <hyperlink ref="AT827" r:id="rId11840" display="https://www.daloopa.com/src/45304442" xr:uid="{E5971605-B722-4999-96F0-5836C9F0D6BC}"/>
    <hyperlink ref="AU827" r:id="rId11841" display="https://www.daloopa.com/src/45304443" xr:uid="{D0558FBD-F9A2-480E-A72E-4BB71A5A4117}"/>
    <hyperlink ref="AV827" r:id="rId11842" display="https://www.daloopa.com/src/45304444" xr:uid="{2444DADB-1773-4595-B6D8-DDD59A611EFE}"/>
    <hyperlink ref="AW827" r:id="rId11843" display="https://www.daloopa.com/src/45304445" xr:uid="{DB8317A0-B831-4408-B801-CDAC518DC68C}"/>
    <hyperlink ref="A829" r:id="rId11844" xr:uid="{5B2DC813-C13A-4D57-A8FA-5003F8C3FBED}"/>
    <hyperlink ref="C829" r:id="rId11845" xr:uid="{F35E41CC-5975-4BDF-8719-A29C3302B08D}"/>
    <hyperlink ref="N829" r:id="rId11846" display="https://www.daloopa.com/src/1678732" xr:uid="{6417EA4E-61F7-4814-A890-E55DE5340B79}"/>
    <hyperlink ref="R829" r:id="rId11847" display="https://www.daloopa.com/src/1678689" xr:uid="{325C7B21-917C-4BC3-8F98-7FBB566A0A59}"/>
    <hyperlink ref="A830" r:id="rId11848" xr:uid="{05F279AF-189C-4721-B691-6C565797DEF7}"/>
    <hyperlink ref="C830" r:id="rId11849" xr:uid="{CD8F0183-E705-4E37-91B7-AB4FBEBC3ADA}"/>
    <hyperlink ref="N830" r:id="rId11850" display="https://www.daloopa.com/src/1678733" xr:uid="{89931B1D-0BD6-4856-B15C-DCDDD6FE4540}"/>
    <hyperlink ref="R830" r:id="rId11851" display="https://www.daloopa.com/src/1678690" xr:uid="{B8563682-5793-41F1-A3D3-1ED0F5C2688D}"/>
    <hyperlink ref="A832" r:id="rId11852" xr:uid="{22F14B4D-1215-495A-8A1F-462E7A08454F}"/>
    <hyperlink ref="C832" r:id="rId11853" xr:uid="{B509D1C0-DA4F-4C0C-AB38-1168BED9442D}"/>
    <hyperlink ref="N832" r:id="rId11854" display="https://www.daloopa.com/src/1678734" xr:uid="{AE57122D-044D-432D-B430-3E384EC9D5A1}"/>
    <hyperlink ref="R832" r:id="rId11855" display="https://www.daloopa.com/src/1678691" xr:uid="{6150868A-D24F-494D-98B2-DD996212836F}"/>
    <hyperlink ref="A833" r:id="rId11856" xr:uid="{271367C5-F3DC-4DCB-AC00-86F68BDEAE43}"/>
    <hyperlink ref="C833" r:id="rId11857" xr:uid="{188C6EB2-9F0D-4E17-88D2-9216215B189B}"/>
    <hyperlink ref="N833" r:id="rId11858" display="https://www.daloopa.com/src/1678735" xr:uid="{4930E1E2-5A01-410F-8865-3E87117A7431}"/>
    <hyperlink ref="R833" r:id="rId11859" display="https://www.daloopa.com/src/1678692" xr:uid="{B57D3C66-AF12-4491-869F-774EFC072E86}"/>
    <hyperlink ref="A834" r:id="rId11860" xr:uid="{8217A572-E26D-4D9F-B734-5E43A2FCF239}"/>
    <hyperlink ref="C834" r:id="rId11861" xr:uid="{D4698A5E-C65E-4A25-8B6F-7059730A3402}"/>
    <hyperlink ref="E834" r:id="rId11862" display="https://www.daloopa.com/src/1678782" xr:uid="{9CB76237-BFDC-43D2-89C6-18A1D834A406}"/>
    <hyperlink ref="F834" r:id="rId11863" display="https://www.daloopa.com/src/1678778" xr:uid="{4F88E2C8-6547-477E-B764-7CB42C70E76E}"/>
    <hyperlink ref="G834" r:id="rId11864" display="https://www.daloopa.com/src/1678774" xr:uid="{C95C907B-0D81-4331-8AE3-83C52838141C}"/>
    <hyperlink ref="H834" r:id="rId11865" display="https://www.daloopa.com/src/1678770" xr:uid="{09F967D1-BBC1-47B0-A940-C20D55FB660B}"/>
    <hyperlink ref="I834" r:id="rId11866" display="https://www.daloopa.com/src/1678766" xr:uid="{AED93FF4-9C69-426F-84F1-6529C5743514}"/>
    <hyperlink ref="J834" r:id="rId11867" display="https://www.daloopa.com/src/1678750" xr:uid="{59172F04-DBC3-42C5-989B-36918A7BCE08}"/>
    <hyperlink ref="K834" r:id="rId11868" display="https://www.daloopa.com/src/1678746" xr:uid="{083EBBEB-0C15-455F-B77C-C6F8E2C4C10E}"/>
    <hyperlink ref="L834" r:id="rId11869" display="https://www.daloopa.com/src/1678742" xr:uid="{72944B38-E9C4-4C30-9BA9-90B0D7FEBAE6}"/>
    <hyperlink ref="M834" r:id="rId11870" display="https://www.daloopa.com/src/1678738" xr:uid="{36182521-C02A-4AD6-AC55-A2CEBBBBAB66}"/>
    <hyperlink ref="AT834" r:id="rId11871" display="https://www.daloopa.com/src/66433321" xr:uid="{B602CAC4-3F3E-4573-9263-607E18103346}"/>
    <hyperlink ref="AU834" r:id="rId11872" display="https://www.daloopa.com/src/66433322" xr:uid="{64E118F5-E9C0-486C-B543-46339976B677}"/>
    <hyperlink ref="A835" r:id="rId11873" xr:uid="{D3D30C14-A658-4C86-ACC7-2F3BBA89F3F5}"/>
    <hyperlink ref="C835" r:id="rId11874" xr:uid="{5DEE2DDE-84A0-44D6-A3E5-16070ADA9C1F}"/>
    <hyperlink ref="O835" r:id="rId11875" display="https://www.daloopa.com/src/1678722" xr:uid="{E972663E-4165-4FA1-BA2F-2C4C0AA588C4}"/>
    <hyperlink ref="P835" r:id="rId11876" display="https://www.daloopa.com/src/1678712" xr:uid="{1587A90C-1627-4E29-A023-90C47AE277CA}"/>
    <hyperlink ref="Q835" r:id="rId11877" display="https://www.daloopa.com/src/1678702" xr:uid="{15DA7365-DA36-4278-B509-B77008BEA7EA}"/>
    <hyperlink ref="S835" r:id="rId11878" display="https://www.daloopa.com/src/1678669" xr:uid="{EBA668C7-7995-4911-8182-B29DBB9DE5BE}"/>
    <hyperlink ref="T835" r:id="rId11879" display="https://www.daloopa.com/src/1678679" xr:uid="{A9B71FC0-6C15-4139-A036-CE394C918C78}"/>
    <hyperlink ref="A836" r:id="rId11880" xr:uid="{B134E0B2-7823-44B3-A157-3F0099B1646F}"/>
    <hyperlink ref="C836" r:id="rId11881" xr:uid="{69E49D9B-9CB9-4301-882E-5E0EE82F52CC}"/>
    <hyperlink ref="E836" r:id="rId11882" display="https://www.daloopa.com/src/1678783" xr:uid="{7E10D41A-7FE5-4AC7-8215-A9E067C80C53}"/>
    <hyperlink ref="F836" r:id="rId11883" display="https://www.daloopa.com/src/1678779" xr:uid="{19DB530D-E5C7-4EAE-B088-BB4F8AC8BEC2}"/>
    <hyperlink ref="G836" r:id="rId11884" display="https://www.daloopa.com/src/1678775" xr:uid="{89AC02B0-C328-43AF-AEE5-3E871E4A4A5B}"/>
    <hyperlink ref="H836" r:id="rId11885" display="https://www.daloopa.com/src/1678771" xr:uid="{980DACF7-0A2A-4F90-962C-CE76CAB2B134}"/>
    <hyperlink ref="I836" r:id="rId11886" display="https://www.daloopa.com/src/1678767" xr:uid="{8225754B-B5C9-4687-8254-9A7B99CAACEE}"/>
    <hyperlink ref="J836" r:id="rId11887" display="https://www.daloopa.com/src/1678751" xr:uid="{B1E98172-B4AE-4125-AD4F-875EA1780424}"/>
    <hyperlink ref="K836" r:id="rId11888" display="https://www.daloopa.com/src/1678747" xr:uid="{FC8403C3-A794-4DAF-8C82-5784BA1BBF84}"/>
    <hyperlink ref="L836" r:id="rId11889" display="https://www.daloopa.com/src/1678743" xr:uid="{2628527F-A4B7-40F6-9EBE-E02CE3BA78E2}"/>
    <hyperlink ref="M836" r:id="rId11890" display="https://www.daloopa.com/src/1678739" xr:uid="{C1432EAD-18DD-407E-AA74-5B047900360E}"/>
    <hyperlink ref="O836" r:id="rId11891" display="https://www.daloopa.com/src/1678723" xr:uid="{1C613210-581C-4418-8A55-4B9794434C69}"/>
    <hyperlink ref="P836" r:id="rId11892" display="https://www.daloopa.com/src/1678713" xr:uid="{FE3CCD36-8926-433D-81F6-879127F0BB95}"/>
    <hyperlink ref="Q836" r:id="rId11893" display="https://www.daloopa.com/src/1678703" xr:uid="{F20A29CD-077F-4061-9561-BCDC333B9F1F}"/>
    <hyperlink ref="R836" r:id="rId11894" display="https://www.daloopa.com/src/1678693" xr:uid="{C9A0B77D-A0EF-4ADB-AC14-34C40A81DBEB}"/>
    <hyperlink ref="S836" r:id="rId11895" display="https://www.daloopa.com/src/1678670" xr:uid="{81604159-15D8-4386-B3A3-C4A43EE2AF29}"/>
    <hyperlink ref="T836" r:id="rId11896" display="https://www.daloopa.com/src/1678680" xr:uid="{CB43D3BD-B2C4-4718-9C74-C6E0E052B0B3}"/>
    <hyperlink ref="A839" r:id="rId11897" xr:uid="{63690E7E-3B38-453F-A40E-53AC11F28E00}"/>
    <hyperlink ref="C839" r:id="rId11898" xr:uid="{4E72C3BA-F9FD-44C4-8F21-00CBD88E599F}"/>
    <hyperlink ref="I839" r:id="rId11899" display="https://www.daloopa.com/src/1678784" xr:uid="{F9CB960A-4B69-4969-91E6-A018BD2F020C}"/>
    <hyperlink ref="A841" r:id="rId11900" xr:uid="{7BB555EF-5495-44EE-9C9D-E0C48D855191}"/>
    <hyperlink ref="C841" r:id="rId11901" xr:uid="{C0CEE1C5-1A06-45FC-9AD9-D31E72ABEED4}"/>
    <hyperlink ref="I841" r:id="rId11902" display="https://www.daloopa.com/src/1678785" xr:uid="{1AB05880-D2C9-43D8-8EBF-5752A3849998}"/>
    <hyperlink ref="N841" r:id="rId11903" display="https://www.daloopa.com/src/1678226" xr:uid="{F45FED27-97CC-47AC-A8FC-B29E727FADF1}"/>
    <hyperlink ref="O841" r:id="rId11904" display="https://www.daloopa.com/src/1678234" xr:uid="{AECC6825-32EB-4EF8-99F7-7AD6460813F5}"/>
    <hyperlink ref="P841" r:id="rId11905" display="https://www.daloopa.com/src/1678240" xr:uid="{2C974290-3762-468E-846F-E168EE1C427B}"/>
    <hyperlink ref="Q841" r:id="rId11906" display="https://www.daloopa.com/src/1678246" xr:uid="{1B93A7AF-0178-4BF2-8359-68AD268D6F57}"/>
    <hyperlink ref="R841" r:id="rId11907" display="https://www.daloopa.com/src/1678259" xr:uid="{9411C06C-9AA3-4404-9B28-AF8D649E448A}"/>
    <hyperlink ref="S841" r:id="rId11908" display="https://www.daloopa.com/src/1678267" xr:uid="{5DE1FF76-20AD-4337-B798-7610360D1D77}"/>
    <hyperlink ref="T841" r:id="rId11909" display="https://www.daloopa.com/src/1678273" xr:uid="{FA5EB995-418E-43D4-B77A-1668F35D3FE0}"/>
    <hyperlink ref="AW841" r:id="rId11910" display="https://www.daloopa.com/src/45304446" xr:uid="{F74D2E8A-4AA8-4B90-A89D-744BEE6ECD0E}"/>
    <hyperlink ref="A842" r:id="rId11911" xr:uid="{94488A02-DCBC-4C2F-AEB2-1CBB0F12A3FA}"/>
    <hyperlink ref="C842" r:id="rId11912" xr:uid="{71345D38-A184-4328-9A3C-C350F39A1E63}"/>
    <hyperlink ref="I842" r:id="rId11913" display="https://www.daloopa.com/src/1678786" xr:uid="{71273ADB-3FB5-49A4-8BA0-E7816494EAD5}"/>
    <hyperlink ref="N842" r:id="rId11914" display="https://www.daloopa.com/src/1678227" xr:uid="{AA5EAE01-4BDE-40AE-BFF8-06CD3F9A4D19}"/>
    <hyperlink ref="O842" r:id="rId11915" display="https://www.daloopa.com/src/1678235" xr:uid="{6EEA4F1B-74E7-4FC4-B6A8-ED52384EF5F8}"/>
    <hyperlink ref="P842" r:id="rId11916" display="https://www.daloopa.com/src/1678241" xr:uid="{0AEC923A-1EB1-4D42-A2C9-4F3EFCD6CA10}"/>
    <hyperlink ref="Q842" r:id="rId11917" display="https://www.daloopa.com/src/1678247" xr:uid="{BF6E282D-0477-4456-BBD9-0256953189F0}"/>
    <hyperlink ref="R842" r:id="rId11918" display="https://www.daloopa.com/src/1678260" xr:uid="{9F5EB57F-5DEC-4FCB-9885-903A94C4328B}"/>
    <hyperlink ref="S842" r:id="rId11919" display="https://www.daloopa.com/src/1678268" xr:uid="{EA8FE084-98AE-4276-B1BD-A4D13C785226}"/>
    <hyperlink ref="T842" r:id="rId11920" display="https://www.daloopa.com/src/1678274" xr:uid="{221F7829-6D07-43F5-B624-BF453E1D862D}"/>
    <hyperlink ref="AW842" r:id="rId11921" display="https://www.daloopa.com/src/45304447" xr:uid="{A2532DBE-5745-480F-B9BF-903FF1367AC6}"/>
    <hyperlink ref="A843" r:id="rId11922" xr:uid="{F5608A42-B12F-4D15-A847-B97091071E96}"/>
    <hyperlink ref="C843" r:id="rId11923" xr:uid="{4ECED200-B015-49C9-8650-1AB39DC1A2D9}"/>
    <hyperlink ref="I843" r:id="rId11924" display="https://www.daloopa.com/src/1678787" xr:uid="{CB12E469-EFF3-405C-ACDD-B4E104345DE5}"/>
    <hyperlink ref="N843" r:id="rId11925" display="https://www.daloopa.com/src/1678228" xr:uid="{A4CC45DD-5241-4DA0-9005-0FF81D38B417}"/>
    <hyperlink ref="O843" r:id="rId11926" display="https://www.daloopa.com/src/1678236" xr:uid="{CAD25B53-8871-4467-B832-025378875520}"/>
    <hyperlink ref="P843" r:id="rId11927" display="https://www.daloopa.com/src/1678242" xr:uid="{3135F99E-DA2B-4906-939D-DA2F34BC9C19}"/>
    <hyperlink ref="Q843" r:id="rId11928" display="https://www.daloopa.com/src/1678248" xr:uid="{7050D2EE-8F30-49F9-BE83-9B67500099DE}"/>
    <hyperlink ref="R843" r:id="rId11929" display="https://www.daloopa.com/src/1678261" xr:uid="{DE0067AC-876A-4A88-AC20-DFD089766721}"/>
    <hyperlink ref="S843" r:id="rId11930" display="https://www.daloopa.com/src/1678269" xr:uid="{04FC8F59-34DF-40B9-970D-50A19886493A}"/>
    <hyperlink ref="T843" r:id="rId11931" display="https://www.daloopa.com/src/1678275" xr:uid="{B8140413-5D7E-4E46-93E4-7BB3751D1FD9}"/>
    <hyperlink ref="AW843" r:id="rId11932" display="https://www.daloopa.com/src/45304448" xr:uid="{AEF90379-8493-4DF9-8A38-39915679076D}"/>
    <hyperlink ref="A844" r:id="rId11933" xr:uid="{59E66F15-212B-449A-BC9F-D83F1FDD3C66}"/>
    <hyperlink ref="C844" r:id="rId11934" xr:uid="{AF141951-3049-4840-92FB-65DB482FA3D5}"/>
    <hyperlink ref="I844" r:id="rId11935" display="https://www.daloopa.com/src/1678788" xr:uid="{ACA0C8A9-9EA6-417D-BD60-B0B692621A56}"/>
    <hyperlink ref="N844" r:id="rId11936" display="https://www.daloopa.com/src/1678229" xr:uid="{DD3E5F28-94E1-4441-B886-EF6A4262D3DF}"/>
    <hyperlink ref="O844" r:id="rId11937" display="https://www.daloopa.com/src/1678237" xr:uid="{B8F41D36-A603-4DDE-A48A-DF63EC07C92B}"/>
    <hyperlink ref="P844" r:id="rId11938" display="https://www.daloopa.com/src/1678243" xr:uid="{233B2CE6-CFB7-47FA-B50B-A6F664B19E99}"/>
    <hyperlink ref="Q844" r:id="rId11939" display="https://www.daloopa.com/src/1678249" xr:uid="{FBC72091-6272-4604-B2FD-442F3F99F5AF}"/>
    <hyperlink ref="R844" r:id="rId11940" display="https://www.daloopa.com/src/1678262" xr:uid="{FFD4E542-5909-4E1D-924A-A3802E492013}"/>
    <hyperlink ref="S844" r:id="rId11941" display="https://www.daloopa.com/src/1678270" xr:uid="{F9FEDA2A-0417-485C-9F84-5067B9B15755}"/>
    <hyperlink ref="T844" r:id="rId11942" display="https://www.daloopa.com/src/1678276" xr:uid="{9C40C341-5CCE-4EC8-9496-02B468F5BBEE}"/>
    <hyperlink ref="AW844" r:id="rId11943" display="https://www.daloopa.com/src/45304449" xr:uid="{B07EC102-404A-492F-9600-1FA7E7820C87}"/>
    <hyperlink ref="A845" r:id="rId11944" xr:uid="{061DF26A-75C8-4A25-B607-AFAF415552D2}"/>
    <hyperlink ref="C845" r:id="rId11945" xr:uid="{02D8530C-CEC6-4AED-9783-9E4C0FF83AE7}"/>
    <hyperlink ref="I845" r:id="rId11946" display="https://www.daloopa.com/src/1678789" xr:uid="{2DFD5A2C-47EF-4742-80B5-8F3FE60CF088}"/>
    <hyperlink ref="A847" r:id="rId11947" xr:uid="{7433E56E-5F5B-482F-8D6B-7EB893C206F3}"/>
    <hyperlink ref="C847" r:id="rId11948" xr:uid="{8251C056-05F9-4791-B94D-9C7F30C15ED7}"/>
    <hyperlink ref="E847" r:id="rId11949" display="https://www.daloopa.com/src/1678803" xr:uid="{780D6BEF-F5CD-4A41-80B9-D9E81218908B}"/>
    <hyperlink ref="F847" r:id="rId11950" display="https://www.daloopa.com/src/1678801" xr:uid="{97B9ACAB-6212-4390-8EA5-E3FB4CD609C2}"/>
    <hyperlink ref="G847" r:id="rId11951" display="https://www.daloopa.com/src/1678799" xr:uid="{E72C9604-27D0-436E-BB8D-2A597DB1C151}"/>
    <hyperlink ref="H847" r:id="rId11952" display="https://www.daloopa.com/src/1678797" xr:uid="{606F6BA8-EF53-4D9E-8642-4864AFD29781}"/>
    <hyperlink ref="I847" r:id="rId11953" display="https://www.daloopa.com/src/1678790" xr:uid="{2F530999-F190-4927-AA16-6266286DDCB5}"/>
    <hyperlink ref="J847" r:id="rId11954" display="https://www.daloopa.com/src/1678218" xr:uid="{A5AA7BA0-34A1-42EE-A325-CBA260FC389A}"/>
    <hyperlink ref="K847" r:id="rId11955" display="https://www.daloopa.com/src/1678220" xr:uid="{693211E1-60BB-4D9E-B4F0-9563683FC3D2}"/>
    <hyperlink ref="L847" r:id="rId11956" display="https://www.daloopa.com/src/1678222" xr:uid="{7C12C309-70DC-4CDF-8035-FCAA46AA4B0E}"/>
    <hyperlink ref="M847" r:id="rId11957" display="https://www.daloopa.com/src/1678224" xr:uid="{3CFAA195-C63D-41E7-8176-A2F6EE5C3991}"/>
    <hyperlink ref="N847" r:id="rId11958" display="https://www.daloopa.com/src/1678230" xr:uid="{F2916013-2CA6-43C9-9DBD-9ED64A0BCE4C}"/>
    <hyperlink ref="O847" r:id="rId11959" display="https://www.daloopa.com/src/1678238" xr:uid="{183DF383-8C69-476F-A20D-76A51D15F5BE}"/>
    <hyperlink ref="P847" r:id="rId11960" display="https://www.daloopa.com/src/1678244" xr:uid="{D76F9958-A8E6-456C-A295-1F08AFC49B94}"/>
    <hyperlink ref="Q847" r:id="rId11961" display="https://www.daloopa.com/src/1678250" xr:uid="{EDC95165-2B90-4060-A6CF-B580CC885340}"/>
    <hyperlink ref="R847" r:id="rId11962" display="https://www.daloopa.com/src/1678263" xr:uid="{2F81FAD1-BA0D-459F-9398-C56BDA5077D3}"/>
    <hyperlink ref="S847" r:id="rId11963" display="https://www.daloopa.com/src/1678271" xr:uid="{FAFC5E24-FF68-41C1-9C69-4337FA8B4E71}"/>
    <hyperlink ref="T847" r:id="rId11964" display="https://www.daloopa.com/src/1678277" xr:uid="{317704D2-D0C2-4EC2-8C94-2415ADF880E1}"/>
    <hyperlink ref="AT847" r:id="rId11965" display="https://www.daloopa.com/src/45304450" xr:uid="{E8C0CB8E-3260-4B5E-89A2-B2C8C2D037FA}"/>
    <hyperlink ref="AU847" r:id="rId11966" display="https://www.daloopa.com/src/45304451" xr:uid="{ACDC5229-D5C5-496C-8878-1498F6A34318}"/>
    <hyperlink ref="AV847" r:id="rId11967" display="https://www.daloopa.com/src/45304452" xr:uid="{524E3FC7-C12E-4211-8730-49F2C8B21B0F}"/>
    <hyperlink ref="AW847" r:id="rId11968" display="https://www.daloopa.com/src/45304453" xr:uid="{98535093-231F-4009-84AC-7C9E2584F099}"/>
    <hyperlink ref="A848" r:id="rId11969" xr:uid="{1A1B73D6-08DD-49ED-BFCE-998850989CCA}"/>
    <hyperlink ref="C848" r:id="rId11970" xr:uid="{115052B0-6D41-4FF1-A58D-D74722E4716E}"/>
    <hyperlink ref="I848" r:id="rId11971" display="https://www.daloopa.com/src/1678791" xr:uid="{3EB06F77-4734-4662-B41B-C2CD4F2706C8}"/>
    <hyperlink ref="A849" r:id="rId11972" xr:uid="{3D835AFA-289C-4D41-BB70-F359C4C7BD4B}"/>
    <hyperlink ref="C849" r:id="rId11973" xr:uid="{B8FA7164-FBBB-400F-886A-C9159BB1C5BF}"/>
    <hyperlink ref="I849" r:id="rId11974" display="https://www.daloopa.com/src/1678792" xr:uid="{D11E05A8-B028-4C28-A334-681958B32CDB}"/>
    <hyperlink ref="A851" r:id="rId11975" xr:uid="{307A5B4C-A396-4B98-AAF4-26A8389CC1E0}"/>
    <hyperlink ref="C851" r:id="rId11976" xr:uid="{E4C9E3FE-6966-46CA-8EFC-3CA397460F20}"/>
    <hyperlink ref="I851" r:id="rId11977" display="https://www.daloopa.com/src/1678793" xr:uid="{72F0E20E-DC33-4F37-BC97-E8DD026F2FCE}"/>
    <hyperlink ref="A852" r:id="rId11978" xr:uid="{67F9F1B6-B41B-43F7-8ECF-56747B9492B9}"/>
    <hyperlink ref="C852" r:id="rId11979" xr:uid="{B54AE11E-D0D3-45C7-B290-F6FCB77500BD}"/>
    <hyperlink ref="I852" r:id="rId11980" display="https://www.daloopa.com/src/1678794" xr:uid="{9CBCC036-0788-4647-AA3D-67AD2EDC9B30}"/>
    <hyperlink ref="A854" r:id="rId11981" xr:uid="{E0F811A8-5763-4528-8D3C-0CFB0F5336A9}"/>
    <hyperlink ref="C854" r:id="rId11982" xr:uid="{223C38B6-F56D-4614-9BFA-85B8A0C2B788}"/>
    <hyperlink ref="I854" r:id="rId11983" display="https://www.daloopa.com/src/1678795" xr:uid="{891C220C-C714-4B08-A6D6-0DCD1D8E84E9}"/>
    <hyperlink ref="A855" r:id="rId11984" xr:uid="{97F03908-A730-4352-9E56-6BCF9ECE6B76}"/>
    <hyperlink ref="C855" r:id="rId11985" xr:uid="{C5D9579C-EE02-496E-A171-FAADC1E8745B}"/>
    <hyperlink ref="E855" r:id="rId11986" display="https://www.daloopa.com/src/1678804" xr:uid="{D2F7DE83-4EB5-45A1-97FB-195CB8A68F82}"/>
    <hyperlink ref="F855" r:id="rId11987" display="https://www.daloopa.com/src/1678802" xr:uid="{F2B95D86-FE99-4029-B9AA-C5ED8C2455FC}"/>
    <hyperlink ref="G855" r:id="rId11988" display="https://www.daloopa.com/src/1678800" xr:uid="{455DEAAB-362A-4052-B58F-74AC2F4852FF}"/>
    <hyperlink ref="H855" r:id="rId11989" display="https://www.daloopa.com/src/1678798" xr:uid="{B3E02801-C8B7-4006-A0F2-1F1338E2B863}"/>
    <hyperlink ref="I855" r:id="rId11990" display="https://www.daloopa.com/src/1678796" xr:uid="{29107EC2-0A4D-4C93-994C-987939E9C057}"/>
    <hyperlink ref="J855" r:id="rId11991" display="https://www.daloopa.com/src/1678219" xr:uid="{473BE1DB-CDD7-4F5F-B35D-379B16358530}"/>
    <hyperlink ref="K855" r:id="rId11992" display="https://www.daloopa.com/src/1678221" xr:uid="{7C4891D4-ADE4-43BE-ACF7-FE7C5E54C7FD}"/>
    <hyperlink ref="L855" r:id="rId11993" display="https://www.daloopa.com/src/1678223" xr:uid="{48EAD55A-1BC6-47C2-A4F0-CA85585012B5}"/>
    <hyperlink ref="M855" r:id="rId11994" display="https://www.daloopa.com/src/1678225" xr:uid="{1FD1912A-5DA8-4EE1-B6DD-51436015F656}"/>
    <hyperlink ref="N855" r:id="rId11995" display="https://www.daloopa.com/src/1678231" xr:uid="{5E7EFC21-C966-4852-9EDC-5CFEFFE2402D}"/>
    <hyperlink ref="O855" r:id="rId11996" display="https://www.daloopa.com/src/1678239" xr:uid="{0BE11435-D159-4BC5-A6CB-035A26ADF041}"/>
    <hyperlink ref="P855" r:id="rId11997" display="https://www.daloopa.com/src/1678245" xr:uid="{1B172BB1-79AE-444A-908D-7932C1D207F0}"/>
    <hyperlink ref="Q855" r:id="rId11998" display="https://www.daloopa.com/src/1678251" xr:uid="{3466ECB5-1E1F-453A-882A-592F24E44414}"/>
    <hyperlink ref="R855" r:id="rId11999" display="https://www.daloopa.com/src/1678264" xr:uid="{3E94FAEB-E6F0-44D7-B2F7-117431E1B43A}"/>
    <hyperlink ref="S855" r:id="rId12000" display="https://www.daloopa.com/src/1678272" xr:uid="{0799658A-FDFB-449A-8F6D-7B96BD59B4B6}"/>
    <hyperlink ref="T855" r:id="rId12001" display="https://www.daloopa.com/src/1678278" xr:uid="{7838ECD2-6B8A-4935-8FFA-BA2FDCB5F605}"/>
    <hyperlink ref="AT855" r:id="rId12002" display="https://www.daloopa.com/src/45304454" xr:uid="{5BE2FAF1-E9E8-46F7-8ED7-E258EB699868}"/>
    <hyperlink ref="AU855" r:id="rId12003" display="https://www.daloopa.com/src/45304455" xr:uid="{8514430E-AC9F-4234-B7EC-01C85BBE03F4}"/>
    <hyperlink ref="AV855" r:id="rId12004" display="https://www.daloopa.com/src/45304456" xr:uid="{AEE224B3-EA3A-4CB9-8D01-95CA79AE8B3D}"/>
    <hyperlink ref="AW855" r:id="rId12005" display="https://www.daloopa.com/src/45304457" xr:uid="{55D0B4B4-F64C-4DC3-A685-95B8A7B3A79A}"/>
    <hyperlink ref="A857" r:id="rId12006" xr:uid="{2243999D-2496-4356-9F69-F4744700AE0C}"/>
    <hyperlink ref="C857" r:id="rId12007" xr:uid="{9E16D929-36A1-4562-A8EB-16B82B0DB493}"/>
    <hyperlink ref="N857" r:id="rId12008" display="https://www.daloopa.com/src/1678232" xr:uid="{0DA10604-8EE8-4FBB-ABA3-A880F16AA404}"/>
    <hyperlink ref="R857" r:id="rId12009" display="https://www.daloopa.com/src/1678265" xr:uid="{A970AE64-ED41-4384-80D4-4D94F2825DC9}"/>
    <hyperlink ref="A858" r:id="rId12010" xr:uid="{C3EE43B0-7009-4857-9ECC-97A8C144F1F1}"/>
    <hyperlink ref="C858" r:id="rId12011" xr:uid="{5FD05E6B-C81D-4596-9DFD-1DA77D32ECE2}"/>
    <hyperlink ref="N858" r:id="rId12012" display="https://www.daloopa.com/src/1678233" xr:uid="{E24AA068-7BEB-44F0-B229-FC90F7017913}"/>
    <hyperlink ref="R858" r:id="rId12013" display="https://www.daloopa.com/src/1678266" xr:uid="{A47E79BE-E2B1-41AD-A6C4-D11CFB4751F5}"/>
    <hyperlink ref="A861" r:id="rId12014" xr:uid="{2370F937-51D2-4329-B225-B57A63F39864}"/>
    <hyperlink ref="C861" r:id="rId12015" xr:uid="{B286CA4B-25A9-4713-A49D-A048F07349E7}"/>
    <hyperlink ref="I861" r:id="rId12016" display="https://www.daloopa.com/src/1678370" xr:uid="{D4FE4A66-61CE-43C2-99F0-CFBA1AEF062F}"/>
    <hyperlink ref="N861" r:id="rId12017" display="https://www.daloopa.com/src/1678342" xr:uid="{D9B07859-FE9B-4F43-9DAE-F9F6512C327C}"/>
    <hyperlink ref="O861" r:id="rId12018" display="https://www.daloopa.com/src/1678332" xr:uid="{4818696B-D5C3-4257-8BE7-0A64707EFBD3}"/>
    <hyperlink ref="P861" r:id="rId12019" display="https://www.daloopa.com/src/1678322" xr:uid="{E6572201-6195-4B9C-B5D3-03B1D4296644}"/>
    <hyperlink ref="Q861" r:id="rId12020" display="https://www.daloopa.com/src/1678312" xr:uid="{0B4A2926-DF6F-4DB4-9465-F8B8174652D3}"/>
    <hyperlink ref="R861" r:id="rId12021" display="https://www.daloopa.com/src/1678299" xr:uid="{43F284C5-2588-4B66-94FB-5EE2D3D1589D}"/>
    <hyperlink ref="S861" r:id="rId12022" display="https://www.daloopa.com/src/1678289" xr:uid="{72ED2A4C-A043-4437-BB0B-F327D9F344C6}"/>
    <hyperlink ref="T861" r:id="rId12023" display="https://www.daloopa.com/src/1678279" xr:uid="{5778CFA9-2771-481A-94D0-4732995EE5F8}"/>
    <hyperlink ref="AW861" r:id="rId12024" display="https://www.daloopa.com/src/45304458" xr:uid="{F7C89F0B-E011-4DF5-AF6A-B15046B9F3FA}"/>
    <hyperlink ref="A863" r:id="rId12025" xr:uid="{B4B15EFF-1019-43FE-9D58-2D19A39F51DE}"/>
    <hyperlink ref="C863" r:id="rId12026" xr:uid="{9E34FC46-78F1-4D47-B885-338A0EC5B340}"/>
    <hyperlink ref="I863" r:id="rId12027" display="https://www.daloopa.com/src/1678371" xr:uid="{D92F19F5-F79C-4947-AD89-056C13E84416}"/>
    <hyperlink ref="N863" r:id="rId12028" display="https://www.daloopa.com/src/1678343" xr:uid="{9CEB2B7C-95FD-4F33-8320-17F099880F82}"/>
    <hyperlink ref="O863" r:id="rId12029" display="https://www.daloopa.com/src/1678333" xr:uid="{EC05FC94-D892-4FE9-85BC-F1E9BDBC75B5}"/>
    <hyperlink ref="P863" r:id="rId12030" display="https://www.daloopa.com/src/1678323" xr:uid="{C3474BEC-9427-4BB8-9DEE-6AB37EFAEB99}"/>
    <hyperlink ref="Q863" r:id="rId12031" display="https://www.daloopa.com/src/1678313" xr:uid="{3A4B30DF-59B9-4A8B-AD27-B242B06C17EA}"/>
    <hyperlink ref="R863" r:id="rId12032" display="https://www.daloopa.com/src/1678300" xr:uid="{2C449EAB-5103-40ED-BCC0-CC8978E9023B}"/>
    <hyperlink ref="S863" r:id="rId12033" display="https://www.daloopa.com/src/1678290" xr:uid="{80103FA0-90A4-4FF7-B852-99917C52370A}"/>
    <hyperlink ref="T863" r:id="rId12034" display="https://www.daloopa.com/src/1678280" xr:uid="{E93ADD44-E2EC-4FBC-B6D1-62E54BD1B966}"/>
    <hyperlink ref="AW863" r:id="rId12035" display="https://www.daloopa.com/src/45304459" xr:uid="{7FD7BD05-8B5A-4EA6-AAA7-06044C322CAC}"/>
    <hyperlink ref="A864" r:id="rId12036" xr:uid="{840625C0-E2B4-49CC-953E-E641B01574CC}"/>
    <hyperlink ref="C864" r:id="rId12037" xr:uid="{FFA6BAF7-6B37-47D6-8227-0C02A485F57C}"/>
    <hyperlink ref="I864" r:id="rId12038" display="https://www.daloopa.com/src/1678372" xr:uid="{01277F7E-C765-46FC-86AE-977912EB5DC3}"/>
    <hyperlink ref="N864" r:id="rId12039" display="https://www.daloopa.com/src/1678344" xr:uid="{07B8C20E-C4CC-41C4-A3B3-7B08DDA78BCA}"/>
    <hyperlink ref="O864" r:id="rId12040" display="https://www.daloopa.com/src/1678334" xr:uid="{E9B38993-412F-4FEC-AD69-410CD4B29CC4}"/>
    <hyperlink ref="P864" r:id="rId12041" display="https://www.daloopa.com/src/1678324" xr:uid="{A1000E89-E3D4-483E-A5EF-8DD24F311767}"/>
    <hyperlink ref="Q864" r:id="rId12042" display="https://www.daloopa.com/src/1678314" xr:uid="{9034DF9E-0B62-42CA-A698-1B55D9C497A4}"/>
    <hyperlink ref="R864" r:id="rId12043" display="https://www.daloopa.com/src/1678301" xr:uid="{97DE29CE-11AA-4275-A108-8E76039372AC}"/>
    <hyperlink ref="S864" r:id="rId12044" display="https://www.daloopa.com/src/1678291" xr:uid="{CDF9F7BF-9A3B-45BA-87AD-4B79B04538CE}"/>
    <hyperlink ref="T864" r:id="rId12045" display="https://www.daloopa.com/src/1678281" xr:uid="{3B227575-E246-4AF5-9269-B28BF1D358DA}"/>
    <hyperlink ref="AW864" r:id="rId12046" display="https://www.daloopa.com/src/45304460" xr:uid="{65C4A00B-5FAC-4CD7-8526-92D73BE75E7B}"/>
    <hyperlink ref="A865" r:id="rId12047" xr:uid="{8B64098B-3F2A-46C3-B4A5-FE247A4A95F5}"/>
    <hyperlink ref="C865" r:id="rId12048" xr:uid="{8AEDEB9E-B5CD-474D-B671-EB389DC0D483}"/>
    <hyperlink ref="I865" r:id="rId12049" display="https://www.daloopa.com/src/1678373" xr:uid="{E7E42396-29E0-4287-8B50-9AFF8D65A8ED}"/>
    <hyperlink ref="N865" r:id="rId12050" display="https://www.daloopa.com/src/1678345" xr:uid="{AB648C1C-DA2E-4C40-89CC-43975BD0C21F}"/>
    <hyperlink ref="O865" r:id="rId12051" display="https://www.daloopa.com/src/1678335" xr:uid="{D381BFC4-C670-4249-8E19-5C43F46BDF4E}"/>
    <hyperlink ref="P865" r:id="rId12052" display="https://www.daloopa.com/src/1678325" xr:uid="{C420EF4E-A18A-45A4-9E4F-81E8377911D0}"/>
    <hyperlink ref="Q865" r:id="rId12053" display="https://www.daloopa.com/src/1678315" xr:uid="{BA67571E-B9E7-4219-A41C-2A2423D8B2B9}"/>
    <hyperlink ref="R865" r:id="rId12054" display="https://www.daloopa.com/src/1678302" xr:uid="{08FF66F9-0EF9-4853-ADF0-CF0BE335A4F5}"/>
    <hyperlink ref="S865" r:id="rId12055" display="https://www.daloopa.com/src/1678292" xr:uid="{F0AD4760-F397-4CAE-AB4D-6B3797F949E1}"/>
    <hyperlink ref="T865" r:id="rId12056" display="https://www.daloopa.com/src/1678282" xr:uid="{AA6F94F9-4A79-44A8-9AA6-C40DB9E8CD48}"/>
    <hyperlink ref="AW865" r:id="rId12057" display="https://www.daloopa.com/src/45304461" xr:uid="{44D5D219-A15B-4516-8FB5-22B01BD547B1}"/>
    <hyperlink ref="A866" r:id="rId12058" xr:uid="{101CAC20-0BFD-4B9B-B904-973E62544474}"/>
    <hyperlink ref="C866" r:id="rId12059" xr:uid="{1CB261F5-8A44-47D4-8506-858B6AB9F1F5}"/>
    <hyperlink ref="I866" r:id="rId12060" display="https://www.daloopa.com/src/1678374" xr:uid="{D898111E-0796-4C81-A45E-9661DA2196E6}"/>
    <hyperlink ref="N866" r:id="rId12061" display="https://www.daloopa.com/src/1678346" xr:uid="{92467D9E-E10C-4871-90F3-19BED62B6E70}"/>
    <hyperlink ref="O866" r:id="rId12062" display="https://www.daloopa.com/src/1678336" xr:uid="{2E74B020-1E7E-42B3-85D9-7D1822BFC5CD}"/>
    <hyperlink ref="P866" r:id="rId12063" display="https://www.daloopa.com/src/1678326" xr:uid="{E38BA284-1800-4464-BA55-5D40242D405B}"/>
    <hyperlink ref="Q866" r:id="rId12064" display="https://www.daloopa.com/src/1678316" xr:uid="{612F4E1F-BDF3-43EB-B495-5AB06EDCE2A1}"/>
    <hyperlink ref="R866" r:id="rId12065" display="https://www.daloopa.com/src/1678303" xr:uid="{0921A43E-3B3B-4869-BF4D-60EAB7C1F850}"/>
    <hyperlink ref="S866" r:id="rId12066" display="https://www.daloopa.com/src/1678293" xr:uid="{3F89C4F6-6B5E-4DA3-803D-F44DCF6CFE6B}"/>
    <hyperlink ref="T866" r:id="rId12067" display="https://www.daloopa.com/src/1678283" xr:uid="{EFD99859-1D8F-4FC3-B50A-62A03448B7A0}"/>
    <hyperlink ref="AW866" r:id="rId12068" display="https://www.daloopa.com/src/45304462" xr:uid="{913E02B7-2781-4D70-B464-4C5A0599DA3A}"/>
    <hyperlink ref="A867" r:id="rId12069" xr:uid="{ED4BAD13-C78D-4FF6-8D1B-309E9C4528B0}"/>
    <hyperlink ref="C867" r:id="rId12070" xr:uid="{1F83E165-BB16-45C5-B658-5FBA96469ECA}"/>
    <hyperlink ref="I867" r:id="rId12071" display="https://www.daloopa.com/src/1678375" xr:uid="{77524613-E092-4E23-96F5-BEE5FB4FDC91}"/>
    <hyperlink ref="A869" r:id="rId12072" xr:uid="{D4C83878-12EB-4FC1-9C4A-4EE98548B9A0}"/>
    <hyperlink ref="C869" r:id="rId12073" xr:uid="{C5C729E4-F841-4D8B-8D3B-39B2FE854D90}"/>
    <hyperlink ref="E869" r:id="rId12074" display="https://www.daloopa.com/src/1678817" xr:uid="{0D87C053-93A1-4A15-876C-ED01065FA93D}"/>
    <hyperlink ref="F869" r:id="rId12075" display="https://www.daloopa.com/src/1678813" xr:uid="{EEACCD6C-C156-44BC-BE4B-A911D2B67B47}"/>
    <hyperlink ref="G869" r:id="rId12076" display="https://www.daloopa.com/src/1678809" xr:uid="{CA4A54B9-269D-4EE3-8DE1-817CF4C6E5F8}"/>
    <hyperlink ref="H869" r:id="rId12077" display="https://www.daloopa.com/src/1678805" xr:uid="{4A119386-80F6-46C4-9227-5AF553E0883A}"/>
    <hyperlink ref="I869" r:id="rId12078" display="https://www.daloopa.com/src/1678376" xr:uid="{1C52CFB5-DBF2-47E7-9223-782EC18B274D}"/>
    <hyperlink ref="J869" r:id="rId12079" display="https://www.daloopa.com/src/1678366" xr:uid="{4DF7B53C-F03A-42FE-A50C-F11AC1FF68BA}"/>
    <hyperlink ref="K869" r:id="rId12080" display="https://www.daloopa.com/src/1678362" xr:uid="{9B6A2F85-A45B-406C-97A3-6AFB53BE55F9}"/>
    <hyperlink ref="L869" r:id="rId12081" display="https://www.daloopa.com/src/1678358" xr:uid="{43496A3A-6AAF-41FB-AC60-E9A05874AA43}"/>
    <hyperlink ref="M869" r:id="rId12082" display="https://www.daloopa.com/src/1678354" xr:uid="{2D4F43A8-BBE5-4541-AA93-E11519DC5F47}"/>
    <hyperlink ref="N869" r:id="rId12083" display="https://www.daloopa.com/src/1678347" xr:uid="{6916C36C-25E2-4EF7-BF91-B95506CA1C48}"/>
    <hyperlink ref="O869" r:id="rId12084" display="https://www.daloopa.com/src/1678337" xr:uid="{03F6C514-C9F9-412D-8E57-BB7949178EB7}"/>
    <hyperlink ref="P869" r:id="rId12085" display="https://www.daloopa.com/src/1678327" xr:uid="{A89924DA-4810-4CC1-A192-E688423115C9}"/>
    <hyperlink ref="Q869" r:id="rId12086" display="https://www.daloopa.com/src/1678317" xr:uid="{3A55825B-69ED-47D3-80FC-847B9F26A344}"/>
    <hyperlink ref="R869" r:id="rId12087" display="https://www.daloopa.com/src/1678304" xr:uid="{E25D69C9-2D52-4D99-9070-E0EA7DF3A6E3}"/>
    <hyperlink ref="S869" r:id="rId12088" display="https://www.daloopa.com/src/1678294" xr:uid="{7D9462A7-ED16-41DD-9FE5-272A309DBC90}"/>
    <hyperlink ref="T869" r:id="rId12089" display="https://www.daloopa.com/src/1678284" xr:uid="{993D9264-FDC1-4312-A6A2-FFFDB8B74F28}"/>
    <hyperlink ref="AT869" r:id="rId12090" display="https://www.daloopa.com/src/45304463" xr:uid="{F9162C6C-A7ED-4FEB-863D-2562CAE730D7}"/>
    <hyperlink ref="AU869" r:id="rId12091" display="https://www.daloopa.com/src/45304464" xr:uid="{B9C161B9-84B2-4E76-89DC-789DC1CD535E}"/>
    <hyperlink ref="AV869" r:id="rId12092" display="https://www.daloopa.com/src/45304465" xr:uid="{814A3656-CB31-4822-A43B-0C6F060A2698}"/>
    <hyperlink ref="AW869" r:id="rId12093" display="https://www.daloopa.com/src/45304466" xr:uid="{C400EAA9-C3E0-4190-9748-F83562401324}"/>
    <hyperlink ref="A870" r:id="rId12094" xr:uid="{2E78C8B9-EA27-474B-9C54-CF406BA27BEB}"/>
    <hyperlink ref="C870" r:id="rId12095" xr:uid="{A1676930-EBA3-4A3E-9277-106AC4DE4DB3}"/>
    <hyperlink ref="E870" r:id="rId12096" display="https://www.daloopa.com/src/1678429" xr:uid="{0B919D5D-41D5-4F45-B2BC-8BCEAD12151B}"/>
    <hyperlink ref="F870" r:id="rId12097" display="https://www.daloopa.com/src/1678431" xr:uid="{32DAB66F-7BAA-4736-9C0E-F3480A5EF010}"/>
    <hyperlink ref="G870" r:id="rId12098" display="https://www.daloopa.com/src/1678433" xr:uid="{41B4E711-8CF1-4571-BECD-94E43833A880}"/>
    <hyperlink ref="H870" r:id="rId12099" display="https://www.daloopa.com/src/1678435" xr:uid="{8A429CF6-E71D-4DF0-865D-F985E28B40B9}"/>
    <hyperlink ref="I870" r:id="rId12100" display="https://www.daloopa.com/src/1678377" xr:uid="{561EA2F4-FD0C-42C5-993B-C71A6B101E6F}"/>
    <hyperlink ref="J870" r:id="rId12101" display="https://www.daloopa.com/src/1678437" xr:uid="{881C23E1-1B53-4D99-8CE6-43950A536E59}"/>
    <hyperlink ref="K870" r:id="rId12102" display="https://www.daloopa.com/src/1678439" xr:uid="{2FF0CC8F-0139-4F2B-9F72-E6F67240ED93}"/>
    <hyperlink ref="L870" r:id="rId12103" display="https://www.daloopa.com/src/1678441" xr:uid="{AD1A35CF-3DC2-44C8-80CE-E3E4405B5D44}"/>
    <hyperlink ref="M870" r:id="rId12104" display="https://www.daloopa.com/src/1678443" xr:uid="{38F0F508-489B-48EA-9A4A-371187C690A1}"/>
    <hyperlink ref="N870" r:id="rId12105" display="https://www.daloopa.com/src/1678348" xr:uid="{5517BF86-73B7-4B42-A1C9-F74ECE0A2630}"/>
    <hyperlink ref="O870" r:id="rId12106" display="https://www.daloopa.com/src/1678338" xr:uid="{F82B84EA-9E37-4BEC-AF23-20320A9D57A2}"/>
    <hyperlink ref="P870" r:id="rId12107" display="https://www.daloopa.com/src/1678328" xr:uid="{6D890860-2633-45A5-BE29-0444DFB317DF}"/>
    <hyperlink ref="Q870" r:id="rId12108" display="https://www.daloopa.com/src/1678318" xr:uid="{5CA30579-61DC-452E-B6E2-D7B875B62609}"/>
    <hyperlink ref="R870" r:id="rId12109" display="https://www.daloopa.com/src/1678305" xr:uid="{4B003A5A-0B14-4DC0-B176-E473F478D80A}"/>
    <hyperlink ref="S870" r:id="rId12110" display="https://www.daloopa.com/src/1678295" xr:uid="{6DDFA647-9035-4324-B81F-253360BA6A2F}"/>
    <hyperlink ref="T870" r:id="rId12111" display="https://www.daloopa.com/src/1678285" xr:uid="{F0297197-720B-440D-9E05-803B32771503}"/>
    <hyperlink ref="A871" r:id="rId12112" xr:uid="{749D868A-52C1-4916-8E49-3CA20A4E1B64}"/>
    <hyperlink ref="C871" r:id="rId12113" xr:uid="{8065792C-24B7-4C13-B595-F947FE36BA8D}"/>
    <hyperlink ref="I871" r:id="rId12114" display="https://www.daloopa.com/src/1678378" xr:uid="{202AC79E-AE8D-4C5B-961C-F5776CC53AAB}"/>
    <hyperlink ref="A872" r:id="rId12115" xr:uid="{3266A494-DA4B-4B01-8C92-434743B4EDA7}"/>
    <hyperlink ref="C872" r:id="rId12116" xr:uid="{0F2B54FC-7B29-4EEC-8D7D-4759963D9C57}"/>
    <hyperlink ref="I872" r:id="rId12117" display="https://www.daloopa.com/src/1678379" xr:uid="{D349F3A4-E6E6-4872-9378-DC328F630F32}"/>
    <hyperlink ref="A874" r:id="rId12118" xr:uid="{12C59F6E-38D5-49BB-86B7-997D83475CD1}"/>
    <hyperlink ref="C874" r:id="rId12119" xr:uid="{05DB9F42-5580-4708-9913-769584C9B4A2}"/>
    <hyperlink ref="I874" r:id="rId12120" display="https://www.daloopa.com/src/1678380" xr:uid="{F6DF6004-485F-46A5-B6EB-5B997AAA24FB}"/>
    <hyperlink ref="A875" r:id="rId12121" xr:uid="{3A481BB3-2B59-4231-A52D-C1CFF42BF9F1}"/>
    <hyperlink ref="C875" r:id="rId12122" xr:uid="{B2578020-64E6-4F61-A059-AB3A1AB9B38C}"/>
    <hyperlink ref="I875" r:id="rId12123" display="https://www.daloopa.com/src/1678381" xr:uid="{632264D8-7C44-4437-BE8F-9B4C606808FA}"/>
    <hyperlink ref="A877" r:id="rId12124" xr:uid="{64CF4579-901E-40DB-B4F3-73CFF1F1469A}"/>
    <hyperlink ref="C877" r:id="rId12125" xr:uid="{F2E43076-3FE1-47EE-8FD7-7C16216E46DE}"/>
    <hyperlink ref="I877" r:id="rId12126" display="https://www.daloopa.com/src/1678382" xr:uid="{FDD382E5-B7E6-4AAA-83C0-5A771603E4C2}"/>
    <hyperlink ref="A878" r:id="rId12127" xr:uid="{5FA514DA-7803-4D17-A289-BA770CEEE95E}"/>
    <hyperlink ref="C878" r:id="rId12128" xr:uid="{868ED603-667E-4720-BD05-E4AA3BE42EAA}"/>
    <hyperlink ref="E878" r:id="rId12129" display="https://www.daloopa.com/src/1678818" xr:uid="{0BDD1A70-39B7-4348-9395-1A5098D60507}"/>
    <hyperlink ref="F878" r:id="rId12130" display="https://www.daloopa.com/src/1678814" xr:uid="{E54EB520-B44C-4FFC-B94F-FA739C8615A0}"/>
    <hyperlink ref="G878" r:id="rId12131" display="https://www.daloopa.com/src/1678810" xr:uid="{5A443F82-82FB-49E5-9826-0400C553A28D}"/>
    <hyperlink ref="H878" r:id="rId12132" display="https://www.daloopa.com/src/1678806" xr:uid="{4E5985CC-AF34-4E03-AA70-685F871C5D97}"/>
    <hyperlink ref="I878" r:id="rId12133" display="https://www.daloopa.com/src/1678383" xr:uid="{13CEF875-33C0-494E-B7CC-441C3967CF7F}"/>
    <hyperlink ref="J878" r:id="rId12134" display="https://www.daloopa.com/src/1678367" xr:uid="{CE6DD48A-F50C-43DB-B7D7-E3DD2B4FCB39}"/>
    <hyperlink ref="K878" r:id="rId12135" display="https://www.daloopa.com/src/1678363" xr:uid="{FED4F354-FFCF-453D-886E-EA2039051579}"/>
    <hyperlink ref="L878" r:id="rId12136" display="https://www.daloopa.com/src/1678359" xr:uid="{641B9434-290A-4FC7-B531-FDD11BA60F89}"/>
    <hyperlink ref="M878" r:id="rId12137" display="https://www.daloopa.com/src/1678355" xr:uid="{24817098-3C80-4F94-B56B-E193E2B9427D}"/>
    <hyperlink ref="N878" r:id="rId12138" display="https://www.daloopa.com/src/1678349" xr:uid="{DD5958EF-5714-4673-ABD6-2C30EFA06977}"/>
    <hyperlink ref="O878" r:id="rId12139" display="https://www.daloopa.com/src/1678339" xr:uid="{D06E3DDB-D6BC-429A-8A92-F795E8C67401}"/>
    <hyperlink ref="P878" r:id="rId12140" display="https://www.daloopa.com/src/1678329" xr:uid="{ABB061E2-A99E-4798-92BE-899608B0B3A0}"/>
    <hyperlink ref="Q878" r:id="rId12141" display="https://www.daloopa.com/src/1678319" xr:uid="{BCFF91C1-904D-48F5-B184-8520B2066122}"/>
    <hyperlink ref="R878" r:id="rId12142" display="https://www.daloopa.com/src/1678306" xr:uid="{798361C7-49A6-4EAD-B7C5-1E40C07F8186}"/>
    <hyperlink ref="S878" r:id="rId12143" display="https://www.daloopa.com/src/1678296" xr:uid="{868047AE-59FB-4630-9BE4-39E568710EB2}"/>
    <hyperlink ref="T878" r:id="rId12144" display="https://www.daloopa.com/src/1678286" xr:uid="{6D1CF1D0-75FA-42A5-A839-326033D05044}"/>
    <hyperlink ref="AT878" r:id="rId12145" display="https://www.daloopa.com/src/45304467" xr:uid="{37982783-594B-48BC-961F-840BAB83731C}"/>
    <hyperlink ref="AU878" r:id="rId12146" display="https://www.daloopa.com/src/45304468" xr:uid="{02FEFA08-A35D-41EB-8229-5419C981436E}"/>
    <hyperlink ref="AV878" r:id="rId12147" display="https://www.daloopa.com/src/45304469" xr:uid="{D1F81A28-0C84-4E86-A7DE-C86A69CB8AA1}"/>
    <hyperlink ref="AW878" r:id="rId12148" display="https://www.daloopa.com/src/45304470" xr:uid="{EFF7CB28-79A6-451A-A4E3-07ADA14EEBA5}"/>
    <hyperlink ref="A880" r:id="rId12149" xr:uid="{E7771547-9E5B-498F-85AA-82EAEC850048}"/>
    <hyperlink ref="C880" r:id="rId12150" xr:uid="{A96A82D0-54B0-472A-94E2-8DC4E1EB1D5B}"/>
    <hyperlink ref="N880" r:id="rId12151" display="https://www.daloopa.com/src/1678350" xr:uid="{C0C4C356-9F4D-4F2F-A500-5E6BFF66822F}"/>
    <hyperlink ref="R880" r:id="rId12152" display="https://www.daloopa.com/src/1678307" xr:uid="{A9466D06-CE4E-40B3-88E4-7474D40168DE}"/>
    <hyperlink ref="A881" r:id="rId12153" xr:uid="{6C6EFFD2-08F9-41DB-96B0-BEC629CDC20D}"/>
    <hyperlink ref="C881" r:id="rId12154" xr:uid="{8D0494C7-23A7-4B1A-8EFA-FC6280F1BC4F}"/>
    <hyperlink ref="N881" r:id="rId12155" display="https://www.daloopa.com/src/1678351" xr:uid="{1ABD5E5B-5ECA-47DB-9721-469109043697}"/>
    <hyperlink ref="R881" r:id="rId12156" display="https://www.daloopa.com/src/1678308" xr:uid="{CA54D07B-51E5-40BF-B4E5-6C2787CDC719}"/>
    <hyperlink ref="A883" r:id="rId12157" xr:uid="{98C537D6-B983-4F73-945F-DC7E4FBA6C18}"/>
    <hyperlink ref="C883" r:id="rId12158" xr:uid="{4C3A8F16-8C17-4999-9CB4-21F7D79222EE}"/>
    <hyperlink ref="E883" r:id="rId12159" display="https://www.daloopa.com/src/1678819" xr:uid="{8E3A2833-8919-406D-97E9-0DA4CDBA595E}"/>
    <hyperlink ref="F883" r:id="rId12160" display="https://www.daloopa.com/src/1678815" xr:uid="{8949DCCC-3397-4CFF-B9C9-048862DED343}"/>
    <hyperlink ref="G883" r:id="rId12161" display="https://www.daloopa.com/src/1678811" xr:uid="{2E11AB95-BB7D-4822-BAFF-B8F517EBBFCB}"/>
    <hyperlink ref="H883" r:id="rId12162" display="https://www.daloopa.com/src/1678807" xr:uid="{0885CF69-99FD-474C-BCE0-95B4479B9C07}"/>
    <hyperlink ref="I883" r:id="rId12163" display="https://www.daloopa.com/src/1678384" xr:uid="{5C73AB4E-D5C0-4E30-B580-20DA71F72ED3}"/>
    <hyperlink ref="J883" r:id="rId12164" display="https://www.daloopa.com/src/1678368" xr:uid="{9B5A4708-0CCD-474C-8F75-BC7D14ECF51F}"/>
    <hyperlink ref="K883" r:id="rId12165" display="https://www.daloopa.com/src/1678364" xr:uid="{6D37CFFE-440E-4636-9D90-029250E146F0}"/>
    <hyperlink ref="L883" r:id="rId12166" display="https://www.daloopa.com/src/1678360" xr:uid="{3D6E0733-6956-4C09-AFF1-4C316AFB111F}"/>
    <hyperlink ref="M883" r:id="rId12167" display="https://www.daloopa.com/src/1678356" xr:uid="{CEC1A27D-C44A-492B-8532-6A444A0B1404}"/>
    <hyperlink ref="AT883" r:id="rId12168" display="https://www.daloopa.com/src/66433323" xr:uid="{C9686EE7-5513-4B50-A894-9927F97B1FAD}"/>
    <hyperlink ref="AU883" r:id="rId12169" display="https://www.daloopa.com/src/66433324" xr:uid="{3F4752FB-7BA0-4D4C-BF7B-21036D6532F8}"/>
    <hyperlink ref="A884" r:id="rId12170" xr:uid="{B1F782D8-6951-41B6-9618-C053B5BF0707}"/>
    <hyperlink ref="C884" r:id="rId12171" xr:uid="{6FE88B4C-0687-49AD-A3B6-D7E58829FA00}"/>
    <hyperlink ref="N884" r:id="rId12172" display="https://www.daloopa.com/src/1678352" xr:uid="{0FC712F2-C181-4215-AB5E-66FCF1E66DC3}"/>
    <hyperlink ref="R884" r:id="rId12173" display="https://www.daloopa.com/src/1678309" xr:uid="{B81003DE-AD99-4E85-AD46-A19531F24D0F}"/>
    <hyperlink ref="A885" r:id="rId12174" xr:uid="{FA0B2EE1-1755-4DFA-82A9-BC6BB4776FA4}"/>
    <hyperlink ref="C885" r:id="rId12175" xr:uid="{E004DECB-ADE1-4421-ACDB-AA5096764498}"/>
    <hyperlink ref="N885" r:id="rId12176" display="https://www.daloopa.com/src/1678353" xr:uid="{D6FB1F1A-B3CC-467D-BE74-4CEA0238F8BB}"/>
    <hyperlink ref="R885" r:id="rId12177" display="https://www.daloopa.com/src/1678310" xr:uid="{2C479EA2-60D1-4015-A6DD-6AE07E81BBF9}"/>
    <hyperlink ref="A886" r:id="rId12178" xr:uid="{F8396030-6853-4CD9-9889-7AA6215EF2AA}"/>
    <hyperlink ref="C886" r:id="rId12179" xr:uid="{E0F87886-03A6-429A-B12C-66BCD6994ED9}"/>
    <hyperlink ref="O886" r:id="rId12180" display="https://www.daloopa.com/src/1678340" xr:uid="{6BCB6AB3-55CA-4DEE-8D3D-C08786C97458}"/>
    <hyperlink ref="P886" r:id="rId12181" display="https://www.daloopa.com/src/1678330" xr:uid="{7A3BEF2C-C783-4E9C-8187-EEFC56D47FE8}"/>
    <hyperlink ref="Q886" r:id="rId12182" display="https://www.daloopa.com/src/1678320" xr:uid="{12E80EA4-D94B-423C-A45D-089F20B0AA4A}"/>
    <hyperlink ref="S886" r:id="rId12183" display="https://www.daloopa.com/src/1678297" xr:uid="{48FFA302-8DEF-48DE-AD88-181E87B626AC}"/>
    <hyperlink ref="T886" r:id="rId12184" display="https://www.daloopa.com/src/1678287" xr:uid="{C1B1FB4F-060B-4769-AB6F-84D05B0749A0}"/>
    <hyperlink ref="A887" r:id="rId12185" xr:uid="{325F2F69-EE17-44F2-9671-5009EC307AFF}"/>
    <hyperlink ref="C887" r:id="rId12186" xr:uid="{3AA97322-F4FE-40ED-8741-B8D10CBE6EEC}"/>
    <hyperlink ref="E887" r:id="rId12187" display="https://www.daloopa.com/src/1678820" xr:uid="{7C682198-8A57-49A4-A2E9-5E88364CEDF5}"/>
    <hyperlink ref="F887" r:id="rId12188" display="https://www.daloopa.com/src/1678816" xr:uid="{4A10A976-5902-4B4A-BD76-DF9DB0CC2CE9}"/>
    <hyperlink ref="G887" r:id="rId12189" display="https://www.daloopa.com/src/1678812" xr:uid="{53C0D491-BBED-47B0-AF5A-D7FE44EAFF2E}"/>
    <hyperlink ref="H887" r:id="rId12190" display="https://www.daloopa.com/src/1678808" xr:uid="{ABEFD7A0-2C6D-4858-91F3-CC4CDE9004EE}"/>
    <hyperlink ref="I887" r:id="rId12191" display="https://www.daloopa.com/src/1678385" xr:uid="{7E2C963E-5EA7-43A0-BF4E-CA66954FDEB8}"/>
    <hyperlink ref="J887" r:id="rId12192" display="https://www.daloopa.com/src/1678369" xr:uid="{01F4C2EA-940E-4736-AD26-164FB69BF11E}"/>
    <hyperlink ref="K887" r:id="rId12193" display="https://www.daloopa.com/src/1678365" xr:uid="{13FA237C-684C-4499-B93A-4F78A7D3EB17}"/>
    <hyperlink ref="L887" r:id="rId12194" display="https://www.daloopa.com/src/1678361" xr:uid="{B641D198-37A2-4A09-90A7-FB370BABF9B7}"/>
    <hyperlink ref="M887" r:id="rId12195" display="https://www.daloopa.com/src/1678357" xr:uid="{DE7C3588-1811-4F12-B249-F5A418DF8DC9}"/>
    <hyperlink ref="O887" r:id="rId12196" display="https://www.daloopa.com/src/1678341" xr:uid="{3A4CA04C-9019-4E85-8340-EAC5DF0A84CC}"/>
    <hyperlink ref="P887" r:id="rId12197" display="https://www.daloopa.com/src/1678331" xr:uid="{4E0186C4-5473-4993-9B3F-001CD9C824EF}"/>
    <hyperlink ref="Q887" r:id="rId12198" display="https://www.daloopa.com/src/1678321" xr:uid="{71CCC919-13FB-457B-A5AB-0697DBC75ADF}"/>
    <hyperlink ref="R887" r:id="rId12199" display="https://www.daloopa.com/src/1678311" xr:uid="{6671B6EF-9E0F-470E-B84D-897EC18E10A0}"/>
    <hyperlink ref="S887" r:id="rId12200" display="https://www.daloopa.com/src/1678298" xr:uid="{7DC695F7-59C0-4A1A-995B-AFAEF702F757}"/>
    <hyperlink ref="T887" r:id="rId12201" display="https://www.daloopa.com/src/1678288" xr:uid="{209B2F04-D1D4-41C8-9F49-F9F10D07A654}"/>
    <hyperlink ref="A890" r:id="rId12202" xr:uid="{0A736884-4D9D-4614-A512-57695EDDD0BD}"/>
    <hyperlink ref="C890" r:id="rId12203" xr:uid="{65E7ADB2-5CD7-4F71-8BAA-A13CBE9376A5}"/>
    <hyperlink ref="E890" r:id="rId12204" display="https://www.daloopa.com/src/1679512" xr:uid="{3658A57D-2560-479C-A928-724F7D05A821}"/>
    <hyperlink ref="F890" r:id="rId12205" display="https://www.daloopa.com/src/1679504" xr:uid="{E1E33E64-F4BF-4FE1-9B7C-76ACDBD67C23}"/>
    <hyperlink ref="G890" r:id="rId12206" display="https://www.daloopa.com/src/1679496" xr:uid="{8B194BF1-B598-484D-8B10-FEEEBCF60041}"/>
    <hyperlink ref="H890" r:id="rId12207" display="https://www.daloopa.com/src/1679488" xr:uid="{6E888563-E4E1-4975-AE86-FA4FF4A57C88}"/>
    <hyperlink ref="I890" r:id="rId12208" display="https://www.daloopa.com/src/1679480" xr:uid="{81407B4A-8CC4-4E84-87CE-11792D9BE0F9}"/>
    <hyperlink ref="J890" r:id="rId12209" display="https://www.daloopa.com/src/1679472" xr:uid="{3CD66136-46E9-455A-9A37-738438550B49}"/>
    <hyperlink ref="K890" r:id="rId12210" display="https://www.daloopa.com/src/1679464" xr:uid="{499A86FB-EE9A-42B3-B704-5F86C2CB71A3}"/>
    <hyperlink ref="L890" r:id="rId12211" display="https://www.daloopa.com/src/1679456" xr:uid="{D9E4B7E1-290B-4CBE-ABF4-2C60C98E1D69}"/>
    <hyperlink ref="M890" r:id="rId12212" display="https://www.daloopa.com/src/1679448" xr:uid="{8B4BA82E-156F-42CB-A90F-661CA7F1AFD0}"/>
    <hyperlink ref="N890" r:id="rId12213" display="https://www.daloopa.com/src/1679439" xr:uid="{6D7BAB42-D444-44FE-8EEF-B1AA79055BDC}"/>
    <hyperlink ref="O890" r:id="rId12214" display="https://www.daloopa.com/src/1679431" xr:uid="{76B4A6E5-8A43-4874-8DFC-6F47D540F74F}"/>
    <hyperlink ref="P890" r:id="rId12215" display="https://www.daloopa.com/src/1679423" xr:uid="{D64BBC6D-3720-4264-BCD3-743071FABCBA}"/>
    <hyperlink ref="Q890" r:id="rId12216" display="https://www.daloopa.com/src/1679415" xr:uid="{02AB32AC-1C66-4BEC-8FF3-8F9BB8807A69}"/>
    <hyperlink ref="R890" r:id="rId12217" display="https://www.daloopa.com/src/1679407" xr:uid="{3F4EF952-5FA1-47BF-BDE1-85BB67D3D801}"/>
    <hyperlink ref="S890" r:id="rId12218" display="https://www.daloopa.com/src/1679399" xr:uid="{7D6C7C0B-0CED-4D00-8B62-2C6A297752A3}"/>
    <hyperlink ref="T890" r:id="rId12219" display="https://www.daloopa.com/src/1679391" xr:uid="{39EB7054-6447-4308-B760-FC002DCFF568}"/>
    <hyperlink ref="U890" r:id="rId12220" display="https://www.daloopa.com/src/1679383" xr:uid="{F2D8F6A3-9605-4570-94D6-851339256F41}"/>
    <hyperlink ref="V890" r:id="rId12221" display="https://www.daloopa.com/src/1679375" xr:uid="{56DCE6D7-DE43-4616-B541-B230EA031EB4}"/>
    <hyperlink ref="W890" r:id="rId12222" display="https://www.daloopa.com/src/1679367" xr:uid="{F9AB4131-CC01-43F0-BAD0-7BE3A0F5BAF4}"/>
    <hyperlink ref="X890" r:id="rId12223" display="https://www.daloopa.com/src/1679359" xr:uid="{3BD33367-296D-401C-B55F-A670B1FDB2EE}"/>
    <hyperlink ref="Y890" r:id="rId12224" display="https://www.daloopa.com/src/1679351" xr:uid="{C9F4F101-2627-42F1-A139-5B44162F347B}"/>
    <hyperlink ref="Z890" r:id="rId12225" display="https://www.daloopa.com/src/1679343" xr:uid="{6C31C748-6246-4D58-A23B-8EFAFA1F84E3}"/>
    <hyperlink ref="AA890" r:id="rId12226" display="https://www.daloopa.com/src/1679335" xr:uid="{A2FDB199-5C00-4EF6-AD5E-FFCF1E61AC62}"/>
    <hyperlink ref="AB890" r:id="rId12227" display="https://www.daloopa.com/src/1679327" xr:uid="{B636D8B5-A2C9-45B9-AEC1-42FBA18AC755}"/>
    <hyperlink ref="AC890" r:id="rId12228" display="https://www.daloopa.com/src/1679319" xr:uid="{487372A5-325E-4350-8CC4-8617999B7082}"/>
    <hyperlink ref="AD890" r:id="rId12229" display="https://www.daloopa.com/src/1679311" xr:uid="{1BE83898-2FB8-4079-82C8-CD95B9B79D96}"/>
    <hyperlink ref="AE890" r:id="rId12230" display="https://www.daloopa.com/src/1679303" xr:uid="{1BD2B78C-5DBB-4853-A751-85759EC8DD6D}"/>
    <hyperlink ref="AF890" r:id="rId12231" display="https://www.daloopa.com/src/2746550" xr:uid="{736B5713-A277-4219-B97A-F222C7473B74}"/>
    <hyperlink ref="AG890" r:id="rId12232" display="https://www.daloopa.com/src/4718971" xr:uid="{C0BF06CF-B034-4929-9F7D-A435DC62A0DD}"/>
    <hyperlink ref="AH890" r:id="rId12233" display="https://www.daloopa.com/src/7998984" xr:uid="{06CE8590-22E7-4674-B463-964397F7EED7}"/>
    <hyperlink ref="AI890" r:id="rId12234" display="https://www.daloopa.com/src/10353981" xr:uid="{7C7B640F-36CA-4793-8510-D08F113A88F5}"/>
    <hyperlink ref="AJ890" r:id="rId12235" display="https://www.daloopa.com/src/14823747" xr:uid="{4FBF4AA0-10F3-458A-B358-EDCDBFFEBC38}"/>
    <hyperlink ref="AK890" r:id="rId12236" display="https://www.daloopa.com/src/20856419" xr:uid="{B4707816-A18C-49B8-B8C7-20F7DC7D4234}"/>
    <hyperlink ref="AL890" r:id="rId12237" display="https://www.daloopa.com/src/32320518" xr:uid="{35C991D5-068E-4A9E-B31D-5E84F31F3192}"/>
    <hyperlink ref="AM890" r:id="rId12238" display="https://www.daloopa.com/src/38225423" xr:uid="{3649D7F5-8B81-46C2-878F-F685F63DDB63}"/>
    <hyperlink ref="AN890" r:id="rId12239" display="https://www.daloopa.com/src/46503147" xr:uid="{8B84F44D-C1A9-4CC8-A497-B6B993E8169B}"/>
    <hyperlink ref="AO890" r:id="rId12240" display="https://www.daloopa.com/src/53484050" xr:uid="{F9AC603B-9F3E-461C-B7D3-9DB81C539D4C}"/>
    <hyperlink ref="AP890" r:id="rId12241" display="https://www.daloopa.com/src/58703444" xr:uid="{55395651-11C0-48FA-9E1F-EF2CF5F32BC0}"/>
    <hyperlink ref="AQ890" r:id="rId12242" display="https://www.daloopa.com/src/62996616" xr:uid="{DA39B48D-1A87-47F6-A960-1F4A4291EFBC}"/>
    <hyperlink ref="AR890" r:id="rId12243" display="https://www.daloopa.com/src/67086547" xr:uid="{98A94EC0-4E96-4990-A832-3D3A0D812EAC}"/>
    <hyperlink ref="A891" r:id="rId12244" xr:uid="{C4D08A31-EC19-4DF1-A69C-2D458F4F3703}"/>
    <hyperlink ref="C891" r:id="rId12245" xr:uid="{60429009-2DC0-4EF3-9888-6D79F390758B}"/>
    <hyperlink ref="E891" r:id="rId12246" display="https://www.daloopa.com/src/1679511" xr:uid="{04A8C905-22FD-464E-BC7A-9945E9876544}"/>
    <hyperlink ref="F891" r:id="rId12247" display="https://www.daloopa.com/src/1679503" xr:uid="{0E05266D-EFA1-4BC3-B35D-D82EA07D7F4E}"/>
    <hyperlink ref="G891" r:id="rId12248" display="https://www.daloopa.com/src/1679495" xr:uid="{60E2358B-B809-4B1B-AFCE-1A0662F6E1AB}"/>
    <hyperlink ref="H891" r:id="rId12249" display="https://www.daloopa.com/src/1679487" xr:uid="{6F1138EC-01E1-4132-8645-8A97CEBE18B0}"/>
    <hyperlink ref="I891" r:id="rId12250" display="https://www.daloopa.com/src/1679479" xr:uid="{4E8CB577-16A7-453C-B043-778D035469A2}"/>
    <hyperlink ref="J891" r:id="rId12251" display="https://www.daloopa.com/src/1679471" xr:uid="{76349F8F-8F88-4F28-827B-5829617120FE}"/>
    <hyperlink ref="K891" r:id="rId12252" display="https://www.daloopa.com/src/1679463" xr:uid="{58DE1D24-B4CA-440F-A932-EFA9406F2BD6}"/>
    <hyperlink ref="L891" r:id="rId12253" display="https://www.daloopa.com/src/1679455" xr:uid="{1F27D245-2E97-4F20-85C7-D66C9E8D5DE7}"/>
    <hyperlink ref="M891" r:id="rId12254" display="https://www.daloopa.com/src/1679447" xr:uid="{5296D246-9EF2-4642-8F85-B587080328C9}"/>
    <hyperlink ref="N891" r:id="rId12255" display="https://www.daloopa.com/src/1679440" xr:uid="{A067F150-DDF9-4B6A-815A-B76ACC776C84}"/>
    <hyperlink ref="O891" r:id="rId12256" display="https://www.daloopa.com/src/1679432" xr:uid="{169E204B-C55D-4127-8CA5-C4D80501ED70}"/>
    <hyperlink ref="P891" r:id="rId12257" display="https://www.daloopa.com/src/1679424" xr:uid="{E18C5238-1A24-4312-909B-13FD059C3105}"/>
    <hyperlink ref="Q891" r:id="rId12258" display="https://www.daloopa.com/src/1679416" xr:uid="{09C7E11D-CCD9-436D-B82B-BB65EA5C27C5}"/>
    <hyperlink ref="R891" r:id="rId12259" display="https://www.daloopa.com/src/1679408" xr:uid="{0338AC33-5123-4673-AF0B-2B3B33C39B08}"/>
    <hyperlink ref="S891" r:id="rId12260" display="https://www.daloopa.com/src/1679400" xr:uid="{FB10BE0B-73E7-4712-A8C1-FB6388F95B50}"/>
    <hyperlink ref="T891" r:id="rId12261" display="https://www.daloopa.com/src/1679392" xr:uid="{5AC20A4F-5957-43A1-97EA-53B02303D397}"/>
    <hyperlink ref="U891" r:id="rId12262" display="https://www.daloopa.com/src/1679384" xr:uid="{25714CF4-85B7-44F9-9E65-970BE3E3F458}"/>
    <hyperlink ref="V891" r:id="rId12263" display="https://www.daloopa.com/src/1679376" xr:uid="{AD6E841A-ECF6-493F-AC44-1A0340AB21BC}"/>
    <hyperlink ref="W891" r:id="rId12264" display="https://www.daloopa.com/src/1679368" xr:uid="{018C5365-C872-4466-81F2-F83BD91104DC}"/>
    <hyperlink ref="X891" r:id="rId12265" display="https://www.daloopa.com/src/1679360" xr:uid="{082DA1DE-7802-4239-8C0B-AC358BAE3CDF}"/>
    <hyperlink ref="Y891" r:id="rId12266" display="https://www.daloopa.com/src/1679352" xr:uid="{8E628882-1047-4394-A1C3-7A89DF0C9A8D}"/>
    <hyperlink ref="Z891" r:id="rId12267" display="https://www.daloopa.com/src/1679344" xr:uid="{2C028D73-680E-4958-B84D-9A5C3DC7C70C}"/>
    <hyperlink ref="AA891" r:id="rId12268" display="https://www.daloopa.com/src/1679336" xr:uid="{9521AC3E-A251-4994-A88E-699650821146}"/>
    <hyperlink ref="AB891" r:id="rId12269" display="https://www.daloopa.com/src/1679328" xr:uid="{C74562DA-87BF-4D78-B14B-4151CC17C376}"/>
    <hyperlink ref="AC891" r:id="rId12270" display="https://www.daloopa.com/src/1679320" xr:uid="{7DF0EDEE-A8E8-41FB-A7F6-644B3D5CC8DB}"/>
    <hyperlink ref="AD891" r:id="rId12271" display="https://www.daloopa.com/src/1679312" xr:uid="{0D54DCC3-AB11-432E-9324-9CEC568CCFE1}"/>
    <hyperlink ref="AE891" r:id="rId12272" display="https://www.daloopa.com/src/1679304" xr:uid="{6EC2285E-1BA3-4EA8-A9DD-AB6D0CF89097}"/>
    <hyperlink ref="AF891" r:id="rId12273" display="https://www.daloopa.com/src/2746551" xr:uid="{A467C97D-1B0D-4158-A918-D2A6D28D2B67}"/>
    <hyperlink ref="AG891" r:id="rId12274" display="https://www.daloopa.com/src/4718972" xr:uid="{2140B919-1025-4D87-AF61-BD662827E1D5}"/>
    <hyperlink ref="AH891" r:id="rId12275" display="https://www.daloopa.com/src/7998985" xr:uid="{12E4CC8B-70B3-4E44-8C17-291EC0EFC03F}"/>
    <hyperlink ref="AI891" r:id="rId12276" display="https://www.daloopa.com/src/10353979" xr:uid="{D0D84214-2DF7-4EF7-9D00-2BE39A7F18C6}"/>
    <hyperlink ref="AJ891" r:id="rId12277" display="https://www.daloopa.com/src/14823751" xr:uid="{A9A986C3-63DD-4B1D-AA75-E65E3E44BCA1}"/>
    <hyperlink ref="AK891" r:id="rId12278" display="https://www.daloopa.com/src/20856416" xr:uid="{FA4546F7-C22A-41CE-B9DB-C1A5CDFD1CBE}"/>
    <hyperlink ref="AL891" r:id="rId12279" display="https://www.daloopa.com/src/32320517" xr:uid="{40CE5F4C-8ACF-423C-B66D-97E44F9847DE}"/>
    <hyperlink ref="AM891" r:id="rId12280" display="https://www.daloopa.com/src/38225422" xr:uid="{F49187C3-C6E0-4DBA-B6B4-1F7F18590056}"/>
    <hyperlink ref="AN891" r:id="rId12281" display="https://www.daloopa.com/src/46503149" xr:uid="{7A6D9BD0-9B0A-405A-8034-61CF4BE2677B}"/>
    <hyperlink ref="AO891" r:id="rId12282" display="https://www.daloopa.com/src/53484049" xr:uid="{1C0C3122-9C37-477B-AF87-EDD424242F03}"/>
    <hyperlink ref="AP891" r:id="rId12283" display="https://www.daloopa.com/src/58703448" xr:uid="{C43B859E-64F1-40E7-AB6C-5DAEFEBB514A}"/>
    <hyperlink ref="AQ891" r:id="rId12284" display="https://www.daloopa.com/src/62996612" xr:uid="{D15DE1C1-B25D-47E5-A4DB-303844D20A6D}"/>
    <hyperlink ref="AR891" r:id="rId12285" display="https://www.daloopa.com/src/67086548" xr:uid="{BC91628D-6300-4527-A042-37D6ED96E0EF}"/>
    <hyperlink ref="A892" r:id="rId12286" xr:uid="{1194F97B-A497-4648-A9EB-0810292B945E}"/>
    <hyperlink ref="C892" r:id="rId12287" xr:uid="{7D0142E4-4752-4D33-A502-F910261CCAE2}"/>
    <hyperlink ref="E892" r:id="rId12288" display="https://www.daloopa.com/src/1679513" xr:uid="{CAB9DBB4-E8C3-4419-8517-F8CE2A069B2D}"/>
    <hyperlink ref="F892" r:id="rId12289" display="https://www.daloopa.com/src/1679505" xr:uid="{EE8BF9BE-13F8-41DF-A94E-8508AE9EB658}"/>
    <hyperlink ref="G892" r:id="rId12290" display="https://www.daloopa.com/src/1679497" xr:uid="{35B3BEA9-6374-4125-8874-9D8C424FB666}"/>
    <hyperlink ref="H892" r:id="rId12291" display="https://www.daloopa.com/src/1679489" xr:uid="{A1C899F6-A9DA-4D6F-8020-1A6F905565FA}"/>
    <hyperlink ref="I892" r:id="rId12292" display="https://www.daloopa.com/src/1679481" xr:uid="{7FF05D78-8910-4831-8208-6ECAD2C5ECA8}"/>
    <hyperlink ref="J892" r:id="rId12293" display="https://www.daloopa.com/src/1679473" xr:uid="{A70210FB-452E-496D-AD25-4FEDCB8B6FC7}"/>
    <hyperlink ref="K892" r:id="rId12294" display="https://www.daloopa.com/src/1679465" xr:uid="{1C2FE871-2EFA-4505-85F3-E7FDDAA6A0F4}"/>
    <hyperlink ref="L892" r:id="rId12295" display="https://www.daloopa.com/src/1679457" xr:uid="{7C155D9A-82D2-4B17-8FB4-641E9C4B1010}"/>
    <hyperlink ref="M892" r:id="rId12296" display="https://www.daloopa.com/src/1679449" xr:uid="{7420EC99-2C89-442B-8D43-9FDA9728B4B9}"/>
    <hyperlink ref="N892" r:id="rId12297" display="https://www.daloopa.com/src/1679441" xr:uid="{7EA68026-F8D7-46D7-83E8-29B76FDDE99F}"/>
    <hyperlink ref="O892" r:id="rId12298" display="https://www.daloopa.com/src/1679433" xr:uid="{6BC22466-561A-4687-A975-8F70C058B4EC}"/>
    <hyperlink ref="P892" r:id="rId12299" display="https://www.daloopa.com/src/1679425" xr:uid="{2DCD9465-8E9E-4BC7-A4D2-2D152E0787C4}"/>
    <hyperlink ref="Q892" r:id="rId12300" display="https://www.daloopa.com/src/1679417" xr:uid="{A96F7D7C-B5FF-41AF-947C-0868B0D4C739}"/>
    <hyperlink ref="R892" r:id="rId12301" display="https://www.daloopa.com/src/1679409" xr:uid="{8791CD41-1668-485C-B9BB-1280471894B9}"/>
    <hyperlink ref="S892" r:id="rId12302" display="https://www.daloopa.com/src/1679401" xr:uid="{BC0C0F10-A1A4-4A06-BDA0-B2C0DFF532D0}"/>
    <hyperlink ref="T892" r:id="rId12303" display="https://www.daloopa.com/src/1679393" xr:uid="{93CD61B0-463E-4B76-9B90-B5E566B54A79}"/>
    <hyperlink ref="U892" r:id="rId12304" display="https://www.daloopa.com/src/1679385" xr:uid="{DD2A538F-C6E0-4D8A-ADDA-AC3244907276}"/>
    <hyperlink ref="V892" r:id="rId12305" display="https://www.daloopa.com/src/1679377" xr:uid="{8394F215-9FCB-4C59-A530-32A5B2545A1E}"/>
    <hyperlink ref="W892" r:id="rId12306" display="https://www.daloopa.com/src/1679369" xr:uid="{674BA31C-6AA9-41C9-B262-78B405BE5B9B}"/>
    <hyperlink ref="X892" r:id="rId12307" display="https://www.daloopa.com/src/1679361" xr:uid="{E4AC8F49-A6D3-48AD-B0B1-65EB1AC01F95}"/>
    <hyperlink ref="Y892" r:id="rId12308" display="https://www.daloopa.com/src/1679353" xr:uid="{0C04CD8D-B7D7-430C-9CC8-2F4389DEA8C1}"/>
    <hyperlink ref="Z892" r:id="rId12309" display="https://www.daloopa.com/src/1679345" xr:uid="{47EBBB50-CCCE-4918-AD6A-AE8E80EAD3CD}"/>
    <hyperlink ref="AA892" r:id="rId12310" display="https://www.daloopa.com/src/1679337" xr:uid="{575E71C7-0FED-49D7-ADDE-5A28BB0B602D}"/>
    <hyperlink ref="AB892" r:id="rId12311" display="https://www.daloopa.com/src/1679329" xr:uid="{1CB4BA69-F398-44D5-8D67-8D8B83CB9722}"/>
    <hyperlink ref="AC892" r:id="rId12312" display="https://www.daloopa.com/src/1679321" xr:uid="{880847CA-0B03-4B03-8557-22E096D3284B}"/>
    <hyperlink ref="AD892" r:id="rId12313" display="https://www.daloopa.com/src/1679313" xr:uid="{F4C7F137-DF38-4637-97C1-5638A3B00D11}"/>
    <hyperlink ref="AE892" r:id="rId12314" display="https://www.daloopa.com/src/1679305" xr:uid="{F7128C8B-93FD-4454-AF32-B8C448B0A5A9}"/>
    <hyperlink ref="AF892" r:id="rId12315" display="https://www.daloopa.com/src/2746552" xr:uid="{C0DF5421-C092-487E-8691-40C6BEC25A43}"/>
    <hyperlink ref="AG892" r:id="rId12316" display="https://www.daloopa.com/src/4718973" xr:uid="{38267E2E-8964-4918-97CF-A48020749931}"/>
    <hyperlink ref="AH892" r:id="rId12317" display="https://www.daloopa.com/src/7998986" xr:uid="{23F758C1-B446-4C47-9BA1-81A252C85D78}"/>
    <hyperlink ref="AI892" r:id="rId12318" display="https://www.daloopa.com/src/10353980" xr:uid="{F05AD365-2C1C-4D20-9EF3-DD101D91C62D}"/>
    <hyperlink ref="AJ892" r:id="rId12319" display="https://www.daloopa.com/src/14823752" xr:uid="{C68F4F82-F6A5-40BA-84D6-E1AED91C72B2}"/>
    <hyperlink ref="AK892" r:id="rId12320" display="https://www.daloopa.com/src/20856415" xr:uid="{57F82F00-5959-4049-B81F-84033B0832D5}"/>
    <hyperlink ref="AL892" r:id="rId12321" display="https://www.daloopa.com/src/32320516" xr:uid="{C2FC22E5-9616-43E8-9FDE-98B8DE90A314}"/>
    <hyperlink ref="AM892" r:id="rId12322" display="https://www.daloopa.com/src/38225425" xr:uid="{3337185A-28B2-4163-9763-3334312471B4}"/>
    <hyperlink ref="AN892" r:id="rId12323" display="https://www.daloopa.com/src/46503152" xr:uid="{C759A642-E304-4926-AEA9-7AE60C33CADC}"/>
    <hyperlink ref="AO892" r:id="rId12324" display="https://www.daloopa.com/src/53484054" xr:uid="{745296D3-7D27-40DC-AA75-A92A81E89BB9}"/>
    <hyperlink ref="AP892" r:id="rId12325" display="https://www.daloopa.com/src/58703445" xr:uid="{8642313F-FE40-4FEF-A7E7-CDBDF2B2BF5A}"/>
    <hyperlink ref="AQ892" r:id="rId12326" display="https://www.daloopa.com/src/62996614" xr:uid="{1055F45A-4321-4A80-A30D-FED16CCA4C6E}"/>
    <hyperlink ref="AR892" r:id="rId12327" display="https://www.daloopa.com/src/67086549" xr:uid="{E5F63410-6022-40CE-ADE5-CB5BA1CFCE93}"/>
    <hyperlink ref="A893" r:id="rId12328" xr:uid="{8F042B3C-D388-4AE6-BDEA-4AEA358C5C08}"/>
    <hyperlink ref="C893" r:id="rId12329" xr:uid="{8989F2B7-B977-4E03-B05E-73BD5F3D1508}"/>
    <hyperlink ref="E893" r:id="rId12330" display="https://www.daloopa.com/src/1679514" xr:uid="{A7CB00D4-E9A8-4834-A7C4-39DBEAD4B08F}"/>
    <hyperlink ref="F893" r:id="rId12331" display="https://www.daloopa.com/src/1679506" xr:uid="{E6444D61-DEE8-438D-87CB-B8C0E8F7AC9A}"/>
    <hyperlink ref="G893" r:id="rId12332" display="https://www.daloopa.com/src/1679498" xr:uid="{63CC577B-4B04-48C9-9DE8-C3CD5BE01816}"/>
    <hyperlink ref="H893" r:id="rId12333" display="https://www.daloopa.com/src/1679490" xr:uid="{56F57F7D-C965-4CB2-8CF4-3E44A3CA1A74}"/>
    <hyperlink ref="I893" r:id="rId12334" display="https://www.daloopa.com/src/1679482" xr:uid="{A4906EA1-8B8C-4FC6-9732-8D4331308C60}"/>
    <hyperlink ref="J893" r:id="rId12335" display="https://www.daloopa.com/src/1679474" xr:uid="{0A013428-4CAF-4E3F-BD43-E70C5B617BCE}"/>
    <hyperlink ref="K893" r:id="rId12336" display="https://www.daloopa.com/src/1679466" xr:uid="{F5A1890F-432C-4140-9847-D52CBC4DAE67}"/>
    <hyperlink ref="L893" r:id="rId12337" display="https://www.daloopa.com/src/1679458" xr:uid="{E8C0E442-CBE3-4802-B5DF-A13C1DCC0B82}"/>
    <hyperlink ref="M893" r:id="rId12338" display="https://www.daloopa.com/src/1679450" xr:uid="{DC7F25E5-7462-4C28-A5DC-948A8032B9BB}"/>
    <hyperlink ref="N893" r:id="rId12339" display="https://www.daloopa.com/src/1679442" xr:uid="{2BC5D6F7-9393-4F88-8005-F39FEBC87751}"/>
    <hyperlink ref="O893" r:id="rId12340" display="https://www.daloopa.com/src/1679434" xr:uid="{066B0F1B-5917-4CC8-A8D3-31070A36B444}"/>
    <hyperlink ref="P893" r:id="rId12341" display="https://www.daloopa.com/src/1679426" xr:uid="{A48823D0-EFC6-453E-A123-98F0C4087EC5}"/>
    <hyperlink ref="Q893" r:id="rId12342" display="https://www.daloopa.com/src/1679418" xr:uid="{28E4136A-1F5E-4653-A236-CF25911A5375}"/>
    <hyperlink ref="R893" r:id="rId12343" display="https://www.daloopa.com/src/1679410" xr:uid="{1E8E121E-3219-4EE4-A999-CA78A7875CC3}"/>
    <hyperlink ref="S893" r:id="rId12344" display="https://www.daloopa.com/src/1679402" xr:uid="{33505B99-D1AE-4811-BD62-F2D0AEF77CCF}"/>
    <hyperlink ref="T893" r:id="rId12345" display="https://www.daloopa.com/src/1679394" xr:uid="{625FE036-B53F-485D-8AD3-A51367D335B5}"/>
    <hyperlink ref="U893" r:id="rId12346" display="https://www.daloopa.com/src/1679386" xr:uid="{3C774AF4-E490-4FF0-A335-35C2D55CB683}"/>
    <hyperlink ref="V893" r:id="rId12347" display="https://www.daloopa.com/src/1679378" xr:uid="{2F244F11-AC4B-4D99-93C3-897D319B5020}"/>
    <hyperlink ref="W893" r:id="rId12348" display="https://www.daloopa.com/src/1679370" xr:uid="{30AE8BFD-A8F4-4133-BE43-7F3F904A89DC}"/>
    <hyperlink ref="X893" r:id="rId12349" display="https://www.daloopa.com/src/1679362" xr:uid="{95D6A4D8-8E09-4C07-9867-33FE79FCB720}"/>
    <hyperlink ref="Y893" r:id="rId12350" display="https://www.daloopa.com/src/1679354" xr:uid="{C894A235-D8F8-422C-B2DB-8FC7CB9F1847}"/>
    <hyperlink ref="Z893" r:id="rId12351" display="https://www.daloopa.com/src/1679346" xr:uid="{FC1563C0-E266-40E0-82B8-CFD001B0DA90}"/>
    <hyperlink ref="AA893" r:id="rId12352" display="https://www.daloopa.com/src/1679338" xr:uid="{747511A4-D2B4-4A58-AF3E-56C070A89AAA}"/>
    <hyperlink ref="AB893" r:id="rId12353" display="https://www.daloopa.com/src/1679330" xr:uid="{D986F63B-FE7F-4A10-86E8-C986FF71B34A}"/>
    <hyperlink ref="AC893" r:id="rId12354" display="https://www.daloopa.com/src/1679322" xr:uid="{210F7DD0-42F3-4CC7-A3DB-5FC205BEEA40}"/>
    <hyperlink ref="AD893" r:id="rId12355" display="https://www.daloopa.com/src/1679314" xr:uid="{D41A099A-B6CE-4633-8C08-42F44BABE726}"/>
    <hyperlink ref="AE893" r:id="rId12356" display="https://www.daloopa.com/src/1679306" xr:uid="{DA53E6B2-0C8D-4125-B9F9-9B944CDC82D8}"/>
    <hyperlink ref="AF893" r:id="rId12357" display="https://www.daloopa.com/src/2746553" xr:uid="{3A68781F-D9C5-4082-A487-915A176D6DF1}"/>
    <hyperlink ref="AG893" r:id="rId12358" display="https://www.daloopa.com/src/4718974" xr:uid="{A2DE9ABC-BB2B-4A44-93F1-429DDF0D3A5C}"/>
    <hyperlink ref="AH893" r:id="rId12359" display="https://www.daloopa.com/src/7998987" xr:uid="{9E320693-7345-4D81-848B-15640DF804C9}"/>
    <hyperlink ref="AI893" r:id="rId12360" display="https://www.daloopa.com/src/10353974" xr:uid="{F0CE855E-56B6-4316-A7BC-99C9404A90BE}"/>
    <hyperlink ref="AJ893" r:id="rId12361" display="https://www.daloopa.com/src/14823745" xr:uid="{A699D915-DE3B-4B80-A947-7086E3126791}"/>
    <hyperlink ref="AK893" r:id="rId12362" display="https://www.daloopa.com/src/20856412" xr:uid="{A85338B4-8576-4E45-BC47-3A2BCB0C0EB1}"/>
    <hyperlink ref="AL893" r:id="rId12363" display="https://www.daloopa.com/src/32320520" xr:uid="{166B69FD-1FBD-4CE1-A658-E578FA3296CE}"/>
    <hyperlink ref="AM893" r:id="rId12364" display="https://www.daloopa.com/src/38225427" xr:uid="{0C789F3A-AFE3-4C4E-9EBB-1D43FDD7E681}"/>
    <hyperlink ref="AN893" r:id="rId12365" display="https://www.daloopa.com/src/46503145" xr:uid="{8A51C965-1B1D-4073-ACAF-27789C18172A}"/>
    <hyperlink ref="AO893" r:id="rId12366" display="https://www.daloopa.com/src/53484048" xr:uid="{390DC7FB-299B-4A53-BC56-766B085DD82F}"/>
    <hyperlink ref="AP893" r:id="rId12367" display="https://www.daloopa.com/src/58703447" xr:uid="{6E0298AE-F610-481F-A108-45FDE349D50F}"/>
    <hyperlink ref="AQ893" r:id="rId12368" display="https://www.daloopa.com/src/62996613" xr:uid="{27EFFE77-369B-440E-9705-FBE05F82ED1A}"/>
    <hyperlink ref="AR893" r:id="rId12369" display="https://www.daloopa.com/src/67086551" xr:uid="{6E258E46-78BD-4B73-9873-7A340119C0A1}"/>
    <hyperlink ref="A894" r:id="rId12370" xr:uid="{6D9D0952-E37F-4162-962F-E512B60E7A37}"/>
    <hyperlink ref="C894" r:id="rId12371" xr:uid="{9938DF62-5A56-4D1F-9C78-571B760BB56D}"/>
    <hyperlink ref="E894" r:id="rId12372" display="https://www.daloopa.com/src/1679515" xr:uid="{AF53C3E2-A157-4DE9-BED6-D1C55595A188}"/>
    <hyperlink ref="F894" r:id="rId12373" display="https://www.daloopa.com/src/1679507" xr:uid="{741703F7-4C61-43CF-8807-E0959B7B9C05}"/>
    <hyperlink ref="G894" r:id="rId12374" display="https://www.daloopa.com/src/1679499" xr:uid="{14F66452-3F80-4321-A482-3E3A2E6AFEE4}"/>
    <hyperlink ref="H894" r:id="rId12375" display="https://www.daloopa.com/src/1679491" xr:uid="{F8AD7439-39A5-418D-829A-7F555BFBE87C}"/>
    <hyperlink ref="I894" r:id="rId12376" display="https://www.daloopa.com/src/1679483" xr:uid="{23A2E04A-C033-4827-A5A1-AFD2F4DA8140}"/>
    <hyperlink ref="J894" r:id="rId12377" display="https://www.daloopa.com/src/1679475" xr:uid="{4FC1CA5A-58AA-4945-B925-6C7306101AF1}"/>
    <hyperlink ref="K894" r:id="rId12378" display="https://www.daloopa.com/src/1679467" xr:uid="{FAC86BC3-DF04-442A-B81E-5A39330C2D7A}"/>
    <hyperlink ref="L894" r:id="rId12379" display="https://www.daloopa.com/src/1679459" xr:uid="{F8470E92-A037-4CB2-AF4A-5EDC96C4831C}"/>
    <hyperlink ref="M894" r:id="rId12380" display="https://www.daloopa.com/src/1679451" xr:uid="{8C5D8365-82C9-4A6B-A328-9929901A71CE}"/>
    <hyperlink ref="N894" r:id="rId12381" display="https://www.daloopa.com/src/1679443" xr:uid="{2179FBC7-59F4-4E71-A8BF-5E71228358D2}"/>
    <hyperlink ref="O894" r:id="rId12382" display="https://www.daloopa.com/src/1679435" xr:uid="{28D864D4-16CE-4DE3-9B22-A298E8D362B1}"/>
    <hyperlink ref="P894" r:id="rId12383" display="https://www.daloopa.com/src/1679427" xr:uid="{2003385A-ACEC-46C4-81FF-4C4F8E4C2601}"/>
    <hyperlink ref="Q894" r:id="rId12384" display="https://www.daloopa.com/src/1679419" xr:uid="{247B4C14-7E96-4E10-B8E4-713046FFAEFD}"/>
    <hyperlink ref="R894" r:id="rId12385" display="https://www.daloopa.com/src/1679411" xr:uid="{DA03267E-451A-433B-BAD4-4CE9582C418E}"/>
    <hyperlink ref="S894" r:id="rId12386" display="https://www.daloopa.com/src/1679403" xr:uid="{659465D4-E494-49AE-8CC8-B2F3315AACD9}"/>
    <hyperlink ref="T894" r:id="rId12387" display="https://www.daloopa.com/src/1679395" xr:uid="{8D110C10-BE16-4D4A-B665-823532833241}"/>
    <hyperlink ref="U894" r:id="rId12388" display="https://www.daloopa.com/src/1679387" xr:uid="{3198385C-2E27-442E-B63B-5D651342A193}"/>
    <hyperlink ref="V894" r:id="rId12389" display="https://www.daloopa.com/src/1679379" xr:uid="{53122FD3-0E42-4B1D-A6C5-1462B9E97C4A}"/>
    <hyperlink ref="W894" r:id="rId12390" display="https://www.daloopa.com/src/1679371" xr:uid="{4E7A58F8-F9FA-47EB-A5D1-6BEE05FAB9D2}"/>
    <hyperlink ref="X894" r:id="rId12391" display="https://www.daloopa.com/src/1679363" xr:uid="{D8A208ED-FA28-4F87-B8A4-AC9EEFA3BC47}"/>
    <hyperlink ref="Y894" r:id="rId12392" display="https://www.daloopa.com/src/1679355" xr:uid="{4D92220D-4CB8-4938-9460-870B280ABC3A}"/>
    <hyperlink ref="Z894" r:id="rId12393" display="https://www.daloopa.com/src/1679347" xr:uid="{1AB25D9A-D8AB-4DDE-A295-871233463D4C}"/>
    <hyperlink ref="AA894" r:id="rId12394" display="https://www.daloopa.com/src/1679339" xr:uid="{29DCB132-F670-4055-A266-65AA67B73AD7}"/>
    <hyperlink ref="AB894" r:id="rId12395" display="https://www.daloopa.com/src/1679331" xr:uid="{10000631-F283-4C78-BFA9-3D3EA3584BF7}"/>
    <hyperlink ref="AC894" r:id="rId12396" display="https://www.daloopa.com/src/1679323" xr:uid="{6D314F91-2FE5-47A6-802D-8FB771C727AC}"/>
    <hyperlink ref="AD894" r:id="rId12397" display="https://www.daloopa.com/src/1679315" xr:uid="{5D5576E6-3631-4323-95B1-76FD3ABBA966}"/>
    <hyperlink ref="AE894" r:id="rId12398" display="https://www.daloopa.com/src/1679307" xr:uid="{48EBF83A-530E-4D50-83F9-72EA45D3D307}"/>
    <hyperlink ref="AF894" r:id="rId12399" display="https://www.daloopa.com/src/2746554" xr:uid="{28490783-86AE-41B3-BA4B-05C052184C59}"/>
    <hyperlink ref="AG894" r:id="rId12400" display="https://www.daloopa.com/src/4718975" xr:uid="{E7AF447F-20D8-407F-9AC6-8BAE6CAFA192}"/>
    <hyperlink ref="AH894" r:id="rId12401" display="https://www.daloopa.com/src/7998988" xr:uid="{B7A5CD60-9492-43D0-AC73-70D7CC227407}"/>
    <hyperlink ref="AI894" r:id="rId12402" display="https://www.daloopa.com/src/10353975" xr:uid="{1209DCFB-6915-4FBC-AD70-80CD3CE93203}"/>
    <hyperlink ref="AJ894" r:id="rId12403" display="https://www.daloopa.com/src/14823746" xr:uid="{31CA1D38-6719-4DCE-9A4B-AADC1922B9AE}"/>
    <hyperlink ref="AK894" r:id="rId12404" display="https://www.daloopa.com/src/20856413" xr:uid="{1B450C14-A754-4C75-99DF-EB566E866A14}"/>
    <hyperlink ref="AL894" r:id="rId12405" display="https://www.daloopa.com/src/32320521" xr:uid="{37161EC4-5606-4E36-A467-2FD5E0F85111}"/>
    <hyperlink ref="AM894" r:id="rId12406" display="https://www.daloopa.com/src/38225426" xr:uid="{32419A63-B730-4335-B944-FCAEA8AE7A80}"/>
    <hyperlink ref="AN894" r:id="rId12407" display="https://www.daloopa.com/src/46503146" xr:uid="{B6C9975A-88C5-4029-B8C7-BAD8F43C41A0}"/>
    <hyperlink ref="AO894" r:id="rId12408" display="https://www.daloopa.com/src/53484047" xr:uid="{14968DBA-606B-4DDF-9472-F730A45B612A}"/>
    <hyperlink ref="AP894" r:id="rId12409" display="https://www.daloopa.com/src/58703446" xr:uid="{332E68C5-E34D-4AE6-95D7-F685AF17FAB9}"/>
    <hyperlink ref="AQ894" r:id="rId12410" display="https://www.daloopa.com/src/62996615" xr:uid="{0408392C-812F-4329-B9E9-309CF45FBBFF}"/>
    <hyperlink ref="AR894" r:id="rId12411" display="https://www.daloopa.com/src/67086550" xr:uid="{018BB74D-3627-457C-ABB7-09CAA2372ED1}"/>
    <hyperlink ref="A895" r:id="rId12412" xr:uid="{CCD5572F-0F2D-40C8-9BA7-EDEFA070E2CE}"/>
    <hyperlink ref="C895" r:id="rId12413" xr:uid="{3A0A8EBD-40D6-4A75-B377-4E96C9F3CAEF}"/>
    <hyperlink ref="E895" r:id="rId12414" display="https://www.daloopa.com/src/1679516" xr:uid="{7AF3D24B-4EA9-4706-9D2F-C2286B08413E}"/>
    <hyperlink ref="F895" r:id="rId12415" display="https://www.daloopa.com/src/1679508" xr:uid="{67DC340A-583A-47E7-95BD-3D9512398F4F}"/>
    <hyperlink ref="G895" r:id="rId12416" display="https://www.daloopa.com/src/1679500" xr:uid="{766E1A7B-103F-4659-993A-38D41AA78B4D}"/>
    <hyperlink ref="H895" r:id="rId12417" display="https://www.daloopa.com/src/1679492" xr:uid="{7760F719-ACD2-48E0-813B-53AD56B746BD}"/>
    <hyperlink ref="I895" r:id="rId12418" display="https://www.daloopa.com/src/1679484" xr:uid="{AD430591-AD05-4200-9191-6259FFF38270}"/>
    <hyperlink ref="J895" r:id="rId12419" display="https://www.daloopa.com/src/1679476" xr:uid="{F881C9B6-F1E6-4A59-9F5E-7C5C5AA37C78}"/>
    <hyperlink ref="K895" r:id="rId12420" display="https://www.daloopa.com/src/1679468" xr:uid="{8033A13B-3A37-4144-835C-B3BDFE789241}"/>
    <hyperlink ref="L895" r:id="rId12421" display="https://www.daloopa.com/src/1679460" xr:uid="{32FB1778-0377-4829-BE79-ED7D2C54D63A}"/>
    <hyperlink ref="M895" r:id="rId12422" display="https://www.daloopa.com/src/1679452" xr:uid="{64A89E39-EA7E-47DB-94E7-436D1B5D5094}"/>
    <hyperlink ref="N895" r:id="rId12423" display="https://www.daloopa.com/src/1679444" xr:uid="{4DBD9A05-871C-490F-B7C6-9208D5368933}"/>
    <hyperlink ref="O895" r:id="rId12424" display="https://www.daloopa.com/src/1679436" xr:uid="{9AABF423-27AB-42BD-9B46-5BBBA271D13A}"/>
    <hyperlink ref="P895" r:id="rId12425" display="https://www.daloopa.com/src/1679428" xr:uid="{B2EF92B6-0B52-4568-8110-633C12F219D0}"/>
    <hyperlink ref="Q895" r:id="rId12426" display="https://www.daloopa.com/src/1679420" xr:uid="{7B2701A9-CA57-4224-8D33-8307CBC061A2}"/>
    <hyperlink ref="R895" r:id="rId12427" display="https://www.daloopa.com/src/1679412" xr:uid="{2B3AFD9F-F116-4EAE-A315-D03B0087B05A}"/>
    <hyperlink ref="S895" r:id="rId12428" display="https://www.daloopa.com/src/1679404" xr:uid="{67CC8892-ECC2-4CF6-A2EA-3044999E2444}"/>
    <hyperlink ref="T895" r:id="rId12429" display="https://www.daloopa.com/src/1679396" xr:uid="{739F8A2E-8236-49F7-ACBD-3555FAD3AB77}"/>
    <hyperlink ref="U895" r:id="rId12430" display="https://www.daloopa.com/src/1679388" xr:uid="{C44C50B9-1181-4A65-9685-B421C88F2C96}"/>
    <hyperlink ref="V895" r:id="rId12431" display="https://www.daloopa.com/src/1679380" xr:uid="{BF9BBB6D-9EC4-48CD-A7B0-4F5122632B32}"/>
    <hyperlink ref="W895" r:id="rId12432" display="https://www.daloopa.com/src/1679372" xr:uid="{1826E905-00EC-4E40-8C2D-BDF8F2552BBB}"/>
    <hyperlink ref="X895" r:id="rId12433" display="https://www.daloopa.com/src/1679364" xr:uid="{6F4557BC-66CD-4E86-8FEC-0D06FBBBF5DD}"/>
    <hyperlink ref="Y895" r:id="rId12434" display="https://www.daloopa.com/src/1679356" xr:uid="{53E90ADB-90D5-4900-9BD1-5C958ED3A19E}"/>
    <hyperlink ref="Z895" r:id="rId12435" display="https://www.daloopa.com/src/1679348" xr:uid="{07940EB5-51B9-478D-844D-F6991264E0C6}"/>
    <hyperlink ref="AA895" r:id="rId12436" display="https://www.daloopa.com/src/1679340" xr:uid="{1E09E395-000D-46DE-9964-B24ECB90BB71}"/>
    <hyperlink ref="AB895" r:id="rId12437" display="https://www.daloopa.com/src/1679332" xr:uid="{231230A1-5AA1-4B55-9515-7F0881621CCD}"/>
    <hyperlink ref="AC895" r:id="rId12438" display="https://www.daloopa.com/src/1679324" xr:uid="{196BCF20-B257-4F78-AB92-1302010C6F9F}"/>
    <hyperlink ref="AD895" r:id="rId12439" display="https://www.daloopa.com/src/1679316" xr:uid="{86C23919-9C3B-4353-808F-900FBC4C0A78}"/>
    <hyperlink ref="AE895" r:id="rId12440" display="https://www.daloopa.com/src/1679308" xr:uid="{752BF92C-826D-4693-AC83-1AC76A62182C}"/>
    <hyperlink ref="AF895" r:id="rId12441" display="https://www.daloopa.com/src/2746555" xr:uid="{58975CD4-2E75-4B88-A2E6-4A767366C0CE}"/>
    <hyperlink ref="AG895" r:id="rId12442" display="https://www.daloopa.com/src/4718976" xr:uid="{4B89245C-0375-42F8-BFFC-17DA684829ED}"/>
    <hyperlink ref="AH895" r:id="rId12443" display="https://www.daloopa.com/src/7998989" xr:uid="{8F6C2CB3-DBEF-4958-965A-0203FA2FB850}"/>
    <hyperlink ref="AI895" r:id="rId12444" display="https://www.daloopa.com/src/10353978" xr:uid="{88B744E8-B7C2-477F-B46C-0770C91B7132}"/>
    <hyperlink ref="AJ895" r:id="rId12445" display="https://www.daloopa.com/src/14823749" xr:uid="{6545C230-CE53-4A91-92DB-EFFE16A37706}"/>
    <hyperlink ref="AK895" r:id="rId12446" display="https://www.daloopa.com/src/20856418" xr:uid="{09212D92-9749-4271-A228-4CB6C48F1BF6}"/>
    <hyperlink ref="AL895" r:id="rId12447" display="https://www.daloopa.com/src/32320522" xr:uid="{50A9B1CA-53E0-4313-9E91-DB9838A42E27}"/>
    <hyperlink ref="AM895" r:id="rId12448" display="https://www.daloopa.com/src/38225421" xr:uid="{0F47B2D8-7988-4297-BE8A-F149FF87882F}"/>
    <hyperlink ref="AN895" r:id="rId12449" display="https://www.daloopa.com/src/46503151" xr:uid="{259C0676-9D87-432B-BDF0-73C426597EF8}"/>
    <hyperlink ref="AO895" r:id="rId12450" display="https://www.daloopa.com/src/53484053" xr:uid="{21A9DEE4-4669-47BD-B3D7-39142CDCE643}"/>
    <hyperlink ref="AP895" r:id="rId12451" display="https://www.daloopa.com/src/58703449" xr:uid="{35D5C164-38CA-4E44-8622-3D5A00E6B2D9}"/>
    <hyperlink ref="AQ895" r:id="rId12452" display="https://www.daloopa.com/src/62996618" xr:uid="{39DE917D-B1C1-45E6-8E84-C9331FE00E44}"/>
    <hyperlink ref="AR895" r:id="rId12453" display="https://www.daloopa.com/src/67086552" xr:uid="{369D44D7-D661-4404-B2F4-20B7F010AD7E}"/>
    <hyperlink ref="A897" r:id="rId12454" xr:uid="{FDF5B732-01F7-4D73-8857-6ACE512191E6}"/>
    <hyperlink ref="C897" r:id="rId12455" xr:uid="{F0DAFE3F-BD8A-4CCD-8FDC-4399D1D0302C}"/>
    <hyperlink ref="E897" r:id="rId12456" display="https://www.daloopa.com/src/1679517" xr:uid="{850C9DB1-8935-40FE-8CE0-A58E5F8ECA02}"/>
    <hyperlink ref="F897" r:id="rId12457" display="https://www.daloopa.com/src/1679509" xr:uid="{E9C125CE-A0CC-4604-BDF2-9F24AE23BDE7}"/>
    <hyperlink ref="G897" r:id="rId12458" display="https://www.daloopa.com/src/1679501" xr:uid="{137982CA-C7E5-4D05-8C3C-5F504849BCA2}"/>
    <hyperlink ref="H897" r:id="rId12459" display="https://www.daloopa.com/src/1679493" xr:uid="{8B397AC2-841B-4C48-83CD-33D697B3FE6D}"/>
    <hyperlink ref="I897" r:id="rId12460" display="https://www.daloopa.com/src/1679485" xr:uid="{052EA3A1-7155-4962-9C6F-AC929BF2EFB8}"/>
    <hyperlink ref="J897" r:id="rId12461" display="https://www.daloopa.com/src/1679477" xr:uid="{81A85D0A-492D-4156-8F26-B0C7C7F1737A}"/>
    <hyperlink ref="K897" r:id="rId12462" display="https://www.daloopa.com/src/1679469" xr:uid="{D767A041-DA63-4B5A-9FFB-ED7A7B2CA3C9}"/>
    <hyperlink ref="L897" r:id="rId12463" display="https://www.daloopa.com/src/1679461" xr:uid="{623CD8BA-4A31-4518-AA6F-27B719EF6EFD}"/>
    <hyperlink ref="M897" r:id="rId12464" display="https://www.daloopa.com/src/1679453" xr:uid="{F08D6525-333A-45E2-9AB5-B1871965290B}"/>
    <hyperlink ref="N897" r:id="rId12465" display="https://www.daloopa.com/src/1679445" xr:uid="{B48CBC69-9668-4A14-BC39-8BF7760B9F03}"/>
    <hyperlink ref="O897" r:id="rId12466" display="https://www.daloopa.com/src/1679437" xr:uid="{C7FDADB0-D390-43A2-93DC-F819A27AE8A7}"/>
    <hyperlink ref="P897" r:id="rId12467" display="https://www.daloopa.com/src/1679429" xr:uid="{C3D7CD3C-054E-4AD2-8C47-3A9B94D690CC}"/>
    <hyperlink ref="Q897" r:id="rId12468" display="https://www.daloopa.com/src/1679421" xr:uid="{76B4ACE7-AD75-418B-8CE6-CE007E33FD27}"/>
    <hyperlink ref="R897" r:id="rId12469" display="https://www.daloopa.com/src/1679413" xr:uid="{35F82CFC-82A8-4914-9D44-EFFCA9122D1A}"/>
    <hyperlink ref="S897" r:id="rId12470" display="https://www.daloopa.com/src/1679405" xr:uid="{13C4DC53-F5FD-42B4-A518-CE20445BC554}"/>
    <hyperlink ref="T897" r:id="rId12471" display="https://www.daloopa.com/src/1679397" xr:uid="{7DD9E8B7-F80C-4C23-B504-5BEF1D24A49A}"/>
    <hyperlink ref="U897" r:id="rId12472" display="https://www.daloopa.com/src/1679389" xr:uid="{A41C3D97-4B1D-4D77-9639-25E72B3D096E}"/>
    <hyperlink ref="V897" r:id="rId12473" display="https://www.daloopa.com/src/1679381" xr:uid="{FF66A313-00AB-48CA-8ACC-7537BC01D639}"/>
    <hyperlink ref="W897" r:id="rId12474" display="https://www.daloopa.com/src/1679373" xr:uid="{CE29A2CE-C89A-4C45-971E-E51017116714}"/>
    <hyperlink ref="X897" r:id="rId12475" display="https://www.daloopa.com/src/1679365" xr:uid="{F0BCA0A5-8388-42CE-A018-484AADBCC335}"/>
    <hyperlink ref="Y897" r:id="rId12476" display="https://www.daloopa.com/src/1679357" xr:uid="{7BC1FB53-06AD-4B2B-869F-55FC4D5A2FD8}"/>
    <hyperlink ref="Z897" r:id="rId12477" display="https://www.daloopa.com/src/1679349" xr:uid="{94525189-F55B-4F19-A431-BF28E939E405}"/>
    <hyperlink ref="AA897" r:id="rId12478" display="https://www.daloopa.com/src/1679341" xr:uid="{98751A19-66AA-4B85-9429-131CEDD2BE5C}"/>
    <hyperlink ref="AB897" r:id="rId12479" display="https://www.daloopa.com/src/1679333" xr:uid="{0706C3AF-91F9-4DAF-AF49-643A2F1872CE}"/>
    <hyperlink ref="AC897" r:id="rId12480" display="https://www.daloopa.com/src/1679325" xr:uid="{7AEA5AAC-912C-46C3-9D60-1F0C99190FB7}"/>
    <hyperlink ref="AD897" r:id="rId12481" display="https://www.daloopa.com/src/1679317" xr:uid="{03D5B822-4218-4D4F-AC9D-D6E4449B81FB}"/>
    <hyperlink ref="AE897" r:id="rId12482" display="https://www.daloopa.com/src/1679309" xr:uid="{F695C931-4124-4201-8F8F-1C6C3F1ECABE}"/>
    <hyperlink ref="AF897" r:id="rId12483" display="https://www.daloopa.com/src/2746556" xr:uid="{9F2DCC9E-13AC-4A99-A39B-D269FDE57448}"/>
    <hyperlink ref="AG897" r:id="rId12484" display="https://www.daloopa.com/src/4718977" xr:uid="{69B418CD-0F22-43A9-A993-6E27D3B1887E}"/>
    <hyperlink ref="AH897" r:id="rId12485" display="https://www.daloopa.com/src/7998990" xr:uid="{9236FCC6-6C0B-44AB-844F-1345AA26CEB7}"/>
    <hyperlink ref="AI897" r:id="rId12486" display="https://www.daloopa.com/src/10353977" xr:uid="{B8C799EB-564E-4A14-ADFC-AB216DBD06DF}"/>
    <hyperlink ref="AJ897" r:id="rId12487" display="https://www.daloopa.com/src/14823748" xr:uid="{C02F4F54-54CA-456E-8E54-E7CBEDD73CD8}"/>
    <hyperlink ref="AK897" r:id="rId12488" display="https://www.daloopa.com/src/20856417" xr:uid="{FC025A23-0785-4B28-8D71-955392969A2F}"/>
    <hyperlink ref="AL897" r:id="rId12489" display="https://www.daloopa.com/src/32320523" xr:uid="{1B11A14F-FC08-4E96-A541-41C78A94D646}"/>
    <hyperlink ref="AM897" r:id="rId12490" display="https://www.daloopa.com/src/38225420" xr:uid="{7783DB49-1C88-4FE1-B03B-47A404A5865C}"/>
    <hyperlink ref="AN897" r:id="rId12491" display="https://www.daloopa.com/src/46503150" xr:uid="{65132546-5238-47E6-B37D-5E896B8AA46E}"/>
    <hyperlink ref="AO897" r:id="rId12492" display="https://www.daloopa.com/src/53484052" xr:uid="{F65CF83B-D20B-4E23-8F54-A2535012BAC4}"/>
    <hyperlink ref="AP897" r:id="rId12493" display="https://www.daloopa.com/src/58703451" xr:uid="{72362A0B-F63C-4BC9-87EE-52A5F95A9E0C}"/>
    <hyperlink ref="AQ897" r:id="rId12494" display="https://www.daloopa.com/src/62996619" xr:uid="{FCECD9F8-A7D4-4138-855D-78397107853D}"/>
    <hyperlink ref="AR897" r:id="rId12495" display="https://www.daloopa.com/src/67086554" xr:uid="{5A582D67-2926-46BC-AB15-95C17BA475C2}"/>
    <hyperlink ref="A898" r:id="rId12496" xr:uid="{855481F6-4CB1-4EE5-80B8-529518F68525}"/>
    <hyperlink ref="C898" r:id="rId12497" xr:uid="{04E35B38-43FF-4439-AC21-E7332C5923ED}"/>
    <hyperlink ref="E898" r:id="rId12498" display="https://www.daloopa.com/src/1679518" xr:uid="{3D6000DD-2C3E-47F5-9679-14262AC4FA7F}"/>
    <hyperlink ref="F898" r:id="rId12499" display="https://www.daloopa.com/src/1679510" xr:uid="{A9857333-F015-4B06-A83F-89ED2ED5F732}"/>
    <hyperlink ref="G898" r:id="rId12500" display="https://www.daloopa.com/src/1679502" xr:uid="{8D69B9DF-FFB5-4997-8747-377E909C9630}"/>
    <hyperlink ref="H898" r:id="rId12501" display="https://www.daloopa.com/src/1679494" xr:uid="{98091A1E-AA9E-46A0-BD45-29BC87AD87CB}"/>
    <hyperlink ref="I898" r:id="rId12502" display="https://www.daloopa.com/src/1679486" xr:uid="{4831DB4E-A1BC-4900-97D6-735945270BF7}"/>
    <hyperlink ref="J898" r:id="rId12503" display="https://www.daloopa.com/src/1679478" xr:uid="{9F1622DA-A79D-4B62-A098-92030F9E6528}"/>
    <hyperlink ref="K898" r:id="rId12504" display="https://www.daloopa.com/src/1679470" xr:uid="{E654B775-DDCA-4171-BECD-C192E782AF45}"/>
    <hyperlink ref="L898" r:id="rId12505" display="https://www.daloopa.com/src/1679462" xr:uid="{B8612E3E-FAA4-421D-B719-0DB88E176F9F}"/>
    <hyperlink ref="M898" r:id="rId12506" display="https://www.daloopa.com/src/1679454" xr:uid="{3112A7D6-DC14-47B7-ACE6-9E71FA05ABB2}"/>
    <hyperlink ref="N898" r:id="rId12507" display="https://www.daloopa.com/src/1679446" xr:uid="{D76DC764-E86D-48C7-9586-D672D874036E}"/>
    <hyperlink ref="O898" r:id="rId12508" display="https://www.daloopa.com/src/1679438" xr:uid="{B0E99C5E-B84F-40C7-B2EA-D3E5D2092E45}"/>
    <hyperlink ref="P898" r:id="rId12509" display="https://www.daloopa.com/src/1679430" xr:uid="{78212FBC-ED7C-4BED-84E4-198F91935715}"/>
    <hyperlink ref="Q898" r:id="rId12510" display="https://www.daloopa.com/src/1679422" xr:uid="{C98C59A4-4EC9-4524-9EF4-58DF339B4AEA}"/>
    <hyperlink ref="R898" r:id="rId12511" display="https://www.daloopa.com/src/1679414" xr:uid="{0CE66226-BAD6-4E7F-AC9C-B3FC177B8052}"/>
    <hyperlink ref="S898" r:id="rId12512" display="https://www.daloopa.com/src/1679406" xr:uid="{EAF1710E-E7BF-499E-9848-9020E811AC1C}"/>
    <hyperlink ref="T898" r:id="rId12513" display="https://www.daloopa.com/src/1679398" xr:uid="{9075A6FE-1420-4E48-9BEA-4E082BEB51EE}"/>
    <hyperlink ref="U898" r:id="rId12514" display="https://www.daloopa.com/src/1679390" xr:uid="{4256A531-08A2-4AFD-A06F-80DC3E59EE92}"/>
    <hyperlink ref="V898" r:id="rId12515" display="https://www.daloopa.com/src/1679382" xr:uid="{3EDB4967-E64F-4868-854A-929A862745A4}"/>
    <hyperlink ref="W898" r:id="rId12516" display="https://www.daloopa.com/src/1679374" xr:uid="{0AC447E4-A25B-4316-B3DC-F187793A1BAD}"/>
    <hyperlink ref="X898" r:id="rId12517" display="https://www.daloopa.com/src/1679366" xr:uid="{235A0090-F1DA-479F-81F0-9735A72F5782}"/>
    <hyperlink ref="Y898" r:id="rId12518" display="https://www.daloopa.com/src/1679358" xr:uid="{67832235-D883-4024-B983-70DFADE33FBF}"/>
    <hyperlink ref="Z898" r:id="rId12519" display="https://www.daloopa.com/src/1679350" xr:uid="{C0D4F1AA-E517-4CEC-BBC0-C0D935E58D82}"/>
    <hyperlink ref="AA898" r:id="rId12520" display="https://www.daloopa.com/src/1679342" xr:uid="{CD13EC42-F776-4FCD-905A-0754C50B4BD0}"/>
    <hyperlink ref="AB898" r:id="rId12521" display="https://www.daloopa.com/src/1679334" xr:uid="{28059BC0-66A9-40CF-9FDA-568F34BF3BA1}"/>
    <hyperlink ref="AC898" r:id="rId12522" display="https://www.daloopa.com/src/1679326" xr:uid="{62AEC56A-41B8-4DBE-8557-D070771DECDD}"/>
    <hyperlink ref="AD898" r:id="rId12523" display="https://www.daloopa.com/src/1679318" xr:uid="{A7B6F977-881D-4670-A4AC-6FC13F79BFD9}"/>
    <hyperlink ref="AE898" r:id="rId12524" display="https://www.daloopa.com/src/1679310" xr:uid="{A29E38BD-86D7-4B4B-B3A9-BCA425D51758}"/>
    <hyperlink ref="AF898" r:id="rId12525" display="https://www.daloopa.com/src/2746557" xr:uid="{5CCF4435-DCE1-4495-8E53-A75EAD3C1AE2}"/>
    <hyperlink ref="AG898" r:id="rId12526" display="https://www.daloopa.com/src/4718978" xr:uid="{BD802B71-C2AB-4D4C-BF6B-1D03516501A8}"/>
    <hyperlink ref="AH898" r:id="rId12527" display="https://www.daloopa.com/src/7998991" xr:uid="{3A0101D6-BD51-4B5D-BEBD-BA4B3FA711A0}"/>
    <hyperlink ref="AI898" r:id="rId12528" display="https://www.daloopa.com/src/10353976" xr:uid="{7CDC646C-88F8-4CA6-9018-A70A46A0DF13}"/>
    <hyperlink ref="AJ898" r:id="rId12529" display="https://www.daloopa.com/src/14823750" xr:uid="{69E10CDC-6EF0-4609-9143-0ED249723768}"/>
    <hyperlink ref="AK898" r:id="rId12530" display="https://www.daloopa.com/src/20856414" xr:uid="{07789C94-1E65-4628-871D-AF26803511F0}"/>
    <hyperlink ref="AL898" r:id="rId12531" display="https://www.daloopa.com/src/32320519" xr:uid="{7737A036-D4AA-4960-B2D9-273166D31014}"/>
    <hyperlink ref="AM898" r:id="rId12532" display="https://www.daloopa.com/src/38225424" xr:uid="{AEF9C6AF-A076-460A-B4A1-98A33611F58E}"/>
    <hyperlink ref="AN898" r:id="rId12533" display="https://www.daloopa.com/src/46503148" xr:uid="{BECD8502-7933-4206-8568-CB356DD260E4}"/>
    <hyperlink ref="AO898" r:id="rId12534" display="https://www.daloopa.com/src/53484051" xr:uid="{4C3A1E81-E404-42EE-A828-62C2BAE5F9E8}"/>
    <hyperlink ref="AP898" r:id="rId12535" display="https://www.daloopa.com/src/58703450" xr:uid="{95C8E2FC-9EA4-443F-B660-1E95AEF81C51}"/>
    <hyperlink ref="AQ898" r:id="rId12536" display="https://www.daloopa.com/src/62996617" xr:uid="{7B151465-AA0F-46B1-A74B-B2F6799C0018}"/>
    <hyperlink ref="AR898" r:id="rId12537" display="https://www.daloopa.com/src/67086553" xr:uid="{C48D70D2-BDF4-4013-A70D-B4C3EA4B60E8}"/>
    <hyperlink ref="A901" r:id="rId12538" xr:uid="{F3BB547F-6B47-4FF6-9963-C20C359C3379}"/>
    <hyperlink ref="C901" r:id="rId12539" xr:uid="{7A3E931E-2E7A-495E-96A5-282D59F38D05}"/>
    <hyperlink ref="AT901" r:id="rId12540" display="https://www.daloopa.com/src/62711421" xr:uid="{9727480B-2EC2-4B10-BD43-4D33545257FE}"/>
    <hyperlink ref="AU901" r:id="rId12541" display="https://www.daloopa.com/src/62711374" xr:uid="{3F353FF0-3ECC-403F-91BF-D0FE38B23D64}"/>
    <hyperlink ref="AV901" r:id="rId12542" display="https://www.daloopa.com/src/62711310" xr:uid="{6AE3F590-26B5-4964-839D-4D6FC9DE7CB0}"/>
    <hyperlink ref="AW901" r:id="rId12543" display="https://www.daloopa.com/src/62711238" xr:uid="{DD72EDB5-AF17-4507-B998-8D739532068C}"/>
    <hyperlink ref="AX901" r:id="rId12544" display="https://www.daloopa.com/src/62711082" xr:uid="{6FD22037-DDEC-4947-AB89-1CE1365B1CB2}"/>
    <hyperlink ref="AY901" r:id="rId12545" display="https://www.daloopa.com/src/62711047" xr:uid="{D623ECC9-D0A0-4584-AD3C-DBCEE11ED46F}"/>
    <hyperlink ref="AZ901" r:id="rId12546" display="https://www.daloopa.com/src/62710949" xr:uid="{250E2BB7-C8FE-4FD5-92DD-76E7773B4695}"/>
    <hyperlink ref="BA901" r:id="rId12547" display="https://www.daloopa.com/src/62710894" xr:uid="{46260852-9B0A-47E6-BC59-98E0EA485C0E}"/>
    <hyperlink ref="BB901" r:id="rId12548" display="https://www.daloopa.com/src/62710732" xr:uid="{AD9EAB93-3713-45AC-9334-3F1A00749127}"/>
    <hyperlink ref="BC901" r:id="rId12549" display="https://www.daloopa.com/src/67090303" xr:uid="{49686C07-9583-4DC4-878C-7DE74496916D}"/>
    <hyperlink ref="A902" r:id="rId12550" xr:uid="{7839C493-0873-4E11-819B-30EBAB822D2A}"/>
    <hyperlink ref="C902" r:id="rId12551" xr:uid="{035BD5E6-518E-4015-9B67-3B95D0B849BB}"/>
    <hyperlink ref="AG902" r:id="rId12552" display="https://www.daloopa.com/src/50508240" xr:uid="{281C3C64-26D3-420C-9CE6-C4518C9C5425}"/>
    <hyperlink ref="AH902" r:id="rId12553" display="https://www.daloopa.com/src/50508241" xr:uid="{CAC39DF8-ABFD-4447-983B-3AA0E1034B72}"/>
    <hyperlink ref="AI902" r:id="rId12554" display="https://www.daloopa.com/src/50508242" xr:uid="{EEB8042A-F1A3-4EBD-8283-64A6F4F96040}"/>
    <hyperlink ref="AJ902" r:id="rId12555" display="https://www.daloopa.com/src/19262125" xr:uid="{73DFE566-FF65-425F-B231-97184C1E744E}"/>
    <hyperlink ref="AK902" r:id="rId12556" display="https://www.daloopa.com/src/50284538" xr:uid="{D61D1D5A-88C9-4FE8-8B05-7C66B133FA78}"/>
    <hyperlink ref="AL902" r:id="rId12557" display="https://www.daloopa.com/src/50284608" xr:uid="{96B6EE57-2883-4428-9B0C-C0C6E97E9EA3}"/>
    <hyperlink ref="AM902" r:id="rId12558" display="https://www.daloopa.com/src/50284674" xr:uid="{0580157E-07A9-4037-A0BB-1228D8DFC709}"/>
    <hyperlink ref="AN902" r:id="rId12559" display="https://www.daloopa.com/src/46509636" xr:uid="{06274B79-AF53-4B85-919E-BFF611303B2B}"/>
    <hyperlink ref="AO902" r:id="rId12560" display="https://www.daloopa.com/src/53489404" xr:uid="{5C748828-7887-4FC5-B79F-13467364DA2C}"/>
    <hyperlink ref="AP902" r:id="rId12561" display="https://www.daloopa.com/src/58706287" xr:uid="{985FD87F-6380-4A0E-A786-D1091A9845F3}"/>
    <hyperlink ref="AQ902" r:id="rId12562" display="https://www.daloopa.com/src/62997388" xr:uid="{D97A2FED-A2DD-43EC-B94E-EA66C8B4B1F5}"/>
    <hyperlink ref="AR902" r:id="rId12563" display="https://www.daloopa.com/src/67089558" xr:uid="{244F5289-40E2-4936-8431-DBDA571F3A1D}"/>
    <hyperlink ref="BA902" r:id="rId12564" display="https://www.daloopa.com/src/50457794" xr:uid="{9A619240-4B1D-4FB5-B943-0F326877C9ED}"/>
    <hyperlink ref="BB902" r:id="rId12565" display="https://www.daloopa.com/src/50457795" xr:uid="{982150E2-79B1-446E-AC16-26A6E50F7AA5}"/>
    <hyperlink ref="BC902" r:id="rId12566" display="https://www.daloopa.com/src/67160321" xr:uid="{86047B19-6B7D-4FA4-A550-31C4E6CF1A46}"/>
    <hyperlink ref="A903" r:id="rId12567" xr:uid="{75519945-2AD8-4B6A-8995-9F515A7D0B24}"/>
    <hyperlink ref="C903" r:id="rId12568" xr:uid="{A2DDD643-EBDB-431A-B504-EA0A5B8002D8}"/>
    <hyperlink ref="E903" r:id="rId12569" display="https://www.daloopa.com/src/19272114" xr:uid="{65800490-1222-4532-8742-5D9424FD0D02}"/>
    <hyperlink ref="F903" r:id="rId12570" display="https://www.daloopa.com/src/19272012" xr:uid="{A14C0892-301D-4069-8C57-C2DEFAA2A20F}"/>
    <hyperlink ref="G903" r:id="rId12571" display="https://www.daloopa.com/src/19271929" xr:uid="{97934DE0-AC62-43F9-BAE2-7F15522C3B96}"/>
    <hyperlink ref="I903" r:id="rId12572" display="https://www.daloopa.com/src/19140445" xr:uid="{84616E40-4045-4D92-98D2-1FD2423B96F2}"/>
    <hyperlink ref="J903" r:id="rId12573" display="https://www.daloopa.com/src/19140436" xr:uid="{04A2B70E-E59D-4CEF-AB15-863F9F9388E3}"/>
    <hyperlink ref="K903" r:id="rId12574" display="https://www.daloopa.com/src/19140430" xr:uid="{1AB7CE30-1E58-4AA1-A41A-48E56B4EB651}"/>
    <hyperlink ref="M903" r:id="rId12575" display="https://www.daloopa.com/src/19140251" xr:uid="{B8284A6F-4565-4F96-9DCB-6E4CE529D4DF}"/>
    <hyperlink ref="N903" r:id="rId12576" display="https://www.daloopa.com/src/19140217" xr:uid="{8508E427-2207-4E12-AA08-8A7896DA3856}"/>
    <hyperlink ref="O903" r:id="rId12577" display="https://www.daloopa.com/src/19140212" xr:uid="{720BAE07-E1B3-4A6B-BF9E-A0BEC6AC7CE3}"/>
    <hyperlink ref="Q903" r:id="rId12578" display="https://www.daloopa.com/src/19140190" xr:uid="{4D6259F0-F769-4EFC-B731-2B61D0CBA1F4}"/>
    <hyperlink ref="R903" r:id="rId12579" display="https://www.daloopa.com/src/19140163" xr:uid="{241DE9E0-E7B6-4105-81BC-27A80240DD7D}"/>
    <hyperlink ref="S903" r:id="rId12580" display="https://www.daloopa.com/src/19140155" xr:uid="{763D7207-7420-42B8-96EF-AE10D65F2AAE}"/>
    <hyperlink ref="U903" r:id="rId12581" display="https://www.daloopa.com/src/19140109" xr:uid="{8FCAD44A-7CF1-497D-AF42-62E87485B4EF}"/>
    <hyperlink ref="V903" r:id="rId12582" display="https://www.daloopa.com/src/19140106" xr:uid="{8D3CF2FA-6D8B-4F0D-8C6A-75DE07A13008}"/>
    <hyperlink ref="W903" r:id="rId12583" display="https://www.daloopa.com/src/19140080" xr:uid="{3C39EC3D-4722-46F0-8FA8-43316BE921E4}"/>
    <hyperlink ref="Y903" r:id="rId12584" display="https://www.daloopa.com/src/19140077" xr:uid="{2F0A1F4F-3E53-4E50-A1EA-B376CB6C0E6F}"/>
    <hyperlink ref="Z903" r:id="rId12585" display="https://www.daloopa.com/src/19140052" xr:uid="{08BF60C3-8D93-4696-9E62-DAFF51830ED2}"/>
    <hyperlink ref="AA903" r:id="rId12586" display="https://www.daloopa.com/src/19140037" xr:uid="{DFFF4D45-8AF8-4848-9CC0-38EF288D37CB}"/>
    <hyperlink ref="AC903" r:id="rId12587" display="https://www.daloopa.com/src/19140008" xr:uid="{142C5351-5719-4D7F-98C1-7229CD8573BF}"/>
    <hyperlink ref="AD903" r:id="rId12588" display="https://www.daloopa.com/src/19139998" xr:uid="{D9196292-6F07-4D79-ABB4-C62B20A5BDDD}"/>
    <hyperlink ref="AE903" r:id="rId12589" display="https://www.daloopa.com/src/19139994" xr:uid="{7A1B014E-3E95-428E-9E48-3F1A22292EB3}"/>
    <hyperlink ref="AG903" r:id="rId12590" display="https://www.daloopa.com/src/19139957" xr:uid="{7410EA0B-B5C4-4586-A582-8A900241351C}"/>
    <hyperlink ref="AH903" r:id="rId12591" display="https://www.daloopa.com/src/19139948" xr:uid="{A342F595-6222-4B4F-A039-17BE51EEF8AB}"/>
    <hyperlink ref="AI903" r:id="rId12592" display="https://www.daloopa.com/src/19139914" xr:uid="{6D5EC362-DBDF-456D-990B-F7545AA23609}"/>
    <hyperlink ref="AK903" r:id="rId12593" display="https://www.daloopa.com/src/20861894" xr:uid="{31D87FEB-C304-4908-AFFD-709CA429CE14}"/>
    <hyperlink ref="AL903" r:id="rId12594" display="https://www.daloopa.com/src/32323306" xr:uid="{0B2CC52D-CEF1-473B-8405-8F96C1E4C670}"/>
    <hyperlink ref="AM903" r:id="rId12595" display="https://www.daloopa.com/src/38227727" xr:uid="{D7BFAEAE-C980-4AC4-946C-22B1810FA3E4}"/>
    <hyperlink ref="AO903" r:id="rId12596" display="https://www.daloopa.com/src/53486783" xr:uid="{81C8D323-9EF3-4293-B588-5B19BEFEE764}"/>
    <hyperlink ref="AP903" r:id="rId12597" display="https://www.daloopa.com/src/58705057" xr:uid="{733174F4-9B0F-4409-80B0-6DF8D98BC0D4}"/>
    <hyperlink ref="AQ903" r:id="rId12598" display="https://www.daloopa.com/src/62996858" xr:uid="{74E0A366-FF8A-41BF-A4E9-1FB9E9C06579}"/>
    <hyperlink ref="AT903" r:id="rId12599" display="https://www.daloopa.com/src/19271862" xr:uid="{74248265-5848-4BCE-9330-7601CED7540F}"/>
    <hyperlink ref="AU903" r:id="rId12600" display="https://www.daloopa.com/src/19141029" xr:uid="{9D7DFE1B-6C8A-4FE4-9E45-89831C795A30}"/>
    <hyperlink ref="AV903" r:id="rId12601" display="https://www.daloopa.com/src/19141332" xr:uid="{5275B427-5EED-4558-935A-DF322A572015}"/>
    <hyperlink ref="AW903" r:id="rId12602" display="https://www.daloopa.com/src/19141322" xr:uid="{E960BEE4-2736-4DD6-B7CF-84888145A196}"/>
    <hyperlink ref="AX903" r:id="rId12603" display="https://www.daloopa.com/src/19141293" xr:uid="{90423436-D855-4B8F-9DC4-FEFBA3051753}"/>
    <hyperlink ref="AY903" r:id="rId12604" display="https://www.daloopa.com/src/19141272" xr:uid="{116002A0-D34A-4CCA-8C4E-497395FC4117}"/>
    <hyperlink ref="AZ903" r:id="rId12605" display="https://www.daloopa.com/src/19141232" xr:uid="{8600F9E3-1E62-44B2-897E-F078BF52EC20}"/>
    <hyperlink ref="BA903" r:id="rId12606" display="https://www.daloopa.com/src/19141214" xr:uid="{5882FD1A-15C8-4FAA-81E3-08381B5E46A4}"/>
    <hyperlink ref="BB903" r:id="rId12607" display="https://www.daloopa.com/src/46504700" xr:uid="{37F62725-354C-4ABE-BECB-170F51422715}"/>
    <hyperlink ref="BC903" r:id="rId12608" display="https://www.daloopa.com/src/67096973" xr:uid="{4A3D1789-3F16-4C45-9432-2A4058D75343}"/>
    <hyperlink ref="A904" r:id="rId12609" xr:uid="{89C6C372-9902-4396-81FE-A81A3F9C4BED}"/>
    <hyperlink ref="C904" r:id="rId12610" xr:uid="{C7544354-9818-45F3-B258-3015AD0DCCD9}"/>
    <hyperlink ref="E904" r:id="rId12611" display="https://www.daloopa.com/src/50460938" xr:uid="{AFD5F819-8EF6-4DFA-B5E8-328C0C05D512}"/>
    <hyperlink ref="F904" r:id="rId12612" display="https://www.daloopa.com/src/50460937" xr:uid="{578575D4-5224-499C-9B87-118A14865245}"/>
    <hyperlink ref="G904" r:id="rId12613" display="https://www.daloopa.com/src/50460927" xr:uid="{C6153E9D-10EB-4A65-8783-4BB348D2643D}"/>
    <hyperlink ref="H904" r:id="rId12614" display="https://www.daloopa.com/src/50461365" xr:uid="{72448912-0606-43F0-B778-4AEE018422E1}"/>
    <hyperlink ref="I904" r:id="rId12615" display="https://www.daloopa.com/src/50460908" xr:uid="{A673CBB1-8932-4EE7-87B3-345F31CDE982}"/>
    <hyperlink ref="J904" r:id="rId12616" display="https://www.daloopa.com/src/50460907" xr:uid="{198B30AF-2650-492F-9CAB-1FAB92505B80}"/>
    <hyperlink ref="K904" r:id="rId12617" display="https://www.daloopa.com/src/50460891" xr:uid="{0E60BA21-FBA5-475C-AEDA-6EB5B7105A09}"/>
    <hyperlink ref="L904" r:id="rId12618" display="https://www.daloopa.com/src/50461366" xr:uid="{DECC1627-1C11-40FC-9449-0ED2F69C99C4}"/>
    <hyperlink ref="M904" r:id="rId12619" display="https://www.daloopa.com/src/50460779" xr:uid="{6F278B95-2265-4CF1-BE40-D22A1E3A2146}"/>
    <hyperlink ref="N904" r:id="rId12620" display="https://www.daloopa.com/src/50460760" xr:uid="{EA3000E9-9D4D-4F1D-A3CB-6B0A8D285F1E}"/>
    <hyperlink ref="O904" r:id="rId12621" display="https://www.daloopa.com/src/50460748" xr:uid="{0E948172-5D85-44B6-AA0B-7F6AE578D111}"/>
    <hyperlink ref="P904" r:id="rId12622" display="https://www.daloopa.com/src/50461367" xr:uid="{5C7BC79D-5762-45FC-9FAA-3496EC48D590}"/>
    <hyperlink ref="Q904" r:id="rId12623" display="https://www.daloopa.com/src/50460620" xr:uid="{A0DEE15E-2697-475B-9FDC-E31E7E7227C7}"/>
    <hyperlink ref="R904" r:id="rId12624" display="https://www.daloopa.com/src/50461032" xr:uid="{8384BE0B-2994-41B0-A6DF-E8F1ED005DAF}"/>
    <hyperlink ref="S904" r:id="rId12625" display="https://www.daloopa.com/src/50461047" xr:uid="{B3F4CAEA-17B9-48F6-84FE-AD985DBEAFC0}"/>
    <hyperlink ref="T904" r:id="rId12626" display="https://www.daloopa.com/src/50461368" xr:uid="{E365A3CE-D05A-4C12-B448-BDA0CBDAC2CD}"/>
    <hyperlink ref="U904" r:id="rId12627" display="https://www.daloopa.com/src/50460519" xr:uid="{72E54CB7-67CB-4A10-BCE3-FC3C607A66B0}"/>
    <hyperlink ref="V904" r:id="rId12628" display="https://www.daloopa.com/src/50460518" xr:uid="{4BF59A20-E0FC-43BB-AF59-FDC28841D204}"/>
    <hyperlink ref="W904" r:id="rId12629" display="https://www.daloopa.com/src/50460517" xr:uid="{41B389A6-4AD1-4AEF-9587-2265BB43590D}"/>
    <hyperlink ref="X904" r:id="rId12630" display="https://www.daloopa.com/src/50461369" xr:uid="{9CA6D211-8283-4E50-A48B-3895C32A9D2A}"/>
    <hyperlink ref="Y904" r:id="rId12631" display="https://www.daloopa.com/src/50460507" xr:uid="{BC6458FC-F63D-430B-AE08-C694A2AC8760}"/>
    <hyperlink ref="Z904" r:id="rId12632" display="https://www.daloopa.com/src/50460506" xr:uid="{B31800A4-38F1-4857-80AB-FFA2A674BBD3}"/>
    <hyperlink ref="AA904" r:id="rId12633" display="https://www.daloopa.com/src/50460499" xr:uid="{AA7BA8B3-B3D7-4594-AD59-0A5AF329E59B}"/>
    <hyperlink ref="AB904" r:id="rId12634" display="https://www.daloopa.com/src/50461370" xr:uid="{239A7820-E495-4A3C-BEF6-2C0E9F8EE35D}"/>
    <hyperlink ref="AC904" r:id="rId12635" display="https://www.daloopa.com/src/50460434" xr:uid="{64A3F2A7-6FA7-4B48-A1FB-20B4FB61726C}"/>
    <hyperlink ref="AD904" r:id="rId12636" display="https://www.daloopa.com/src/50460433" xr:uid="{D4BE1E4E-2EF0-48BA-A79C-03EA8E431114}"/>
    <hyperlink ref="AE904" r:id="rId12637" display="https://www.daloopa.com/src/50460390" xr:uid="{C2E54234-7893-4721-BDC2-5ECE74B9EED4}"/>
    <hyperlink ref="AF904" r:id="rId12638" display="https://www.daloopa.com/src/50461371" xr:uid="{253A014D-6911-4F5E-A941-6B965337BEA2}"/>
    <hyperlink ref="AG904" r:id="rId12639" display="https://www.daloopa.com/src/50460368" xr:uid="{D71C5731-8DD6-4E8A-BBE3-4F404EA0E5BD}"/>
    <hyperlink ref="AH904" r:id="rId12640" display="https://www.daloopa.com/src/50460366" xr:uid="{69A151A3-526D-4EF9-B05A-C5659583B981}"/>
    <hyperlink ref="AI904" r:id="rId12641" display="https://www.daloopa.com/src/50460365" xr:uid="{727FA2C5-931D-46F9-8D9E-64483594ACAC}"/>
    <hyperlink ref="AJ904" r:id="rId12642" display="https://www.daloopa.com/src/50461372" xr:uid="{096F6243-7B44-48AB-91D4-65CFD4570952}"/>
    <hyperlink ref="AK904" r:id="rId12643" display="https://www.daloopa.com/src/50460346" xr:uid="{87C1EEB9-F052-4DBA-95F8-13BADC6EBE94}"/>
    <hyperlink ref="AL904" r:id="rId12644" display="https://www.daloopa.com/src/50460344" xr:uid="{DEA6F0A4-FAF2-4FA6-8B54-48AE2AB1EA84}"/>
    <hyperlink ref="AM904" r:id="rId12645" display="https://www.daloopa.com/src/50460339" xr:uid="{D7A65098-32E9-447F-9C32-47E68018C6DE}"/>
    <hyperlink ref="AN904" r:id="rId12646" display="https://www.daloopa.com/src/50461373" xr:uid="{38A1BA89-2554-42DB-B321-87C147F86A61}"/>
    <hyperlink ref="AO904" r:id="rId12647" display="https://www.daloopa.com/src/53492903" xr:uid="{43EEE0E7-055F-46FD-B9CC-506896A49C27}"/>
    <hyperlink ref="AP904" r:id="rId12648" display="https://www.daloopa.com/src/58707501" xr:uid="{A82DD641-2EC5-4095-A919-C81391768672}"/>
    <hyperlink ref="AQ904" r:id="rId12649" display="https://www.daloopa.com/src/62997538" xr:uid="{A61565B3-7C92-4B33-9535-1279BE0821A8}"/>
    <hyperlink ref="AR904" r:id="rId12650" display="https://www.daloopa.com/src/67097377" xr:uid="{61862EE8-67C0-475C-9A79-777E23A19AE3}"/>
    <hyperlink ref="AT904" r:id="rId12651" display="https://www.daloopa.com/src/50461002" xr:uid="{498F5792-092B-47E3-87F7-91E6A3A99258}"/>
    <hyperlink ref="AU904" r:id="rId12652" display="https://www.daloopa.com/src/50460890" xr:uid="{6AFE8C30-D678-45B7-9E7E-A897C5F02C38}"/>
    <hyperlink ref="AV904" r:id="rId12653" display="https://www.daloopa.com/src/50460704" xr:uid="{E2A117B2-A685-4352-B828-1C06396B59B7}"/>
    <hyperlink ref="AW904" r:id="rId12654" display="https://www.daloopa.com/src/50460568" xr:uid="{24605079-DBA5-4883-A689-FE900D8BEB9D}"/>
    <hyperlink ref="AX904" r:id="rId12655" display="https://www.daloopa.com/src/50460508" xr:uid="{6A0D73DD-C4EB-42A3-8CAD-4B0E42133253}"/>
    <hyperlink ref="AY904" r:id="rId12656" display="https://www.daloopa.com/src/50460469" xr:uid="{2BAAE4F2-0F32-460A-A825-9A9D025F1438}"/>
    <hyperlink ref="AZ904" r:id="rId12657" display="https://www.daloopa.com/src/50460378" xr:uid="{F1583A78-3FCF-4EB2-A784-862F24AE24AF}"/>
    <hyperlink ref="BA904" r:id="rId12658" display="https://www.daloopa.com/src/50460348" xr:uid="{32C58F66-48E2-42A8-9F65-49ABBA34779E}"/>
    <hyperlink ref="BB904" r:id="rId12659" display="https://www.daloopa.com/src/50459996" xr:uid="{291C729D-F8CE-454E-B7C6-E76B77C9F3C5}"/>
    <hyperlink ref="BC904" r:id="rId12660" display="https://www.daloopa.com/src/67089854" xr:uid="{496DDD18-A5B7-4093-A49F-D9713BAED69C}"/>
    <hyperlink ref="A907" r:id="rId12661" xr:uid="{E58E32C7-489F-4D79-80C0-D452B04E01C5}"/>
    <hyperlink ref="C907" r:id="rId12662" xr:uid="{7AD42D2C-75E8-458D-B75F-E83C95407F9B}"/>
    <hyperlink ref="E907" r:id="rId12663" display="https://www.daloopa.com/src/1679173" xr:uid="{662B0899-D28E-4223-B3F0-0E71817014C1}"/>
    <hyperlink ref="F907" r:id="rId12664" display="https://www.daloopa.com/src/1679171" xr:uid="{F3360529-C44A-41C6-8228-3D7DBF41AA76}"/>
    <hyperlink ref="G907" r:id="rId12665" display="https://www.daloopa.com/src/1679169" xr:uid="{9C5FAB06-D1F9-4A50-9EEE-D98F4248D8C0}"/>
    <hyperlink ref="H907" r:id="rId12666" display="https://www.daloopa.com/src/1679167" xr:uid="{8BB49F19-622F-4782-AEEB-075F606AD5CD}"/>
    <hyperlink ref="I907" r:id="rId12667" display="https://www.daloopa.com/src/1679164" xr:uid="{90A8DAAF-B96E-4732-9FA5-27604CC03E88}"/>
    <hyperlink ref="J907" r:id="rId12668" display="https://www.daloopa.com/src/1679161" xr:uid="{286142BE-7E55-4874-9F8E-F5EEC5446A88}"/>
    <hyperlink ref="K907" r:id="rId12669" display="https://www.daloopa.com/src/1679158" xr:uid="{9A0217E6-5C72-4304-9746-0E9F125D4BF6}"/>
    <hyperlink ref="L907" r:id="rId12670" display="https://www.daloopa.com/src/1679155" xr:uid="{7D626417-BD18-40DE-8050-8F350F3F322E}"/>
    <hyperlink ref="M907" r:id="rId12671" display="https://www.daloopa.com/src/1679152" xr:uid="{8E086ECC-B5A6-4501-9E6D-BE24A8E9A3D0}"/>
    <hyperlink ref="N907" r:id="rId12672" display="https://www.daloopa.com/src/1679149" xr:uid="{EC00119C-13B5-4BB0-B6A7-E837B19444D6}"/>
    <hyperlink ref="O907" r:id="rId12673" display="https://www.daloopa.com/src/1679146" xr:uid="{F65E2FC3-6489-40A4-A1BA-8927816A1F47}"/>
    <hyperlink ref="P907" r:id="rId12674" display="https://www.daloopa.com/src/1679143" xr:uid="{8503F2F9-BB99-4006-B3E1-2305643B1B5C}"/>
    <hyperlink ref="Q907" r:id="rId12675" display="https://www.daloopa.com/src/1679140" xr:uid="{A0B72043-F784-474B-9616-866838EDBFDB}"/>
    <hyperlink ref="R907" r:id="rId12676" display="https://www.daloopa.com/src/1679137" xr:uid="{0733B4C9-462A-4C18-BCFF-E4E859575027}"/>
    <hyperlink ref="S907" r:id="rId12677" display="https://www.daloopa.com/src/1679134" xr:uid="{2E85C61C-41FF-4FA7-90CE-35A381729DA6}"/>
    <hyperlink ref="T907" r:id="rId12678" display="https://www.daloopa.com/src/1679131" xr:uid="{CFE0E4D5-F2C4-4CEE-9BC6-07BEDD77B294}"/>
    <hyperlink ref="U907" r:id="rId12679" display="https://www.daloopa.com/src/1679128" xr:uid="{7084CB7E-665A-40B3-ABAD-CFE27C2D3C26}"/>
    <hyperlink ref="V907" r:id="rId12680" display="https://www.daloopa.com/src/1679125" xr:uid="{0DC9C634-44D3-4893-9470-8A212C52905B}"/>
    <hyperlink ref="W907" r:id="rId12681" display="https://www.daloopa.com/src/1679122" xr:uid="{E0238A79-A704-4C9D-A242-E1E9EF16EE15}"/>
    <hyperlink ref="X907" r:id="rId12682" display="https://www.daloopa.com/src/1679119" xr:uid="{01A03D06-B909-41D0-8F6A-C3A4DC4193AC}"/>
    <hyperlink ref="Y907" r:id="rId12683" display="https://www.daloopa.com/src/1679116" xr:uid="{04477DD1-154C-4B39-BA70-4E6E32301781}"/>
    <hyperlink ref="Z907" r:id="rId12684" display="https://www.daloopa.com/src/1679113" xr:uid="{CBED44EF-3C25-4396-9B52-E0EB17DDA143}"/>
    <hyperlink ref="AA907" r:id="rId12685" display="https://www.daloopa.com/src/1679110" xr:uid="{14EA68CD-D430-4AB0-BD41-E26FECBDF6EE}"/>
    <hyperlink ref="AB907" r:id="rId12686" display="https://www.daloopa.com/src/1679107" xr:uid="{03520A31-C5D5-44DA-9ED0-FA0F9A63B0E8}"/>
    <hyperlink ref="AC907" r:id="rId12687" display="https://www.daloopa.com/src/1679104" xr:uid="{EEA74F77-B00B-4F84-91B2-C08E77A69935}"/>
    <hyperlink ref="AD907" r:id="rId12688" display="https://www.daloopa.com/src/1679101" xr:uid="{4264D323-38EA-4901-B1D0-89BD173BB7B3}"/>
    <hyperlink ref="AE907" r:id="rId12689" display="https://www.daloopa.com/src/1679098" xr:uid="{5910A985-4ABD-4D5F-97F8-225DB35B7EFE}"/>
    <hyperlink ref="AF907" r:id="rId12690" display="https://www.daloopa.com/src/2746393" xr:uid="{E8BA13AA-3485-47D4-95E3-C1B5D10A5254}"/>
    <hyperlink ref="AG907" r:id="rId12691" display="https://www.daloopa.com/src/4718929" xr:uid="{F112F9FD-5C27-4FCB-B1F3-EF50DCE14FE9}"/>
    <hyperlink ref="AH907" r:id="rId12692" display="https://www.daloopa.com/src/7998975" xr:uid="{CA40D98F-8C09-490A-A62C-0E93F8319410}"/>
    <hyperlink ref="AI907" r:id="rId12693" display="https://www.daloopa.com/src/10353797" xr:uid="{AA993697-FF4A-4CFA-90D8-25E13FF47F8E}"/>
    <hyperlink ref="AJ907" r:id="rId12694" display="https://www.daloopa.com/src/14823152" xr:uid="{58AD6D4B-0DDE-491F-AB59-66ACCE3498D4}"/>
    <hyperlink ref="AK907" r:id="rId12695" display="https://www.daloopa.com/src/20855855" xr:uid="{B3C8300D-8A81-4E0A-9844-85D053BCA60F}"/>
    <hyperlink ref="AL907" r:id="rId12696" display="https://www.daloopa.com/src/32320300" xr:uid="{4DD5835B-7E1F-4C21-A568-FE4AD716D037}"/>
    <hyperlink ref="AM907" r:id="rId12697" display="https://www.daloopa.com/src/38224663" xr:uid="{407B0441-6A0C-4B6F-BBBC-10A102788B2B}"/>
    <hyperlink ref="AN907" r:id="rId12698" display="https://www.daloopa.com/src/46502673" xr:uid="{7F164CBA-275F-4EC4-A13A-D4439D433207}"/>
    <hyperlink ref="AO907" r:id="rId12699" display="https://www.daloopa.com/src/53483720" xr:uid="{DBFCF458-0D68-44B3-82C6-A66EF7E580BF}"/>
    <hyperlink ref="AP907" r:id="rId12700" display="https://www.daloopa.com/src/58703121" xr:uid="{87A2E96A-F035-4BAE-AB8A-4A697F3A98A4}"/>
    <hyperlink ref="AQ907" r:id="rId12701" display="https://www.daloopa.com/src/62997319" xr:uid="{87849ACB-B18B-4520-8EC7-E20C43850BCE}"/>
    <hyperlink ref="AR907" r:id="rId12702" display="https://www.daloopa.com/src/67086274" xr:uid="{7A92AC58-C84E-42B2-93DA-1864B1C2042B}"/>
    <hyperlink ref="A908" r:id="rId12703" xr:uid="{F4BCAEDC-DC06-4756-AA86-B6B14E74936F}"/>
    <hyperlink ref="C908" r:id="rId12704" xr:uid="{7A70E729-C8A9-4E68-A6BD-9B232DE676AB}"/>
    <hyperlink ref="E908" r:id="rId12705" display="https://www.daloopa.com/src/1679174" xr:uid="{129F522E-B56F-4C76-89F7-6F4DC488697A}"/>
    <hyperlink ref="F908" r:id="rId12706" display="https://www.daloopa.com/src/1679172" xr:uid="{73AC81CE-F419-4845-96F0-C02AC090219B}"/>
    <hyperlink ref="G908" r:id="rId12707" display="https://www.daloopa.com/src/1679170" xr:uid="{07974A82-C67A-4DF7-88A1-EFFC807F2EBB}"/>
    <hyperlink ref="H908" r:id="rId12708" display="https://www.daloopa.com/src/1679168" xr:uid="{6973D0ED-6AAA-4771-AAE8-37FD7B120817}"/>
    <hyperlink ref="I908" r:id="rId12709" display="https://www.daloopa.com/src/1679165" xr:uid="{3EA6A574-C92D-4AD1-95CB-E815583ECE75}"/>
    <hyperlink ref="J908" r:id="rId12710" display="https://www.daloopa.com/src/1679162" xr:uid="{D6744758-1478-4AAC-B350-59A085F88787}"/>
    <hyperlink ref="K908" r:id="rId12711" display="https://www.daloopa.com/src/1679159" xr:uid="{FD2C2C0C-9FCA-4393-81DC-6AAF7947290F}"/>
    <hyperlink ref="L908" r:id="rId12712" display="https://www.daloopa.com/src/1679156" xr:uid="{1B825375-C778-4BA8-ACB1-596592F30393}"/>
    <hyperlink ref="M908" r:id="rId12713" display="https://www.daloopa.com/src/1679153" xr:uid="{634CE0F8-6448-462D-A2B6-AAFF5AAE45E1}"/>
    <hyperlink ref="N908" r:id="rId12714" display="https://www.daloopa.com/src/1679150" xr:uid="{BBC67FE4-E75B-42E3-9C80-05D10417DDE9}"/>
    <hyperlink ref="O908" r:id="rId12715" display="https://www.daloopa.com/src/1679147" xr:uid="{731A44AC-30DF-41A5-9C6C-24081270EAB3}"/>
    <hyperlink ref="P908" r:id="rId12716" display="https://www.daloopa.com/src/1679144" xr:uid="{D6CF36C3-94F6-4895-A2D5-6C54D077675F}"/>
    <hyperlink ref="Q908" r:id="rId12717" display="https://www.daloopa.com/src/1679141" xr:uid="{C0A44E49-C158-42C1-91D8-928D2FF1C725}"/>
    <hyperlink ref="R908" r:id="rId12718" display="https://www.daloopa.com/src/1679138" xr:uid="{307FA374-8F9C-420D-B2BE-E4D6E5D74DDD}"/>
    <hyperlink ref="S908" r:id="rId12719" display="https://www.daloopa.com/src/1679135" xr:uid="{0E6C2DB9-4C6D-4180-B886-D54F63E1758F}"/>
    <hyperlink ref="T908" r:id="rId12720" display="https://www.daloopa.com/src/1679132" xr:uid="{785CB906-3729-4A3D-B372-B1361B87E996}"/>
    <hyperlink ref="U908" r:id="rId12721" display="https://www.daloopa.com/src/1679129" xr:uid="{D1CF07BD-DA4C-4BA4-B1AA-4CBFFD1004D9}"/>
    <hyperlink ref="V908" r:id="rId12722" display="https://www.daloopa.com/src/1679126" xr:uid="{4B4413F0-BD7B-4F1C-8181-FBBC29C7F09B}"/>
    <hyperlink ref="W908" r:id="rId12723" display="https://www.daloopa.com/src/1679123" xr:uid="{11C7CF8C-FE06-4E49-9913-1A3BB98C7AE0}"/>
    <hyperlink ref="X908" r:id="rId12724" display="https://www.daloopa.com/src/1679120" xr:uid="{311BFC71-0F42-4585-97C2-653505754819}"/>
    <hyperlink ref="Y908" r:id="rId12725" display="https://www.daloopa.com/src/1679117" xr:uid="{414B0069-638A-4831-92CC-B06BEDC6C16F}"/>
    <hyperlink ref="Z908" r:id="rId12726" display="https://www.daloopa.com/src/1679114" xr:uid="{7936C413-350A-4820-8D9B-0A9A8EF0F330}"/>
    <hyperlink ref="AA908" r:id="rId12727" display="https://www.daloopa.com/src/1679111" xr:uid="{95FF088D-B1B1-4DBF-A747-2B82E860C360}"/>
    <hyperlink ref="AB908" r:id="rId12728" display="https://www.daloopa.com/src/1679108" xr:uid="{E93AEFAE-B502-4E1A-A2DA-8B06BC763D22}"/>
    <hyperlink ref="AC908" r:id="rId12729" display="https://www.daloopa.com/src/1679105" xr:uid="{1E4DF98F-9414-48A6-A19D-37EB46356C91}"/>
    <hyperlink ref="AD908" r:id="rId12730" display="https://www.daloopa.com/src/1679102" xr:uid="{BF472EB2-9D7E-4C19-AE99-7DEC861A44D0}"/>
    <hyperlink ref="AE908" r:id="rId12731" display="https://www.daloopa.com/src/1679099" xr:uid="{EE2253AD-C647-409A-93FB-CFC65C955012}"/>
    <hyperlink ref="AF908" r:id="rId12732" display="https://www.daloopa.com/src/2746394" xr:uid="{6D09E387-7E11-411F-896A-DE9AB6835C0A}"/>
    <hyperlink ref="AG908" r:id="rId12733" display="https://www.daloopa.com/src/4718930" xr:uid="{62AA0F80-77CC-4AFE-9DBA-E827A44A731F}"/>
    <hyperlink ref="AH908" r:id="rId12734" display="https://www.daloopa.com/src/7998976" xr:uid="{B5B3240C-C366-4C8C-B491-60C8CBE3BF07}"/>
    <hyperlink ref="AI908" r:id="rId12735" display="https://www.daloopa.com/src/10353798" xr:uid="{9E1EBB38-C178-4DD3-AC93-F0C0A61BC1F3}"/>
    <hyperlink ref="AJ908" r:id="rId12736" display="https://www.daloopa.com/src/14823153" xr:uid="{21A27E84-9C2E-4BDA-8A21-78847F1FCD6F}"/>
    <hyperlink ref="AK908" r:id="rId12737" display="https://www.daloopa.com/src/20855856" xr:uid="{22B53A80-9434-4160-8BDB-680606DD2B92}"/>
    <hyperlink ref="AL908" r:id="rId12738" display="https://www.daloopa.com/src/32320301" xr:uid="{9BCE1BE6-DD28-4810-B273-36DD8AC1579C}"/>
    <hyperlink ref="AM908" r:id="rId12739" display="https://www.daloopa.com/src/38224664" xr:uid="{C7214D95-9ECC-454E-BEB8-E0759AD6E7C4}"/>
    <hyperlink ref="AN908" r:id="rId12740" display="https://www.daloopa.com/src/46502674" xr:uid="{AD737C21-C531-425C-A0DC-CD58B123A7C9}"/>
    <hyperlink ref="AO908" r:id="rId12741" display="https://www.daloopa.com/src/53483719" xr:uid="{615B49FD-1DB4-4BA9-9012-B56D35087A07}"/>
    <hyperlink ref="AP908" r:id="rId12742" display="https://www.daloopa.com/src/58703120" xr:uid="{BF0A1253-9C14-4DA4-8963-8CA29467EDE9}"/>
    <hyperlink ref="AQ908" r:id="rId12743" display="https://www.daloopa.com/src/62997321" xr:uid="{9BBF1EF2-D565-4482-B292-306A744E2BA4}"/>
    <hyperlink ref="AR908" r:id="rId12744" display="https://www.daloopa.com/src/67086275" xr:uid="{65719048-8859-48AB-AFC0-02DAB6CEEA4F}"/>
    <hyperlink ref="A909" r:id="rId12745" xr:uid="{E6748B40-52C5-4734-B91B-F00D14A61444}"/>
    <hyperlink ref="C909" r:id="rId12746" xr:uid="{3F3CD567-2D5D-4EA0-B459-9B85D237785B}"/>
    <hyperlink ref="I909" r:id="rId12747" display="https://www.daloopa.com/src/1679166" xr:uid="{38BDB11E-480E-4A6F-BF20-E5B007730C62}"/>
    <hyperlink ref="J909" r:id="rId12748" display="https://www.daloopa.com/src/1679163" xr:uid="{5E31F985-3086-457C-A749-7E10BE5F7987}"/>
    <hyperlink ref="K909" r:id="rId12749" display="https://www.daloopa.com/src/1679160" xr:uid="{3E4D2F15-53B9-4741-954C-681FDF976850}"/>
    <hyperlink ref="L909" r:id="rId12750" display="https://www.daloopa.com/src/1679157" xr:uid="{077F2BDC-AB9B-432B-8033-F18111391211}"/>
    <hyperlink ref="M909" r:id="rId12751" display="https://www.daloopa.com/src/1679154" xr:uid="{E763A904-76B9-4712-903C-B0D2E253A477}"/>
    <hyperlink ref="N909" r:id="rId12752" display="https://www.daloopa.com/src/1679151" xr:uid="{02F80411-7F3E-479C-96FB-F666098430CA}"/>
    <hyperlink ref="O909" r:id="rId12753" display="https://www.daloopa.com/src/1679148" xr:uid="{4AB0260C-E4C1-45DF-8E4B-9C359253124D}"/>
    <hyperlink ref="P909" r:id="rId12754" display="https://www.daloopa.com/src/1679145" xr:uid="{014E8FD2-0577-4AEF-BC42-166AA95BA5E9}"/>
    <hyperlink ref="Q909" r:id="rId12755" display="https://www.daloopa.com/src/1679142" xr:uid="{3B0459AB-56CF-4F8C-8280-3C7BC22D26DC}"/>
    <hyperlink ref="R909" r:id="rId12756" display="https://www.daloopa.com/src/1679139" xr:uid="{E7F1A5D4-D978-4C84-A52A-A1AD5645847F}"/>
    <hyperlink ref="S909" r:id="rId12757" display="https://www.daloopa.com/src/1679136" xr:uid="{427DA0BB-0585-4768-B7EA-19286EE5A6AA}"/>
    <hyperlink ref="T909" r:id="rId12758" display="https://www.daloopa.com/src/1679133" xr:uid="{FFA16152-CA9D-4D46-B6BA-27109DDD25BD}"/>
    <hyperlink ref="U909" r:id="rId12759" display="https://www.daloopa.com/src/1679130" xr:uid="{97D371E6-EDB2-4D7B-8583-E4E62749864C}"/>
    <hyperlink ref="V909" r:id="rId12760" display="https://www.daloopa.com/src/1679127" xr:uid="{7A6C5D36-179E-4654-A334-2CE7501376AF}"/>
    <hyperlink ref="W909" r:id="rId12761" display="https://www.daloopa.com/src/1679124" xr:uid="{65016857-BA60-4721-997D-94D0567DE3E3}"/>
    <hyperlink ref="X909" r:id="rId12762" display="https://www.daloopa.com/src/1679121" xr:uid="{8FA7EE0F-73BF-4493-8F60-A87DE18B01EB}"/>
    <hyperlink ref="Y909" r:id="rId12763" display="https://www.daloopa.com/src/1679118" xr:uid="{D75FA8A9-AE5F-4425-BBAD-E14600A68F89}"/>
    <hyperlink ref="Z909" r:id="rId12764" display="https://www.daloopa.com/src/1679115" xr:uid="{584EA9A6-F60E-4E5D-ABB6-9A5E0FBC9139}"/>
    <hyperlink ref="AA909" r:id="rId12765" display="https://www.daloopa.com/src/1679112" xr:uid="{EA811E3A-6086-437D-8890-B7237834C264}"/>
    <hyperlink ref="AB909" r:id="rId12766" display="https://www.daloopa.com/src/1679109" xr:uid="{838D7ACB-2C56-47DC-A4D3-DC1A7E4B6124}"/>
    <hyperlink ref="AC909" r:id="rId12767" display="https://www.daloopa.com/src/1679106" xr:uid="{84723AD4-BF2B-47FD-B221-F528A16830EB}"/>
    <hyperlink ref="AD909" r:id="rId12768" display="https://www.daloopa.com/src/1679103" xr:uid="{8E6C4806-EE54-4EA4-AA30-20FB291593F7}"/>
    <hyperlink ref="AE909" r:id="rId12769" display="https://www.daloopa.com/src/1679100" xr:uid="{FC8F6136-9C1A-4F4A-970F-B34CC7239F99}"/>
    <hyperlink ref="AF909" r:id="rId12770" display="https://www.daloopa.com/src/2746395" xr:uid="{93F734A8-412E-489C-BFB1-D9A2C18EF873}"/>
    <hyperlink ref="AG909" r:id="rId12771" display="https://www.daloopa.com/src/4718931" xr:uid="{73881FA5-A628-4E34-92D6-46D0A3C41D3D}"/>
    <hyperlink ref="AH909" r:id="rId12772" display="https://www.daloopa.com/src/7998977" xr:uid="{3E6DEA73-05DA-4FC9-B260-AD514DB7FF15}"/>
    <hyperlink ref="AI909" r:id="rId12773" display="https://www.daloopa.com/src/10353799" xr:uid="{DE23C162-536F-48AA-88DE-E51BFC79A3C5}"/>
    <hyperlink ref="AJ909" r:id="rId12774" display="https://www.daloopa.com/src/14823154" xr:uid="{FA3CCA4D-1D8C-47A8-A332-41EE5198A11F}"/>
    <hyperlink ref="AK909" r:id="rId12775" display="https://www.daloopa.com/src/20855857" xr:uid="{5C8D8106-FE6C-47B2-B544-BAF5DB85252A}"/>
    <hyperlink ref="AL909" r:id="rId12776" display="https://www.daloopa.com/src/32320302" xr:uid="{9E309268-F73E-4D5F-9D8E-56DE5862FEA5}"/>
    <hyperlink ref="AM909" r:id="rId12777" display="https://www.daloopa.com/src/38224665" xr:uid="{5CA8D614-D9CC-4DF4-8DF0-014848214634}"/>
    <hyperlink ref="AN909" r:id="rId12778" display="https://www.daloopa.com/src/46502675" xr:uid="{AC77F4BB-8498-4205-9C92-1CA33DF9E507}"/>
    <hyperlink ref="AO909" r:id="rId12779" display="https://www.daloopa.com/src/53483718" xr:uid="{5C457022-591D-4FDD-9C9C-0872C9A873FC}"/>
    <hyperlink ref="AP909" r:id="rId12780" display="https://www.daloopa.com/src/58703119" xr:uid="{E4E8FC15-DA16-4B75-AF3A-70E9253A46FB}"/>
    <hyperlink ref="AQ909" r:id="rId12781" display="https://www.daloopa.com/src/62997320" xr:uid="{71526CEA-77FF-45E8-828F-E8F0C5A6AF20}"/>
    <hyperlink ref="AR909" r:id="rId12782" display="https://www.daloopa.com/src/67086276" xr:uid="{68B5EE2F-6AD2-4BF5-92F7-29946D4DD996}"/>
    <hyperlink ref="A913" r:id="rId12783" xr:uid="{554E69A9-C1E9-4390-8D34-FE8236DA50E4}"/>
    <hyperlink ref="C913" r:id="rId12784" xr:uid="{02A7C7A6-C642-4869-AF47-20775547FDB5}"/>
    <hyperlink ref="E913" r:id="rId12785" display="https://www.daloopa.com/src/67437781" xr:uid="{87C93D3B-BC23-43DF-ACF7-AC631F13D97A}"/>
    <hyperlink ref="F913" r:id="rId12786" display="https://www.daloopa.com/src/67437748" xr:uid="{DBBB239B-415A-4CCC-A25F-FAB1A1A9767D}"/>
    <hyperlink ref="G913" r:id="rId12787" display="https://www.daloopa.com/src/67437696" xr:uid="{F2CCB790-D9DB-492D-AB56-38FF46C10F2A}"/>
    <hyperlink ref="H913" r:id="rId12788" display="https://www.daloopa.com/src/67437634" xr:uid="{4CF24F43-DE71-4F94-8403-B4164193F92E}"/>
    <hyperlink ref="I913" r:id="rId12789" display="https://www.daloopa.com/src/67437499" xr:uid="{6B7504C7-1405-4FF8-89A2-4C96AADA33B9}"/>
    <hyperlink ref="J913" r:id="rId12790" display="https://www.daloopa.com/src/67437431" xr:uid="{12D99464-B87A-4EAF-9C83-BB5B73D4B085}"/>
    <hyperlink ref="K913" r:id="rId12791" display="https://www.daloopa.com/src/67437399" xr:uid="{1A33B8B1-8FF1-46C6-90ED-6050DE89FC82}"/>
    <hyperlink ref="L913" r:id="rId12792" display="https://www.daloopa.com/src/67437385" xr:uid="{1C284508-CCA1-4640-8B29-66DFEA3D256D}"/>
    <hyperlink ref="M913" r:id="rId12793" display="https://www.daloopa.com/src/67437360" xr:uid="{D6D987CD-8C14-4A86-B115-71732111EC4D}"/>
    <hyperlink ref="N913" r:id="rId12794" display="https://www.daloopa.com/src/67437312" xr:uid="{122C535F-2FBA-4E7D-BE8E-B21C82068727}"/>
    <hyperlink ref="O913" r:id="rId12795" display="https://www.daloopa.com/src/67437286" xr:uid="{D5BCC1FB-36B2-414C-A7D6-DFED8F2776DB}"/>
    <hyperlink ref="P913" r:id="rId12796" display="https://www.daloopa.com/src/67437237" xr:uid="{A4CE4373-932A-4F2B-BD5A-F3723B4527EF}"/>
    <hyperlink ref="Q913" r:id="rId12797" display="https://www.daloopa.com/src/67437124" xr:uid="{281A002D-62A1-4618-98C4-235AEE53E83B}"/>
    <hyperlink ref="R913" r:id="rId12798" display="https://www.daloopa.com/src/67437104" xr:uid="{DB76C96B-3599-4422-B43E-CBA63735D843}"/>
    <hyperlink ref="S913" r:id="rId12799" display="https://www.daloopa.com/src/67437076" xr:uid="{56D56BDC-1560-49AC-9B50-9D2A8D6FB5E0}"/>
    <hyperlink ref="T913" r:id="rId12800" display="https://www.daloopa.com/src/67437047" xr:uid="{6AB794C8-6EFC-4163-83F6-544F72456069}"/>
    <hyperlink ref="U913" r:id="rId12801" display="https://www.daloopa.com/src/67437018" xr:uid="{24E17CF1-A82B-4657-8466-A0FFEE446F98}"/>
    <hyperlink ref="V913" r:id="rId12802" display="https://www.daloopa.com/src/67436995" xr:uid="{DF47A588-33C0-417E-9966-956F68DF0261}"/>
    <hyperlink ref="W913" r:id="rId12803" display="https://www.daloopa.com/src/67436920" xr:uid="{4C23FACD-5CF0-4796-AAAB-3D25A38A7AF2}"/>
    <hyperlink ref="X913" r:id="rId12804" display="https://www.daloopa.com/src/67436851" xr:uid="{13C8C220-110C-443E-B7F1-68253365387F}"/>
    <hyperlink ref="Y913" r:id="rId12805" display="https://www.daloopa.com/src/67436807" xr:uid="{11A42005-42C3-4D66-B37D-0F75AFC99318}"/>
    <hyperlink ref="Z913" r:id="rId12806" display="https://www.daloopa.com/src/67436780" xr:uid="{409F58B9-5070-4546-8C80-5F8CC130637C}"/>
    <hyperlink ref="AA913" r:id="rId12807" display="https://www.daloopa.com/src/67436646" xr:uid="{8322F5D2-C116-413A-80B9-0CEC74DE3306}"/>
    <hyperlink ref="AB913" r:id="rId12808" display="https://www.daloopa.com/src/67436630" xr:uid="{7F5ECEA8-DBCB-4613-B9C9-54C33A1D4283}"/>
    <hyperlink ref="AC913" r:id="rId12809" display="https://www.daloopa.com/src/67436592" xr:uid="{52F5923E-ED46-4DD2-A64B-17009D7BD394}"/>
    <hyperlink ref="AD913" r:id="rId12810" display="https://www.daloopa.com/src/67436558" xr:uid="{ABAAAEED-6DE5-4866-B000-5E02F274E5AC}"/>
    <hyperlink ref="AE913" r:id="rId12811" display="https://www.daloopa.com/src/67436522" xr:uid="{3BAA063A-170A-40A3-A285-D35E4814F4A0}"/>
    <hyperlink ref="AF913" r:id="rId12812" display="https://www.daloopa.com/src/67436504" xr:uid="{914F1B88-255D-4E62-B78F-D1CC83077675}"/>
    <hyperlink ref="AG913" r:id="rId12813" display="https://www.daloopa.com/src/67436443" xr:uid="{2F2818C4-7E44-42D6-BCBF-98892E074933}"/>
    <hyperlink ref="AH913" r:id="rId12814" display="https://www.daloopa.com/src/67436422" xr:uid="{B58A94F1-8E1E-40D5-9914-C26DC0905299}"/>
    <hyperlink ref="AI913" r:id="rId12815" display="https://www.daloopa.com/src/67436380" xr:uid="{E256A2FB-8E85-467F-B2BD-7FE9AB028EF6}"/>
    <hyperlink ref="AJ913" r:id="rId12816" display="https://www.daloopa.com/src/67436352" xr:uid="{80B2E2E0-E028-4F0D-8C98-ED06D7034852}"/>
    <hyperlink ref="AK913" r:id="rId12817" display="https://www.daloopa.com/src/67436319" xr:uid="{7D337CD1-3DFD-46D2-B8DC-DDF2241B29B2}"/>
    <hyperlink ref="AL913" r:id="rId12818" display="https://www.daloopa.com/src/67436314" xr:uid="{4B321883-AB67-4EB7-9695-1DC87A0AA792}"/>
    <hyperlink ref="AM913" r:id="rId12819" display="https://www.daloopa.com/src/67436311" xr:uid="{A233DBB1-F629-457B-8C0E-3D5C0DC10BB1}"/>
    <hyperlink ref="AN913" r:id="rId12820" display="https://www.daloopa.com/src/67436302" xr:uid="{161B7560-2E6C-4A2B-9FCE-F9CA3C7AAA72}"/>
    <hyperlink ref="AO913" r:id="rId12821" display="https://www.daloopa.com/src/67436298" xr:uid="{2E696BC6-C699-438F-A817-23FCC6AB9553}"/>
    <hyperlink ref="AP913" r:id="rId12822" display="https://www.daloopa.com/src/67436285" xr:uid="{62966788-EB2D-4B80-92DC-D3375510A272}"/>
    <hyperlink ref="AQ913" r:id="rId12823" display="https://www.daloopa.com/src/67436268" xr:uid="{BA1C2D39-C7E8-43D3-B471-E1EDFF795A97}"/>
    <hyperlink ref="AR913" r:id="rId12824" display="https://www.daloopa.com/src/67436123" xr:uid="{547111B4-B64D-4F5E-823E-49780DFE473E}"/>
    <hyperlink ref="A914" r:id="rId12825" xr:uid="{A5846E6E-7F33-4418-825D-B19F03E15890}"/>
    <hyperlink ref="C914" r:id="rId12826" xr:uid="{C4C79861-5F5D-4513-977A-FC80F150EF93}"/>
    <hyperlink ref="E914" r:id="rId12827" display="https://www.daloopa.com/src/67437780" xr:uid="{46F99B4E-87F5-41ED-AE40-601FA6D9E4D8}"/>
    <hyperlink ref="F914" r:id="rId12828" display="https://www.daloopa.com/src/67437746" xr:uid="{E4E7A4B6-3E04-421A-B6F2-3937977FC69C}"/>
    <hyperlink ref="G914" r:id="rId12829" display="https://www.daloopa.com/src/67437695" xr:uid="{AC32E3DE-3AD5-4115-95C8-08168CEE2908}"/>
    <hyperlink ref="H914" r:id="rId12830" display="https://www.daloopa.com/src/67437633" xr:uid="{5769C6EF-5552-4E3A-ABF0-509E782948D4}"/>
    <hyperlink ref="I914" r:id="rId12831" display="https://www.daloopa.com/src/67437498" xr:uid="{D584D00F-622A-4C4B-B952-4D3AE815DF1E}"/>
    <hyperlink ref="J914" r:id="rId12832" display="https://www.daloopa.com/src/67437430" xr:uid="{AC3DF0EE-3890-4CA6-B6C0-2E65A41A4AC6}"/>
    <hyperlink ref="K914" r:id="rId12833" display="https://www.daloopa.com/src/67437400" xr:uid="{91C70C48-3FD1-45D7-82A4-094EB2EB5436}"/>
    <hyperlink ref="L914" r:id="rId12834" display="https://www.daloopa.com/src/67437388" xr:uid="{15585241-9B65-4CD4-82C3-1F42D0DD3249}"/>
    <hyperlink ref="M914" r:id="rId12835" display="https://www.daloopa.com/src/67437359" xr:uid="{56D9E472-B13E-4F06-B417-48377F7141E5}"/>
    <hyperlink ref="N914" r:id="rId12836" display="https://www.daloopa.com/src/67437311" xr:uid="{8FAAC643-4A77-4EF2-8EA3-EA2BB5D20165}"/>
    <hyperlink ref="O914" r:id="rId12837" display="https://www.daloopa.com/src/67437288" xr:uid="{D578145E-C910-4BE5-99CB-36378B14E3C8}"/>
    <hyperlink ref="P914" r:id="rId12838" display="https://www.daloopa.com/src/67437239" xr:uid="{2227F888-B153-4419-9C5D-5B70CB0ECD75}"/>
    <hyperlink ref="Q914" r:id="rId12839" display="https://www.daloopa.com/src/67437123" xr:uid="{4207E7DF-20D6-475D-A48C-5F6432E4D5F2}"/>
    <hyperlink ref="R914" r:id="rId12840" display="https://www.daloopa.com/src/67437102" xr:uid="{0FAA7FB9-46C8-4044-8F06-FE8B72AD5B05}"/>
    <hyperlink ref="S914" r:id="rId12841" display="https://www.daloopa.com/src/67437075" xr:uid="{04368B01-F86E-4348-B8D2-F1E47D80D778}"/>
    <hyperlink ref="T914" r:id="rId12842" display="https://www.daloopa.com/src/67437048" xr:uid="{62CF0057-EF64-4622-9CC4-6834A96BD4B9}"/>
    <hyperlink ref="U914" r:id="rId12843" display="https://www.daloopa.com/src/67437019" xr:uid="{64F23B47-FA33-421B-92F9-1ACB940D74B8}"/>
    <hyperlink ref="V914" r:id="rId12844" display="https://www.daloopa.com/src/67436993" xr:uid="{4AB1B231-98DF-45D0-AE9A-4EA3919A0F6F}"/>
    <hyperlink ref="W914" r:id="rId12845" display="https://www.daloopa.com/src/67436921" xr:uid="{738CDA1E-0BD2-412A-809E-66A14348DCA8}"/>
    <hyperlink ref="X914" r:id="rId12846" display="https://www.daloopa.com/src/67436852" xr:uid="{B82380C3-FBB0-44BA-9D90-FF44C413CD84}"/>
    <hyperlink ref="Y914" r:id="rId12847" display="https://www.daloopa.com/src/67436804" xr:uid="{1ECD9AB9-1643-481B-9315-F9330307354C}"/>
    <hyperlink ref="Z914" r:id="rId12848" display="https://www.daloopa.com/src/67436777" xr:uid="{C773A627-23B3-4F56-8668-C3CC26788060}"/>
    <hyperlink ref="AA914" r:id="rId12849" display="https://www.daloopa.com/src/67436643" xr:uid="{35F4E0DF-9207-4BE4-A0C2-DF1FDE65D09F}"/>
    <hyperlink ref="AB914" r:id="rId12850" display="https://www.daloopa.com/src/67436628" xr:uid="{FBA34783-0B1D-4671-A36D-EFF24CE72026}"/>
    <hyperlink ref="AC914" r:id="rId12851" display="https://www.daloopa.com/src/67436589" xr:uid="{916F8978-4CDA-45C4-9C0F-05BA938D0701}"/>
    <hyperlink ref="AD914" r:id="rId12852" display="https://www.daloopa.com/src/67436557" xr:uid="{9D6F562A-5971-4FBE-9EFD-BF64705542E7}"/>
    <hyperlink ref="AE914" r:id="rId12853" display="https://www.daloopa.com/src/67436523" xr:uid="{9A11B5A6-432E-4FBE-AC47-1AB3C3B32F4B}"/>
    <hyperlink ref="AF914" r:id="rId12854" display="https://www.daloopa.com/src/67436502" xr:uid="{307143DF-F039-4DD0-800C-39590DAA3AC9}"/>
    <hyperlink ref="AG914" r:id="rId12855" display="https://www.daloopa.com/src/67436442" xr:uid="{B5C9650E-0818-4734-96BF-BE322F5FFA68}"/>
    <hyperlink ref="AH914" r:id="rId12856" display="https://www.daloopa.com/src/67436420" xr:uid="{69514CE4-2C39-422A-AB7A-9E8FDE9681E1}"/>
    <hyperlink ref="AI914" r:id="rId12857" display="https://www.daloopa.com/src/67436379" xr:uid="{D3D9A266-3518-4911-9EAD-DFFEE46C32F1}"/>
    <hyperlink ref="AJ914" r:id="rId12858" display="https://www.daloopa.com/src/67436354" xr:uid="{911C81A9-16A8-4EEF-8D09-C8F18F2FC6BE}"/>
    <hyperlink ref="AK914" r:id="rId12859" display="https://www.daloopa.com/src/67436320" xr:uid="{8F3A6863-9E0C-4A2B-8B73-20111E62D2B9}"/>
    <hyperlink ref="AL914" r:id="rId12860" display="https://www.daloopa.com/src/67436315" xr:uid="{08C0A5B0-1EDA-4D9F-904F-DF441E1446DC}"/>
    <hyperlink ref="AM914" r:id="rId12861" display="https://www.daloopa.com/src/67436310" xr:uid="{F2D6D127-D6DF-4091-BA05-B3D28B8594E7}"/>
    <hyperlink ref="AN914" r:id="rId12862" display="https://www.daloopa.com/src/67436300" xr:uid="{1897DE3C-1B70-453F-9EC3-4E308A1FF558}"/>
    <hyperlink ref="AO914" r:id="rId12863" display="https://www.daloopa.com/src/67436296" xr:uid="{7537DAF4-7C4B-4282-A69B-1E4D023236D8}"/>
    <hyperlink ref="AP914" r:id="rId12864" display="https://www.daloopa.com/src/67436286" xr:uid="{B603C1EE-A927-4839-9C8C-33EF670285BE}"/>
    <hyperlink ref="AQ914" r:id="rId12865" display="https://www.daloopa.com/src/67436270" xr:uid="{1AFE5F48-F5E4-4176-A75F-30283B442465}"/>
    <hyperlink ref="AR914" r:id="rId12866" display="https://www.daloopa.com/src/67436121" xr:uid="{DF7BBBA8-D4E9-4604-9A17-9F271A260ACB}"/>
    <hyperlink ref="A915" r:id="rId12867" xr:uid="{A764B2DC-4DD9-4C68-8546-77115AFB3D22}"/>
    <hyperlink ref="C915" r:id="rId12868" xr:uid="{6AC4CD50-6211-4D2E-8BF8-CEB4EBBFB37A}"/>
    <hyperlink ref="I915" r:id="rId12869" display="https://www.daloopa.com/src/67437497" xr:uid="{2696F5FE-151D-42D9-B120-8500EEA6D458}"/>
    <hyperlink ref="J915" r:id="rId12870" display="https://www.daloopa.com/src/67437429" xr:uid="{E7DC251B-9691-45DE-BBB7-2041AD3AFE97}"/>
    <hyperlink ref="K915" r:id="rId12871" display="https://www.daloopa.com/src/67437398" xr:uid="{A6EE6022-28DB-402D-9593-C44A374ADD77}"/>
    <hyperlink ref="L915" r:id="rId12872" display="https://www.daloopa.com/src/67437387" xr:uid="{422DB784-1D87-4452-9FFE-9B64E1E4B448}"/>
    <hyperlink ref="M915" r:id="rId12873" display="https://www.daloopa.com/src/67437358" xr:uid="{DD12B68C-2C03-4E21-99BB-0CE98D198ABF}"/>
    <hyperlink ref="N915" r:id="rId12874" display="https://www.daloopa.com/src/67437313" xr:uid="{ACBB90D7-86CB-43FB-BF12-A1E72288491B}"/>
    <hyperlink ref="O915" r:id="rId12875" display="https://www.daloopa.com/src/67437287" xr:uid="{BAF81A77-C0E9-4DE4-A6C5-E3DB448DEFBC}"/>
    <hyperlink ref="P915" r:id="rId12876" display="https://www.daloopa.com/src/67437240" xr:uid="{F421D1E9-B972-423D-96AE-593E1D9A5728}"/>
    <hyperlink ref="Q915" r:id="rId12877" display="https://www.daloopa.com/src/67437122" xr:uid="{EECEB8D1-AF25-46E0-84C9-481F8E146102}"/>
    <hyperlink ref="R915" r:id="rId12878" display="https://www.daloopa.com/src/67437101" xr:uid="{24ACEDEE-96FD-4714-B44C-97D59F20C7D7}"/>
    <hyperlink ref="S915" r:id="rId12879" display="https://www.daloopa.com/src/67437074" xr:uid="{17F219BC-EAE3-4F11-B993-1C2FB11E996A}"/>
    <hyperlink ref="T915" r:id="rId12880" display="https://www.daloopa.com/src/67437049" xr:uid="{ACFA9961-83DA-438C-AC70-1F7B23A47BE8}"/>
    <hyperlink ref="U915" r:id="rId12881" display="https://www.daloopa.com/src/67437016" xr:uid="{B05D455E-A495-450C-9235-9BE4A780B450}"/>
    <hyperlink ref="V915" r:id="rId12882" display="https://www.daloopa.com/src/67436992" xr:uid="{8B67F6D0-9ECD-4AA1-BC21-A907D49E1432}"/>
    <hyperlink ref="W915" r:id="rId12883" display="https://www.daloopa.com/src/67436919" xr:uid="{155EF8CF-CF80-437E-9E1B-95EB6C236D6C}"/>
    <hyperlink ref="X915" r:id="rId12884" display="https://www.daloopa.com/src/67436850" xr:uid="{657DB7F9-3B1A-4F18-B045-C5957AD70239}"/>
    <hyperlink ref="Y915" r:id="rId12885" display="https://www.daloopa.com/src/67436805" xr:uid="{43CF5931-79ED-429C-BBEF-0B3DD5A3CAE0}"/>
    <hyperlink ref="Z915" r:id="rId12886" display="https://www.daloopa.com/src/67436778" xr:uid="{9FC6EBCB-DF97-4E77-8088-73EDE38685D0}"/>
    <hyperlink ref="AA915" r:id="rId12887" display="https://www.daloopa.com/src/67436644" xr:uid="{84C29D21-CDDC-415D-9B0D-41314C13DF5F}"/>
    <hyperlink ref="AB915" r:id="rId12888" display="https://www.daloopa.com/src/67436629" xr:uid="{3E76476D-8E82-422D-A041-27CC8471D902}"/>
    <hyperlink ref="AC915" r:id="rId12889" display="https://www.daloopa.com/src/67436590" xr:uid="{191321F5-7A44-4625-A50F-FCD4A63162D9}"/>
    <hyperlink ref="AD915" r:id="rId12890" display="https://www.daloopa.com/src/67436555" xr:uid="{816746CE-1B54-43CB-914E-708242652CE6}"/>
    <hyperlink ref="AE915" r:id="rId12891" display="https://www.daloopa.com/src/67436521" xr:uid="{615953AE-90D5-41A3-97DE-55B5829A72AC}"/>
    <hyperlink ref="AF915" r:id="rId12892" display="https://www.daloopa.com/src/67436501" xr:uid="{BE72C8DE-6D44-4E12-B783-C9D912A9248A}"/>
    <hyperlink ref="AG915" r:id="rId12893" display="https://www.daloopa.com/src/67436441" xr:uid="{E3193041-A557-483E-B0C0-8219123282CB}"/>
    <hyperlink ref="AH915" r:id="rId12894" display="https://www.daloopa.com/src/67436421" xr:uid="{DAF2CA51-9BCC-40DA-AEB0-6649BFBB5BE2}"/>
    <hyperlink ref="AI915" r:id="rId12895" display="https://www.daloopa.com/src/67436378" xr:uid="{7E634AD6-6F2F-4958-BE7A-E12070586583}"/>
    <hyperlink ref="AJ915" r:id="rId12896" display="https://www.daloopa.com/src/67436355" xr:uid="{C1778265-F363-40C0-9EE6-DA67F79098A1}"/>
    <hyperlink ref="AK915" r:id="rId12897" display="https://www.daloopa.com/src/67436317" xr:uid="{35CA6051-90F1-43AA-9E52-09364D3D8A70}"/>
    <hyperlink ref="AL915" r:id="rId12898" display="https://www.daloopa.com/src/67436316" xr:uid="{86AA8FF2-767C-43B3-8AC0-79554E205467}"/>
    <hyperlink ref="AM915" r:id="rId12899" display="https://www.daloopa.com/src/67436309" xr:uid="{97F3ECE7-E561-4060-AFF0-B86FB43DA4A1}"/>
    <hyperlink ref="AN915" r:id="rId12900" display="https://www.daloopa.com/src/67436301" xr:uid="{86E09FA8-8561-4438-B248-6EA9FB6058C1}"/>
    <hyperlink ref="AO915" r:id="rId12901" display="https://www.daloopa.com/src/67436297" xr:uid="{FA793496-ED19-4347-9F72-A4C0FA9996DD}"/>
    <hyperlink ref="AP915" r:id="rId12902" display="https://www.daloopa.com/src/67436287" xr:uid="{622D2805-F8D2-4959-A5CC-3729B53E0494}"/>
    <hyperlink ref="AQ915" r:id="rId12903" display="https://www.daloopa.com/src/67436269" xr:uid="{C643DCA0-C7F1-41CB-82B9-85ADD159F6CC}"/>
    <hyperlink ref="AR915" r:id="rId12904" display="https://www.daloopa.com/src/67436122" xr:uid="{1767BA65-CDE3-43E4-AFB1-AE8DD8E20DED}"/>
    <hyperlink ref="A916" r:id="rId12905" xr:uid="{B112F668-8F2E-4C94-96CC-CA065135B366}"/>
    <hyperlink ref="C916" r:id="rId12906" xr:uid="{0B98D95F-FE48-4906-A5E4-430B2A80CB54}"/>
    <hyperlink ref="E916" r:id="rId12907" display="https://www.daloopa.com/src/67437779" xr:uid="{6581F8A7-43E0-456F-B863-1394BC385652}"/>
    <hyperlink ref="F916" r:id="rId12908" display="https://www.daloopa.com/src/67437747" xr:uid="{4EAD4C37-E9DD-4B1A-958A-06469DA3638C}"/>
    <hyperlink ref="G916" r:id="rId12909" display="https://www.daloopa.com/src/67437697" xr:uid="{BFF0DA11-926E-4C41-8747-8942151CB261}"/>
    <hyperlink ref="H916" r:id="rId12910" display="https://www.daloopa.com/src/67437635" xr:uid="{B11147E7-F039-40B9-8290-4DD5AEB1C53F}"/>
    <hyperlink ref="I916" r:id="rId12911" display="https://www.daloopa.com/src/67437496" xr:uid="{8518FD94-99E6-4BAF-AF86-2627DF9738BE}"/>
    <hyperlink ref="J916" r:id="rId12912" display="https://www.daloopa.com/src/67437428" xr:uid="{0F9941FB-6E0B-48D1-A02D-865FFF3AF336}"/>
    <hyperlink ref="K916" r:id="rId12913" display="https://www.daloopa.com/src/67437397" xr:uid="{EAA6F2D1-35D4-4418-B76A-B5293579461F}"/>
    <hyperlink ref="L916" r:id="rId12914" display="https://www.daloopa.com/src/67437386" xr:uid="{49BAB6C1-B81E-4399-8FFF-AE73E485618B}"/>
    <hyperlink ref="M916" r:id="rId12915" display="https://www.daloopa.com/src/67437357" xr:uid="{B7E52BB5-75A9-4C0E-A29D-7D0CE7BA34BE}"/>
    <hyperlink ref="N916" r:id="rId12916" display="https://www.daloopa.com/src/67437310" xr:uid="{D5CB0620-26A4-4CCB-B42D-5C3886CC515D}"/>
    <hyperlink ref="O916" r:id="rId12917" display="https://www.daloopa.com/src/67437285" xr:uid="{83B3A875-58C9-435E-8413-C4143ADB9606}"/>
    <hyperlink ref="P916" r:id="rId12918" display="https://www.daloopa.com/src/67437238" xr:uid="{CF631D33-0DA9-48EE-BA9B-D0237B3561D1}"/>
    <hyperlink ref="Q916" r:id="rId12919" display="https://www.daloopa.com/src/67437121" xr:uid="{0BF00382-3210-4348-B021-281A3D456B21}"/>
    <hyperlink ref="R916" r:id="rId12920" display="https://www.daloopa.com/src/67437103" xr:uid="{4F2BBB95-CE84-45B7-8152-3CA9741510E4}"/>
    <hyperlink ref="S916" r:id="rId12921" display="https://www.daloopa.com/src/67437077" xr:uid="{A92BC9B0-470C-472B-85C1-316D698C883F}"/>
    <hyperlink ref="T916" r:id="rId12922" display="https://www.daloopa.com/src/67437046" xr:uid="{FA9566DC-5314-47A0-832E-8C283196B557}"/>
    <hyperlink ref="U916" r:id="rId12923" display="https://www.daloopa.com/src/67437017" xr:uid="{44ECBC47-62D0-4BAB-AEBE-300A24DDBB07}"/>
    <hyperlink ref="V916" r:id="rId12924" display="https://www.daloopa.com/src/67436994" xr:uid="{E761BFAE-6174-4E6A-AA46-6196421FFF73}"/>
    <hyperlink ref="W916" r:id="rId12925" display="https://www.daloopa.com/src/67436922" xr:uid="{4D126B70-6456-41F9-B471-5A7963BE31CE}"/>
    <hyperlink ref="X916" r:id="rId12926" display="https://www.daloopa.com/src/67436853" xr:uid="{3D6B7DF2-E1D8-4852-BDCD-C8FC42596C1C}"/>
    <hyperlink ref="Y916" r:id="rId12927" display="https://www.daloopa.com/src/67436806" xr:uid="{D017C006-1537-4576-B9BA-394FF0C37A9F}"/>
    <hyperlink ref="Z916" r:id="rId12928" display="https://www.daloopa.com/src/67436779" xr:uid="{FE7975D4-B8E2-40FE-A1D6-DE396B52C4B1}"/>
    <hyperlink ref="AA916" r:id="rId12929" display="https://www.daloopa.com/src/67436645" xr:uid="{6D843AE7-DFA1-4449-8F43-672C6FD6CF1C}"/>
    <hyperlink ref="AB916" r:id="rId12930" display="https://www.daloopa.com/src/67436631" xr:uid="{0246F9DA-E1C5-4EE4-9BCC-2292ED1EB64F}"/>
    <hyperlink ref="AC916" r:id="rId12931" display="https://www.daloopa.com/src/67436591" xr:uid="{33F6EC4D-CF1A-409E-8D02-09A5098249DD}"/>
    <hyperlink ref="AD916" r:id="rId12932" display="https://www.daloopa.com/src/67436556" xr:uid="{5EE5E805-0EE8-498C-A00F-33CB5DED21C1}"/>
    <hyperlink ref="AE916" r:id="rId12933" display="https://www.daloopa.com/src/67436524" xr:uid="{202F4FBF-8327-4C39-8B2E-7506DAB1FE21}"/>
    <hyperlink ref="AF916" r:id="rId12934" display="https://www.daloopa.com/src/67436503" xr:uid="{88117BB4-9CD0-4971-841F-CA7DC4CD9F51}"/>
    <hyperlink ref="AG916" r:id="rId12935" display="https://www.daloopa.com/src/67436444" xr:uid="{5AB6A44C-C468-47CD-A936-040B56253BE2}"/>
    <hyperlink ref="AH916" r:id="rId12936" display="https://www.daloopa.com/src/67436423" xr:uid="{9A49FF60-4725-45F3-BC31-17082BD9F1DA}"/>
    <hyperlink ref="AI916" r:id="rId12937" display="https://www.daloopa.com/src/67436381" xr:uid="{ACBA98AF-AEE6-4CF5-B47C-4312D68FCDFD}"/>
    <hyperlink ref="AJ916" r:id="rId12938" display="https://www.daloopa.com/src/67436353" xr:uid="{08817D6B-5C23-4249-A851-A0972BEACE4F}"/>
    <hyperlink ref="AK916" r:id="rId12939" display="https://www.daloopa.com/src/67436318" xr:uid="{A0B174F0-AD95-4A65-8B0F-3B155D2D568B}"/>
    <hyperlink ref="AL916" r:id="rId12940" display="https://www.daloopa.com/src/67436313" xr:uid="{5461FADD-60BB-4063-8814-AA5BF123A449}"/>
    <hyperlink ref="AM916" r:id="rId12941" display="https://www.daloopa.com/src/67436312" xr:uid="{52226AB4-BB60-4D23-A5D4-FF3E0F06D2CA}"/>
    <hyperlink ref="AN916" r:id="rId12942" display="https://www.daloopa.com/src/67436299" xr:uid="{DC46BA4B-6EB9-4C97-8A27-C3273BA2DE01}"/>
    <hyperlink ref="AO916" r:id="rId12943" display="https://www.daloopa.com/src/67436295" xr:uid="{F5666D06-494F-4705-990C-7FF8FA315D3E}"/>
    <hyperlink ref="AP916" r:id="rId12944" display="https://www.daloopa.com/src/67436284" xr:uid="{8AA85C3C-D391-4F36-ACA3-6B979320D309}"/>
    <hyperlink ref="AQ916" r:id="rId12945" display="https://www.daloopa.com/src/67436267" xr:uid="{A1F02798-3D6D-415F-B864-09BEB4334EC7}"/>
    <hyperlink ref="AR916" r:id="rId12946" display="https://www.daloopa.com/src/67436120" xr:uid="{5245608C-E356-407D-BE89-AE5FD1768545}"/>
    <hyperlink ref="A920" r:id="rId12947" xr:uid="{9B53C7FA-5675-47D8-BFCB-B74D46E7AA29}"/>
    <hyperlink ref="C920" r:id="rId12948" xr:uid="{CFB1DC35-2A5F-4C2F-86B5-17672D31B520}"/>
    <hyperlink ref="E920" r:id="rId12949" display="https://www.daloopa.com/src/67441732" xr:uid="{882CC8C3-707E-4658-B0DF-804731D420AB}"/>
    <hyperlink ref="F920" r:id="rId12950" display="https://www.daloopa.com/src/67441692" xr:uid="{0F38AA2E-A91B-4FD9-BED5-1C47BB7D9F77}"/>
    <hyperlink ref="G920" r:id="rId12951" display="https://www.daloopa.com/src/67441674" xr:uid="{8DBBB17B-56B9-419B-96D4-64BC659ED411}"/>
    <hyperlink ref="H920" r:id="rId12952" display="https://www.daloopa.com/src/67441322" xr:uid="{4E1FA1B4-16DF-492F-AF5A-4AD21489D23A}"/>
    <hyperlink ref="I920" r:id="rId12953" display="https://www.daloopa.com/src/67441198" xr:uid="{62F1FC20-F1A7-420F-A88F-5328193DA9A7}"/>
    <hyperlink ref="J920" r:id="rId12954" display="https://www.daloopa.com/src/67441162" xr:uid="{EA31412A-EAED-4CC3-9F64-485FA74B91C0}"/>
    <hyperlink ref="K920" r:id="rId12955" display="https://www.daloopa.com/src/67441131" xr:uid="{3420422D-BF5A-4558-AE5D-42F98435148C}"/>
    <hyperlink ref="L920" r:id="rId12956" display="https://www.daloopa.com/src/67441061" xr:uid="{7E793A19-D166-4DA7-8061-FAE2CE9E62F4}"/>
    <hyperlink ref="M920" r:id="rId12957" display="https://www.daloopa.com/src/67441022" xr:uid="{9EB3C3D9-6D1D-49A2-899C-CF3331F6D4BB}"/>
    <hyperlink ref="N920" r:id="rId12958" display="https://www.daloopa.com/src/67440959" xr:uid="{51CA2BF3-D412-468F-A9C3-27F70DC7EF3F}"/>
    <hyperlink ref="O920" r:id="rId12959" display="https://www.daloopa.com/src/67440945" xr:uid="{C8551897-B511-423F-A0B6-FB26A4223634}"/>
    <hyperlink ref="P920" r:id="rId12960" display="https://www.daloopa.com/src/67440887" xr:uid="{AE5EB82B-E59F-47BD-808B-D6277DB73ACB}"/>
    <hyperlink ref="Q920" r:id="rId12961" display="https://www.daloopa.com/src/67440713" xr:uid="{538F0FBC-8D46-4648-B758-28948FAF9CED}"/>
    <hyperlink ref="R920" r:id="rId12962" display="https://www.daloopa.com/src/67440705" xr:uid="{3FB139C2-7585-42EA-89A9-77CF782F871E}"/>
    <hyperlink ref="S920" r:id="rId12963" display="https://www.daloopa.com/src/67440632" xr:uid="{0B843FD2-F6E9-4571-9166-C6C483BF9C20}"/>
    <hyperlink ref="T920" r:id="rId12964" display="https://www.daloopa.com/src/67440588" xr:uid="{7E7A3B07-862C-4A0D-B077-9DD42C3B2BBF}"/>
    <hyperlink ref="U920" r:id="rId12965" display="https://www.daloopa.com/src/67440460" xr:uid="{7382AA24-D471-48D7-8D5F-F15F371C75D9}"/>
    <hyperlink ref="V920" r:id="rId12966" display="https://www.daloopa.com/src/67440435" xr:uid="{7F7C9B10-8827-4D9D-BE41-4E53DFD1F40C}"/>
    <hyperlink ref="W920" r:id="rId12967" display="https://www.daloopa.com/src/67439814" xr:uid="{F751FFDA-B4E2-4147-94CF-739948BFCAD6}"/>
    <hyperlink ref="X920" r:id="rId12968" display="https://www.daloopa.com/src/67439734" xr:uid="{CC73D270-C323-4CB8-8FC3-9019941C82BD}"/>
    <hyperlink ref="Y920" r:id="rId12969" display="https://www.daloopa.com/src/67439581" xr:uid="{89841B31-3234-4CB7-B435-B21173FBD07D}"/>
    <hyperlink ref="Z920" r:id="rId12970" display="https://www.daloopa.com/src/67439529" xr:uid="{696F86DD-21B5-4296-9978-13D42CDBF588}"/>
    <hyperlink ref="AA920" r:id="rId12971" display="https://www.daloopa.com/src/67439411" xr:uid="{DD33981A-A86A-46D6-AA73-297ED6C132D1}"/>
    <hyperlink ref="AB920" r:id="rId12972" display="https://www.daloopa.com/src/67439366" xr:uid="{9F1CB9A5-BEFD-42D0-9511-5F376E1819DD}"/>
    <hyperlink ref="AC920" r:id="rId12973" display="https://www.daloopa.com/src/67439278" xr:uid="{B4115D80-BBE1-407B-BA40-E30A771F134D}"/>
    <hyperlink ref="AD920" r:id="rId12974" display="https://www.daloopa.com/src/67439268" xr:uid="{CC30B3F3-9230-4533-A429-C2EAD600FA30}"/>
    <hyperlink ref="AE920" r:id="rId12975" display="https://www.daloopa.com/src/67439245" xr:uid="{190F26E4-A9FD-46A0-9279-CEAFBBEC994E}"/>
    <hyperlink ref="AF920" r:id="rId12976" display="https://www.daloopa.com/src/67439233" xr:uid="{58F02304-F861-4B84-8AB3-B4223A8A4014}"/>
    <hyperlink ref="AG920" r:id="rId12977" display="https://www.daloopa.com/src/67439118" xr:uid="{C1AA7423-69EF-435C-B2A6-F85DC276C087}"/>
    <hyperlink ref="AH920" r:id="rId12978" display="https://www.daloopa.com/src/67439113" xr:uid="{543FCB57-045A-4149-87F9-3A51593EF0AE}"/>
    <hyperlink ref="AI920" r:id="rId12979" display="https://www.daloopa.com/src/67439071" xr:uid="{9A6572B2-8586-4DF3-82F0-4EE371A3C3F4}"/>
    <hyperlink ref="AJ920" r:id="rId12980" display="https://www.daloopa.com/src/67439053" xr:uid="{1FE57D70-8B9F-473B-A06C-7B213D57AFD0}"/>
    <hyperlink ref="AK920" r:id="rId12981" display="https://www.daloopa.com/src/67439001" xr:uid="{42125DA2-D540-4544-8182-CA16A608DC71}"/>
    <hyperlink ref="AL920" r:id="rId12982" display="https://www.daloopa.com/src/67438987" xr:uid="{077D54A8-36B9-4F50-931C-803ACBB1BFDD}"/>
    <hyperlink ref="AM920" r:id="rId12983" display="https://www.daloopa.com/src/67438934" xr:uid="{6230A756-8C47-4AE1-8EC2-EF0E497D04F0}"/>
    <hyperlink ref="AN920" r:id="rId12984" display="https://www.daloopa.com/src/67438877" xr:uid="{609035CD-72FA-4457-A24F-74BFBFBBC4D1}"/>
    <hyperlink ref="AO920" r:id="rId12985" display="https://www.daloopa.com/src/67438786" xr:uid="{023D41AC-58BF-4F4A-92E2-0FD27EF2FCD9}"/>
    <hyperlink ref="AP920" r:id="rId12986" display="https://www.daloopa.com/src/67438752" xr:uid="{11D9EF50-7F29-4452-87D4-C72752DAFC40}"/>
    <hyperlink ref="AQ920" r:id="rId12987" display="https://www.daloopa.com/src/67438633" xr:uid="{F5EB7792-9A2F-4A4E-A45A-9C85789D78BE}"/>
    <hyperlink ref="AR920" r:id="rId12988" display="https://www.daloopa.com/src/67436007" xr:uid="{83CACA37-76E1-4D7B-9198-8FAB19671551}"/>
    <hyperlink ref="A921" r:id="rId12989" xr:uid="{E908FBD9-E08D-4D75-A668-60241803CA5F}"/>
    <hyperlink ref="C921" r:id="rId12990" xr:uid="{4B503A33-7B03-4EF4-94E2-F508B596ACDA}"/>
    <hyperlink ref="E921" r:id="rId12991" display="https://www.daloopa.com/src/67441731" xr:uid="{145C1B48-D803-4FA7-8447-9D46F8376E62}"/>
    <hyperlink ref="F921" r:id="rId12992" display="https://www.daloopa.com/src/67441691" xr:uid="{1F92FA30-B5FF-45D5-AACD-654DDDC18568}"/>
    <hyperlink ref="G921" r:id="rId12993" display="https://www.daloopa.com/src/67441673" xr:uid="{EBE9EDDE-1340-4F74-A004-11BEB39B9009}"/>
    <hyperlink ref="H921" r:id="rId12994" display="https://www.daloopa.com/src/67441321" xr:uid="{05C135BE-6168-430C-AE9E-510AA798B208}"/>
    <hyperlink ref="I921" r:id="rId12995" display="https://www.daloopa.com/src/67441199" xr:uid="{EFB8F42A-621F-47BF-BB41-92A2EC01DB0E}"/>
    <hyperlink ref="J921" r:id="rId12996" display="https://www.daloopa.com/src/67441161" xr:uid="{01C80669-1F19-47D3-8480-85BF7E8BA096}"/>
    <hyperlink ref="K921" r:id="rId12997" display="https://www.daloopa.com/src/67441132" xr:uid="{6ECBE9D6-E0AA-45A6-B8F0-36D51E242CA2}"/>
    <hyperlink ref="L921" r:id="rId12998" display="https://www.daloopa.com/src/67441059" xr:uid="{F3D26557-E367-4A0E-B030-E6589A8744D6}"/>
    <hyperlink ref="M921" r:id="rId12999" display="https://www.daloopa.com/src/67441023" xr:uid="{73FB8CD6-2704-4A43-9CBE-C1A358A7B40D}"/>
    <hyperlink ref="N921" r:id="rId13000" display="https://www.daloopa.com/src/67440958" xr:uid="{1D4E28E4-927F-4F9E-8391-A4F20BB1961D}"/>
    <hyperlink ref="O921" r:id="rId13001" display="https://www.daloopa.com/src/67440944" xr:uid="{76A072DC-3500-40FD-BED8-736613095F44}"/>
    <hyperlink ref="P921" r:id="rId13002" display="https://www.daloopa.com/src/67440885" xr:uid="{5DBC1B60-0085-4A07-84CD-E18D3F5C51F6}"/>
    <hyperlink ref="Q921" r:id="rId13003" display="https://www.daloopa.com/src/67440712" xr:uid="{550361F7-5A9B-4DB5-B66E-17F23AC635C3}"/>
    <hyperlink ref="R921" r:id="rId13004" display="https://www.daloopa.com/src/67440704" xr:uid="{168E9C0C-0F50-48F7-A121-98105DBE7FB3}"/>
    <hyperlink ref="S921" r:id="rId13005" display="https://www.daloopa.com/src/67440631" xr:uid="{DAABD5DC-5214-4AB6-A936-1388C80D2ABE}"/>
    <hyperlink ref="T921" r:id="rId13006" display="https://www.daloopa.com/src/67440586" xr:uid="{387CFFD4-1BA5-4A18-8073-508F5AA9323B}"/>
    <hyperlink ref="U921" r:id="rId13007" display="https://www.daloopa.com/src/67440461" xr:uid="{8AD6F238-0818-40CE-A9EE-CE8A18FC0F0F}"/>
    <hyperlink ref="V921" r:id="rId13008" display="https://www.daloopa.com/src/67440434" xr:uid="{A05A192D-5DC0-4D6E-88FC-7A2E692FD56C}"/>
    <hyperlink ref="W921" r:id="rId13009" display="https://www.daloopa.com/src/67439813" xr:uid="{63E50176-2B4A-462E-A88C-CD7B8604A257}"/>
    <hyperlink ref="X921" r:id="rId13010" display="https://www.daloopa.com/src/67439733" xr:uid="{E3D6B365-2060-4334-9E35-DE4C578BDD10}"/>
    <hyperlink ref="Y921" r:id="rId13011" display="https://www.daloopa.com/src/67439582" xr:uid="{D680A85B-13FB-48BB-8443-F8A3EA24CF11}"/>
    <hyperlink ref="Z921" r:id="rId13012" display="https://www.daloopa.com/src/67439530" xr:uid="{B0FFB214-03F8-4FA1-97FF-A080CF7FEFF4}"/>
    <hyperlink ref="AA921" r:id="rId13013" display="https://www.daloopa.com/src/67439410" xr:uid="{3E8E988C-C93D-4D21-9CAE-DC48049A145C}"/>
    <hyperlink ref="AB921" r:id="rId13014" display="https://www.daloopa.com/src/67439365" xr:uid="{EAD18261-92FA-440E-88E2-87A247ECD1DA}"/>
    <hyperlink ref="AC921" r:id="rId13015" display="https://www.daloopa.com/src/67439279" xr:uid="{9DD820F9-9E3B-464E-8954-3FA6F70ED914}"/>
    <hyperlink ref="AD921" r:id="rId13016" display="https://www.daloopa.com/src/67439267" xr:uid="{173A4E5B-C991-478A-8026-2E0A7A09E81A}"/>
    <hyperlink ref="AE921" r:id="rId13017" display="https://www.daloopa.com/src/67439246" xr:uid="{05CF3B6B-7F23-49AB-A32A-74AE6C1F88E8}"/>
    <hyperlink ref="AF921" r:id="rId13018" display="https://www.daloopa.com/src/67439232" xr:uid="{0264797F-D759-4610-930B-02595C40EA91}"/>
    <hyperlink ref="AG921" r:id="rId13019" display="https://www.daloopa.com/src/67439117" xr:uid="{84830394-0205-40D3-B7BF-DF22F1A72BC2}"/>
    <hyperlink ref="AH921" r:id="rId13020" display="https://www.daloopa.com/src/67439112" xr:uid="{27B10BBF-3E3D-4310-8078-FDA14B0244EB}"/>
    <hyperlink ref="AI921" r:id="rId13021" display="https://www.daloopa.com/src/67439070" xr:uid="{48428E44-6778-4504-9A25-6AAFB042A922}"/>
    <hyperlink ref="AJ921" r:id="rId13022" display="https://www.daloopa.com/src/67439054" xr:uid="{B2B641F0-A1B4-4B6F-9875-5A0A4A9DD035}"/>
    <hyperlink ref="AK921" r:id="rId13023" display="https://www.daloopa.com/src/67439000" xr:uid="{56590882-C350-4990-8F25-B8B98405AE1F}"/>
    <hyperlink ref="AL921" r:id="rId13024" display="https://www.daloopa.com/src/67438986" xr:uid="{36AA93E0-F011-404E-A42D-E7BD723CC697}"/>
    <hyperlink ref="AM921" r:id="rId13025" display="https://www.daloopa.com/src/67438933" xr:uid="{35D8EBB5-13DC-415D-9C98-FC5DAE7CCDAF}"/>
    <hyperlink ref="AN921" r:id="rId13026" display="https://www.daloopa.com/src/67438874" xr:uid="{441C8769-F001-4375-B3A9-6D336C6D37D8}"/>
    <hyperlink ref="AO921" r:id="rId13027" display="https://www.daloopa.com/src/67438787" xr:uid="{C84B3A2E-6E99-4CA0-B19D-B6CC9724C620}"/>
    <hyperlink ref="AP921" r:id="rId13028" display="https://www.daloopa.com/src/67438750" xr:uid="{453B941F-7CCF-42DD-A230-197C05C93056}"/>
    <hyperlink ref="AQ921" r:id="rId13029" display="https://www.daloopa.com/src/67438632" xr:uid="{A492968C-BC2B-4FCE-853A-E6AA8BD688E0}"/>
    <hyperlink ref="AR921" r:id="rId13030" display="https://www.daloopa.com/src/67436006" xr:uid="{596E61E7-A6D5-483B-8191-469EDFC0420E}"/>
    <hyperlink ref="A922" r:id="rId13031" xr:uid="{A0EAB685-33EA-4D7B-8C07-C92A94F71E18}"/>
    <hyperlink ref="C922" r:id="rId13032" xr:uid="{8B6A5508-3538-4B59-8ED9-35934B2530A9}"/>
    <hyperlink ref="I922" r:id="rId13033" display="https://www.daloopa.com/src/67441197" xr:uid="{45531409-C00B-4380-B9C2-31C2818AC899}"/>
    <hyperlink ref="J922" r:id="rId13034" display="https://www.daloopa.com/src/67441160" xr:uid="{5D902B2B-6B2F-48B2-B4DC-27E107CC3547}"/>
    <hyperlink ref="K922" r:id="rId13035" display="https://www.daloopa.com/src/67441130" xr:uid="{DDC3A0BC-DC7E-4E0B-8020-E0FDBF28790F}"/>
    <hyperlink ref="L922" r:id="rId13036" display="https://www.daloopa.com/src/67441058" xr:uid="{DCCDACB1-D4BE-4954-A3AA-4EB7E6358B11}"/>
    <hyperlink ref="M922" r:id="rId13037" display="https://www.daloopa.com/src/67441021" xr:uid="{18B0A132-D264-45AF-A188-7C065B04C491}"/>
    <hyperlink ref="N922" r:id="rId13038" display="https://www.daloopa.com/src/67440957" xr:uid="{53602F7D-36FD-4E98-9D08-72D59B880786}"/>
    <hyperlink ref="O922" r:id="rId13039" display="https://www.daloopa.com/src/67440943" xr:uid="{B42030F8-D042-44F3-8BB2-4ED5F2EA1EFC}"/>
    <hyperlink ref="P922" r:id="rId13040" display="https://www.daloopa.com/src/67440886" xr:uid="{DDF1F1AD-6F73-4ADA-9D93-C3EC317BCB64}"/>
    <hyperlink ref="Q922" r:id="rId13041" display="https://www.daloopa.com/src/67440711" xr:uid="{04EC8CA2-F055-44E0-9C83-76E7BE80195B}"/>
    <hyperlink ref="R922" r:id="rId13042" display="https://www.daloopa.com/src/67440707" xr:uid="{3748E577-B531-4AAB-A429-C92BB8DECB4F}"/>
    <hyperlink ref="S922" r:id="rId13043" display="https://www.daloopa.com/src/67440634" xr:uid="{19DF873E-8E05-44B0-B048-C58069F97375}"/>
    <hyperlink ref="T922" r:id="rId13044" display="https://www.daloopa.com/src/67440587" xr:uid="{B4A2056D-816A-4C5A-A79C-A60A7C4082B0}"/>
    <hyperlink ref="U922" r:id="rId13045" display="https://www.daloopa.com/src/67440463" xr:uid="{67115A72-9A30-4226-B508-EF764F448348}"/>
    <hyperlink ref="V922" r:id="rId13046" display="https://www.daloopa.com/src/67440437" xr:uid="{632E43E4-D0FB-457D-B3B9-BB7B560D99F0}"/>
    <hyperlink ref="W922" r:id="rId13047" display="https://www.daloopa.com/src/67439816" xr:uid="{03D5F63C-7EE1-48A2-87AE-5DE02D1D4BB5}"/>
    <hyperlink ref="X922" r:id="rId13048" display="https://www.daloopa.com/src/67439750" xr:uid="{1B23FF38-D962-49D9-A0CB-CC29CD0C7E73}"/>
    <hyperlink ref="Y922" r:id="rId13049" display="https://www.daloopa.com/src/67439584" xr:uid="{5631E42A-18C5-4097-95C3-B9CD00476BB8}"/>
    <hyperlink ref="Z922" r:id="rId13050" display="https://www.daloopa.com/src/67439532" xr:uid="{8FCD01A0-261B-449F-BB93-2A91EE0546A2}"/>
    <hyperlink ref="AA922" r:id="rId13051" display="https://www.daloopa.com/src/67439413" xr:uid="{29B3353E-8275-41B1-8374-FA5E593A277F}"/>
    <hyperlink ref="AB922" r:id="rId13052" display="https://www.daloopa.com/src/67439368" xr:uid="{217E7786-2AF6-4B59-A043-54DAAC97C304}"/>
    <hyperlink ref="AC922" r:id="rId13053" display="https://www.daloopa.com/src/67439281" xr:uid="{03A5838C-1436-4BCD-A21F-DE56986F9DA7}"/>
    <hyperlink ref="AD922" r:id="rId13054" display="https://www.daloopa.com/src/67439270" xr:uid="{11EA8957-2224-4B55-82A4-71E313F56095}"/>
    <hyperlink ref="AE922" r:id="rId13055" display="https://www.daloopa.com/src/67439248" xr:uid="{EEB893AB-4AE8-448A-BAFD-3593D7F0630E}"/>
    <hyperlink ref="AF922" r:id="rId13056" display="https://www.daloopa.com/src/67439235" xr:uid="{7065F83C-F52F-4548-A4C3-CF2FC05B6DD5}"/>
    <hyperlink ref="AG922" r:id="rId13057" display="https://www.daloopa.com/src/67439120" xr:uid="{D5053706-D283-4545-89D9-B819927F98B5}"/>
    <hyperlink ref="AH922" r:id="rId13058" display="https://www.daloopa.com/src/67439115" xr:uid="{C1CAE9C7-B2A0-4CCF-9485-6586DF9E62F7}"/>
    <hyperlink ref="AI922" r:id="rId13059" display="https://www.daloopa.com/src/67439073" xr:uid="{4AF828C0-A7D5-4EC7-BC79-18C48DA09ACB}"/>
    <hyperlink ref="AJ922" r:id="rId13060" display="https://www.daloopa.com/src/67439056" xr:uid="{6B5F1B39-FDE6-4BB1-B1EE-1C6BC672EA3C}"/>
    <hyperlink ref="AK922" r:id="rId13061" display="https://www.daloopa.com/src/67439003" xr:uid="{131B3F88-01A2-4138-9E09-F9E27701B947}"/>
    <hyperlink ref="AL922" r:id="rId13062" display="https://www.daloopa.com/src/67438989" xr:uid="{1A28E5D6-98F3-45D8-A1A9-0C1F942FB4A7}"/>
    <hyperlink ref="AM922" r:id="rId13063" display="https://www.daloopa.com/src/67438936" xr:uid="{4C69D3CA-5BAB-4D39-AC2A-95498D69F7AD}"/>
    <hyperlink ref="AN922" r:id="rId13064" display="https://www.daloopa.com/src/67438875" xr:uid="{DF67BD27-0B41-4CB5-8487-23CBA1A07374}"/>
    <hyperlink ref="AO922" r:id="rId13065" display="https://www.daloopa.com/src/67438785" xr:uid="{0502E6AA-CDED-46F8-8837-03ECBEAA9DC1}"/>
    <hyperlink ref="AP922" r:id="rId13066" display="https://www.daloopa.com/src/67438751" xr:uid="{D7869790-C68E-4207-BA15-F12A7B409D05}"/>
    <hyperlink ref="AQ922" r:id="rId13067" display="https://www.daloopa.com/src/67438631" xr:uid="{D2CD6548-16FB-4BED-AB52-AB14FDB85A8B}"/>
    <hyperlink ref="AR922" r:id="rId13068" display="https://www.daloopa.com/src/67436005" xr:uid="{E913D942-D519-4DED-BCBB-A5B827E81BE8}"/>
    <hyperlink ref="A923" r:id="rId13069" xr:uid="{4A098CEB-02EA-49B6-91EB-5842D3A0B88C}"/>
    <hyperlink ref="C923" r:id="rId13070" xr:uid="{D9B83945-5A55-43A0-93DB-9EB00C2949B7}"/>
    <hyperlink ref="E923" r:id="rId13071" display="https://www.daloopa.com/src/67441733" xr:uid="{2D229047-B777-44E4-981E-374BCFA4CE6D}"/>
    <hyperlink ref="F923" r:id="rId13072" display="https://www.daloopa.com/src/67441693" xr:uid="{FEC0B0CA-A0B3-4276-81C6-DB0055C77984}"/>
    <hyperlink ref="G923" r:id="rId13073" display="https://www.daloopa.com/src/67441675" xr:uid="{24F24A41-3C76-4730-B6F2-26E4BBA998DF}"/>
    <hyperlink ref="H923" r:id="rId13074" display="https://www.daloopa.com/src/67441323" xr:uid="{53B5329B-9985-40DA-8B3B-984C0133E6F7}"/>
    <hyperlink ref="I923" r:id="rId13075" display="https://www.daloopa.com/src/67441200" xr:uid="{378047E0-6F35-4AD6-824C-707F18430B23}"/>
    <hyperlink ref="J923" r:id="rId13076" display="https://www.daloopa.com/src/67441163" xr:uid="{E8BE1081-F418-426F-848E-22DD82522A55}"/>
    <hyperlink ref="K923" r:id="rId13077" display="https://www.daloopa.com/src/67441133" xr:uid="{406E51B7-65FE-438C-9F56-5F7B732715DE}"/>
    <hyperlink ref="L923" r:id="rId13078" display="https://www.daloopa.com/src/67441060" xr:uid="{59B3A8DB-4FF6-4C8E-9D15-CC544C19A3F2}"/>
    <hyperlink ref="M923" r:id="rId13079" display="https://www.daloopa.com/src/67441024" xr:uid="{67B9553C-F3DB-4785-88DC-15B742062A6B}"/>
    <hyperlink ref="N923" r:id="rId13080" display="https://www.daloopa.com/src/67440960" xr:uid="{B5A41B55-3B9F-49AD-80CD-E2945BDBAA8E}"/>
    <hyperlink ref="O923" r:id="rId13081" display="https://www.daloopa.com/src/67440946" xr:uid="{10331B20-AFDE-40BB-A0C9-4F6E13831CA6}"/>
    <hyperlink ref="P923" r:id="rId13082" display="https://www.daloopa.com/src/67440888" xr:uid="{F8810E40-1A8C-407F-BFF1-C489B0C0E9D3}"/>
    <hyperlink ref="Q923" r:id="rId13083" display="https://www.daloopa.com/src/67440714" xr:uid="{ABB113BD-B7EE-4259-968D-86F06CBCBFA7}"/>
    <hyperlink ref="R923" r:id="rId13084" display="https://www.daloopa.com/src/67440706" xr:uid="{9FC65654-1BCD-4A9F-A10D-FEBB3A46F2D4}"/>
    <hyperlink ref="S923" r:id="rId13085" display="https://www.daloopa.com/src/67440633" xr:uid="{CCFD9424-0EAF-4291-B89E-929AFD17D102}"/>
    <hyperlink ref="T923" r:id="rId13086" display="https://www.daloopa.com/src/67440589" xr:uid="{752AF6E1-D660-4064-B4C6-C2BA32E774DB}"/>
    <hyperlink ref="U923" r:id="rId13087" display="https://www.daloopa.com/src/67440462" xr:uid="{9F1B3473-1F0A-48EC-AD89-65AC747A7DD3}"/>
    <hyperlink ref="V923" r:id="rId13088" display="https://www.daloopa.com/src/67440436" xr:uid="{6B75252E-E9B2-4B38-9EEC-3E376005C002}"/>
    <hyperlink ref="W923" r:id="rId13089" display="https://www.daloopa.com/src/67439815" xr:uid="{46812154-388F-4712-BA21-9BF4DF43A255}"/>
    <hyperlink ref="X923" r:id="rId13090" display="https://www.daloopa.com/src/67439735" xr:uid="{CE26563F-CF0A-4A7E-A123-BEF24710230F}"/>
    <hyperlink ref="Y923" r:id="rId13091" display="https://www.daloopa.com/src/67439583" xr:uid="{AB25951E-C456-4902-8361-B2CC00825456}"/>
    <hyperlink ref="Z923" r:id="rId13092" display="https://www.daloopa.com/src/67439531" xr:uid="{1193051E-D367-4C01-8351-246C962FF7F0}"/>
    <hyperlink ref="AA923" r:id="rId13093" display="https://www.daloopa.com/src/67439412" xr:uid="{DA72897E-6D25-46B0-BC0E-53E9C8F1D8E7}"/>
    <hyperlink ref="AB923" r:id="rId13094" display="https://www.daloopa.com/src/67439367" xr:uid="{7333131C-DC09-403F-9BC8-21C78DC5B5CC}"/>
    <hyperlink ref="AC923" r:id="rId13095" display="https://www.daloopa.com/src/67439280" xr:uid="{97B22800-BF9B-4303-A07C-7D1EB001A643}"/>
    <hyperlink ref="AD923" r:id="rId13096" display="https://www.daloopa.com/src/67439269" xr:uid="{7930C758-8E8A-4406-B18E-212B2C3150AD}"/>
    <hyperlink ref="AE923" r:id="rId13097" display="https://www.daloopa.com/src/67439247" xr:uid="{04DD4A25-59DE-458B-B329-3F441D5DBC8D}"/>
    <hyperlink ref="AF923" r:id="rId13098" display="https://www.daloopa.com/src/67439234" xr:uid="{51AB2DAD-30DF-4E67-ACDA-47F53E48A02B}"/>
    <hyperlink ref="AG923" r:id="rId13099" display="https://www.daloopa.com/src/67439119" xr:uid="{3815A436-B52E-4462-8672-E08AFC8D727E}"/>
    <hyperlink ref="AH923" r:id="rId13100" display="https://www.daloopa.com/src/67439114" xr:uid="{337D7909-E7FD-4535-B482-3515B319DE0A}"/>
    <hyperlink ref="AI923" r:id="rId13101" display="https://www.daloopa.com/src/67439072" xr:uid="{DD090BC0-2AB4-40FE-985E-28D1FCAFAC04}"/>
    <hyperlink ref="AJ923" r:id="rId13102" display="https://www.daloopa.com/src/67439055" xr:uid="{664FC208-34C0-4CA6-B753-4642A4BA4074}"/>
    <hyperlink ref="AK923" r:id="rId13103" display="https://www.daloopa.com/src/67439002" xr:uid="{D4E606C5-A194-4523-9F8A-5BF4E2C0D001}"/>
    <hyperlink ref="AL923" r:id="rId13104" display="https://www.daloopa.com/src/67438988" xr:uid="{964671F7-2F9A-44CA-8872-50BFC081B6AD}"/>
    <hyperlink ref="AM923" r:id="rId13105" display="https://www.daloopa.com/src/67438935" xr:uid="{7769F744-3FC8-47C3-A567-5A3D1D8F137F}"/>
    <hyperlink ref="AN923" r:id="rId13106" display="https://www.daloopa.com/src/67438876" xr:uid="{AFE3F7BC-B333-4E46-9B2A-58F18BFD6732}"/>
    <hyperlink ref="AO923" r:id="rId13107" display="https://www.daloopa.com/src/67438788" xr:uid="{FDE83C5E-915A-4CA8-A28C-0ED686AE4EAD}"/>
    <hyperlink ref="AP923" r:id="rId13108" display="https://www.daloopa.com/src/67438753" xr:uid="{B8F48E72-C031-4346-881A-043E070BFAFA}"/>
    <hyperlink ref="AQ923" r:id="rId13109" display="https://www.daloopa.com/src/67438634" xr:uid="{41569540-5E94-4D53-AEAB-86D54A603B93}"/>
    <hyperlink ref="AR923" r:id="rId13110" display="https://www.daloopa.com/src/67436004" xr:uid="{887AA970-157E-4790-9890-6D41C104C600}"/>
    <hyperlink ref="A926" r:id="rId13111" xr:uid="{709D40D4-FDF3-4D5D-BC53-3FEB1132877C}"/>
    <hyperlink ref="C926" r:id="rId13112" xr:uid="{D348932D-E152-4F10-A35D-509A16585FF6}"/>
    <hyperlink ref="E926" r:id="rId13113" display="https://www.daloopa.com/src/67441718" xr:uid="{9FF0C0D6-26FA-48C7-A73F-CBF066AA96EA}"/>
    <hyperlink ref="F926" r:id="rId13114" display="https://www.daloopa.com/src/67441705" xr:uid="{DBE195FC-1088-47C7-9E60-E97CCBF2BB4D}"/>
    <hyperlink ref="G926" r:id="rId13115" display="https://www.daloopa.com/src/67441661" xr:uid="{69B868F6-916A-4040-B2CB-7C7B6008C930}"/>
    <hyperlink ref="H926" r:id="rId13116" display="https://www.daloopa.com/src/67441249" xr:uid="{9457D20D-3C51-434D-9FEA-1F36E4DFEA34}"/>
    <hyperlink ref="I926" r:id="rId13117" display="https://www.daloopa.com/src/67441180" xr:uid="{BC1AC36E-68CA-46F7-A21A-FBF092EE4753}"/>
    <hyperlink ref="J926" r:id="rId13118" display="https://www.daloopa.com/src/67441171" xr:uid="{DB0A6DAF-2D1C-42AB-96C3-DB1A682D4A76}"/>
    <hyperlink ref="K926" r:id="rId13119" display="https://www.daloopa.com/src/67441111" xr:uid="{64433B43-17BA-4F98-BF61-69483511259F}"/>
    <hyperlink ref="L926" r:id="rId13120" display="https://www.daloopa.com/src/67441079" xr:uid="{78172424-F09F-49F2-835F-E8D0BEF2B846}"/>
    <hyperlink ref="M926" r:id="rId13121" display="https://www.daloopa.com/src/67440997" xr:uid="{4B382DCA-D02C-401D-B35D-EB1266314D97}"/>
    <hyperlink ref="N926" r:id="rId13122" display="https://www.daloopa.com/src/67440981" xr:uid="{09B4ECB0-3A1A-40EB-BA62-27103B6A0E84}"/>
    <hyperlink ref="O926" r:id="rId13123" display="https://www.daloopa.com/src/67440928" xr:uid="{360DEB06-7D6A-44DA-AF00-83A76F28CD23}"/>
    <hyperlink ref="P926" r:id="rId13124" display="https://www.daloopa.com/src/67440850" xr:uid="{A531A1B0-F3C7-44AE-AAD9-5E54C68814CD}"/>
    <hyperlink ref="Q926" r:id="rId13125" display="https://www.daloopa.com/src/67440749" xr:uid="{83A57C93-26D2-47FF-A563-FC3D92EAD171}"/>
    <hyperlink ref="R926" r:id="rId13126" display="https://www.daloopa.com/src/67440674" xr:uid="{9CC431BC-4021-409A-972D-EC7A362D6547}"/>
    <hyperlink ref="S926" r:id="rId13127" display="https://www.daloopa.com/src/67440637" xr:uid="{CD0D3515-62E0-4570-AFAA-6E046517F33E}"/>
    <hyperlink ref="T926" r:id="rId13128" display="https://www.daloopa.com/src/67440549" xr:uid="{89A90F5B-8CFB-43AA-87D7-306BEB9ECE17}"/>
    <hyperlink ref="U926" r:id="rId13129" display="https://www.daloopa.com/src/67440485" xr:uid="{8CE4FCD0-85AA-4812-B47E-FED4E5CCC236}"/>
    <hyperlink ref="V926" r:id="rId13130" display="https://www.daloopa.com/src/67440199" xr:uid="{8427A4FD-F6D8-41B8-9ED0-9A53AB6FAA60}"/>
    <hyperlink ref="W926" r:id="rId13131" display="https://www.daloopa.com/src/67439889" xr:uid="{57E9B8E2-672F-44DF-82EB-942B909A832B}"/>
    <hyperlink ref="X926" r:id="rId13132" display="https://www.daloopa.com/src/67439668" xr:uid="{2BE38C5F-5DAD-4A63-B3C1-AC0DB5CD0258}"/>
    <hyperlink ref="Y926" r:id="rId13133" display="https://www.daloopa.com/src/67439604" xr:uid="{4583C778-9C38-4035-844C-E0D8981C024B}"/>
    <hyperlink ref="Z926" r:id="rId13134" display="https://www.daloopa.com/src/67439510" xr:uid="{198FFDF5-14A1-4694-BDB9-9F1B36E307D5}"/>
    <hyperlink ref="AA926" r:id="rId13135" display="https://www.daloopa.com/src/67439455" xr:uid="{ADB48E84-F849-4B6D-B3C8-1DE60FB0D152}"/>
    <hyperlink ref="AB926" r:id="rId13136" display="https://www.daloopa.com/src/67439317" xr:uid="{E71965F0-A011-422A-A904-936052F8EA53}"/>
    <hyperlink ref="AC926" r:id="rId13137" display="https://www.daloopa.com/src/67439299" xr:uid="{FC1D7EBD-A3C5-4C97-960B-CB5DAB4FB3AC}"/>
    <hyperlink ref="AD926" r:id="rId13138" display="https://www.daloopa.com/src/67439265" xr:uid="{9F3BA394-A363-4F3B-AEC1-C3274A1DD934}"/>
    <hyperlink ref="AE926" r:id="rId13139" display="https://www.daloopa.com/src/67439254" xr:uid="{E0AFB7D0-AA96-4465-A6FB-B55DFF387643}"/>
    <hyperlink ref="AF926" r:id="rId13140" display="https://www.daloopa.com/src/67439183" xr:uid="{0EFC4467-2D88-41BA-8FCC-FBAC9A063084}"/>
    <hyperlink ref="AG926" r:id="rId13141" display="https://www.daloopa.com/src/67443681" xr:uid="{6B9C15F0-0450-4CFD-8893-32E30A8DA733}"/>
    <hyperlink ref="AH926" r:id="rId13142" display="https://www.daloopa.com/src/67439098" xr:uid="{68AD7A9E-4156-4739-9A88-3D9AAA7ED17E}"/>
    <hyperlink ref="AI926" r:id="rId13143" display="https://www.daloopa.com/src/67439086" xr:uid="{EF089149-1B11-4363-9C59-C7B214592601}"/>
    <hyperlink ref="AJ926" r:id="rId13144" display="https://www.daloopa.com/src/67439035" xr:uid="{14C29301-26D9-43AE-A57D-5EB4686382B7}"/>
    <hyperlink ref="AK926" r:id="rId13145" display="https://www.daloopa.com/src/67439016" xr:uid="{4AEC8FC8-E1F8-475B-A832-D426F2FCAEDD}"/>
    <hyperlink ref="AL926" r:id="rId13146" display="https://www.daloopa.com/src/67438976" xr:uid="{59C1E359-D76B-472A-9760-071886B32B90}"/>
    <hyperlink ref="AM926" r:id="rId13147" display="https://www.daloopa.com/src/67438941" xr:uid="{22FFA009-70EF-4A1F-AA45-6A355DC416D4}"/>
    <hyperlink ref="AN926" r:id="rId13148" display="https://www.daloopa.com/src/67438863" xr:uid="{3E9A31C6-37E9-45DB-8D4A-4D0348C263BD}"/>
    <hyperlink ref="AO926" r:id="rId13149" display="https://www.daloopa.com/src/67438799" xr:uid="{F2C51AA4-AC6B-42E5-A6E6-5CD1878BE012}"/>
    <hyperlink ref="AP926" r:id="rId13150" display="https://www.daloopa.com/src/67438733" xr:uid="{F19537F8-2C6B-4702-AB38-CBC6EB7B665A}"/>
    <hyperlink ref="AQ926" r:id="rId13151" display="https://www.daloopa.com/src/67438715" xr:uid="{A5BE2A5C-8CA3-4A54-964C-4DDE04A2EAA4}"/>
    <hyperlink ref="AR926" r:id="rId13152" display="https://www.daloopa.com/src/67436217" xr:uid="{34CCD586-CA9E-4659-8D2A-29BFA49538EF}"/>
    <hyperlink ref="A927" r:id="rId13153" xr:uid="{2D2B8BFA-1771-4C81-BA5B-F0BC0A3B3BD1}"/>
    <hyperlink ref="C927" r:id="rId13154" xr:uid="{CCBFECA4-6DC2-4EDC-B5A1-827ECA5BB55B}"/>
    <hyperlink ref="E927" r:id="rId13155" display="https://www.daloopa.com/src/67441716" xr:uid="{4296D677-B1C9-49BA-8BAE-177A613201E1}"/>
    <hyperlink ref="F927" r:id="rId13156" display="https://www.daloopa.com/src/67441704" xr:uid="{551F58BF-8B7D-4076-9359-3A5CA71DB451}"/>
    <hyperlink ref="G927" r:id="rId13157" display="https://www.daloopa.com/src/67441660" xr:uid="{E4088BFF-2069-4CAD-BB2C-B36F6038799E}"/>
    <hyperlink ref="H927" r:id="rId13158" display="https://www.daloopa.com/src/67441248" xr:uid="{92243307-21CE-487E-9DA0-347114322EB8}"/>
    <hyperlink ref="I927" r:id="rId13159" display="https://www.daloopa.com/src/67441179" xr:uid="{C96CB502-D3E7-4C76-9E3E-6F6042951623}"/>
    <hyperlink ref="J927" r:id="rId13160" display="https://www.daloopa.com/src/67441169" xr:uid="{1F332AB2-26DF-4752-8539-2466502B51FB}"/>
    <hyperlink ref="K927" r:id="rId13161" display="https://www.daloopa.com/src/67441109" xr:uid="{F08EBCE3-8A39-42A8-8628-A6CD685E597F}"/>
    <hyperlink ref="L927" r:id="rId13162" display="https://www.daloopa.com/src/67441077" xr:uid="{313A89A2-99BC-49CC-B7A0-8E7CF0C44E71}"/>
    <hyperlink ref="M927" r:id="rId13163" display="https://www.daloopa.com/src/67440994" xr:uid="{AA4A56D0-CE69-4B55-9B47-C878958CBB06}"/>
    <hyperlink ref="N927" r:id="rId13164" display="https://www.daloopa.com/src/67440983" xr:uid="{63602C64-AE4B-46D8-9519-D2B1385F3E65}"/>
    <hyperlink ref="O927" r:id="rId13165" display="https://www.daloopa.com/src/67440929" xr:uid="{A8B78A37-5201-4225-A16C-50AC58CB5B25}"/>
    <hyperlink ref="P927" r:id="rId13166" display="https://www.daloopa.com/src/67440847" xr:uid="{94959144-DFE5-4DB7-BE09-E80EDD1C37C7}"/>
    <hyperlink ref="Q927" r:id="rId13167" display="https://www.daloopa.com/src/67440750" xr:uid="{59A127FF-A51D-491E-A5AF-8D1C47811DB9}"/>
    <hyperlink ref="R927" r:id="rId13168" display="https://www.daloopa.com/src/67440675" xr:uid="{14059791-0A5D-481A-A884-00190158FA6E}"/>
    <hyperlink ref="S927" r:id="rId13169" display="https://www.daloopa.com/src/67440638" xr:uid="{6301B683-8A83-4645-B7EF-6370CDE7385E}"/>
    <hyperlink ref="T927" r:id="rId13170" display="https://www.daloopa.com/src/67440550" xr:uid="{A6C5BDA7-02E5-4BCD-9774-4891D232AB54}"/>
    <hyperlink ref="U927" r:id="rId13171" display="https://www.daloopa.com/src/67440486" xr:uid="{219AD594-469B-489B-B93B-699A24F828FA}"/>
    <hyperlink ref="V927" r:id="rId13172" display="https://www.daloopa.com/src/67440201" xr:uid="{99324B73-8980-47FF-8146-E00D91D2206A}"/>
    <hyperlink ref="W927" r:id="rId13173" display="https://www.daloopa.com/src/67439888" xr:uid="{F124DFD9-FBD2-4191-B987-4E3C911A134A}"/>
    <hyperlink ref="X927" r:id="rId13174" display="https://www.daloopa.com/src/67439666" xr:uid="{E4D3CF4E-F3C4-4ABA-90F8-84E6C120D538}"/>
    <hyperlink ref="Y927" r:id="rId13175" display="https://www.daloopa.com/src/67439602" xr:uid="{2F679FEE-3865-499F-A468-5273B3EDD391}"/>
    <hyperlink ref="Z927" r:id="rId13176" display="https://www.daloopa.com/src/67439509" xr:uid="{7BC5A53A-FDB7-446B-890E-BC0AEAC26F2F}"/>
    <hyperlink ref="AA927" r:id="rId13177" display="https://www.daloopa.com/src/67439453" xr:uid="{36467E13-C715-4065-8C2B-74BAB8BF6BD0}"/>
    <hyperlink ref="AB927" r:id="rId13178" display="https://www.daloopa.com/src/67439314" xr:uid="{670547B9-F523-4F1B-AB35-555290CC86E9}"/>
    <hyperlink ref="AC927" r:id="rId13179" display="https://www.daloopa.com/src/67439300" xr:uid="{5AE913CB-AD7D-4B6D-A37F-817D00FDDB60}"/>
    <hyperlink ref="AD927" r:id="rId13180" display="https://www.daloopa.com/src/67439264" xr:uid="{953DFE2B-2090-4405-87EE-2591D7272854}"/>
    <hyperlink ref="AE927" r:id="rId13181" display="https://www.daloopa.com/src/67439256" xr:uid="{1349787E-2AC8-4F7D-B024-D5EEE8BA85B2}"/>
    <hyperlink ref="AF927" r:id="rId13182" display="https://www.daloopa.com/src/67439182" xr:uid="{C64C728B-89CE-4DAE-B329-EEAC34EEA8A9}"/>
    <hyperlink ref="AG927" r:id="rId13183" display="https://www.daloopa.com/src/67443678" xr:uid="{F11AEFFF-7CE7-4B75-B32D-9B9B9351F960}"/>
    <hyperlink ref="AH927" r:id="rId13184" display="https://www.daloopa.com/src/67439100" xr:uid="{20D8C347-D8B2-402D-BCEC-D4E9294BF22F}"/>
    <hyperlink ref="AI927" r:id="rId13185" display="https://www.daloopa.com/src/67439087" xr:uid="{6234FB37-C9A3-461B-9318-93196654400F}"/>
    <hyperlink ref="AJ927" r:id="rId13186" display="https://www.daloopa.com/src/67439033" xr:uid="{48A00D16-59CB-48CC-ABC9-C19B5EFAFFAA}"/>
    <hyperlink ref="AK927" r:id="rId13187" display="https://www.daloopa.com/src/67439015" xr:uid="{62D1C83E-2B6A-4212-8873-7A4FA0154430}"/>
    <hyperlink ref="AL927" r:id="rId13188" display="https://www.daloopa.com/src/67438975" xr:uid="{3360889D-DA5D-4AC4-BF01-1361D098F423}"/>
    <hyperlink ref="AM927" r:id="rId13189" display="https://www.daloopa.com/src/67438940" xr:uid="{1E389C32-1AE3-44C7-956B-74062942A21B}"/>
    <hyperlink ref="AN927" r:id="rId13190" display="https://www.daloopa.com/src/67438862" xr:uid="{82155FDB-ABA6-4C3A-A7E7-111AD92F1B95}"/>
    <hyperlink ref="AO927" r:id="rId13191" display="https://www.daloopa.com/src/67438800" xr:uid="{B814317E-35D9-4286-B872-AE752FC1CD36}"/>
    <hyperlink ref="AP927" r:id="rId13192" display="https://www.daloopa.com/src/67438735" xr:uid="{18D26F6C-782D-4DDB-9535-045D71D73DCE}"/>
    <hyperlink ref="AQ927" r:id="rId13193" display="https://www.daloopa.com/src/67438714" xr:uid="{5104ED88-4BA5-4585-A5FA-7FD90EAE96F8}"/>
    <hyperlink ref="AR927" r:id="rId13194" display="https://www.daloopa.com/src/67436219" xr:uid="{C1826C3C-45E6-4A6D-9805-F9A0E501F198}"/>
    <hyperlink ref="A928" r:id="rId13195" xr:uid="{662D822D-AB00-4B43-9614-042CF8256776}"/>
    <hyperlink ref="C928" r:id="rId13196" xr:uid="{42291C10-7E33-4728-A9E4-44B170CFEE00}"/>
    <hyperlink ref="I928" r:id="rId13197" display="https://www.daloopa.com/src/67441178" xr:uid="{C9EFB721-9098-4772-A17A-9BF7D582063E}"/>
    <hyperlink ref="J928" r:id="rId13198" display="https://www.daloopa.com/src/67441170" xr:uid="{DCCE2147-A4EB-4458-8998-78BA3C3E57F9}"/>
    <hyperlink ref="K928" r:id="rId13199" display="https://www.daloopa.com/src/67441110" xr:uid="{72B052C2-CE35-45FC-9B67-BBCB71FAB314}"/>
    <hyperlink ref="L928" r:id="rId13200" display="https://www.daloopa.com/src/67441076" xr:uid="{063FB972-A7BF-42F2-989E-4745312F9F04}"/>
    <hyperlink ref="M928" r:id="rId13201" display="https://www.daloopa.com/src/67440995" xr:uid="{2B5015C3-3B8C-465C-B6AB-5414DBC4684B}"/>
    <hyperlink ref="N928" r:id="rId13202" display="https://www.daloopa.com/src/67440982" xr:uid="{88F987BE-DBF1-481F-9EC1-6F6EA7CCC28C}"/>
    <hyperlink ref="O928" r:id="rId13203" display="https://www.daloopa.com/src/67440927" xr:uid="{28CE0B80-1B63-4ED7-928C-48AA09EC92A5}"/>
    <hyperlink ref="P928" r:id="rId13204" display="https://www.daloopa.com/src/67440848" xr:uid="{7D55663E-AF7A-45BB-A818-92454B033C80}"/>
    <hyperlink ref="Q928" r:id="rId13205" display="https://www.daloopa.com/src/67440748" xr:uid="{6ABA3461-2FAB-46EE-8AE7-96723EF9AE54}"/>
    <hyperlink ref="R928" r:id="rId13206" display="https://www.daloopa.com/src/67440673" xr:uid="{06261F38-00E1-4A95-997B-28C4A02D31D6}"/>
    <hyperlink ref="S928" r:id="rId13207" display="https://www.daloopa.com/src/67440635" xr:uid="{5CFB22D5-2FF6-4A9B-8B07-8B88BA264DFC}"/>
    <hyperlink ref="T928" r:id="rId13208" display="https://www.daloopa.com/src/67440548" xr:uid="{0CDFDE8E-B368-473D-9725-B563B7729DEB}"/>
    <hyperlink ref="U928" r:id="rId13209" display="https://www.daloopa.com/src/67440483" xr:uid="{E4A44C75-0356-4897-AC14-69523CED886D}"/>
    <hyperlink ref="V928" r:id="rId13210" display="https://www.daloopa.com/src/67440198" xr:uid="{7A0A3A1D-19BC-42FA-A11C-A29D4ED83937}"/>
    <hyperlink ref="W928" r:id="rId13211" display="https://www.daloopa.com/src/67439887" xr:uid="{B01D806D-A43C-437A-86B8-D9FE09D99571}"/>
    <hyperlink ref="X928" r:id="rId13212" display="https://www.daloopa.com/src/67439665" xr:uid="{ABD1FA18-672A-4460-9DF5-6683044A0AA9}"/>
    <hyperlink ref="Y928" r:id="rId13213" display="https://www.daloopa.com/src/67439601" xr:uid="{C396E08D-3BD0-4E99-9DDB-9047F0D3F56C}"/>
    <hyperlink ref="Z928" r:id="rId13214" display="https://www.daloopa.com/src/67439508" xr:uid="{645B3D24-E7A7-4669-8AE0-CC59F457D825}"/>
    <hyperlink ref="AA928" r:id="rId13215" display="https://www.daloopa.com/src/67439454" xr:uid="{8F2EFC1A-7037-4B80-86E1-92299CD3064F}"/>
    <hyperlink ref="AB928" r:id="rId13216" display="https://www.daloopa.com/src/67439315" xr:uid="{7827C8EF-15F5-4E1B-9C21-599CE80A6647}"/>
    <hyperlink ref="AC928" r:id="rId13217" display="https://www.daloopa.com/src/67439297" xr:uid="{35C9426F-C416-40E2-8EE1-7651DD445B5D}"/>
    <hyperlink ref="AD928" r:id="rId13218" display="https://www.daloopa.com/src/67439263" xr:uid="{79710F32-BAF1-465B-9622-CA1D590FB50A}"/>
    <hyperlink ref="AE928" r:id="rId13219" display="https://www.daloopa.com/src/67439253" xr:uid="{7C2AEEA0-563C-4F35-A299-6790B74AC020}"/>
    <hyperlink ref="AF928" r:id="rId13220" display="https://www.daloopa.com/src/67439185" xr:uid="{0CDCC473-FA6C-4FA0-94B7-FA0B21C1FBB9}"/>
    <hyperlink ref="AG928" r:id="rId13221" display="https://www.daloopa.com/src/67443679" xr:uid="{65EBE75E-BE64-4914-B086-15D34186EE3B}"/>
    <hyperlink ref="AH928" r:id="rId13222" display="https://www.daloopa.com/src/67439101" xr:uid="{02A09890-07DB-497B-82CF-747DF3E192D9}"/>
    <hyperlink ref="AI928" r:id="rId13223" display="https://www.daloopa.com/src/67439088" xr:uid="{7BC5D73C-F19B-4203-A2B8-9000AB20F4D3}"/>
    <hyperlink ref="AJ928" r:id="rId13224" display="https://www.daloopa.com/src/67439034" xr:uid="{A2F6E873-A405-409E-B90A-CAA2CA93182E}"/>
    <hyperlink ref="AK928" r:id="rId13225" display="https://www.daloopa.com/src/67439017" xr:uid="{9341ACB8-42E4-4B91-A726-C1F686FAB934}"/>
    <hyperlink ref="AL928" r:id="rId13226" display="https://www.daloopa.com/src/67438974" xr:uid="{B2A2DEF8-93FB-4014-908B-1FDC70B10679}"/>
    <hyperlink ref="AM928" r:id="rId13227" display="https://www.daloopa.com/src/67438942" xr:uid="{6667BDCC-E37C-449A-ADDF-8C064F6DEF5D}"/>
    <hyperlink ref="AN928" r:id="rId13228" display="https://www.daloopa.com/src/67438864" xr:uid="{7D73A498-5558-4661-B5F0-43B5B3DB4F9B}"/>
    <hyperlink ref="AO928" r:id="rId13229" display="https://www.daloopa.com/src/67438801" xr:uid="{A347DC50-7C13-4FB2-928F-C6FD1213710B}"/>
    <hyperlink ref="AP928" r:id="rId13230" display="https://www.daloopa.com/src/67438732" xr:uid="{91289BA3-8CEC-4BE1-A10C-3EBAA8E5AE78}"/>
    <hyperlink ref="AQ928" r:id="rId13231" display="https://www.daloopa.com/src/67438713" xr:uid="{6F1B47B2-F13C-4658-835C-BED8EC57A1E6}"/>
    <hyperlink ref="AR928" r:id="rId13232" display="https://www.daloopa.com/src/67436216" xr:uid="{28C928A2-A4F0-41AE-80D3-FC23A3BFDD70}"/>
    <hyperlink ref="A929" r:id="rId13233" xr:uid="{2B3DC43B-FAC8-4F48-892A-BDBC4A1BDF81}"/>
    <hyperlink ref="C929" r:id="rId13234" xr:uid="{4E30F284-972B-4ED3-BE30-4F0DEA581019}"/>
    <hyperlink ref="E929" r:id="rId13235" display="https://www.daloopa.com/src/67441717" xr:uid="{1CF5ABE6-0AFD-4A04-A9B7-AF8DE6BFA5DB}"/>
    <hyperlink ref="F929" r:id="rId13236" display="https://www.daloopa.com/src/67441706" xr:uid="{26AEE053-F9E9-4164-87BD-1FF12A56501F}"/>
    <hyperlink ref="G929" r:id="rId13237" display="https://www.daloopa.com/src/67441662" xr:uid="{D8CFBCB1-0A01-4A2A-9336-20EFF8A1E7DB}"/>
    <hyperlink ref="H929" r:id="rId13238" display="https://www.daloopa.com/src/67441247" xr:uid="{F62CEB5F-C724-4734-A59F-93DE1791750A}"/>
    <hyperlink ref="I929" r:id="rId13239" display="https://www.daloopa.com/src/67441181" xr:uid="{A353DED3-B6BE-40A1-A165-28A8862612F6}"/>
    <hyperlink ref="J929" r:id="rId13240" display="https://www.daloopa.com/src/67441172" xr:uid="{B816AF5F-694D-40C8-B86F-8BB41570382D}"/>
    <hyperlink ref="K929" r:id="rId13241" display="https://www.daloopa.com/src/67441112" xr:uid="{9E70D941-D852-4EC2-A77C-8A4A46470044}"/>
    <hyperlink ref="L929" r:id="rId13242" display="https://www.daloopa.com/src/67441078" xr:uid="{5E1A3B73-4874-40AE-BEDD-004C7B58D5D4}"/>
    <hyperlink ref="M929" r:id="rId13243" display="https://www.daloopa.com/src/67440996" xr:uid="{645F3E84-AF02-4F1C-A6BE-C678795D1BBC}"/>
    <hyperlink ref="N929" r:id="rId13244" display="https://www.daloopa.com/src/67440984" xr:uid="{F3FD928A-14D3-42E7-9569-A5C801894279}"/>
    <hyperlink ref="O929" r:id="rId13245" display="https://www.daloopa.com/src/67440930" xr:uid="{D76B1A5A-49AB-40AE-9564-87E9E00A5B04}"/>
    <hyperlink ref="P929" r:id="rId13246" display="https://www.daloopa.com/src/67440849" xr:uid="{242416B7-72E6-425A-9B9E-F8FC1D05C251}"/>
    <hyperlink ref="Q929" r:id="rId13247" display="https://www.daloopa.com/src/67440751" xr:uid="{DB5AEB95-0895-4C8B-8574-6119B5839C22}"/>
    <hyperlink ref="R929" r:id="rId13248" display="https://www.daloopa.com/src/67440676" xr:uid="{0E087B3A-5B1C-4CE5-AE31-5FB2C83DCB14}"/>
    <hyperlink ref="S929" r:id="rId13249" display="https://www.daloopa.com/src/67440636" xr:uid="{DC12FB40-0B84-40F6-A7CF-902E8D1D49D1}"/>
    <hyperlink ref="T929" r:id="rId13250" display="https://www.daloopa.com/src/67440551" xr:uid="{08B6A492-782D-4E7E-A3F5-A63E492D4F30}"/>
    <hyperlink ref="U929" r:id="rId13251" display="https://www.daloopa.com/src/67440484" xr:uid="{817678E0-7AB5-4B0B-9B32-EA7322E286DD}"/>
    <hyperlink ref="V929" r:id="rId13252" display="https://www.daloopa.com/src/67440200" xr:uid="{FDC5A6E3-3C99-41FF-BCA7-8A730F832D84}"/>
    <hyperlink ref="W929" r:id="rId13253" display="https://www.daloopa.com/src/67439890" xr:uid="{19EADE73-B9F7-4BC0-909B-89AFD4F1B791}"/>
    <hyperlink ref="X929" r:id="rId13254" display="https://www.daloopa.com/src/67439667" xr:uid="{69ED964D-0CB1-4ED1-B379-1E658DFCD62E}"/>
    <hyperlink ref="Y929" r:id="rId13255" display="https://www.daloopa.com/src/67439603" xr:uid="{BF91B4E0-22C3-40F7-ADA3-1E444AE8D511}"/>
    <hyperlink ref="Z929" r:id="rId13256" display="https://www.daloopa.com/src/67439511" xr:uid="{BFB13D91-95C3-465E-A622-A8632ECA08B7}"/>
    <hyperlink ref="AA929" r:id="rId13257" display="https://www.daloopa.com/src/67439456" xr:uid="{D4CA4F94-3646-42CB-BD58-8E4317489925}"/>
    <hyperlink ref="AB929" r:id="rId13258" display="https://www.daloopa.com/src/67439316" xr:uid="{8D97A394-543D-4856-9579-DAA50133DD88}"/>
    <hyperlink ref="AC929" r:id="rId13259" display="https://www.daloopa.com/src/67439298" xr:uid="{63F0D4CF-F912-4B3D-8A86-289AD8CD95DD}"/>
    <hyperlink ref="AD929" r:id="rId13260" display="https://www.daloopa.com/src/67439266" xr:uid="{1FF6531F-5A56-4EFC-A4FA-5119558EC1EC}"/>
    <hyperlink ref="AE929" r:id="rId13261" display="https://www.daloopa.com/src/67439255" xr:uid="{867630E9-E36D-4B9A-BBA8-9A6CD4B8C33A}"/>
    <hyperlink ref="AF929" r:id="rId13262" display="https://www.daloopa.com/src/67439184" xr:uid="{DA65DC7A-4919-44B4-B3CA-42ABF4F43429}"/>
    <hyperlink ref="AG929" r:id="rId13263" display="https://www.daloopa.com/src/67443680" xr:uid="{09C84325-8B70-4871-9AF7-228AA88A56A0}"/>
    <hyperlink ref="AH929" r:id="rId13264" display="https://www.daloopa.com/src/67439099" xr:uid="{38E541C1-1F6C-4F8E-96B6-C77BF5A759DD}"/>
    <hyperlink ref="AI929" r:id="rId13265" display="https://www.daloopa.com/src/67439089" xr:uid="{58257373-D93E-4871-86DA-10E72320A2EA}"/>
    <hyperlink ref="AJ929" r:id="rId13266" display="https://www.daloopa.com/src/67439036" xr:uid="{F8E463D0-4F46-4EC6-8B97-48D686150861}"/>
    <hyperlink ref="AK929" r:id="rId13267" display="https://www.daloopa.com/src/67439014" xr:uid="{767C67DA-C213-41EE-973C-1831BAC83F51}"/>
    <hyperlink ref="AL929" r:id="rId13268" display="https://www.daloopa.com/src/67438973" xr:uid="{08B6B693-5C06-4D52-858B-89BE523ECA79}"/>
    <hyperlink ref="AM929" r:id="rId13269" display="https://www.daloopa.com/src/67438943" xr:uid="{4445C48A-6865-4E40-AFAD-B037004B8BCD}"/>
    <hyperlink ref="AN929" r:id="rId13270" display="https://www.daloopa.com/src/67438865" xr:uid="{31FA093A-F80D-4B0D-AB77-378F4937509A}"/>
    <hyperlink ref="AO929" r:id="rId13271" display="https://www.daloopa.com/src/67438802" xr:uid="{1084F5B5-FAAC-40CF-A347-23F53485969C}"/>
    <hyperlink ref="AP929" r:id="rId13272" display="https://www.daloopa.com/src/67438734" xr:uid="{B51AE038-C93A-4503-9933-4CE2606C4248}"/>
    <hyperlink ref="AQ929" r:id="rId13273" display="https://www.daloopa.com/src/67438716" xr:uid="{64D34AB2-4780-4BD2-9578-F2CCA058CA58}"/>
    <hyperlink ref="AR929" r:id="rId13274" display="https://www.daloopa.com/src/67436218" xr:uid="{58D1B213-779E-4EFA-906E-26C52300814B}"/>
    <hyperlink ref="A932" r:id="rId13275" xr:uid="{DAF38F45-0821-4051-A814-C7C29C154826}"/>
    <hyperlink ref="C932" r:id="rId13276" xr:uid="{212C95BF-9323-47A8-BA6A-7D859F481DF0}"/>
    <hyperlink ref="E932" r:id="rId13277" display="https://www.daloopa.com/src/1677455" xr:uid="{7292AED1-063D-4242-BBE0-1162C6391F90}"/>
    <hyperlink ref="F932" r:id="rId13278" display="https://www.daloopa.com/src/1677418" xr:uid="{8DB2F63D-CCA3-4238-BB1E-D197124D0361}"/>
    <hyperlink ref="G932" r:id="rId13279" display="https://www.daloopa.com/src/1677415" xr:uid="{4643D387-27E6-418B-835D-E2D6605F27E9}"/>
    <hyperlink ref="H932" r:id="rId13280" display="https://www.daloopa.com/src/1677412" xr:uid="{DC36E2EB-AFA4-43DB-8011-D105852571ED}"/>
    <hyperlink ref="I932" r:id="rId13281" display="https://www.daloopa.com/src/1677409" xr:uid="{64487299-6E6F-495A-A186-21805B180E81}"/>
    <hyperlink ref="J932" r:id="rId13282" display="https://www.daloopa.com/src/1677406" xr:uid="{560F6E54-3424-4351-94A0-128911B8AFC7}"/>
    <hyperlink ref="K932" r:id="rId13283" display="https://www.daloopa.com/src/1677403" xr:uid="{03F91119-125A-4864-A089-3467419E5668}"/>
    <hyperlink ref="A933" r:id="rId13284" xr:uid="{998A1248-CDB7-402C-97C0-5DE88EBC8A1D}"/>
    <hyperlink ref="C933" r:id="rId13285" xr:uid="{7E5E0846-946F-4C2F-8647-98F25F654CB1}"/>
    <hyperlink ref="E933" r:id="rId13286" display="https://www.daloopa.com/src/1677456" xr:uid="{C8A42D5D-A18B-468A-83CA-4375D1F35A52}"/>
    <hyperlink ref="F933" r:id="rId13287" display="https://www.daloopa.com/src/1677419" xr:uid="{913332AD-B069-4D8E-8709-0E08D5CD0802}"/>
    <hyperlink ref="G933" r:id="rId13288" display="https://www.daloopa.com/src/1677416" xr:uid="{583D8277-CAD3-4AAF-B191-449F5D2FF8B5}"/>
    <hyperlink ref="H933" r:id="rId13289" display="https://www.daloopa.com/src/1677413" xr:uid="{20E24B75-0DD6-498F-BDD4-7FBFE39552D4}"/>
    <hyperlink ref="I933" r:id="rId13290" display="https://www.daloopa.com/src/1677410" xr:uid="{6606C7D8-0753-47A3-B324-216AB4A1727E}"/>
    <hyperlink ref="J933" r:id="rId13291" display="https://www.daloopa.com/src/1677407" xr:uid="{9EA8AB81-3FB7-4357-B2E9-723F0E37F00E}"/>
    <hyperlink ref="K933" r:id="rId13292" display="https://www.daloopa.com/src/1677404" xr:uid="{2FBC926A-EAAC-4F80-8478-60D073E05E93}"/>
    <hyperlink ref="A934" r:id="rId13293" xr:uid="{43755E0F-7C36-435D-BD51-9D864725C92B}"/>
    <hyperlink ref="C934" r:id="rId13294" xr:uid="{22BF5E1E-CB88-46EC-90B1-DCB3975AD0D9}"/>
    <hyperlink ref="E934" r:id="rId13295" display="https://www.daloopa.com/src/1677457" xr:uid="{B83BDCFC-E117-465A-A4E3-43D56AD93B1A}"/>
    <hyperlink ref="A935" r:id="rId13296" xr:uid="{EEBE7888-BFA2-470E-A6D4-ACA3C1377E10}"/>
    <hyperlink ref="C935" r:id="rId13297" xr:uid="{5897D7CD-1E16-4942-80B6-76A038E99B37}"/>
    <hyperlink ref="E935" r:id="rId13298" display="https://www.daloopa.com/src/1677454" xr:uid="{BDE0C0A6-6000-4843-9269-39D47642360C}"/>
    <hyperlink ref="F935" r:id="rId13299" display="https://www.daloopa.com/src/1677417" xr:uid="{2A8846BE-163A-4ACD-AE8F-5071EFC64C56}"/>
    <hyperlink ref="G935" r:id="rId13300" display="https://www.daloopa.com/src/1677414" xr:uid="{C9E6C342-9C0C-42FA-88FF-F38865E14A4D}"/>
    <hyperlink ref="H935" r:id="rId13301" display="https://www.daloopa.com/src/1677411" xr:uid="{B5D14D95-BD8F-4994-BED4-E46294774B23}"/>
    <hyperlink ref="I935" r:id="rId13302" display="https://www.daloopa.com/src/1677408" xr:uid="{3BF67B88-B4D2-43AB-ABFC-4F110AAB86A8}"/>
    <hyperlink ref="J935" r:id="rId13303" display="https://www.daloopa.com/src/1677405" xr:uid="{E135EA47-B0E3-4401-9EB7-4385A92FE532}"/>
    <hyperlink ref="K935" r:id="rId13304" display="https://www.daloopa.com/src/1677402" xr:uid="{4A3D7F34-8ACC-4CAD-B202-4E682BC9ED32}"/>
    <hyperlink ref="L935" r:id="rId13305" display="https://www.daloopa.com/src/1677400" xr:uid="{F5751981-9C22-44ED-8CEB-2F6D4D208A10}"/>
    <hyperlink ref="M935" r:id="rId13306" display="https://www.daloopa.com/src/1677399" xr:uid="{7686AE8F-9D17-4E2B-8137-6437FC95092E}"/>
    <hyperlink ref="N935" r:id="rId13307" display="https://www.daloopa.com/src/1677398" xr:uid="{596FBEAD-09B2-47B5-BB3F-7949C6E1291D}"/>
    <hyperlink ref="O935" r:id="rId13308" display="https://www.daloopa.com/src/1677397" xr:uid="{85C11593-9161-47CC-A4AF-7A8073594F56}"/>
    <hyperlink ref="P935" r:id="rId13309" display="https://www.daloopa.com/src/1677396" xr:uid="{110BB61B-83E3-43D4-BAD1-4AF134183429}"/>
    <hyperlink ref="Q935" r:id="rId13310" display="https://www.daloopa.com/src/1677358" xr:uid="{EF01B8AC-C819-40FB-A184-2CFAF3093552}"/>
    <hyperlink ref="R935" r:id="rId13311" display="https://www.daloopa.com/src/1677357" xr:uid="{C16BEC9D-B7FF-4E25-8AAA-5D0C63CB6B1B}"/>
    <hyperlink ref="S935" r:id="rId13312" display="https://www.daloopa.com/src/1677356" xr:uid="{4D6F88CB-2298-464A-A486-406CD3A6E155}"/>
    <hyperlink ref="T935" r:id="rId13313" display="https://www.daloopa.com/src/1677351" xr:uid="{EF2DAB11-B375-4F6D-86B9-814317299243}"/>
    <hyperlink ref="U935" r:id="rId13314" display="https://www.daloopa.com/src/1677352" xr:uid="{DB0F59A9-AC5C-414B-A61A-36C5BD34AFA7}"/>
    <hyperlink ref="V935" r:id="rId13315" display="https://www.daloopa.com/src/1677353" xr:uid="{9FD0D3BC-AFC7-4170-B1E6-42709ADCEF6B}"/>
    <hyperlink ref="W935" r:id="rId13316" display="https://www.daloopa.com/src/1677354" xr:uid="{18BDDAE3-F13C-423D-B4DB-5D92072DCBE5}"/>
    <hyperlink ref="X935" r:id="rId13317" display="https://www.daloopa.com/src/1677346" xr:uid="{F76ABB3C-E630-4887-91A6-A8A1F098E626}"/>
    <hyperlink ref="Y935" r:id="rId13318" display="https://www.daloopa.com/src/1677345" xr:uid="{924A0237-2CBF-4020-A454-6C44E65A8C37}"/>
    <hyperlink ref="Z935" r:id="rId13319" display="https://www.daloopa.com/src/1677344" xr:uid="{8D627667-B82D-4440-91C1-7440BD60965F}"/>
    <hyperlink ref="AA935" r:id="rId13320" display="https://www.daloopa.com/src/1677343" xr:uid="{EA79DF6F-064D-423D-8AE4-DF0831207170}"/>
    <hyperlink ref="AB935" r:id="rId13321" display="https://www.daloopa.com/src/1677342" xr:uid="{7996FD88-9793-47C8-8D66-C6B073686AD0}"/>
    <hyperlink ref="AC935" r:id="rId13322" display="https://www.daloopa.com/src/1677341" xr:uid="{BBA3BBF5-E06E-4F04-B817-7DF40EF5882C}"/>
    <hyperlink ref="AD935" r:id="rId13323" display="https://www.daloopa.com/src/1677340" xr:uid="{A4110A7A-8D12-4B46-A097-B53385BC89AC}"/>
    <hyperlink ref="AE935" r:id="rId13324" display="https://www.daloopa.com/src/1677355" xr:uid="{F0FB28DB-9D34-4EBB-B1E6-3F2391451A01}"/>
    <hyperlink ref="AF935" r:id="rId13325" display="https://www.daloopa.com/src/2698713" xr:uid="{C654090B-1F74-4F7C-8F74-B01F924A053A}"/>
    <hyperlink ref="AG935" r:id="rId13326" display="https://www.daloopa.com/src/4681557" xr:uid="{4516D74B-E878-41DC-A863-662E661C62A6}"/>
    <hyperlink ref="AH935" r:id="rId13327" display="https://www.daloopa.com/src/7963553" xr:uid="{CC124992-C152-4E35-A267-C044D5CCC323}"/>
    <hyperlink ref="AI935" r:id="rId13328" display="https://www.daloopa.com/src/10333195" xr:uid="{6E580B53-F891-4A8F-8C4D-60EA3B948989}"/>
    <hyperlink ref="AJ935" r:id="rId13329" display="https://www.daloopa.com/src/14718153" xr:uid="{8FA3D188-05F1-4CB4-81F1-B3A7868BC757}"/>
    <hyperlink ref="AK935" r:id="rId13330" display="https://www.daloopa.com/src/20810925" xr:uid="{B18F39FB-5FE1-4947-BDC4-933DCD472FBF}"/>
    <hyperlink ref="AL935" r:id="rId13331" display="https://www.daloopa.com/src/32271897" xr:uid="{F02349CE-2FFA-446A-B42E-4BD1829C5F62}"/>
    <hyperlink ref="AM935" r:id="rId13332" display="https://www.daloopa.com/src/38124268" xr:uid="{E7F011C7-CD88-48CB-AF14-CF0485ED9C00}"/>
    <hyperlink ref="AN935" r:id="rId13333" display="https://www.daloopa.com/src/46414212" xr:uid="{B626AB9E-CFA5-43EB-BD13-ED755A9DD691}"/>
    <hyperlink ref="AO935" r:id="rId13334" display="https://www.daloopa.com/src/53410590" xr:uid="{79AD03F0-C2DA-48A5-890D-A456CFA43B80}"/>
    <hyperlink ref="AP935" r:id="rId13335" display="https://www.daloopa.com/src/58653090" xr:uid="{5E828B63-A988-4461-96FC-3BE49FEEF9E2}"/>
    <hyperlink ref="AQ935" r:id="rId13336" display="https://www.daloopa.com/src/62949990" xr:uid="{B0177FED-4E13-47B4-AD3A-BEECF1F9239B}"/>
    <hyperlink ref="AR935" r:id="rId13337" display="https://www.daloopa.com/src/67045976" xr:uid="{B43AF381-25DA-4FE0-9A57-2FD8569D7659}"/>
    <hyperlink ref="A940" r:id="rId13338" xr:uid="{F490141C-E6C6-4CA8-B242-4CF9F0C8FDA0}"/>
    <hyperlink ref="C940" r:id="rId13339" xr:uid="{73067E1F-E4FE-47A7-B2A1-A0560B391790}"/>
    <hyperlink ref="U940" r:id="rId13340" display="https://www.daloopa.com/src/19145253" xr:uid="{5C8F80C0-D459-448A-9CF4-E7639BA8EC25}"/>
    <hyperlink ref="V940" r:id="rId13341" display="https://www.daloopa.com/src/19145248" xr:uid="{16C2D5D1-D05A-4350-9465-D780B04F7B4F}"/>
    <hyperlink ref="Z940" r:id="rId13342" display="https://www.daloopa.com/src/19143111" xr:uid="{855A9841-183F-4622-852C-D35850A4B71F}"/>
    <hyperlink ref="AA940" r:id="rId13343" display="https://www.daloopa.com/src/19143094" xr:uid="{FC855EEF-3D15-4B52-AAA1-B1844746DB86}"/>
    <hyperlink ref="AB940" r:id="rId13344" display="https://www.daloopa.com/src/19143693" xr:uid="{522D0026-378C-40CE-BD80-FF92D1952125}"/>
    <hyperlink ref="AC940" r:id="rId13345" display="https://www.daloopa.com/src/19143071" xr:uid="{96BB79E7-9783-4701-A315-34934D2A46CD}"/>
    <hyperlink ref="AD940" r:id="rId13346" display="https://www.daloopa.com/src/19143032" xr:uid="{CB579F03-9072-41B5-AFB2-9845847CFC5F}"/>
    <hyperlink ref="AE940" r:id="rId13347" display="https://www.daloopa.com/src/19143030" xr:uid="{355C7888-D035-48E0-A71C-397EA6557E7B}"/>
    <hyperlink ref="AF940" r:id="rId13348" display="https://www.daloopa.com/src/19143670" xr:uid="{CEC48198-F70D-498F-919D-E436DF55F345}"/>
    <hyperlink ref="AG940" r:id="rId13349" display="https://www.daloopa.com/src/19143004" xr:uid="{312BA14E-CD61-45AC-9BFA-9C645F5BB538}"/>
    <hyperlink ref="AH940" r:id="rId13350" display="https://www.daloopa.com/src/19142980" xr:uid="{E0C25181-1CB2-4A44-B7EC-360034B3BE27}"/>
    <hyperlink ref="AI940" r:id="rId13351" display="https://www.daloopa.com/src/19142937" xr:uid="{73D0E014-2E56-4847-A6E6-4FCD8785ED4D}"/>
    <hyperlink ref="AJ940" r:id="rId13352" display="https://www.daloopa.com/src/19143654" xr:uid="{14E5C137-8D68-46BD-A3F8-148064DFA45C}"/>
    <hyperlink ref="AK940" r:id="rId13353" display="https://www.daloopa.com/src/20861993" xr:uid="{06B5EE47-8D14-4A5B-9D50-08241526E467}"/>
    <hyperlink ref="AL940" r:id="rId13354" display="https://www.daloopa.com/src/32323429" xr:uid="{0FF13DDB-5359-4E1B-BE7A-5E40FE3CB0DD}"/>
    <hyperlink ref="AM940" r:id="rId13355" display="https://www.daloopa.com/src/38233731" xr:uid="{1AC085EE-CC15-4E86-B7D0-E3C2C6B865E2}"/>
    <hyperlink ref="AN940" r:id="rId13356" display="https://www.daloopa.com/src/46507379" xr:uid="{A3D8C41F-01D2-4764-9F5E-8B548C335912}"/>
    <hyperlink ref="AO940" r:id="rId13357" display="https://www.daloopa.com/src/53487273" xr:uid="{DD84A58A-3961-45EB-9A60-8ECB62C1D200}"/>
    <hyperlink ref="AP940" r:id="rId13358" display="https://www.daloopa.com/src/58705355" xr:uid="{B624A2B4-D78B-4378-9F03-58C36F8F0B99}"/>
    <hyperlink ref="AQ940" r:id="rId13359" display="https://www.daloopa.com/src/62996134" xr:uid="{20190BD0-A3FB-44A1-AADC-42560AFA5C0A}"/>
    <hyperlink ref="AR940" r:id="rId13360" display="https://www.daloopa.com/src/67089918" xr:uid="{E1B24609-44F2-49D2-ACE4-8D4A970655AD}"/>
    <hyperlink ref="A941" r:id="rId13361" xr:uid="{72ABDC2D-C7EF-4359-B8B6-7DED5A6BEC1C}"/>
    <hyperlink ref="C941" r:id="rId13362" xr:uid="{6CED4F8E-E1E1-4AA5-B4D9-AC62A937865B}"/>
    <hyperlink ref="P941" r:id="rId13363" display="https://www.daloopa.com/src/19145693" xr:uid="{D18D5263-FC7E-4E0E-AF2C-6CF1E8208C17}"/>
    <hyperlink ref="Q941" r:id="rId13364" display="https://www.daloopa.com/src/19145278" xr:uid="{7B777EAC-7ACB-4AE3-A9BC-BFBA765B1B83}"/>
    <hyperlink ref="R941" r:id="rId13365" display="https://www.daloopa.com/src/19145268" xr:uid="{4BBD15E0-5C06-4DC6-9A48-361A2A0A7DEA}"/>
    <hyperlink ref="U941" r:id="rId13366" display="https://www.daloopa.com/src/19145255" xr:uid="{1C594B9D-8508-46D3-84AD-7206690EA9F7}"/>
    <hyperlink ref="V941" r:id="rId13367" display="https://www.daloopa.com/src/19145249" xr:uid="{C741282F-059A-4049-BF7C-1871A102502A}"/>
    <hyperlink ref="X941" r:id="rId13368" display="https://www.daloopa.com/src/19145224" xr:uid="{0F7DA402-C6B2-49AF-B4BF-34E15FC3E466}"/>
    <hyperlink ref="Y941" r:id="rId13369" display="https://www.daloopa.com/src/19143135" xr:uid="{626BB335-A844-4445-B83C-B06AAA7711CC}"/>
    <hyperlink ref="Z941" r:id="rId13370" display="https://www.daloopa.com/src/19143110" xr:uid="{0CFE15BB-240F-4AFC-95FE-FD655A101245}"/>
    <hyperlink ref="AA941" r:id="rId13371" display="https://www.daloopa.com/src/19143097" xr:uid="{D9C4B442-CAEA-41DD-9892-709A8197EB74}"/>
    <hyperlink ref="AB941" r:id="rId13372" display="https://www.daloopa.com/src/19143692" xr:uid="{B7842229-3009-4462-94F7-96B4FDB8DF8A}"/>
    <hyperlink ref="AC941" r:id="rId13373" display="https://www.daloopa.com/src/19143068" xr:uid="{E9BC6A23-155D-4CD7-AFEE-AB4F20C55F78}"/>
    <hyperlink ref="AD941" r:id="rId13374" display="https://www.daloopa.com/src/19143035" xr:uid="{E3F8E23C-5010-47C7-99F7-183CBCA2A30A}"/>
    <hyperlink ref="AE941" r:id="rId13375" display="https://www.daloopa.com/src/19143028" xr:uid="{F94EEA47-FF1E-4651-9857-24D30680B689}"/>
    <hyperlink ref="AF941" r:id="rId13376" display="https://www.daloopa.com/src/19143672" xr:uid="{B5646779-0D7D-48F3-B4BE-C975F26ED661}"/>
    <hyperlink ref="AG941" r:id="rId13377" display="https://www.daloopa.com/src/19143007" xr:uid="{07E18EA2-DF6C-40CE-8854-E6F78AD9E653}"/>
    <hyperlink ref="AH941" r:id="rId13378" display="https://www.daloopa.com/src/19142979" xr:uid="{43A31B94-D7BC-4251-9790-21F651CD0747}"/>
    <hyperlink ref="AI941" r:id="rId13379" display="https://www.daloopa.com/src/19142936" xr:uid="{E66E8426-5987-4DE8-A2FA-2910A3DD57AE}"/>
    <hyperlink ref="AJ941" r:id="rId13380" display="https://www.daloopa.com/src/19143653" xr:uid="{7FC1B185-AB95-43B4-8E0E-ECC5B661C8FC}"/>
    <hyperlink ref="AK941" r:id="rId13381" display="https://www.daloopa.com/src/20861994" xr:uid="{F50A9922-D899-419F-8152-A90536DFF145}"/>
    <hyperlink ref="AL941" r:id="rId13382" display="https://www.daloopa.com/src/32323428" xr:uid="{3B6463F7-4975-4DAB-9608-C941D630EABB}"/>
    <hyperlink ref="AM941" r:id="rId13383" display="https://www.daloopa.com/src/38233730" xr:uid="{4183840E-4A92-4F46-B35E-E691E019C348}"/>
    <hyperlink ref="AN941" r:id="rId13384" display="https://www.daloopa.com/src/46507380" xr:uid="{F3860B2B-6757-4A7C-B3F0-7907136B76F5}"/>
    <hyperlink ref="AO941" r:id="rId13385" display="https://www.daloopa.com/src/53487274" xr:uid="{212E67F0-1A70-46B7-9CB0-04BBE026DB6B}"/>
    <hyperlink ref="AP941" r:id="rId13386" display="https://www.daloopa.com/src/58705357" xr:uid="{387FB4A7-496A-4DA3-BB40-130F40B254FE}"/>
    <hyperlink ref="AQ941" r:id="rId13387" display="https://www.daloopa.com/src/62996133" xr:uid="{F734E41F-8D5C-4235-BDC3-3D35AFA11DEF}"/>
    <hyperlink ref="AR941" r:id="rId13388" display="https://www.daloopa.com/src/67089920" xr:uid="{F1B35C91-846C-4B6C-BD25-6CFDB6555D9C}"/>
    <hyperlink ref="A942" r:id="rId13389" xr:uid="{6E6F8C77-7B05-45B6-963F-748E9CA63A89}"/>
    <hyperlink ref="C942" r:id="rId13390" xr:uid="{00C56654-EE6C-4D0E-AF8C-E6D34A3EBE56}"/>
    <hyperlink ref="P942" r:id="rId13391" display="https://www.daloopa.com/src/19145692" xr:uid="{DF682D3D-4D5F-450F-99F8-DE42E5101010}"/>
    <hyperlink ref="Q942" r:id="rId13392" display="https://www.daloopa.com/src/19145279" xr:uid="{9E2EEBE4-B1E4-4F90-85D1-FC318564F800}"/>
    <hyperlink ref="R942" r:id="rId13393" display="https://www.daloopa.com/src/19145267" xr:uid="{E2B48751-68BA-4E09-9DDA-6DE1EDA45A2F}"/>
    <hyperlink ref="U942" r:id="rId13394" display="https://www.daloopa.com/src/19145252" xr:uid="{40C12879-3E09-4104-BAA5-40C2EC9D687D}"/>
    <hyperlink ref="V942" r:id="rId13395" display="https://www.daloopa.com/src/19145251" xr:uid="{5F51FD34-76CC-4797-B203-CC6526DD69EB}"/>
    <hyperlink ref="X942" r:id="rId13396" display="https://www.daloopa.com/src/19145225" xr:uid="{642B7727-4858-40B6-9CA9-FB3523731D25}"/>
    <hyperlink ref="Y942" r:id="rId13397" display="https://www.daloopa.com/src/19143136" xr:uid="{C071D533-7608-490D-8F5B-DD8900FC4339}"/>
    <hyperlink ref="Z942" r:id="rId13398" display="https://www.daloopa.com/src/19143109" xr:uid="{9F8CFBC5-DF1B-414C-8587-E5599A678A15}"/>
    <hyperlink ref="AA942" r:id="rId13399" display="https://www.daloopa.com/src/19143096" xr:uid="{95F810B7-AB38-4DAE-BF08-6C09A1037E69}"/>
    <hyperlink ref="AB942" r:id="rId13400" display="https://www.daloopa.com/src/19143690" xr:uid="{E34EC779-9BDF-49C6-B0F0-2894CBC49CC3}"/>
    <hyperlink ref="AC942" r:id="rId13401" display="https://www.daloopa.com/src/19143070" xr:uid="{99565DE1-38BF-4D1E-A245-9FC6EE90BF25}"/>
    <hyperlink ref="AD942" r:id="rId13402" display="https://www.daloopa.com/src/19143033" xr:uid="{17AF7FA4-1943-4644-9BBC-D50370F61A46}"/>
    <hyperlink ref="AE942" r:id="rId13403" display="https://www.daloopa.com/src/19143031" xr:uid="{EADF4F06-228B-41EC-A084-50CC96F548DC}"/>
    <hyperlink ref="AF942" r:id="rId13404" display="https://www.daloopa.com/src/19143673" xr:uid="{A069FA35-04C2-4497-A13B-B7CA64BE2978}"/>
    <hyperlink ref="AG942" r:id="rId13405" display="https://www.daloopa.com/src/19143006" xr:uid="{090651F8-12B0-43B4-BE55-5714A95722C9}"/>
    <hyperlink ref="AH942" r:id="rId13406" display="https://www.daloopa.com/src/19142978" xr:uid="{80C38BA4-D2BC-4C20-92B5-A24FF235B244}"/>
    <hyperlink ref="AI942" r:id="rId13407" display="https://www.daloopa.com/src/19142935" xr:uid="{8F96CF4B-8E59-4829-9EB2-339391973607}"/>
    <hyperlink ref="AJ942" r:id="rId13408" display="https://www.daloopa.com/src/19143652" xr:uid="{504813F2-104F-4A9E-AD27-9F30671403CD}"/>
    <hyperlink ref="AK942" r:id="rId13409" display="https://www.daloopa.com/src/20861991" xr:uid="{6F8AB593-BFBB-4F51-A0B7-C6C1552597A2}"/>
    <hyperlink ref="AL942" r:id="rId13410" display="https://www.daloopa.com/src/32323427" xr:uid="{C3DD08D2-0F9C-4444-B0AD-99AE86F18194}"/>
    <hyperlink ref="AM942" r:id="rId13411" display="https://www.daloopa.com/src/38233732" xr:uid="{F3F4BEFD-E03C-437A-AF93-16CF9776DF5A}"/>
    <hyperlink ref="AN942" r:id="rId13412" display="https://www.daloopa.com/src/46507381" xr:uid="{D03DC7A6-5508-442E-9956-B2361A4ED7C1}"/>
    <hyperlink ref="AO942" r:id="rId13413" display="https://www.daloopa.com/src/53487275" xr:uid="{AB72C5CF-0534-4989-AFEC-C4AD80B13D91}"/>
    <hyperlink ref="AP942" r:id="rId13414" display="https://www.daloopa.com/src/58705356" xr:uid="{84059F1B-B151-4F9D-B081-1B857D103590}"/>
    <hyperlink ref="AQ942" r:id="rId13415" display="https://www.daloopa.com/src/62996132" xr:uid="{65FB0122-FC78-43DA-AC4E-A91E9DBE7CD3}"/>
    <hyperlink ref="AR942" r:id="rId13416" display="https://www.daloopa.com/src/67089919" xr:uid="{F854DC2C-C6AD-477E-8B96-68FAFFE1898C}"/>
    <hyperlink ref="A943" r:id="rId13417" xr:uid="{0DED8630-9456-4660-B31F-A2EFB5FF63FC}"/>
    <hyperlink ref="C943" r:id="rId13418" xr:uid="{FA434E40-5ED1-4804-84CF-5B4889C1ED0B}"/>
    <hyperlink ref="P943" r:id="rId13419" display="https://www.daloopa.com/src/19145694" xr:uid="{3EF6AB37-70FB-49BD-AC26-F08506B9C858}"/>
    <hyperlink ref="Q943" r:id="rId13420" display="https://www.daloopa.com/src/19145280" xr:uid="{63E6FE05-FDDB-473B-87B7-8B4343BC853C}"/>
    <hyperlink ref="R943" r:id="rId13421" display="https://www.daloopa.com/src/19145266" xr:uid="{0FC6DCB2-485C-46F7-AA6F-BE8D9D2CF71D}"/>
    <hyperlink ref="U943" r:id="rId13422" display="https://www.daloopa.com/src/19145254" xr:uid="{FA446E4D-F13B-49BA-B79F-ADBB902968CF}"/>
    <hyperlink ref="V943" r:id="rId13423" display="https://www.daloopa.com/src/19145250" xr:uid="{B5137381-1E4D-4C65-AE10-1BA29740643F}"/>
    <hyperlink ref="X943" r:id="rId13424" display="https://www.daloopa.com/src/19145226" xr:uid="{A6C1F56B-30C2-406A-BF1D-37D4BCE3E13A}"/>
    <hyperlink ref="Y943" r:id="rId13425" display="https://www.daloopa.com/src/19143137" xr:uid="{5F6AB8BF-DDA3-4356-9F1A-A732565E00C8}"/>
    <hyperlink ref="Z943" r:id="rId13426" display="https://www.daloopa.com/src/19143108" xr:uid="{3C69F3B7-2898-42A5-AB8E-14156DE2497D}"/>
    <hyperlink ref="AA943" r:id="rId13427" display="https://www.daloopa.com/src/19143095" xr:uid="{E1197FEC-4E69-4C18-AF67-4E8668EEEB8C}"/>
    <hyperlink ref="AB943" r:id="rId13428" display="https://www.daloopa.com/src/19143691" xr:uid="{5892C38D-B25E-41C5-A724-50E2D866B1DD}"/>
    <hyperlink ref="AC943" r:id="rId13429" display="https://www.daloopa.com/src/19143069" xr:uid="{8FDBEDD2-953E-4ABA-95AB-2D09FA6F0C42}"/>
    <hyperlink ref="AD943" r:id="rId13430" display="https://www.daloopa.com/src/19143034" xr:uid="{E5086F62-A8F7-42B4-B493-967BC7041CA6}"/>
    <hyperlink ref="AE943" r:id="rId13431" display="https://www.daloopa.com/src/19143029" xr:uid="{AE34AF0D-39BB-49FC-A331-53B7DD26D08C}"/>
    <hyperlink ref="AF943" r:id="rId13432" display="https://www.daloopa.com/src/19143671" xr:uid="{13EE8A0F-86E2-45AF-84EA-0FC799A36446}"/>
    <hyperlink ref="AG943" r:id="rId13433" display="https://www.daloopa.com/src/19143005" xr:uid="{EB42B18E-2E83-47F5-811B-E72FC809BE75}"/>
    <hyperlink ref="AH943" r:id="rId13434" display="https://www.daloopa.com/src/19142977" xr:uid="{647E1658-583D-4484-BE71-B34DE95543EB}"/>
    <hyperlink ref="AI943" r:id="rId13435" display="https://www.daloopa.com/src/19142934" xr:uid="{0FE54CF4-0777-4673-AE8F-9E9BA0334CAA}"/>
    <hyperlink ref="AJ943" r:id="rId13436" display="https://www.daloopa.com/src/19143651" xr:uid="{695D3859-1AF0-4E4E-9EAA-897F90E875A3}"/>
    <hyperlink ref="AK943" r:id="rId13437" display="https://www.daloopa.com/src/20861992" xr:uid="{7C485A11-9353-43A6-905A-BBCB575B0368}"/>
    <hyperlink ref="AL943" r:id="rId13438" display="https://www.daloopa.com/src/32323430" xr:uid="{0B593926-F555-43E1-84A3-58E496297DC4}"/>
    <hyperlink ref="AM943" r:id="rId13439" display="https://www.daloopa.com/src/38233729" xr:uid="{F5EB57BA-CFA5-49D3-8BD1-B53F7EE3434C}"/>
    <hyperlink ref="AN943" r:id="rId13440" display="https://www.daloopa.com/src/46507382" xr:uid="{AF17E737-BE03-4DCB-869F-DB20E7BA0350}"/>
    <hyperlink ref="AO943" r:id="rId13441" display="https://www.daloopa.com/src/53487272" xr:uid="{06E8E835-52A2-4A5C-B9D2-20EDABFCDCBF}"/>
    <hyperlink ref="AP943" r:id="rId13442" display="https://www.daloopa.com/src/58705354" xr:uid="{C171594C-EFFB-41A4-983C-E8F27BF2324C}"/>
    <hyperlink ref="AQ943" r:id="rId13443" display="https://www.daloopa.com/src/62996131" xr:uid="{67CC8504-5B95-4E10-8373-2A04EECCC645}"/>
    <hyperlink ref="AR943" r:id="rId13444" display="https://www.daloopa.com/src/67089921" xr:uid="{0FA6310D-FD85-4651-AFAA-26D944DE0F4A}"/>
    <hyperlink ref="AY943" r:id="rId13445" display="https://www.daloopa.com/src/58749098" xr:uid="{BE9FB84E-6959-4140-B905-A9AAD83F9063}"/>
    <hyperlink ref="AZ943" r:id="rId13446" display="https://www.daloopa.com/src/58749099" xr:uid="{7E3A4D93-8E74-426A-B4B1-3032013E411B}"/>
    <hyperlink ref="BA943" r:id="rId13447" display="https://www.daloopa.com/src/58749100" xr:uid="{9D7DC52B-BB29-493E-B022-7C5D701ABD98}"/>
    <hyperlink ref="BB943" r:id="rId13448" display="https://www.daloopa.com/src/58749101" xr:uid="{66425F1E-3C01-46B0-BE43-E69CCCB1FD96}"/>
    <hyperlink ref="BC943" r:id="rId13449" display="https://www.daloopa.com/src/67097378" xr:uid="{28808459-D31B-418A-BC28-75151A5B8AC3}"/>
    <hyperlink ref="A946" r:id="rId13450" xr:uid="{2C8CA7C8-1EC3-4819-9097-FD52069425ED}"/>
    <hyperlink ref="C946" r:id="rId13451" xr:uid="{BE452658-5F3C-4A90-928B-8AFB6535F640}"/>
    <hyperlink ref="U946" r:id="rId13452" display="https://www.daloopa.com/src/19144834" xr:uid="{46D06E4D-4B09-4F17-8E8D-8EBED2A2132A}"/>
    <hyperlink ref="V946" r:id="rId13453" display="https://www.daloopa.com/src/19144824" xr:uid="{1F513952-963C-410C-AE00-9B15BEEB2269}"/>
    <hyperlink ref="Z946" r:id="rId13454" display="https://www.daloopa.com/src/19144118" xr:uid="{05C39E8D-B93F-4487-BC30-093567F28A54}"/>
    <hyperlink ref="AA946" r:id="rId13455" display="https://www.daloopa.com/src/19144044" xr:uid="{1D9C17BA-1AE2-4944-AFF3-CA280AFBF4AC}"/>
    <hyperlink ref="AB946" r:id="rId13456" display="https://www.daloopa.com/src/19144318" xr:uid="{DAD8CA4E-0397-4FF0-A2D0-E36E597DBB76}"/>
    <hyperlink ref="AC946" r:id="rId13457" display="https://www.daloopa.com/src/19144004" xr:uid="{C718E93A-0B26-441E-A029-7EF9538500C2}"/>
    <hyperlink ref="AD946" r:id="rId13458" display="https://www.daloopa.com/src/19143908" xr:uid="{32F26CF0-1F1D-43BA-BE45-E68E6888B273}"/>
    <hyperlink ref="AE946" r:id="rId13459" display="https://www.daloopa.com/src/19143894" xr:uid="{2FC24672-D7C0-467F-BFFF-644E9BF47B67}"/>
    <hyperlink ref="AF946" r:id="rId13460" display="https://www.daloopa.com/src/19144331" xr:uid="{4171C3FF-9F91-4A7B-9FC8-DD3827270A58}"/>
    <hyperlink ref="AG946" r:id="rId13461" display="https://www.daloopa.com/src/19143890" xr:uid="{4B2D4677-BFE9-4F93-BA2D-EE3C89D544AF}"/>
    <hyperlink ref="AH946" r:id="rId13462" display="https://www.daloopa.com/src/19143881" xr:uid="{B503575A-0B89-4CA0-A1A4-6C33C95BF3E0}"/>
    <hyperlink ref="AI946" r:id="rId13463" display="https://www.daloopa.com/src/19143841" xr:uid="{8E80C782-B6BA-4F07-AE1C-A22E59876DFE}"/>
    <hyperlink ref="AJ946" r:id="rId13464" display="https://www.daloopa.com/src/19144333" xr:uid="{7B3261C5-7585-4C76-82B6-2696C98E98A3}"/>
    <hyperlink ref="AK946" r:id="rId13465" display="https://www.daloopa.com/src/20862052" xr:uid="{BF1B67BD-81F9-4C18-8BBC-433A1C5B90EB}"/>
    <hyperlink ref="AL946" r:id="rId13466" display="https://www.daloopa.com/src/32323497" xr:uid="{5E6746F6-7C7A-4960-A252-2DA4C147316B}"/>
    <hyperlink ref="AM946" r:id="rId13467" display="https://www.daloopa.com/src/38234277" xr:uid="{04BE3698-DBC8-4178-B869-9262F9698E2B}"/>
    <hyperlink ref="AN946" r:id="rId13468" display="https://www.daloopa.com/src/46507543" xr:uid="{FB2875D7-6A87-4D39-90CC-7289E7F4FC54}"/>
    <hyperlink ref="AO946" r:id="rId13469" display="https://www.daloopa.com/src/53487410" xr:uid="{82482976-A2C9-41A6-B00D-752C52783518}"/>
    <hyperlink ref="AP946" r:id="rId13470" display="https://www.daloopa.com/src/58705411" xr:uid="{9DA56594-5CE1-4D45-8F25-A65B41777991}"/>
    <hyperlink ref="AQ946" r:id="rId13471" display="https://www.daloopa.com/src/62996154" xr:uid="{CC74736B-FB92-46FA-8BE5-2A72D4A2B0BA}"/>
    <hyperlink ref="AR946" r:id="rId13472" display="https://www.daloopa.com/src/67089936" xr:uid="{5289C9E1-FD65-475D-9034-99E57C60E4CB}"/>
    <hyperlink ref="A947" r:id="rId13473" xr:uid="{12928B90-E0AF-481E-92B2-48AEEEE557BF}"/>
    <hyperlink ref="C947" r:id="rId13474" xr:uid="{532D8CF0-9B95-4F82-9456-8B4196E0D1C5}"/>
    <hyperlink ref="P947" r:id="rId13475" display="https://www.daloopa.com/src/19145704" xr:uid="{0A0AF7BA-8FA8-44EC-8BFB-3CD04685BF7E}"/>
    <hyperlink ref="Q947" r:id="rId13476" display="https://www.daloopa.com/src/19144887" xr:uid="{D11B7431-E2AD-4BF0-8BFC-DEC6343FF829}"/>
    <hyperlink ref="R947" r:id="rId13477" display="https://www.daloopa.com/src/19144851" xr:uid="{49533973-BAF0-4B14-94AA-02725CA02EEC}"/>
    <hyperlink ref="U947" r:id="rId13478" display="https://www.daloopa.com/src/19144833" xr:uid="{67FF53FC-64FC-4993-BAB9-43440A50663F}"/>
    <hyperlink ref="V947" r:id="rId13479" display="https://www.daloopa.com/src/19144823" xr:uid="{AB054CCA-066C-45A1-BF01-394F92D33B17}"/>
    <hyperlink ref="X947" r:id="rId13480" display="https://www.daloopa.com/src/19145115" xr:uid="{75E09475-7AD9-4D72-9815-495FF5B6FACA}"/>
    <hyperlink ref="Y947" r:id="rId13481" display="https://www.daloopa.com/src/19144115" xr:uid="{6092E860-08A2-4642-BD5E-9EEE9B144537}"/>
    <hyperlink ref="Z947" r:id="rId13482" display="https://www.daloopa.com/src/19144117" xr:uid="{43D0B5A9-44EB-47FA-9782-0A91D1F8D3E7}"/>
    <hyperlink ref="AA947" r:id="rId13483" display="https://www.daloopa.com/src/19144045" xr:uid="{4D34B702-A331-4CA8-AC0C-8ED3DA683104}"/>
    <hyperlink ref="AB947" r:id="rId13484" display="https://www.daloopa.com/src/19144319" xr:uid="{06466055-063C-4934-ABF6-9BA0581BA498}"/>
    <hyperlink ref="AC947" r:id="rId13485" display="https://www.daloopa.com/src/19144003" xr:uid="{849C2673-3961-4C52-966B-A8B7E273D9B8}"/>
    <hyperlink ref="AD947" r:id="rId13486" display="https://www.daloopa.com/src/19143906" xr:uid="{F89C1727-A2C8-47D2-AFF1-A3E1D201B0D2}"/>
    <hyperlink ref="AE947" r:id="rId13487" display="https://www.daloopa.com/src/19143895" xr:uid="{0963B596-FE80-41A5-9714-27D1EABFB18F}"/>
    <hyperlink ref="AF947" r:id="rId13488" display="https://www.daloopa.com/src/19144332" xr:uid="{CDDD8422-D295-4C76-BE9E-567B5F895DAD}"/>
    <hyperlink ref="AG947" r:id="rId13489" display="https://www.daloopa.com/src/19143891" xr:uid="{2B8F447E-4B70-4C8B-8E10-3CAC484E882E}"/>
    <hyperlink ref="AH947" r:id="rId13490" display="https://www.daloopa.com/src/19143879" xr:uid="{C81C1983-B4AD-487A-B91D-6FBEB94222FB}"/>
    <hyperlink ref="AI947" r:id="rId13491" display="https://www.daloopa.com/src/19143842" xr:uid="{BFACADC6-EAEB-4537-89DD-49AEACA79921}"/>
    <hyperlink ref="AJ947" r:id="rId13492" display="https://www.daloopa.com/src/19144334" xr:uid="{EA0DDA98-3D9D-450A-AFB4-865A8DE9E302}"/>
    <hyperlink ref="AK947" r:id="rId13493" display="https://www.daloopa.com/src/20862051" xr:uid="{C559C6C3-8678-44E0-890E-ECEF59D43824}"/>
    <hyperlink ref="AL947" r:id="rId13494" display="https://www.daloopa.com/src/32323498" xr:uid="{E42C86D5-7337-4657-8EAA-317E61013E02}"/>
    <hyperlink ref="AM947" r:id="rId13495" display="https://www.daloopa.com/src/38234276" xr:uid="{55D653EF-36FF-442E-8E96-CD2F4F7DE961}"/>
    <hyperlink ref="AN947" r:id="rId13496" display="https://www.daloopa.com/src/46507542" xr:uid="{1EBB8650-F0C5-441B-AF6E-6AC67DD83B6C}"/>
    <hyperlink ref="AO947" r:id="rId13497" display="https://www.daloopa.com/src/53487411" xr:uid="{9E7CB351-B91B-4FD3-9B43-8E887D84F35A}"/>
    <hyperlink ref="AP947" r:id="rId13498" display="https://www.daloopa.com/src/58705412" xr:uid="{5D5ACAC0-2F71-4847-B878-90DB1B430B00}"/>
    <hyperlink ref="AQ947" r:id="rId13499" display="https://www.daloopa.com/src/62996153" xr:uid="{21905B93-5A72-44B3-AC9D-E3A471C7831D}"/>
    <hyperlink ref="AR947" r:id="rId13500" display="https://www.daloopa.com/src/67089935" xr:uid="{905B3101-B86D-4BA8-BAD5-6726ADED030A}"/>
    <hyperlink ref="A948" r:id="rId13501" xr:uid="{6AB28CC7-0B94-4416-8677-2A73B0DFCB2C}"/>
    <hyperlink ref="C948" r:id="rId13502" xr:uid="{00A09F6A-2B88-45FA-A70F-33FE76DE57D1}"/>
    <hyperlink ref="P948" r:id="rId13503" display="https://www.daloopa.com/src/19145703" xr:uid="{09A98B88-EC7C-4F2D-A152-99013EC600AB}"/>
    <hyperlink ref="Q948" r:id="rId13504" display="https://www.daloopa.com/src/19144888" xr:uid="{740B5557-D2D9-4FA2-9C3D-2F7446CC7D36}"/>
    <hyperlink ref="R948" r:id="rId13505" display="https://www.daloopa.com/src/19144852" xr:uid="{FFE52AF1-F2ED-4D4E-92FB-512D71D0223C}"/>
    <hyperlink ref="U948" r:id="rId13506" display="https://www.daloopa.com/src/19144831" xr:uid="{3E27F592-FA45-46EB-81CB-6CE0653082A6}"/>
    <hyperlink ref="V948" r:id="rId13507" display="https://www.daloopa.com/src/19144822" xr:uid="{73AFFCF3-3A07-47F9-93C6-8D968EA6821E}"/>
    <hyperlink ref="X948" r:id="rId13508" display="https://www.daloopa.com/src/19145116" xr:uid="{A89F15B4-A2BF-4530-85EA-D27D5298FE34}"/>
    <hyperlink ref="Y948" r:id="rId13509" display="https://www.daloopa.com/src/19144114" xr:uid="{F5462C4F-7EDD-46C3-87F8-2E6BEB3E7127}"/>
    <hyperlink ref="Z948" r:id="rId13510" display="https://www.daloopa.com/src/19144116" xr:uid="{46D13645-C2CC-49AE-B4CC-614FF60807D8}"/>
    <hyperlink ref="AA948" r:id="rId13511" display="https://www.daloopa.com/src/19144043" xr:uid="{723E935E-7A4A-4A4C-BCDF-2D06A83D63A7}"/>
    <hyperlink ref="AB948" r:id="rId13512" display="https://www.daloopa.com/src/19144320" xr:uid="{588A35A5-CA89-4542-B94D-DF79A7336E48}"/>
    <hyperlink ref="AC948" r:id="rId13513" display="https://www.daloopa.com/src/19144002" xr:uid="{4A7FF529-90D3-404F-897B-325AF6408BD3}"/>
    <hyperlink ref="AD948" r:id="rId13514" display="https://www.daloopa.com/src/19143907" xr:uid="{EF8DA9D0-2FCD-4C6E-9C0E-5F970A6C3216}"/>
    <hyperlink ref="AE948" r:id="rId13515" display="https://www.daloopa.com/src/19143893" xr:uid="{3ADF2208-546B-425C-AFC3-268AA27E2AE2}"/>
    <hyperlink ref="AF948" r:id="rId13516" display="https://www.daloopa.com/src/19144330" xr:uid="{0522E346-1852-4FA2-A231-4A22B420B86F}"/>
    <hyperlink ref="AG948" r:id="rId13517" display="https://www.daloopa.com/src/19143892" xr:uid="{855C788D-EDB7-4673-8ED3-9572A1675367}"/>
    <hyperlink ref="AH948" r:id="rId13518" display="https://www.daloopa.com/src/19143880" xr:uid="{3595E1C5-7AAF-419A-B3C2-D805014394DE}"/>
    <hyperlink ref="AI948" r:id="rId13519" display="https://www.daloopa.com/src/19143843" xr:uid="{0E9BBC57-ED87-402B-B57A-656C1A0FA278}"/>
    <hyperlink ref="AJ948" r:id="rId13520" display="https://www.daloopa.com/src/19144335" xr:uid="{9A53089D-DD86-464C-8E9F-9A6A8F2399B3}"/>
    <hyperlink ref="AK948" r:id="rId13521" display="https://www.daloopa.com/src/20862053" xr:uid="{C3313094-BFC9-403F-AD1F-1EA4B540E71F}"/>
    <hyperlink ref="AL948" r:id="rId13522" display="https://www.daloopa.com/src/32323496" xr:uid="{62803727-1403-4E06-BAA4-6F5BFE38E14F}"/>
    <hyperlink ref="AM948" r:id="rId13523" display="https://www.daloopa.com/src/38234275" xr:uid="{BEB04796-1E78-49BB-8DC5-555AF150D4BD}"/>
    <hyperlink ref="AN948" r:id="rId13524" display="https://www.daloopa.com/src/46507541" xr:uid="{6BFFAE39-B8F0-4B64-9711-125D47F2E383}"/>
    <hyperlink ref="AO948" r:id="rId13525" display="https://www.daloopa.com/src/53487409" xr:uid="{34F5BE83-319D-4A38-814A-0CF0B77729F7}"/>
    <hyperlink ref="AP948" r:id="rId13526" display="https://www.daloopa.com/src/58705410" xr:uid="{39BDAA58-5937-4EB5-916F-5D8EC8CDAE02}"/>
    <hyperlink ref="AQ948" r:id="rId13527" display="https://www.daloopa.com/src/62996152" xr:uid="{77055BCF-3ED9-4518-A644-54685CBF7A4B}"/>
    <hyperlink ref="AR948" r:id="rId13528" display="https://www.daloopa.com/src/67089937" xr:uid="{DC1E769C-DAAE-4859-9A11-C124F37233EA}"/>
    <hyperlink ref="A949" r:id="rId13529" xr:uid="{480CFFF7-2C4E-4293-90EC-744BA63161A6}"/>
    <hyperlink ref="C949" r:id="rId13530" xr:uid="{9EA73607-B103-445C-A54C-E141D8A0F7CC}"/>
    <hyperlink ref="P949" r:id="rId13531" display="https://www.daloopa.com/src/19145702" xr:uid="{D5E4D1D9-CA7E-4674-9EDE-0F89BC27B8DA}"/>
    <hyperlink ref="Q949" r:id="rId13532" display="https://www.daloopa.com/src/19144889" xr:uid="{854C8F09-A985-4293-B6DE-0A72123FE55F}"/>
    <hyperlink ref="R949" r:id="rId13533" display="https://www.daloopa.com/src/19144853" xr:uid="{BEFED72D-AFAE-48B1-BA88-A2F5A1B9A297}"/>
    <hyperlink ref="U949" r:id="rId13534" display="https://www.daloopa.com/src/19144832" xr:uid="{4196D71A-F823-43CC-91DB-E7781D6403D2}"/>
    <hyperlink ref="V949" r:id="rId13535" display="https://www.daloopa.com/src/19144825" xr:uid="{BB8BB69C-84DF-448A-A44D-F6235B30372E}"/>
    <hyperlink ref="X949" r:id="rId13536" display="https://www.daloopa.com/src/19145117" xr:uid="{3DE3865F-39EB-41D0-B5F9-7D7979BF79EE}"/>
    <hyperlink ref="Y949" r:id="rId13537" display="https://www.daloopa.com/src/19144113" xr:uid="{AAF657C3-C98A-4CC8-80A2-64CC0A943B5D}"/>
    <hyperlink ref="Z949" r:id="rId13538" display="https://www.daloopa.com/src/19144119" xr:uid="{39421DBF-6C7D-4149-BCAD-128E74D0C3A3}"/>
    <hyperlink ref="AA949" r:id="rId13539" display="https://www.daloopa.com/src/19144046" xr:uid="{489509CC-AFE7-404D-8337-E7293F30514E}"/>
    <hyperlink ref="AB949" r:id="rId13540" display="https://www.daloopa.com/src/19144321" xr:uid="{7F962132-7E01-4629-B422-396769B78B5A}"/>
    <hyperlink ref="AC949" r:id="rId13541" display="https://www.daloopa.com/src/19144001" xr:uid="{BAE2B262-217D-40DF-A96C-1C027ABAE758}"/>
    <hyperlink ref="A953" r:id="rId13542" xr:uid="{8B520FF1-CD0B-489E-9B1D-6307E78F0C6C}"/>
    <hyperlink ref="C953" r:id="rId13543" xr:uid="{A717125B-7288-427B-B08F-7F013160FFF7}"/>
    <hyperlink ref="AM953" r:id="rId13544" display="https://www.daloopa.com/src/38228854" xr:uid="{35CCBF52-89F1-442D-AB59-DF729BAD52C5}"/>
    <hyperlink ref="AN953" r:id="rId13545" display="https://www.daloopa.com/src/46509756" xr:uid="{42BE6ECC-2FCB-480D-B61D-FB26573A8C82}"/>
    <hyperlink ref="AO953" r:id="rId13546" display="https://www.daloopa.com/src/53489619" xr:uid="{944CD5B0-BF87-4112-83BF-B275A7317E7D}"/>
    <hyperlink ref="AP953" r:id="rId13547" display="https://www.daloopa.com/src/58705346" xr:uid="{F2F060AB-6311-499C-9D75-45AE14AF8EB3}"/>
    <hyperlink ref="AQ953" r:id="rId13548" display="https://www.daloopa.com/src/62996129" xr:uid="{37E14E25-EC12-40C3-8498-045B9A9783F2}"/>
    <hyperlink ref="AR953" r:id="rId13549" display="https://www.daloopa.com/src/67089894" xr:uid="{E3ED843A-4366-4753-80C6-CF8D39932CB5}"/>
    <hyperlink ref="A954" r:id="rId13550" xr:uid="{89A463AB-F406-4E8A-8F73-F764DE50352E}"/>
    <hyperlink ref="C954" r:id="rId13551" xr:uid="{915285C9-BFD1-4371-9641-10BC72829474}"/>
    <hyperlink ref="AM954" r:id="rId13552" display="https://www.daloopa.com/src/38228853" xr:uid="{A30E7ADC-FCEE-4CB3-BCB0-326FE755CB31}"/>
    <hyperlink ref="AN954" r:id="rId13553" display="https://www.daloopa.com/src/46509753" xr:uid="{277ADCD2-A59E-4B52-821C-C9AA2AB8ABC0}"/>
    <hyperlink ref="AO954" r:id="rId13554" display="https://www.daloopa.com/src/53489617" xr:uid="{5E6BC6AD-CF9C-4262-A382-6445CFDBF72E}"/>
    <hyperlink ref="AP954" r:id="rId13555" display="https://www.daloopa.com/src/58705347" xr:uid="{32478D11-726C-47C2-9DB3-5D07D137D97D}"/>
    <hyperlink ref="AQ954" r:id="rId13556" display="https://www.daloopa.com/src/62996127" xr:uid="{D728C275-72A4-4250-A0C3-92FDBEFF95CE}"/>
    <hyperlink ref="AR954" r:id="rId13557" display="https://www.daloopa.com/src/67089895" xr:uid="{251C4B78-3A68-4CF8-A4AD-3FD2B8CD2EB4}"/>
    <hyperlink ref="A955" r:id="rId13558" xr:uid="{A6383B3E-4E76-4CF7-A826-9C2F5BB2300A}"/>
    <hyperlink ref="C955" r:id="rId13559" xr:uid="{902D8C26-F20B-4F22-9EEC-A096D7BCD492}"/>
    <hyperlink ref="AM955" r:id="rId13560" display="https://www.daloopa.com/src/38228856" xr:uid="{EAB42E12-1B10-4449-BB0C-17DE3EBC70BA}"/>
    <hyperlink ref="AN955" r:id="rId13561" display="https://www.daloopa.com/src/46509754" xr:uid="{EDBD07BA-49BC-4DB1-931F-1902A0F5014D}"/>
    <hyperlink ref="AO955" r:id="rId13562" display="https://www.daloopa.com/src/53489620" xr:uid="{6E30F05F-9D75-4F05-8448-0F8683FF60A8}"/>
    <hyperlink ref="AP955" r:id="rId13563" display="https://www.daloopa.com/src/58705348" xr:uid="{3D1FFA8A-ACF3-4E2A-BFB8-1A722022A28A}"/>
    <hyperlink ref="AQ955" r:id="rId13564" display="https://www.daloopa.com/src/62996130" xr:uid="{A9D226AC-DB74-4CD3-B3D2-AB161BCDCC5F}"/>
    <hyperlink ref="AR955" r:id="rId13565" display="https://www.daloopa.com/src/67089896" xr:uid="{E68D41F2-711F-45E9-A472-B2B193D64E24}"/>
    <hyperlink ref="A956" r:id="rId13566" xr:uid="{767BFDDE-C673-4DF6-BFB4-98093F3BA836}"/>
    <hyperlink ref="C956" r:id="rId13567" xr:uid="{BC8D7F49-A5F9-4E6D-94BD-C0C94264596E}"/>
    <hyperlink ref="AM956" r:id="rId13568" display="https://www.daloopa.com/src/38228855" xr:uid="{D4DE02AD-C494-4B99-B1B4-AABE398DC987}"/>
    <hyperlink ref="AN956" r:id="rId13569" display="https://www.daloopa.com/src/46509755" xr:uid="{B6CD6E1F-D3A6-4278-89BE-21EFFA162327}"/>
    <hyperlink ref="AO956" r:id="rId13570" display="https://www.daloopa.com/src/53489618" xr:uid="{D73A4574-6CE7-4078-9CD1-BB2E70633459}"/>
    <hyperlink ref="AP956" r:id="rId13571" display="https://www.daloopa.com/src/58705349" xr:uid="{EBA56828-28E2-459C-9C9F-F1691D863177}"/>
    <hyperlink ref="AQ956" r:id="rId13572" display="https://www.daloopa.com/src/62996128" xr:uid="{B4C739B1-BC24-4F9D-A120-8052C66F58EB}"/>
    <hyperlink ref="AR956" r:id="rId13573" display="https://www.daloopa.com/src/67089897" xr:uid="{5B368204-968B-4A7D-A9B0-0946687D0836}"/>
    <hyperlink ref="A959" r:id="rId13574" xr:uid="{5AB4A8A2-BB83-4944-810D-E34E39D32C16}"/>
    <hyperlink ref="C959" r:id="rId13575" xr:uid="{768DB57E-F61A-4497-91C3-7677897D416A}"/>
    <hyperlink ref="AN959" r:id="rId13576" display="https://www.daloopa.com/src/46509799" xr:uid="{241B9888-D68B-4EAD-A59D-DC8DA5B6CEDE}"/>
    <hyperlink ref="AO959" r:id="rId13577" display="https://www.daloopa.com/src/53489704" xr:uid="{80DCB73C-0A1B-43BD-A5CC-1C6483B82862}"/>
    <hyperlink ref="AP959" r:id="rId13578" display="https://www.daloopa.com/src/58705402" xr:uid="{04F6B92E-977A-4551-AE6D-DC6CC17230DC}"/>
    <hyperlink ref="AQ959" r:id="rId13579" display="https://www.daloopa.com/src/62996147" xr:uid="{9A75DC40-6160-45B2-84EA-DEF0EEB726AE}"/>
    <hyperlink ref="AR959" r:id="rId13580" display="https://www.daloopa.com/src/67089924" xr:uid="{6D989175-BE38-4EB9-B4A6-92B729EEA322}"/>
    <hyperlink ref="A960" r:id="rId13581" xr:uid="{2EC1778E-FA8C-487F-83F2-6A580686F2D5}"/>
    <hyperlink ref="C960" r:id="rId13582" xr:uid="{21DD402B-6511-4CFA-A563-37E5E5FC9309}"/>
    <hyperlink ref="AM960" r:id="rId13583" display="https://www.daloopa.com/src/38229058" xr:uid="{2781B0E4-9300-4E2A-A6BE-5D22CEE075A7}"/>
    <hyperlink ref="AN960" r:id="rId13584" display="https://www.daloopa.com/src/46509801" xr:uid="{674E2F24-32F5-45EC-8CBE-2A553DA59097}"/>
    <hyperlink ref="AO960" r:id="rId13585" display="https://www.daloopa.com/src/53489705" xr:uid="{189D7412-B6D4-4530-9B4B-A0E59590C6B7}"/>
    <hyperlink ref="AP960" r:id="rId13586" display="https://www.daloopa.com/src/58705404" xr:uid="{A0F2A843-C38B-4275-8973-C83ACEFE316D}"/>
    <hyperlink ref="AQ960" r:id="rId13587" display="https://www.daloopa.com/src/62996146" xr:uid="{810958E8-5C3E-4368-8418-569143053179}"/>
    <hyperlink ref="AR960" r:id="rId13588" display="https://www.daloopa.com/src/67089925" xr:uid="{8747AC74-97D5-4FED-9F48-528F143AB165}"/>
    <hyperlink ref="A961" r:id="rId13589" xr:uid="{19665886-2353-469D-BA1B-739B33C8925C}"/>
    <hyperlink ref="C961" r:id="rId13590" xr:uid="{18A147C9-5F8F-478C-894F-93FD389D15AE}"/>
    <hyperlink ref="AM961" r:id="rId13591" display="https://www.daloopa.com/src/38229057" xr:uid="{1B9AF8C1-F551-4123-BEDB-87B102370598}"/>
    <hyperlink ref="AN961" r:id="rId13592" display="https://www.daloopa.com/src/46509800" xr:uid="{2397C2B3-2B96-4BCC-9B06-973EBA1B91FE}"/>
    <hyperlink ref="AO961" r:id="rId13593" display="https://www.daloopa.com/src/53489703" xr:uid="{DC657961-6B8B-4D2A-A887-35F3716DCA14}"/>
    <hyperlink ref="AP961" r:id="rId13594" display="https://www.daloopa.com/src/58705403" xr:uid="{2A573759-48A4-4DE3-8ECA-6FF3A4FA0D6F}"/>
    <hyperlink ref="AQ961" r:id="rId13595" display="https://www.daloopa.com/src/62996145" xr:uid="{8057006C-F647-43BB-A1A4-653402D8BF8F}"/>
    <hyperlink ref="AR961" r:id="rId13596" display="https://www.daloopa.com/src/67089923" xr:uid="{68D9107D-1F53-424A-BEFD-11947486ECD3}"/>
    <hyperlink ref="A964" r:id="rId13597" xr:uid="{FC21985B-DE1A-4191-B4E9-5CA9B834697A}"/>
    <hyperlink ref="C964" r:id="rId13598" xr:uid="{628CB8DD-738E-4164-AE18-7408B06F50A1}"/>
    <hyperlink ref="U964" r:id="rId13599" display="https://www.daloopa.com/src/19145358" xr:uid="{D0478B4F-9D73-485E-8E79-2B4F941A3E9F}"/>
    <hyperlink ref="V964" r:id="rId13600" display="https://www.daloopa.com/src/19145368" xr:uid="{6D5DBE28-0286-44D5-8288-AB485C42A0DE}"/>
    <hyperlink ref="Z964" r:id="rId13601" display="https://www.daloopa.com/src/19145382" xr:uid="{0AE94116-3495-4FD6-9DE3-6E72624E6675}"/>
    <hyperlink ref="AA964" r:id="rId13602" display="https://www.daloopa.com/src/19145387" xr:uid="{40236C1F-6976-4D8E-A9F6-25F5D4BCBDB0}"/>
    <hyperlink ref="AB964" r:id="rId13603" display="https://www.daloopa.com/src/19144531" xr:uid="{4EC20DB3-F29D-4AC7-91B9-E4BDBDC9F352}"/>
    <hyperlink ref="AC964" r:id="rId13604" display="https://www.daloopa.com/src/19145432" xr:uid="{95C0AD43-62A2-43DF-8AE5-3346691CDA08}"/>
    <hyperlink ref="AD964" r:id="rId13605" display="https://www.daloopa.com/src/19145491" xr:uid="{98E0AD00-6D8A-42B9-AC32-0B8970FE73A9}"/>
    <hyperlink ref="AE964" r:id="rId13606" display="https://www.daloopa.com/src/19145497" xr:uid="{2F0614B9-0741-4C11-AF34-805624A5E35C}"/>
    <hyperlink ref="AF964" r:id="rId13607" display="https://www.daloopa.com/src/19144527" xr:uid="{EEEA7284-8F5C-4939-ABC0-2BA2F50AB90D}"/>
    <hyperlink ref="AG964" r:id="rId13608" display="https://www.daloopa.com/src/19145504" xr:uid="{C113A63E-61C9-4816-94AC-8DF457931436}"/>
    <hyperlink ref="AH964" r:id="rId13609" display="https://www.daloopa.com/src/19145511" xr:uid="{073A02C4-1B42-4E23-AE9E-D568EFF138B8}"/>
    <hyperlink ref="AI964" r:id="rId13610" display="https://www.daloopa.com/src/19145563" xr:uid="{58F5DA3C-CB5D-4D13-BA91-BF7C557412F1}"/>
    <hyperlink ref="AJ964" r:id="rId13611" display="https://www.daloopa.com/src/19144481" xr:uid="{9FDA9F44-5F63-42F8-87B4-3C247BAC650E}"/>
    <hyperlink ref="AK964" r:id="rId13612" display="https://www.daloopa.com/src/20862185" xr:uid="{74D14EBC-AD6F-429C-8B2F-9BDB35B93F02}"/>
    <hyperlink ref="AL964" r:id="rId13613" display="https://www.daloopa.com/src/32323607" xr:uid="{A2AA302F-E5EC-411E-B19B-8E6222E3E0D3}"/>
    <hyperlink ref="AM964" r:id="rId13614" display="https://www.daloopa.com/src/38229432" xr:uid="{915CA756-9198-4F81-A7C5-939C21D84C46}"/>
    <hyperlink ref="AN964" r:id="rId13615" display="https://www.daloopa.com/src/46507670" xr:uid="{333F3DE1-0BB2-444C-BB26-0362A77678C3}"/>
    <hyperlink ref="AO964" r:id="rId13616" display="https://www.daloopa.com/src/53487572" xr:uid="{31AAE784-7986-4072-8302-81EE8C59E424}"/>
    <hyperlink ref="AP964" r:id="rId13617" display="https://www.daloopa.com/src/58705490" xr:uid="{9FFDEDA9-C9C4-4262-83B9-15F51511D0DD}"/>
    <hyperlink ref="AQ964" r:id="rId13618" display="https://www.daloopa.com/src/62996053" xr:uid="{1E272B36-A208-4C84-A75F-CD2E8E2095D0}"/>
    <hyperlink ref="AR964" r:id="rId13619" display="https://www.daloopa.com/src/67088214" xr:uid="{ACC9D445-2B54-4AF0-BB78-7B318C063E66}"/>
    <hyperlink ref="A965" r:id="rId13620" xr:uid="{04564B73-9662-4A90-8B0E-AD6F9444D672}"/>
    <hyperlink ref="C965" r:id="rId13621" xr:uid="{C7986684-FBB7-457C-8A1C-C5A547526A67}"/>
    <hyperlink ref="P965" r:id="rId13622" display="https://www.daloopa.com/src/19144627" xr:uid="{CCBEC1ED-578D-4356-B3E2-2DFAA7D5CA94}"/>
    <hyperlink ref="Q965" r:id="rId13623" display="https://www.daloopa.com/src/19145350" xr:uid="{3124876D-4173-4060-8129-9B6238753994}"/>
    <hyperlink ref="R965" r:id="rId13624" display="https://www.daloopa.com/src/19145334" xr:uid="{94970A9A-8F85-44E9-B478-7A466F4592DD}"/>
    <hyperlink ref="U965" r:id="rId13625" display="https://www.daloopa.com/src/19145359" xr:uid="{51B2D649-F4CA-407C-A417-38F1CA1D173A}"/>
    <hyperlink ref="V965" r:id="rId13626" display="https://www.daloopa.com/src/19145367" xr:uid="{72401CC0-6948-49CF-83A3-BA4E35A95AB3}"/>
    <hyperlink ref="X965" r:id="rId13627" display="https://www.daloopa.com/src/19144577" xr:uid="{4D837CE7-97F9-4DA9-A373-5E4616D2C73D}"/>
    <hyperlink ref="Y965" r:id="rId13628" display="https://www.daloopa.com/src/19145372" xr:uid="{0CF4A341-12BC-4AD5-9E55-FBFCD11BC9AB}"/>
    <hyperlink ref="Z965" r:id="rId13629" display="https://www.daloopa.com/src/19145379" xr:uid="{4242E71D-A7F8-4374-859D-AEE539BAE9A9}"/>
    <hyperlink ref="AA965" r:id="rId13630" display="https://www.daloopa.com/src/19145384" xr:uid="{B44ACA73-FFB1-400B-ABDD-B0B14A9BEF82}"/>
    <hyperlink ref="AB965" r:id="rId13631" display="https://www.daloopa.com/src/19144532" xr:uid="{315A1466-4789-4AFC-8DD3-F67E641D54E7}"/>
    <hyperlink ref="AC965" r:id="rId13632" display="https://www.daloopa.com/src/19145431" xr:uid="{9D4D5905-58AB-4385-B644-68AFE213E5E2}"/>
    <hyperlink ref="AD965" r:id="rId13633" display="https://www.daloopa.com/src/19145490" xr:uid="{96B300AE-1D11-4B7A-8AFF-E219DFDE711F}"/>
    <hyperlink ref="AE965" r:id="rId13634" display="https://www.daloopa.com/src/19145498" xr:uid="{4B1B266E-CD48-44D7-B6D8-BAD1C51919B8}"/>
    <hyperlink ref="AF965" r:id="rId13635" display="https://www.daloopa.com/src/19144528" xr:uid="{8F27D187-86A8-46EE-A629-10CD728BA723}"/>
    <hyperlink ref="AG965" r:id="rId13636" display="https://www.daloopa.com/src/19145505" xr:uid="{946919C0-BF4D-4BD4-8E8C-4D184E7289BC}"/>
    <hyperlink ref="AH965" r:id="rId13637" display="https://www.daloopa.com/src/19145513" xr:uid="{D1A8711E-5A97-4DB9-A4A9-918609BF12BA}"/>
    <hyperlink ref="AI965" r:id="rId13638" display="https://www.daloopa.com/src/19145561" xr:uid="{F06F5207-BC5C-45DF-9164-B49CE213D354}"/>
    <hyperlink ref="AJ965" r:id="rId13639" display="https://www.daloopa.com/src/19144480" xr:uid="{24B3EFBD-B902-453B-9614-04E6403B5695}"/>
    <hyperlink ref="AK965" r:id="rId13640" display="https://www.daloopa.com/src/20862184" xr:uid="{E6D141C7-FD8F-4902-92EE-28415D2596BF}"/>
    <hyperlink ref="AL965" r:id="rId13641" display="https://www.daloopa.com/src/32323608" xr:uid="{8A6F008C-89F7-47DD-AE23-C93101019D48}"/>
    <hyperlink ref="AM965" r:id="rId13642" display="https://www.daloopa.com/src/38229431" xr:uid="{CE59F690-92BF-4E46-A407-338AEB7E9529}"/>
    <hyperlink ref="AN965" r:id="rId13643" display="https://www.daloopa.com/src/46507669" xr:uid="{7E905A47-FD4E-40AD-9AB4-DC4DC6D08520}"/>
    <hyperlink ref="AO965" r:id="rId13644" display="https://www.daloopa.com/src/53487574" xr:uid="{555470C6-D9EF-4C19-AF58-04D52E807052}"/>
    <hyperlink ref="AP965" r:id="rId13645" display="https://www.daloopa.com/src/58705491" xr:uid="{CFA418F6-4A39-4A5C-B754-C13FCC16004B}"/>
    <hyperlink ref="AQ965" r:id="rId13646" display="https://www.daloopa.com/src/62996051" xr:uid="{E24BEF81-A0E6-4418-8785-D87BC9A24CD6}"/>
    <hyperlink ref="AR965" r:id="rId13647" display="https://www.daloopa.com/src/67088213" xr:uid="{B2C7E8F7-50C0-4DFB-9C07-D7F484403899}"/>
    <hyperlink ref="A966" r:id="rId13648" xr:uid="{32A29D2F-2983-41E2-A104-A6233981F6A5}"/>
    <hyperlink ref="C966" r:id="rId13649" xr:uid="{0480A6F5-7FB2-4550-B092-E6DE7CEE6F48}"/>
    <hyperlink ref="P966" r:id="rId13650" display="https://www.daloopa.com/src/19144625" xr:uid="{E279E90C-B28A-478F-8C34-F6621151FE50}"/>
    <hyperlink ref="Q966" r:id="rId13651" display="https://www.daloopa.com/src/19145351" xr:uid="{4E83BBC0-8D41-4E87-83E5-0462AD22DC82}"/>
    <hyperlink ref="R966" r:id="rId13652" display="https://www.daloopa.com/src/19145333" xr:uid="{6E2B36C7-FB83-4605-9FCE-B81357D1FB3F}"/>
    <hyperlink ref="U966" r:id="rId13653" display="https://www.daloopa.com/src/19145360" xr:uid="{358E08FC-69E6-4777-A1D7-82D96FA5E164}"/>
    <hyperlink ref="V966" r:id="rId13654" display="https://www.daloopa.com/src/19145369" xr:uid="{0C74F356-613E-4236-8FA0-C96C29907AA1}"/>
    <hyperlink ref="X966" r:id="rId13655" display="https://www.daloopa.com/src/19144576" xr:uid="{4E01CA03-F1DC-4FC5-A9AE-D0862AF0759A}"/>
    <hyperlink ref="Y966" r:id="rId13656" display="https://www.daloopa.com/src/19145373" xr:uid="{D66BE8AC-D0B6-425D-ACAD-37B410AE568C}"/>
    <hyperlink ref="Z966" r:id="rId13657" display="https://www.daloopa.com/src/19145381" xr:uid="{2F9A91C8-54BA-42E0-9F3F-895E66475F7D}"/>
    <hyperlink ref="AA966" r:id="rId13658" display="https://www.daloopa.com/src/19145385" xr:uid="{BD955BBF-6058-4634-9972-32029008633E}"/>
    <hyperlink ref="AB966" r:id="rId13659" display="https://www.daloopa.com/src/19144533" xr:uid="{9C22949C-C771-4E64-814F-969884462540}"/>
    <hyperlink ref="AC966" r:id="rId13660" display="https://www.daloopa.com/src/19145430" xr:uid="{408A8DD0-2542-48AD-ABEF-1F1746338334}"/>
    <hyperlink ref="AD966" r:id="rId13661" display="https://www.daloopa.com/src/19145488" xr:uid="{004A260A-DB2F-4659-8D7A-EE5415F5C3CB}"/>
    <hyperlink ref="AE966" r:id="rId13662" display="https://www.daloopa.com/src/19145499" xr:uid="{AEACDEF9-E91B-478E-B3E6-8204B2D145C2}"/>
    <hyperlink ref="AF966" r:id="rId13663" display="https://www.daloopa.com/src/19144529" xr:uid="{C47853B7-4861-43FE-A63A-49AB84BD0716}"/>
    <hyperlink ref="AG966" r:id="rId13664" display="https://www.daloopa.com/src/19145506" xr:uid="{13803876-382F-496E-BE36-378F74D1F4E0}"/>
    <hyperlink ref="AH966" r:id="rId13665" display="https://www.daloopa.com/src/19145514" xr:uid="{6C3366B2-081A-4011-8C07-00B595F85419}"/>
    <hyperlink ref="AI966" r:id="rId13666" display="https://www.daloopa.com/src/19145560" xr:uid="{D6EF3458-A16F-4C55-89E9-A7A99A76D019}"/>
    <hyperlink ref="AJ966" r:id="rId13667" display="https://www.daloopa.com/src/19144479" xr:uid="{6C939ECA-9C9B-4412-BAF1-1DE7A2B1AD8B}"/>
    <hyperlink ref="AK966" r:id="rId13668" display="https://www.daloopa.com/src/20862183" xr:uid="{5940D2B7-C687-4E51-982F-2704A04DE1A6}"/>
    <hyperlink ref="AL966" r:id="rId13669" display="https://www.daloopa.com/src/32323610" xr:uid="{826D61C8-DE4D-41CE-ACA9-A83BFE57EFC7}"/>
    <hyperlink ref="AM966" r:id="rId13670" display="https://www.daloopa.com/src/38229430" xr:uid="{93990080-2064-4FFE-9B09-2B799E948A38}"/>
    <hyperlink ref="AN966" r:id="rId13671" display="https://www.daloopa.com/src/46507668" xr:uid="{1687E498-1138-46D9-AEE9-8B84B8672EAC}"/>
    <hyperlink ref="AO966" r:id="rId13672" display="https://www.daloopa.com/src/53487575" xr:uid="{A0B0A616-6EE9-4CDE-AAA6-B2499ED7F3E3}"/>
    <hyperlink ref="AP966" r:id="rId13673" display="https://www.daloopa.com/src/58705488" xr:uid="{F13067E7-B2E5-4340-8718-243BB0C1F8E7}"/>
    <hyperlink ref="AQ966" r:id="rId13674" display="https://www.daloopa.com/src/62996052" xr:uid="{D82A20BA-8543-43DF-A031-B3114E132789}"/>
    <hyperlink ref="AR966" r:id="rId13675" display="https://www.daloopa.com/src/67088212" xr:uid="{E872DBBD-2FE2-475A-BA11-06B7A3D59702}"/>
    <hyperlink ref="A967" r:id="rId13676" xr:uid="{1A3FF3E0-8CD3-4556-8723-E547E4C6BEA0}"/>
    <hyperlink ref="C967" r:id="rId13677" xr:uid="{8E95C114-2DEB-46CB-9634-CE0DD7E7C3AC}"/>
    <hyperlink ref="P967" r:id="rId13678" display="https://www.daloopa.com/src/19144626" xr:uid="{494F9CF0-EE16-430A-83D5-E7476718FF45}"/>
    <hyperlink ref="Q967" r:id="rId13679" display="https://www.daloopa.com/src/19145352" xr:uid="{108D79DA-19C3-4EDA-83ED-AA134CEC1D29}"/>
    <hyperlink ref="R967" r:id="rId13680" display="https://www.daloopa.com/src/19145335" xr:uid="{12286F0C-2C39-4E23-9F05-A6D464A1CA50}"/>
    <hyperlink ref="U967" r:id="rId13681" display="https://www.daloopa.com/src/19145361" xr:uid="{8B58606C-8B7E-4160-8151-FF7DCC5B016E}"/>
    <hyperlink ref="V967" r:id="rId13682" display="https://www.daloopa.com/src/19145370" xr:uid="{F11B16CA-4AA3-4147-981B-14E8213A4D79}"/>
    <hyperlink ref="X967" r:id="rId13683" display="https://www.daloopa.com/src/19144575" xr:uid="{68FE4DBC-66AA-4954-8B4B-0C25642FFE8D}"/>
    <hyperlink ref="Y967" r:id="rId13684" display="https://www.daloopa.com/src/19145374" xr:uid="{63A446E4-1C09-41E9-9227-3C559FDC7607}"/>
    <hyperlink ref="Z967" r:id="rId13685" display="https://www.daloopa.com/src/19145380" xr:uid="{E32137CB-6161-4687-8A2A-0A1FF2794F52}"/>
    <hyperlink ref="AA967" r:id="rId13686" display="https://www.daloopa.com/src/19145386" xr:uid="{C049E000-12D9-4964-944E-055E816D39EE}"/>
    <hyperlink ref="AB967" r:id="rId13687" display="https://www.daloopa.com/src/19144534" xr:uid="{B451AF5F-94CD-47EC-A7D8-8FA5710D5532}"/>
    <hyperlink ref="AC967" r:id="rId13688" display="https://www.daloopa.com/src/19145429" xr:uid="{6FC0B85A-6484-472A-B9F6-AEAAC2D547E2}"/>
    <hyperlink ref="AD967" r:id="rId13689" display="https://www.daloopa.com/src/19145489" xr:uid="{E717A76C-B358-4587-8CAE-801181A4FB2C}"/>
    <hyperlink ref="AE967" r:id="rId13690" display="https://www.daloopa.com/src/19145500" xr:uid="{B4CF391D-374F-40C3-8395-5AF577596A06}"/>
    <hyperlink ref="AF967" r:id="rId13691" display="https://www.daloopa.com/src/19144530" xr:uid="{CD0D6AEC-C9DC-4308-9442-02E6E310739F}"/>
    <hyperlink ref="AG967" r:id="rId13692" display="https://www.daloopa.com/src/19145503" xr:uid="{9F1B8EDE-F307-4703-835D-8380F17140F8}"/>
    <hyperlink ref="AH967" r:id="rId13693" display="https://www.daloopa.com/src/19145512" xr:uid="{775CAE56-75F3-4B2A-8893-4C9427E66F9E}"/>
    <hyperlink ref="AI967" r:id="rId13694" display="https://www.daloopa.com/src/19145562" xr:uid="{F7A71004-BDEF-4DCD-A5F7-B5A74614788D}"/>
    <hyperlink ref="AJ967" r:id="rId13695" display="https://www.daloopa.com/src/19144478" xr:uid="{C9E5CFD3-030A-4CDF-B4BB-7DC5387215D5}"/>
    <hyperlink ref="AK967" r:id="rId13696" display="https://www.daloopa.com/src/20862182" xr:uid="{A2B643EB-C0F5-400F-9770-B1CAF5B767A0}"/>
    <hyperlink ref="AL967" r:id="rId13697" display="https://www.daloopa.com/src/32323609" xr:uid="{45D7B682-C27B-4352-B2D1-C0D2D47C301E}"/>
    <hyperlink ref="AM967" r:id="rId13698" display="https://www.daloopa.com/src/38229429" xr:uid="{2A9952BF-33DA-4ABD-94C0-28020C62C9E1}"/>
    <hyperlink ref="AN967" r:id="rId13699" display="https://www.daloopa.com/src/46507667" xr:uid="{FE8E5754-F5F2-4619-B240-017CDE334619}"/>
    <hyperlink ref="AO967" r:id="rId13700" display="https://www.daloopa.com/src/53487573" xr:uid="{84135495-77F5-4FB2-9B4C-44327B259FE3}"/>
    <hyperlink ref="AP967" r:id="rId13701" display="https://www.daloopa.com/src/58705489" xr:uid="{F674B35D-41C6-4AA7-8D14-441899A23706}"/>
    <hyperlink ref="AQ967" r:id="rId13702" display="https://www.daloopa.com/src/62996054" xr:uid="{26D0EE69-CDF5-4474-B484-89371A5D7CFA}"/>
    <hyperlink ref="AR967" r:id="rId13703" display="https://www.daloopa.com/src/67088211" xr:uid="{2B2E0680-3459-408D-B7B5-0A7E844076B1}"/>
    <hyperlink ref="A970" r:id="rId13704" xr:uid="{A080C0A2-2687-4FEA-9938-A1C0CD9A665B}"/>
    <hyperlink ref="C970" r:id="rId13705" xr:uid="{09A978DE-F0B2-41C1-9025-265D23F37DFC}"/>
    <hyperlink ref="P970" r:id="rId13706" display="https://www.daloopa.com/src/19147731" xr:uid="{E1DC133D-B285-412B-BEA8-42D405F22DD2}"/>
    <hyperlink ref="Q970" r:id="rId13707" display="https://www.daloopa.com/src/19147675" xr:uid="{FF2E44A0-2B34-43E5-95C0-650D6E8B308D}"/>
    <hyperlink ref="R970" r:id="rId13708" display="https://www.daloopa.com/src/19147652" xr:uid="{6A351855-712A-4BE2-931A-1869C0242C44}"/>
    <hyperlink ref="U970" r:id="rId13709" display="https://www.daloopa.com/src/19147630" xr:uid="{2C04325E-331F-4CDF-9A79-933433ECB4A6}"/>
    <hyperlink ref="V970" r:id="rId13710" display="https://www.daloopa.com/src/19147586" xr:uid="{5B8A6C81-04E2-4520-A0E2-AAB56A198CF9}"/>
    <hyperlink ref="X970" r:id="rId13711" display="https://www.daloopa.com/src/19147989" xr:uid="{EE2DB363-2727-42F6-8D6A-C44F051234AB}"/>
    <hyperlink ref="Y970" r:id="rId13712" display="https://www.daloopa.com/src/19147555" xr:uid="{B12611E4-8547-4CE3-88CD-10E9DA6757DF}"/>
    <hyperlink ref="Z970" r:id="rId13713" display="https://www.daloopa.com/src/19147550" xr:uid="{F6E9045A-59F5-4426-BE77-7CC3AF83A9DC}"/>
    <hyperlink ref="AA970" r:id="rId13714" display="https://www.daloopa.com/src/19147490" xr:uid="{A4D68FCB-AB61-424F-BE70-CCD0E9847C3F}"/>
    <hyperlink ref="AB970" r:id="rId13715" display="https://www.daloopa.com/src/19148140" xr:uid="{0110E34B-E108-48AC-A0FE-21764C34A853}"/>
    <hyperlink ref="AC970" r:id="rId13716" display="https://www.daloopa.com/src/19147465" xr:uid="{01D297A1-9DDE-448E-96FC-C6AD27AB8B8A}"/>
    <hyperlink ref="AD970" r:id="rId13717" display="https://www.daloopa.com/src/19147440" xr:uid="{92ABCBFF-8099-4367-8235-ACD00DC46F00}"/>
    <hyperlink ref="AE970" r:id="rId13718" display="https://www.daloopa.com/src/19147294" xr:uid="{41B25586-4E03-460E-95D1-6499D377096A}"/>
    <hyperlink ref="AF970" r:id="rId13719" display="https://www.daloopa.com/src/19148142" xr:uid="{7F21AA69-D735-4B64-A3D4-D6678DFE0C35}"/>
    <hyperlink ref="AG970" r:id="rId13720" display="https://www.daloopa.com/src/19147252" xr:uid="{875FE5A1-3170-49FF-A710-A555DD4F066F}"/>
    <hyperlink ref="AH970" r:id="rId13721" display="https://www.daloopa.com/src/19147226" xr:uid="{BF6482AC-A209-4996-AD64-D6A85EC18C8F}"/>
    <hyperlink ref="AI970" r:id="rId13722" display="https://www.daloopa.com/src/19147185" xr:uid="{BCB1A566-EF85-45E2-B5C8-E25FDC239870}"/>
    <hyperlink ref="AJ970" r:id="rId13723" display="https://www.daloopa.com/src/19148202" xr:uid="{44FACA6D-B769-4F3E-ABD9-4B23C95EAFAC}"/>
    <hyperlink ref="AK970" r:id="rId13724" display="https://www.daloopa.com/src/20862279" xr:uid="{8A9FA27E-943A-4268-A5F8-38FC966F390D}"/>
    <hyperlink ref="AL970" r:id="rId13725" display="https://www.daloopa.com/src/32323723" xr:uid="{4053B093-8FA2-4D8E-82C3-F73674652B28}"/>
    <hyperlink ref="AM970" r:id="rId13726" display="https://www.daloopa.com/src/38229467" xr:uid="{5CAFD7F1-6EF2-4DC7-A810-E6DFEB4C1171}"/>
    <hyperlink ref="AN970" r:id="rId13727" display="https://www.daloopa.com/src/46507750" xr:uid="{3376473B-FC2F-4F2E-9E5A-EE989E30977E}"/>
    <hyperlink ref="AO970" r:id="rId13728" display="https://www.daloopa.com/src/53487684" xr:uid="{013A9A90-E048-40BC-A1C3-1650F92DD3CA}"/>
    <hyperlink ref="AP970" r:id="rId13729" display="https://www.daloopa.com/src/58705649" xr:uid="{A4BBD8E0-4294-4532-B441-4A7AA8D954EF}"/>
    <hyperlink ref="AQ970" r:id="rId13730" display="https://www.daloopa.com/src/62996059" xr:uid="{FA994017-124B-4709-872D-7F2F6113F1BF}"/>
    <hyperlink ref="AR970" r:id="rId13731" display="https://www.daloopa.com/src/67088248" xr:uid="{9377806F-4447-4015-80CA-86FFE2280F42}"/>
    <hyperlink ref="A971" r:id="rId13732" xr:uid="{9FD66DB3-3BA0-4755-941D-735E942D826E}"/>
    <hyperlink ref="C971" r:id="rId13733" xr:uid="{A24F6D97-D8D1-4BD3-9DF4-44398B60B112}"/>
    <hyperlink ref="P971" r:id="rId13734" display="https://www.daloopa.com/src/19147730" xr:uid="{1F901E07-55BF-4BBB-AA04-986F7B28955D}"/>
    <hyperlink ref="Q971" r:id="rId13735" display="https://www.daloopa.com/src/19147676" xr:uid="{A55B6E6C-5983-400A-958D-1D4CE70B1D6F}"/>
    <hyperlink ref="R971" r:id="rId13736" display="https://www.daloopa.com/src/19147653" xr:uid="{0E9D64DF-0B9B-4E20-87F4-EEDBD40291B9}"/>
    <hyperlink ref="U971" r:id="rId13737" display="https://www.daloopa.com/src/19147629" xr:uid="{00D320DE-6683-4D72-A55D-2E078ABFD672}"/>
    <hyperlink ref="V971" r:id="rId13738" display="https://www.daloopa.com/src/19147588" xr:uid="{6DD16698-E6AF-4B72-8051-50570BCC9B6F}"/>
    <hyperlink ref="X971" r:id="rId13739" display="https://www.daloopa.com/src/19147990" xr:uid="{C7254403-1090-4A97-B9AC-D507543EA24D}"/>
    <hyperlink ref="Y971" r:id="rId13740" display="https://www.daloopa.com/src/19147553" xr:uid="{A1F64D1D-B7A5-498D-A079-1D1230EF50DE}"/>
    <hyperlink ref="Z971" r:id="rId13741" display="https://www.daloopa.com/src/19147549" xr:uid="{A4CB10F9-8D56-4CB5-9C33-248E2A8909AC}"/>
    <hyperlink ref="AA971" r:id="rId13742" display="https://www.daloopa.com/src/19147491" xr:uid="{6D3163F3-17D9-4C0E-B7B3-4C1F03D69D14}"/>
    <hyperlink ref="AB971" r:id="rId13743" display="https://www.daloopa.com/src/19148139" xr:uid="{EDBC2BFE-2809-4EC0-AA94-A8D2DA067242}"/>
    <hyperlink ref="AC971" r:id="rId13744" display="https://www.daloopa.com/src/19147467" xr:uid="{113E317D-036E-4AB8-A1EB-DDC77E58A818}"/>
    <hyperlink ref="AD971" r:id="rId13745" display="https://www.daloopa.com/src/19147439" xr:uid="{599FD806-D1AC-4F61-B48D-7EB1B1EEB679}"/>
    <hyperlink ref="AE971" r:id="rId13746" display="https://www.daloopa.com/src/19147293" xr:uid="{C0B52AAC-E2A1-434C-9A4C-45DDA12C0C88}"/>
    <hyperlink ref="AF971" r:id="rId13747" display="https://www.daloopa.com/src/19148143" xr:uid="{EC77C4FC-C649-4E48-ADC5-55F57F70B16B}"/>
    <hyperlink ref="AG971" r:id="rId13748" display="https://www.daloopa.com/src/19147251" xr:uid="{03D6D80C-C1CC-4A6B-A0D0-A827D26EF052}"/>
    <hyperlink ref="AH971" r:id="rId13749" display="https://www.daloopa.com/src/19147228" xr:uid="{79895D6B-6E6C-4255-A695-E386941789B0}"/>
    <hyperlink ref="AI971" r:id="rId13750" display="https://www.daloopa.com/src/19147186" xr:uid="{6957D6CB-B457-41E1-A94B-0DC0FAA7CCC5}"/>
    <hyperlink ref="AJ971" r:id="rId13751" display="https://www.daloopa.com/src/19148201" xr:uid="{EDC11573-8879-47AF-BF26-AE6762E2EFC4}"/>
    <hyperlink ref="AK971" r:id="rId13752" display="https://www.daloopa.com/src/20862280" xr:uid="{59CE5F1D-B77C-4B4D-93AE-C524E08A810E}"/>
    <hyperlink ref="AL971" r:id="rId13753" display="https://www.daloopa.com/src/32323725" xr:uid="{A622D331-461C-47DB-9948-ABB4C52BA0D1}"/>
    <hyperlink ref="AM971" r:id="rId13754" display="https://www.daloopa.com/src/38229468" xr:uid="{1EA6FA4F-27E3-4A22-9921-83E801581F83}"/>
    <hyperlink ref="AN971" r:id="rId13755" display="https://www.daloopa.com/src/46507751" xr:uid="{A54202C5-5FD4-4091-92A0-9355E09CB6F1}"/>
    <hyperlink ref="AO971" r:id="rId13756" display="https://www.daloopa.com/src/53487686" xr:uid="{81FE1439-8154-422F-A288-A8F51BCD3AFC}"/>
    <hyperlink ref="AP971" r:id="rId13757" display="https://www.daloopa.com/src/58705647" xr:uid="{D09C94AC-EB46-497B-894C-7EFC811CD774}"/>
    <hyperlink ref="AQ971" r:id="rId13758" display="https://www.daloopa.com/src/62996058" xr:uid="{1368DC0D-E59E-416A-AF85-F1E1C496CEA3}"/>
    <hyperlink ref="AR971" r:id="rId13759" display="https://www.daloopa.com/src/67088246" xr:uid="{7309DF3F-AF3B-4718-8D3F-CE27808B6524}"/>
    <hyperlink ref="A972" r:id="rId13760" xr:uid="{61832F95-92CD-488A-9E83-174E04295550}"/>
    <hyperlink ref="C972" r:id="rId13761" xr:uid="{6707CA81-8E8E-4FCA-B52C-88CFDC5B7060}"/>
    <hyperlink ref="P972" r:id="rId13762" display="https://www.daloopa.com/src/19147729" xr:uid="{7766EAD0-1289-4A62-8A92-3066798682F0}"/>
    <hyperlink ref="Q972" r:id="rId13763" display="https://www.daloopa.com/src/19147674" xr:uid="{B79F99B4-F6D8-4E65-A82B-A643891153E5}"/>
    <hyperlink ref="U972" r:id="rId13764" display="https://www.daloopa.com/src/19147631" xr:uid="{D1DE0A4A-0E25-4389-AF2E-A43C981213D0}"/>
    <hyperlink ref="V972" r:id="rId13765" display="https://www.daloopa.com/src/19147587" xr:uid="{71310FE2-C20A-401F-8490-EB676B5103AB}"/>
    <hyperlink ref="X972" r:id="rId13766" display="https://www.daloopa.com/src/19147991" xr:uid="{32434443-CF6E-4BF3-97D0-4C69600C87DB}"/>
    <hyperlink ref="Y972" r:id="rId13767" display="https://www.daloopa.com/src/19147554" xr:uid="{3E5952AF-9071-4D17-838C-3884D81F9A9E}"/>
    <hyperlink ref="Z972" r:id="rId13768" display="https://www.daloopa.com/src/19147551" xr:uid="{B3358C0B-A1F3-4DFF-AB2A-31B8759D7C2C}"/>
    <hyperlink ref="AA972" r:id="rId13769" display="https://www.daloopa.com/src/19147492" xr:uid="{7BCFA6F7-CC27-4F49-A580-E328546243DA}"/>
    <hyperlink ref="AB972" r:id="rId13770" display="https://www.daloopa.com/src/19148138" xr:uid="{683E58B6-A580-4481-A7B9-D3512563B96F}"/>
    <hyperlink ref="AC972" r:id="rId13771" display="https://www.daloopa.com/src/19147466" xr:uid="{A7F49E5A-C1B7-442E-B2EB-23BB78816B40}"/>
    <hyperlink ref="AD972" r:id="rId13772" display="https://www.daloopa.com/src/19147438" xr:uid="{3FA592CC-63EF-40C2-8974-4704B63F2796}"/>
    <hyperlink ref="AE972" r:id="rId13773" display="https://www.daloopa.com/src/19147295" xr:uid="{57A1EFCC-F0E5-41FE-970F-2C226C903DA5}"/>
    <hyperlink ref="AF972" r:id="rId13774" display="https://www.daloopa.com/src/19148141" xr:uid="{2317B678-CCD9-4FE1-A104-BE5A4C8F6974}"/>
    <hyperlink ref="AG972" r:id="rId13775" display="https://www.daloopa.com/src/19147253" xr:uid="{EBC5F2A8-5AE7-4E97-8BE9-1950A28C4D88}"/>
    <hyperlink ref="AH972" r:id="rId13776" display="https://www.daloopa.com/src/19147227" xr:uid="{DA52F350-318C-4B74-BA39-829280BAF4BF}"/>
    <hyperlink ref="AI972" r:id="rId13777" display="https://www.daloopa.com/src/19147184" xr:uid="{126BC221-37A5-45E5-BD6A-58832B6E05E9}"/>
    <hyperlink ref="AJ972" r:id="rId13778" display="https://www.daloopa.com/src/19148200" xr:uid="{585DD621-DF5C-4B79-B9E1-A5A7B762B0EE}"/>
    <hyperlink ref="AK972" r:id="rId13779" display="https://www.daloopa.com/src/20862281" xr:uid="{3385A2DC-9D0F-47DA-AB59-52E4F95731B3}"/>
    <hyperlink ref="AL972" r:id="rId13780" display="https://www.daloopa.com/src/32323724" xr:uid="{BD0D9FA9-4D78-4E7F-ACC2-E5FB1AFC88B9}"/>
    <hyperlink ref="AM972" r:id="rId13781" display="https://www.daloopa.com/src/38229469" xr:uid="{7942F23B-A410-4F87-832E-05077281E647}"/>
    <hyperlink ref="AN972" r:id="rId13782" display="https://www.daloopa.com/src/46507749" xr:uid="{BAD64488-D112-4E41-9B14-D51E79826CFE}"/>
    <hyperlink ref="AO972" r:id="rId13783" display="https://www.daloopa.com/src/53487685" xr:uid="{36B2A897-D707-49F9-B66B-96ED096AEFA6}"/>
    <hyperlink ref="AP972" r:id="rId13784" display="https://www.daloopa.com/src/58705648" xr:uid="{B765388B-AA74-4A87-A375-6FE9CE45F332}"/>
    <hyperlink ref="AQ972" r:id="rId13785" display="https://www.daloopa.com/src/62996060" xr:uid="{B306A4B7-81E4-4EA0-A83B-706B25269768}"/>
    <hyperlink ref="AR972" r:id="rId13786" display="https://www.daloopa.com/src/67088247" xr:uid="{4C2C015B-23A6-4454-AB71-1928C6915E19}"/>
    <hyperlink ref="A975" r:id="rId13787" xr:uid="{99A2358A-6D08-4045-A61E-E604E988C473}"/>
    <hyperlink ref="C975" r:id="rId13788" xr:uid="{79C3787B-0EBC-47E9-AE7C-E58A82903387}"/>
    <hyperlink ref="E975" r:id="rId13789" display="https://www.daloopa.com/src/19259902" xr:uid="{FFBE063B-5229-4318-8FAC-22B3049E68AF}"/>
    <hyperlink ref="A976" r:id="rId13790" xr:uid="{1058B8AB-AAF9-4218-A98E-58AAC2B5CA49}"/>
    <hyperlink ref="C976" r:id="rId13791" xr:uid="{0178695D-15A1-4723-83E3-CD750A5456EE}"/>
    <hyperlink ref="E976" r:id="rId13792" display="https://www.daloopa.com/src/19259904" xr:uid="{F1504454-C045-46A3-9D63-FEB39966AA6C}"/>
    <hyperlink ref="F976" r:id="rId13793" display="https://www.daloopa.com/src/19259507" xr:uid="{50904032-EF36-41A9-BD9F-E7DF95E8D922}"/>
    <hyperlink ref="G976" r:id="rId13794" display="https://www.daloopa.com/src/19259497" xr:uid="{D8B78DF0-7B9A-4380-9CF4-660A614AF9CE}"/>
    <hyperlink ref="I976" r:id="rId13795" display="https://www.daloopa.com/src/19259289" xr:uid="{A1806789-F529-42D2-98CE-A9DE7FE08565}"/>
    <hyperlink ref="J976" r:id="rId13796" display="https://www.daloopa.com/src/19259175" xr:uid="{FBFF2788-00EE-4743-BA1E-A9507621AD8D}"/>
    <hyperlink ref="K976" r:id="rId13797" display="https://www.daloopa.com/src/19258030" xr:uid="{661CD1FF-DD4D-4BC6-8D30-08A0F577FB92}"/>
    <hyperlink ref="L976" r:id="rId13798" display="https://www.daloopa.com/src/66433325" xr:uid="{F03864B3-EF6A-40B0-B8E7-608D8B624B45}"/>
    <hyperlink ref="M976" r:id="rId13799" display="https://www.daloopa.com/src/19257763" xr:uid="{732D6AD6-C0AD-45B4-B403-7F0A57F2C9FC}"/>
    <hyperlink ref="N976" r:id="rId13800" display="https://www.daloopa.com/src/19257589" xr:uid="{9C30DDB4-9107-4A5E-85E0-294A5B24528D}"/>
    <hyperlink ref="O976" r:id="rId13801" display="https://www.daloopa.com/src/19257726" xr:uid="{4479FE56-3911-440D-88DB-F3AC19033410}"/>
    <hyperlink ref="P976" r:id="rId13802" display="https://www.daloopa.com/src/66433326" xr:uid="{0F435B11-85DE-4F1A-9CBD-344B73C2917C}"/>
    <hyperlink ref="Q976" r:id="rId13803" display="https://www.daloopa.com/src/19257283" xr:uid="{F408247D-7F79-470C-B119-327B9EF925EA}"/>
    <hyperlink ref="R976" r:id="rId13804" display="https://www.daloopa.com/src/19257097" xr:uid="{439473A7-A38E-4D45-935F-C55221F230EC}"/>
    <hyperlink ref="S976" r:id="rId13805" display="https://www.daloopa.com/src/19256916" xr:uid="{DE056056-393D-40E3-9181-784FE75A0A33}"/>
    <hyperlink ref="T976" r:id="rId13806" display="https://www.daloopa.com/src/66433327" xr:uid="{4E2B08D6-1E64-49D8-9D3B-E7DD0736A496}"/>
    <hyperlink ref="AU976" r:id="rId13807" display="https://www.daloopa.com/src/19257967" xr:uid="{D74459C1-3B1E-4769-914F-35C21F886728}"/>
    <hyperlink ref="AV976" r:id="rId13808" display="https://www.daloopa.com/src/19257525" xr:uid="{B53FE992-77D5-474F-B40B-7A13D1F8CD76}"/>
    <hyperlink ref="AW976" r:id="rId13809" display="https://www.daloopa.com/src/19256747" xr:uid="{5865E18C-4DA1-41F4-84C5-0ED2ADB5BD28}"/>
    <hyperlink ref="A977" r:id="rId13810" xr:uid="{97CBFC86-C6CC-4BA9-AC4B-A5B800521172}"/>
    <hyperlink ref="C977" r:id="rId13811" xr:uid="{AB4B7EAD-6D9F-481F-97EF-778AC379D9CE}"/>
    <hyperlink ref="E977" r:id="rId13812" display="https://www.daloopa.com/src/19259903" xr:uid="{BD6A841C-CCC6-45A4-A424-5963CC4B7978}"/>
    <hyperlink ref="F977" r:id="rId13813" display="https://www.daloopa.com/src/19259506" xr:uid="{7A122FD6-C686-4AEE-BA7D-C6610284A30B}"/>
    <hyperlink ref="G977" r:id="rId13814" display="https://www.daloopa.com/src/19259496" xr:uid="{8ACCA006-0A2B-48EE-9E1F-5AC4D5494E57}"/>
    <hyperlink ref="H977" r:id="rId13815" display="https://www.daloopa.com/src/66433328" xr:uid="{2334A31F-9E4E-46EB-896A-8A754C22F7B2}"/>
    <hyperlink ref="I977" r:id="rId13816" display="https://www.daloopa.com/src/19259288" xr:uid="{67494B60-CCF3-4837-AAC5-8DEB078F9207}"/>
    <hyperlink ref="J977" r:id="rId13817" display="https://www.daloopa.com/src/19259172" xr:uid="{3C61E387-9880-4E03-BBE0-63EE37E79282}"/>
    <hyperlink ref="K977" r:id="rId13818" display="https://www.daloopa.com/src/19258029" xr:uid="{BD476B39-6AF2-44B4-A099-4A60E3D1366F}"/>
    <hyperlink ref="L977" r:id="rId13819" display="https://www.daloopa.com/src/66433329" xr:uid="{89B9DA1D-94F1-4D4C-8261-BE885EE46D90}"/>
    <hyperlink ref="M977" r:id="rId13820" display="https://www.daloopa.com/src/19257762" xr:uid="{918BFF50-F5FD-4D69-AB26-59CB6B8D88BF}"/>
    <hyperlink ref="N977" r:id="rId13821" display="https://www.daloopa.com/src/19257588" xr:uid="{144C514D-957D-42EC-8347-D86C5755E1F9}"/>
    <hyperlink ref="O977" r:id="rId13822" display="https://www.daloopa.com/src/19257725" xr:uid="{D1F1861F-77A5-4F43-A347-3F0B5ACBB6A6}"/>
    <hyperlink ref="P977" r:id="rId13823" display="https://www.daloopa.com/src/66433330" xr:uid="{BD9E3ECE-25FD-49A8-826B-B031D99AFBAA}"/>
    <hyperlink ref="Q977" r:id="rId13824" display="https://www.daloopa.com/src/19257282" xr:uid="{3E468A11-BE2C-464A-9B59-E2688B36379C}"/>
    <hyperlink ref="R977" r:id="rId13825" display="https://www.daloopa.com/src/19257096" xr:uid="{5A458593-7F8C-43B4-8206-B8FCC280EB4A}"/>
    <hyperlink ref="U977" r:id="rId13826" display="https://www.daloopa.com/src/19256522" xr:uid="{5A38A137-8C43-4E22-BD3D-300DB3535C5C}"/>
    <hyperlink ref="V977" r:id="rId13827" display="https://www.daloopa.com/src/19256473" xr:uid="{EDB6744B-570A-415E-A43A-980708802C9E}"/>
    <hyperlink ref="W977" r:id="rId13828" display="https://www.daloopa.com/src/19256392" xr:uid="{C10850F8-1103-4CEE-BCA6-921C4285762E}"/>
    <hyperlink ref="AT977" r:id="rId13829" display="https://www.daloopa.com/src/19259375" xr:uid="{4CB10F56-7882-4E67-920B-05060D88797F}"/>
    <hyperlink ref="AU977" r:id="rId13830" display="https://www.daloopa.com/src/19257966" xr:uid="{99CBAE51-5D88-4A87-ADE9-028B6E56FF55}"/>
    <hyperlink ref="AV977" r:id="rId13831" display="https://www.daloopa.com/src/19257524" xr:uid="{C6F75E6F-1AF6-4167-B5E9-CF9D3070069D}"/>
    <hyperlink ref="AW977" r:id="rId13832" display="https://www.daloopa.com/src/19256748" xr:uid="{B26F226E-21E5-41CB-B36D-04A9C9B05B0C}"/>
    <hyperlink ref="A978" r:id="rId13833" xr:uid="{D2B98165-6309-45A1-8582-787CAD4DB793}"/>
    <hyperlink ref="C978" r:id="rId13834" xr:uid="{0C7B5DCC-52AF-4AAF-A01D-CCEB7FF61D7D}"/>
    <hyperlink ref="Y978" r:id="rId13835" display="https://www.daloopa.com/src/19256212" xr:uid="{D28CA365-C612-4C22-9710-8DA9F6A587C4}"/>
    <hyperlink ref="Z978" r:id="rId13836" display="https://www.daloopa.com/src/19256153" xr:uid="{DD18B164-D489-42F2-AB0E-96254D30FDA8}"/>
    <hyperlink ref="AA978" r:id="rId13837" display="https://www.daloopa.com/src/19256074" xr:uid="{405B11AD-3B36-403D-AF24-C4F7BC705947}"/>
    <hyperlink ref="AB978" r:id="rId13838" display="https://www.daloopa.com/src/66433331" xr:uid="{C3A71397-F518-4D64-BB07-4674E944C066}"/>
    <hyperlink ref="AC978" r:id="rId13839" display="https://www.daloopa.com/src/19255721" xr:uid="{6F13DDF1-B0B5-456C-8889-7B8BDBF8B16D}"/>
    <hyperlink ref="AD978" r:id="rId13840" display="https://www.daloopa.com/src/19255664" xr:uid="{88B4A81D-044B-4AF1-B550-694CBC23AD41}"/>
    <hyperlink ref="AE978" r:id="rId13841" display="https://www.daloopa.com/src/19255610" xr:uid="{042BF62D-3B22-4033-BE60-40E23324548D}"/>
    <hyperlink ref="AF978" r:id="rId13842" display="https://www.daloopa.com/src/66433332" xr:uid="{DEB27899-A0B4-4140-B15B-3DD80FB10D72}"/>
    <hyperlink ref="AG978" r:id="rId13843" display="https://www.daloopa.com/src/19255212" xr:uid="{138FF24B-C297-47A0-A67C-E87C1FE26145}"/>
    <hyperlink ref="AH978" r:id="rId13844" display="https://www.daloopa.com/src/19255181" xr:uid="{C1097963-01D8-433A-9921-76EC1675314E}"/>
    <hyperlink ref="AI978" r:id="rId13845" display="https://www.daloopa.com/src/19255083" xr:uid="{07DA21D8-9487-4B44-B90D-E88B157C5120}"/>
    <hyperlink ref="AX978" r:id="rId13846" display="https://www.daloopa.com/src/19256354" xr:uid="{E5DCFD59-DAC8-4BAC-99DA-35CF3D2E3802}"/>
    <hyperlink ref="AY978" r:id="rId13847" display="https://www.daloopa.com/src/19255987" xr:uid="{0889A9FA-5F1F-4DE7-AFD1-0E86A7BB0298}"/>
    <hyperlink ref="AZ978" r:id="rId13848" display="https://www.daloopa.com/src/19255508" xr:uid="{E17B7B6A-6B6A-46D1-AA0D-A5532F48F899}"/>
    <hyperlink ref="A979" r:id="rId13849" xr:uid="{8769BEEF-A482-4E5A-BA82-F4AA292FCF81}"/>
    <hyperlink ref="C979" r:id="rId13850" xr:uid="{E9F946AA-7E6F-4734-90E7-80C2A11F1525}"/>
    <hyperlink ref="AK979" r:id="rId13851" display="https://www.daloopa.com/src/20863176" xr:uid="{757CDEC3-3A56-4B33-AFA8-FA261F23AF25}"/>
    <hyperlink ref="AL979" r:id="rId13852" display="https://www.daloopa.com/src/32324672" xr:uid="{284944BC-7DAE-4336-A0E1-90B0A6E49EEF}"/>
    <hyperlink ref="AM979" r:id="rId13853" display="https://www.daloopa.com/src/38229941" xr:uid="{9FE6B7D2-6D10-4E50-8E3B-D4B2D9288858}"/>
    <hyperlink ref="AN979" r:id="rId13854" display="https://www.daloopa.com/src/46520543" xr:uid="{825F8A21-1589-4550-804B-73BE1B090C50}"/>
    <hyperlink ref="AO979" r:id="rId13855" display="https://www.daloopa.com/src/53488841" xr:uid="{12DC64DF-12AC-4211-B980-BB9967AF4D9C}"/>
    <hyperlink ref="AP979" r:id="rId13856" display="https://www.daloopa.com/src/58705984" xr:uid="{A2851E3B-5F9C-40B7-94CA-9C11564047A8}"/>
    <hyperlink ref="AQ979" r:id="rId13857" display="https://www.daloopa.com/src/62997373" xr:uid="{6F69AA1A-0F25-4AD2-B969-BE1FFADB59F5}"/>
    <hyperlink ref="AR979" r:id="rId13858" display="https://www.daloopa.com/src/67097379" xr:uid="{DE90C5F1-AA62-4FCE-84EC-210CE7A85BE5}"/>
    <hyperlink ref="BA979" r:id="rId13859" display="https://www.daloopa.com/src/19254912" xr:uid="{9BA18F71-555C-44D5-AD26-656C644644EB}"/>
    <hyperlink ref="BB979" r:id="rId13860" display="https://www.daloopa.com/src/46509314" xr:uid="{C10022A1-98F9-4DC9-A4DE-CD0323C2065B}"/>
    <hyperlink ref="BC979" r:id="rId13861" display="https://www.daloopa.com/src/67089333" xr:uid="{DDCF8BBE-0DA6-4911-851F-A2656B0FC3EF}"/>
    <hyperlink ref="A980" r:id="rId13862" xr:uid="{FBA87AFE-1BD9-4EAC-B1A0-6D8ECBF10D03}"/>
    <hyperlink ref="C980" r:id="rId13863" xr:uid="{258C2F34-0334-43D3-9A8F-38ACA0CF0FAF}"/>
    <hyperlink ref="BC980" r:id="rId13864" display="https://www.daloopa.com/src/67089347" xr:uid="{8805B947-4D14-4438-A544-9E5E0AA8EFBE}"/>
    <hyperlink ref="A981" r:id="rId13865" xr:uid="{E8FED4C4-B8F5-45D4-8434-FBF2FFC0F11D}"/>
    <hyperlink ref="C981" r:id="rId13866" xr:uid="{0C1C2DA6-862C-494B-A6DE-DF15409FD767}"/>
    <hyperlink ref="AI981" r:id="rId13867" display="https://www.daloopa.com/src/19255084" xr:uid="{1EA77C0C-DB50-4E18-871D-A02659F5AB19}"/>
    <hyperlink ref="BA981" r:id="rId13868" display="https://www.daloopa.com/src/19254913" xr:uid="{F5A9F2D5-99C4-4443-B5A3-1FE4F083B0C9}"/>
    <hyperlink ref="A982" r:id="rId13869" xr:uid="{1B173E64-88CA-4CFE-82BE-090DD4C9A7D0}"/>
    <hyperlink ref="C982" r:id="rId13870" xr:uid="{391044D9-8DF7-46F7-AAFE-087807A6A590}"/>
    <hyperlink ref="F982" r:id="rId13871" display="https://www.daloopa.com/src/19259508" xr:uid="{6487DCFB-3CD6-4D01-96C3-810D06E8320E}"/>
    <hyperlink ref="I982" r:id="rId13872" display="https://www.daloopa.com/src/19259290" xr:uid="{727A29BC-4BE4-4801-8AAF-72C38A805B62}"/>
    <hyperlink ref="J982" r:id="rId13873" display="https://www.daloopa.com/src/19259174" xr:uid="{94ECDD56-D2B7-4859-825F-98B1455EBACF}"/>
    <hyperlink ref="K982" r:id="rId13874" display="https://www.daloopa.com/src/19258031" xr:uid="{99119F28-3DF2-4A2C-829B-3D22074B8CBC}"/>
    <hyperlink ref="L982" r:id="rId13875" display="https://www.daloopa.com/src/66433333" xr:uid="{48B56AC0-4C94-4E9C-BAE3-D93AA5D40BB4}"/>
    <hyperlink ref="M982" r:id="rId13876" display="https://www.daloopa.com/src/19257764" xr:uid="{0870F164-2223-419A-AB69-E50E17FE0D9F}"/>
    <hyperlink ref="N982" r:id="rId13877" display="https://www.daloopa.com/src/19257590" xr:uid="{C7E60452-7213-44DA-9FBA-ADCBD6C09DEF}"/>
    <hyperlink ref="O982" r:id="rId13878" display="https://www.daloopa.com/src/19257727" xr:uid="{50ED9F86-9D4A-460E-8629-3226C60FDB88}"/>
    <hyperlink ref="P982" r:id="rId13879" display="https://www.daloopa.com/src/66433334" xr:uid="{98007B11-B80C-42BE-9EC9-EEEA596D5756}"/>
    <hyperlink ref="Q982" r:id="rId13880" display="https://www.daloopa.com/src/19257284" xr:uid="{D23E5AB8-173A-4B35-BA5C-C9C3AAF9BEAB}"/>
    <hyperlink ref="R982" r:id="rId13881" display="https://www.daloopa.com/src/19257098" xr:uid="{C57FD95C-2213-409F-B4F1-63CD5889E825}"/>
    <hyperlink ref="S982" r:id="rId13882" display="https://www.daloopa.com/src/19256918" xr:uid="{4E1B0F55-0122-467E-9300-0927895499B7}"/>
    <hyperlink ref="T982" r:id="rId13883" display="https://www.daloopa.com/src/66433335" xr:uid="{A12FD89A-DFA8-45E3-9C4B-D6F80C12E08A}"/>
    <hyperlink ref="U982" r:id="rId13884" display="https://www.daloopa.com/src/19256523" xr:uid="{481E5E03-D7F9-4665-BF60-19813FCFCFD7}"/>
    <hyperlink ref="V982" r:id="rId13885" display="https://www.daloopa.com/src/19256474" xr:uid="{70538006-2778-46AD-A8C7-6611EEB00E19}"/>
    <hyperlink ref="W982" r:id="rId13886" display="https://www.daloopa.com/src/19256393" xr:uid="{7CDBD519-521D-4C9E-B2E8-E1CA994AAFFC}"/>
    <hyperlink ref="X982" r:id="rId13887" display="https://www.daloopa.com/src/66433336" xr:uid="{BF926815-0831-48E2-9378-3C10F52D2ED4}"/>
    <hyperlink ref="Y982" r:id="rId13888" display="https://www.daloopa.com/src/19256213" xr:uid="{2AAFBB01-3A68-48B5-A86B-CA17DADD421B}"/>
    <hyperlink ref="Z982" r:id="rId13889" display="https://www.daloopa.com/src/19256154" xr:uid="{BCD09A7B-E9E3-4CA6-9E8C-00C43DEEAEA0}"/>
    <hyperlink ref="AA982" r:id="rId13890" display="https://www.daloopa.com/src/19256075" xr:uid="{7E59D9B6-3B89-4AFF-AB2A-1592819694AB}"/>
    <hyperlink ref="AU982" r:id="rId13891" display="https://www.daloopa.com/src/19257968" xr:uid="{2B026670-356B-4290-8C14-6462974C13EB}"/>
    <hyperlink ref="AV982" r:id="rId13892" display="https://www.daloopa.com/src/19257526" xr:uid="{A6E7F9A2-52E3-4420-86EF-EA84AC207F91}"/>
    <hyperlink ref="AW982" r:id="rId13893" display="https://www.daloopa.com/src/19256749" xr:uid="{0C0DB797-2B02-4790-BD74-4038B04C91E9}"/>
    <hyperlink ref="AX982" r:id="rId13894" display="https://www.daloopa.com/src/19256355" xr:uid="{2B0B6391-BC38-4C73-ABFF-1DC39DD5A801}"/>
    <hyperlink ref="A983" r:id="rId13895" xr:uid="{A26FA1FD-76DA-4FAE-B5F4-21F8E46244D0}"/>
    <hyperlink ref="C983" r:id="rId13896" xr:uid="{4324EE55-F895-45A7-B318-331FAA94B7B5}"/>
    <hyperlink ref="AC983" r:id="rId13897" display="https://www.daloopa.com/src/19255722" xr:uid="{5BB6D1E7-DECC-44DD-867E-C7EA4E9FBF99}"/>
    <hyperlink ref="AK983" r:id="rId13898" display="https://www.daloopa.com/src/20863177" xr:uid="{E729E129-C873-4D18-A890-86020F2BE3C9}"/>
    <hyperlink ref="AY983" r:id="rId13899" display="https://www.daloopa.com/src/19255988" xr:uid="{4F947C9B-623B-4632-9765-6BFF94B0D53D}"/>
    <hyperlink ref="BB983" r:id="rId13900" display="https://www.daloopa.com/src/46509316" xr:uid="{54409FBF-79EA-4877-AB23-DD62187B4996}"/>
    <hyperlink ref="A984" r:id="rId13901" xr:uid="{8AAF51E2-F5B0-47B4-BA1A-B163FC043108}"/>
    <hyperlink ref="C984" r:id="rId13902" xr:uid="{D763D0C4-6129-4EF9-8F19-61BEEB67E072}"/>
    <hyperlink ref="AY984" r:id="rId13903" display="https://www.daloopa.com/src/19255989" xr:uid="{59CC9EDC-922E-4F4B-BC32-F76FB851560D}"/>
    <hyperlink ref="A985" r:id="rId13904" xr:uid="{9084315F-F7F8-4BBB-A0A7-11881702C3DC}"/>
    <hyperlink ref="C985" r:id="rId13905" xr:uid="{B3949813-6F78-4756-9840-5BEC74DCF1F6}"/>
    <hyperlink ref="E985" r:id="rId13906" display="https://www.daloopa.com/src/19259905" xr:uid="{79CD7DFD-A274-43CE-8AEB-CA1E05B3250D}"/>
    <hyperlink ref="J985" r:id="rId13907" display="https://www.daloopa.com/src/19259173" xr:uid="{DD87BD85-A105-4C09-A428-81DB4CDA0766}"/>
    <hyperlink ref="K985" r:id="rId13908" display="https://www.daloopa.com/src/19258032" xr:uid="{C9465E60-8952-4C77-8A12-BB43884CB41E}"/>
    <hyperlink ref="M985" r:id="rId13909" display="https://www.daloopa.com/src/19257765" xr:uid="{FE8DD444-31C9-4F33-911D-06F187B87524}"/>
    <hyperlink ref="N985" r:id="rId13910" display="https://www.daloopa.com/src/19257591" xr:uid="{3200B18A-6964-458D-A63D-28A8E42C3BB9}"/>
    <hyperlink ref="O985" r:id="rId13911" display="https://www.daloopa.com/src/19257728" xr:uid="{D8B26745-B29C-4617-B9B2-F4E16582801D}"/>
    <hyperlink ref="P985" r:id="rId13912" display="https://www.daloopa.com/src/66433337" xr:uid="{82134A50-B891-491E-8D91-B7246A1D6F03}"/>
    <hyperlink ref="Q985" r:id="rId13913" display="https://www.daloopa.com/src/19257285" xr:uid="{E08CD873-7504-4F86-A081-129403C44C79}"/>
    <hyperlink ref="R985" r:id="rId13914" display="https://www.daloopa.com/src/19257099" xr:uid="{AB7FBD24-B11B-457B-BB02-4EF0D9DC43E4}"/>
    <hyperlink ref="S985" r:id="rId13915" display="https://www.daloopa.com/src/19256917" xr:uid="{1F0FBBFA-B134-47B8-9C36-9EC892A645EF}"/>
    <hyperlink ref="T985" r:id="rId13916" display="https://www.daloopa.com/src/66433338" xr:uid="{6F8C47CE-3496-4931-9888-C7353A449CC7}"/>
    <hyperlink ref="V985" r:id="rId13917" display="https://www.daloopa.com/src/19256475" xr:uid="{0EF647E6-D45E-4FBB-9B01-92168A200323}"/>
    <hyperlink ref="AP985" r:id="rId13918" display="https://www.daloopa.com/src/58705983" xr:uid="{1139811E-9E90-42DE-83B0-4CAC10010413}"/>
    <hyperlink ref="AU985" r:id="rId13919" display="https://www.daloopa.com/src/19257969" xr:uid="{B2B2405B-1D57-4869-9E0A-E131BC900572}"/>
    <hyperlink ref="AV985" r:id="rId13920" display="https://www.daloopa.com/src/19257527" xr:uid="{D31B2884-B943-407A-983D-C47F53CAF101}"/>
    <hyperlink ref="AW985" r:id="rId13921" display="https://www.daloopa.com/src/19256750" xr:uid="{13BE4525-EF2B-44FC-B2A6-ED8FF5C4D0AA}"/>
    <hyperlink ref="AY985" r:id="rId13922" display="https://www.daloopa.com/src/19255990" xr:uid="{005E9ED7-1FFA-4E96-B734-26850C2BF4E9}"/>
    <hyperlink ref="BB985" r:id="rId13923" display="https://www.daloopa.com/src/46509315" xr:uid="{2F1F38AF-5AB3-4CFF-B122-FD9DA3790923}"/>
    <hyperlink ref="A986" r:id="rId13924" xr:uid="{6E466878-B145-40BD-B391-CE1F13EC46ED}"/>
    <hyperlink ref="C986" r:id="rId13925" xr:uid="{9C343676-15D1-41F5-9C70-204981E8FD10}"/>
    <hyperlink ref="E986" r:id="rId13926" display="https://www.daloopa.com/src/48815980" xr:uid="{EBDB8256-27D2-42AF-8E9E-8CDD729C30AA}"/>
    <hyperlink ref="F986" r:id="rId13927" display="https://www.daloopa.com/src/48816011" xr:uid="{E5848349-ED2F-4214-9E81-BE7302223B86}"/>
    <hyperlink ref="G986" r:id="rId13928" display="https://www.daloopa.com/src/48891910" xr:uid="{60CCE5B3-BF66-4ACD-84FB-71587E83826B}"/>
    <hyperlink ref="H986" r:id="rId13929" display="https://www.daloopa.com/src/48886720" xr:uid="{62B849EC-7AD2-4AE3-8F5A-34A61228356B}"/>
    <hyperlink ref="I986" r:id="rId13930" display="https://www.daloopa.com/src/48886749" xr:uid="{DCEFAAC8-3A51-4D25-B0EA-1BEAFCD5FC8D}"/>
    <hyperlink ref="J986" r:id="rId13931" display="https://www.daloopa.com/src/48886757" xr:uid="{0ED9E138-BE00-41CF-93F3-10EB98F1E897}"/>
    <hyperlink ref="K986" r:id="rId13932" display="https://www.daloopa.com/src/48887251" xr:uid="{1F9DC77F-14A8-4A92-8B5A-30609124E000}"/>
    <hyperlink ref="L986" r:id="rId13933" display="https://www.daloopa.com/src/48887313" xr:uid="{89B6A8AC-7781-4BB2-BA34-84F75EC007F8}"/>
    <hyperlink ref="M986" r:id="rId13934" display="https://www.daloopa.com/src/48887326" xr:uid="{3398FEAC-EB35-45A1-95B2-018D454CF141}"/>
    <hyperlink ref="N986" r:id="rId13935" display="https://www.daloopa.com/src/48887338" xr:uid="{7A2ECBE1-9B92-465A-B7FB-DCCA617EA2E4}"/>
    <hyperlink ref="O986" r:id="rId13936" display="https://www.daloopa.com/src/48887347" xr:uid="{DDB1259D-8FE8-44DA-A5C6-7166E9BF0567}"/>
    <hyperlink ref="P986" r:id="rId13937" display="https://www.daloopa.com/src/48887370" xr:uid="{29DC769C-BC70-4EC5-92E1-75F784BF85F2}"/>
    <hyperlink ref="Q986" r:id="rId13938" display="https://www.daloopa.com/src/48887443" xr:uid="{90A58A43-6ABC-4E54-97AF-A7ADECC918D7}"/>
    <hyperlink ref="R986" r:id="rId13939" display="https://www.daloopa.com/src/48887678" xr:uid="{EF9A92E8-1175-4A23-9C58-3EE2A781550E}"/>
    <hyperlink ref="S986" r:id="rId13940" display="https://www.daloopa.com/src/48887684" xr:uid="{F812047E-D5D0-4F18-8122-E593FB098BAF}"/>
    <hyperlink ref="T986" r:id="rId13941" display="https://www.daloopa.com/src/48887698" xr:uid="{2B523700-D9C8-4BE8-BBFE-7E0FFB523879}"/>
    <hyperlink ref="U986" r:id="rId13942" display="https://www.daloopa.com/src/48887869" xr:uid="{7DFB32A5-801F-4685-AFE4-AD25C6310453}"/>
    <hyperlink ref="V986" r:id="rId13943" display="https://www.daloopa.com/src/48887965" xr:uid="{20E97702-A488-4541-BE43-922F466E0E2C}"/>
    <hyperlink ref="W986" r:id="rId13944" display="https://www.daloopa.com/src/48887990" xr:uid="{56E42CD5-CF29-45FC-889E-A19BAFA18D22}"/>
    <hyperlink ref="X986" r:id="rId13945" display="https://www.daloopa.com/src/48888081" xr:uid="{5A13803B-ADC2-4821-964E-CF0DB4FAA50A}"/>
    <hyperlink ref="Y986" r:id="rId13946" display="https://www.daloopa.com/src/48888099" xr:uid="{DEED380E-33D2-4B3C-A335-A5C8370370C9}"/>
    <hyperlink ref="Z986" r:id="rId13947" display="https://www.daloopa.com/src/48888123" xr:uid="{BA955F80-CB55-46A4-A7E9-2CB63643B5DB}"/>
    <hyperlink ref="AA986" r:id="rId13948" display="https://www.daloopa.com/src/48888169" xr:uid="{CED1D72E-9BB7-4CA6-8F92-D12C4C0100E7}"/>
    <hyperlink ref="AB986" r:id="rId13949" display="https://www.daloopa.com/src/48888199" xr:uid="{29F55B94-9F52-4C62-953A-87546BEA1BD6}"/>
    <hyperlink ref="AC986" r:id="rId13950" display="https://www.daloopa.com/src/48888226" xr:uid="{30E79C31-7787-45EE-915B-46B31C346FE5}"/>
    <hyperlink ref="AD986" r:id="rId13951" display="https://www.daloopa.com/src/48888231" xr:uid="{38CDA037-0478-4581-8A61-1C85D555AD70}"/>
    <hyperlink ref="AE986" r:id="rId13952" display="https://www.daloopa.com/src/48888238" xr:uid="{C78DCC72-10A5-45FB-BD17-EC8EB171A451}"/>
    <hyperlink ref="AF986" r:id="rId13953" display="https://www.daloopa.com/src/48888285" xr:uid="{146BFDCB-F7DD-4C6A-B715-3FC451C3E880}"/>
    <hyperlink ref="AG986" r:id="rId13954" display="https://www.daloopa.com/src/48888296" xr:uid="{9E3F7424-0E81-4E24-9D9F-D51290834FF7}"/>
    <hyperlink ref="AH986" r:id="rId13955" display="https://www.daloopa.com/src/48888304" xr:uid="{F72A492B-4543-4089-884E-BFA590F2BE72}"/>
    <hyperlink ref="AI986" r:id="rId13956" display="https://www.daloopa.com/src/48888310" xr:uid="{792378CB-4094-4896-ABD6-79B39990DB7E}"/>
    <hyperlink ref="AJ986" r:id="rId13957" display="https://www.daloopa.com/src/48888334" xr:uid="{EDF442CD-D6EC-4FFC-B053-8417490D4D36}"/>
    <hyperlink ref="AK986" r:id="rId13958" display="https://www.daloopa.com/src/48888360" xr:uid="{15A47A2A-B5DE-496D-81C3-08B2DD2FF821}"/>
    <hyperlink ref="AL986" r:id="rId13959" display="https://www.daloopa.com/src/48888365" xr:uid="{BE2D02BE-FA9B-4B51-8B3C-2C92D28A99E4}"/>
    <hyperlink ref="AM986" r:id="rId13960" display="https://www.daloopa.com/src/38229942" xr:uid="{B2A04B3A-56D3-4083-A578-671E2A8011E5}"/>
    <hyperlink ref="AN986" r:id="rId13961" display="https://www.daloopa.com/src/48888847" xr:uid="{BE8074E8-4770-488F-BB98-EE9499278277}"/>
    <hyperlink ref="AO986" r:id="rId13962" display="https://www.daloopa.com/src/53490301" xr:uid="{FC74FB93-2749-4719-9B61-F18A98B3A4B7}"/>
    <hyperlink ref="AP986" r:id="rId13963" display="https://www.daloopa.com/src/58706579" xr:uid="{4D687280-B67C-4CC2-AB72-B2776A25DE40}"/>
    <hyperlink ref="AQ986" r:id="rId13964" display="https://www.daloopa.com/src/62997454" xr:uid="{A4DCD8EC-82AE-41ED-95AC-BE71B9B31BBB}"/>
    <hyperlink ref="AR986" r:id="rId13965" display="https://www.daloopa.com/src/67089832" xr:uid="{79137FD3-BF22-42EE-8B0C-6B0D1DD64EEF}"/>
    <hyperlink ref="A989" r:id="rId13966" xr:uid="{A38478F8-89AF-498A-9AF5-3BD36B6705A0}"/>
    <hyperlink ref="C989" r:id="rId13967" xr:uid="{7940E205-7E25-4707-A612-29B93B3048B7}"/>
    <hyperlink ref="E989" r:id="rId13968" display="https://www.daloopa.com/src/19339568" xr:uid="{BAF7047D-7BB8-4DED-B62B-78FCA87B23C7}"/>
    <hyperlink ref="A990" r:id="rId13969" xr:uid="{DBE8FDC9-EC53-411C-8E3E-E40D24C183A9}"/>
    <hyperlink ref="C990" r:id="rId13970" xr:uid="{78E531B8-75BA-40D1-8A66-F12C896D74AD}"/>
    <hyperlink ref="E990" r:id="rId13971" display="https://www.daloopa.com/src/19339570" xr:uid="{7A26158C-CE8D-43DD-9DEF-B4B9E4905543}"/>
    <hyperlink ref="F990" r:id="rId13972" display="https://www.daloopa.com/src/19157498" xr:uid="{C4EEDA1C-BFAC-4A57-948B-747D19D4AEA8}"/>
    <hyperlink ref="G990" r:id="rId13973" display="https://www.daloopa.com/src/19157410" xr:uid="{28B6232A-A826-433E-B5C6-218D9AD46C00}"/>
    <hyperlink ref="H990" r:id="rId13974" display="https://www.daloopa.com/src/66433339" xr:uid="{550A4F20-927C-432D-8CE7-F15768032D45}"/>
    <hyperlink ref="I990" r:id="rId13975" display="https://www.daloopa.com/src/19157073" xr:uid="{EB35F3D2-6082-4633-A3A6-C4E43E23A701}"/>
    <hyperlink ref="J990" r:id="rId13976" display="https://www.daloopa.com/src/19156958" xr:uid="{CA553B2D-726D-46E3-8012-EA07761CA06A}"/>
    <hyperlink ref="K990" r:id="rId13977" display="https://www.daloopa.com/src/19156833" xr:uid="{9E8A9AF8-823B-4830-92DA-0BE4CCDA73C5}"/>
    <hyperlink ref="L990" r:id="rId13978" display="https://www.daloopa.com/src/66433340" xr:uid="{844954E9-0829-4F9C-AAF5-2C55CD306554}"/>
    <hyperlink ref="M990" r:id="rId13979" display="https://www.daloopa.com/src/19156605" xr:uid="{7D8BA1F2-B51D-45DE-8B1C-06EAA94F3E21}"/>
    <hyperlink ref="N990" r:id="rId13980" display="https://www.daloopa.com/src/19156523" xr:uid="{6BC40B24-17A3-45DC-89CD-6365D29E8E15}"/>
    <hyperlink ref="O990" r:id="rId13981" display="https://www.daloopa.com/src/18895779" xr:uid="{5987AD48-8687-48EA-9F0C-915A1E8951E7}"/>
    <hyperlink ref="P990" r:id="rId13982" display="https://www.daloopa.com/src/66433341" xr:uid="{B1D5BB67-C1EA-46E1-B509-CE2FD71F5BF4}"/>
    <hyperlink ref="Q990" r:id="rId13983" display="https://www.daloopa.com/src/18905721" xr:uid="{2FF1E1E2-585F-4D82-B1BF-F8CC64FB2C67}"/>
    <hyperlink ref="R990" r:id="rId13984" display="https://www.daloopa.com/src/18905562" xr:uid="{B2B6BBF5-89D8-4A66-B5A8-4179DF1EE41F}"/>
    <hyperlink ref="S990" r:id="rId13985" display="https://www.daloopa.com/src/18905018" xr:uid="{6E7EF772-91DE-4EA7-AAE6-D7C6AD6765F2}"/>
    <hyperlink ref="T990" r:id="rId13986" display="https://www.daloopa.com/src/66433342" xr:uid="{80D682CB-4F1E-4290-A477-5191664212C7}"/>
    <hyperlink ref="V990" r:id="rId13987" display="https://www.daloopa.com/src/18902396" xr:uid="{1F9DFFB4-B4A8-4350-948C-DCEAC1CDF17E}"/>
    <hyperlink ref="W990" r:id="rId13988" display="https://www.daloopa.com/src/18902301" xr:uid="{C36A87E0-8FC7-4241-880A-35758E493D32}"/>
    <hyperlink ref="Y990" r:id="rId13989" display="https://www.daloopa.com/src/18901642" xr:uid="{3C832784-4439-4783-A15D-CEF4FD96C6A2}"/>
    <hyperlink ref="Z990" r:id="rId13990" display="https://www.daloopa.com/src/18898229" xr:uid="{D90C9C28-0AAC-43C7-8317-E87DB9F762E1}"/>
    <hyperlink ref="AA990" r:id="rId13991" display="https://www.daloopa.com/src/18898097" xr:uid="{082763B1-F98C-44DC-BDD2-1C3C5CE3C0BF}"/>
    <hyperlink ref="AB990" r:id="rId13992" display="https://www.daloopa.com/src/66433343" xr:uid="{1DBE0BE5-4018-4E9D-A17B-03AF2A6DC089}"/>
    <hyperlink ref="AC990" r:id="rId13993" display="https://www.daloopa.com/src/18897384" xr:uid="{A47A5E84-EC69-4A90-B158-83B783141B03}"/>
    <hyperlink ref="AD990" r:id="rId13994" display="https://www.daloopa.com/src/18897285" xr:uid="{09D4788A-D220-4177-946A-F16F418E850D}"/>
    <hyperlink ref="AE990" r:id="rId13995" display="https://www.daloopa.com/src/18897087" xr:uid="{F10755C0-79B1-4810-A492-9AB1C4FC5998}"/>
    <hyperlink ref="AF990" r:id="rId13996" display="https://www.daloopa.com/src/66433344" xr:uid="{44DB5927-73C6-47BA-802E-7A24EA012469}"/>
    <hyperlink ref="AH990" r:id="rId13997" display="https://www.daloopa.com/src/18896479" xr:uid="{004BCC37-DEBB-4C2C-A181-BD4F955219BB}"/>
    <hyperlink ref="AI990" r:id="rId13998" display="https://www.daloopa.com/src/18896262" xr:uid="{E80353E6-49DD-457F-86CC-39757E4E7CDF}"/>
    <hyperlink ref="AL990" r:id="rId13999" display="https://www.daloopa.com/src/32321759" xr:uid="{8445D59A-0FEF-4BCC-83F8-04C3116BD2F2}"/>
    <hyperlink ref="AM990" r:id="rId14000" display="https://www.daloopa.com/src/38227052" xr:uid="{639102CF-32AC-4AA4-9344-C7A5B3671B53}"/>
    <hyperlink ref="AO990" r:id="rId14001" display="https://www.daloopa.com/src/53485392" xr:uid="{8D452A80-E300-477B-9219-64593FABEC8C}"/>
    <hyperlink ref="AP990" r:id="rId14002" display="https://www.daloopa.com/src/58704141" xr:uid="{C5795F77-A56D-448A-813A-0A5DED1347FE}"/>
    <hyperlink ref="AQ990" r:id="rId14003" display="https://www.daloopa.com/src/62997372" xr:uid="{2A2A2639-3D8A-430E-8C96-CEE8F5AC0033}"/>
    <hyperlink ref="AR990" r:id="rId14004" display="https://www.daloopa.com/src/67097380" xr:uid="{4BFF847C-3162-456B-8231-F02CBB9904C4}"/>
    <hyperlink ref="AT990" r:id="rId14005" display="https://www.daloopa.com/src/19157723" xr:uid="{F2BA6FC7-7E81-415E-801D-B5A667101AC9}"/>
    <hyperlink ref="AU990" r:id="rId14006" display="https://www.daloopa.com/src/19156712" xr:uid="{000356B9-3AB9-4C4C-9CB1-ADDA151615B7}"/>
    <hyperlink ref="AV990" r:id="rId14007" display="https://www.daloopa.com/src/19620234" xr:uid="{1E11EE93-7A57-49FA-B40E-8013DF2B6395}"/>
    <hyperlink ref="AW990" r:id="rId14008" display="https://www.daloopa.com/src/18903924" xr:uid="{51D8B3EC-81BC-41C7-88FE-23B0FE113EDD}"/>
    <hyperlink ref="AX990" r:id="rId14009" display="https://www.daloopa.com/src/18902132" xr:uid="{83F917B3-0689-4F3A-826D-1F85CBB466C8}"/>
    <hyperlink ref="AY990" r:id="rId14010" display="https://www.daloopa.com/src/18897855" xr:uid="{D9B6DA4F-ABE1-4613-AB27-F5F8E3AB5557}"/>
    <hyperlink ref="AZ990" r:id="rId14011" display="https://www.daloopa.com/src/18896955" xr:uid="{2640F512-3BF2-4B34-B3B5-911F08AD50B5}"/>
    <hyperlink ref="BA990" r:id="rId14012" display="https://www.daloopa.com/src/18906899" xr:uid="{B4950441-FB3E-4CE0-A09B-69D5DF43174C}"/>
    <hyperlink ref="BB990" r:id="rId14013" display="https://www.daloopa.com/src/46503892" xr:uid="{1C9E2490-0FC6-411D-9392-6D305E05E640}"/>
    <hyperlink ref="BC990" r:id="rId14014" display="https://www.daloopa.com/src/67086860" xr:uid="{E47B67B3-7814-444A-9172-B3D25F7A4B6C}"/>
    <hyperlink ref="A991" r:id="rId14015" xr:uid="{338DA0D8-D353-41ED-BDF5-07A5103CB43B}"/>
    <hyperlink ref="C991" r:id="rId14016" xr:uid="{DA3E4033-E2F1-4667-9713-8ABAEAF081FA}"/>
    <hyperlink ref="AI991" r:id="rId14017" display="https://www.daloopa.com/src/18896263" xr:uid="{DD9F4C36-A37F-4838-A0B3-72EDC1B3FCF3}"/>
    <hyperlink ref="AK991" r:id="rId14018" display="https://www.daloopa.com/src/20857798" xr:uid="{FB1B19D0-7710-4FD0-AF42-5D3AACA2240B}"/>
    <hyperlink ref="BA991" r:id="rId14019" display="https://www.daloopa.com/src/18906898" xr:uid="{6EEB6FFB-CF66-4FDA-AB1B-C233EE47C6D8}"/>
    <hyperlink ref="A992" r:id="rId14020" xr:uid="{2A448819-8C56-4FF7-AFE3-3B04ED8446BD}"/>
    <hyperlink ref="C992" r:id="rId14021" xr:uid="{EC0873B2-A3D2-4EE6-A8B5-0FFEEBF9531B}"/>
    <hyperlink ref="AK992" r:id="rId14022" display="https://www.daloopa.com/src/20857797" xr:uid="{98CCF92A-9EB1-48E3-8FDB-9DB549563B59}"/>
    <hyperlink ref="AL992" r:id="rId14023" display="https://www.daloopa.com/src/32321760" xr:uid="{40B50BB2-2547-4EF7-B718-6A22238380F8}"/>
    <hyperlink ref="AM992" r:id="rId14024" display="https://www.daloopa.com/src/38227051" xr:uid="{C27AE663-F201-41B4-A361-324071B4DE45}"/>
    <hyperlink ref="AN992" r:id="rId14025" display="https://www.daloopa.com/src/46520544" xr:uid="{98FCE315-2A42-4CB2-9509-A0DCF01D1B3F}"/>
    <hyperlink ref="AO992" r:id="rId14026" display="https://www.daloopa.com/src/53485391" xr:uid="{78D78E55-C6BD-41C0-A994-43730D8BB589}"/>
    <hyperlink ref="AP992" r:id="rId14027" display="https://www.daloopa.com/src/58704142" xr:uid="{2E9277D3-CA51-4447-95F5-4BAD343945CC}"/>
    <hyperlink ref="AQ992" r:id="rId14028" display="https://www.daloopa.com/src/62997371" xr:uid="{84EB8C94-26FF-4318-81E4-81553BF0839A}"/>
    <hyperlink ref="AR992" r:id="rId14029" display="https://www.daloopa.com/src/67097381" xr:uid="{5F753EC3-249F-4E97-9C91-E88C17C2EB23}"/>
    <hyperlink ref="BA992" r:id="rId14030" display="https://www.daloopa.com/src/18906900" xr:uid="{04BAA070-F413-4116-B7EF-4A77FCFA85BC}"/>
    <hyperlink ref="BB992" r:id="rId14031" display="https://www.daloopa.com/src/46503893" xr:uid="{93633BFC-21D7-4C8E-BCD8-27D56ABD36EE}"/>
    <hyperlink ref="BC992" r:id="rId14032" display="https://www.daloopa.com/src/67086859" xr:uid="{F3A4A1C3-6042-4BB8-8266-A95E8E519B29}"/>
    <hyperlink ref="A993" r:id="rId14033" xr:uid="{7EC01B81-B969-4ADB-BAAD-8ADC1DAF2C99}"/>
    <hyperlink ref="C993" r:id="rId14034" xr:uid="{4EC22980-E26C-455A-B2E6-666B59310C18}"/>
    <hyperlink ref="Y993" r:id="rId14035" display="https://www.daloopa.com/src/18901643" xr:uid="{79FC2717-4940-4CD2-8FE3-D9FFFFA08F33}"/>
    <hyperlink ref="Z993" r:id="rId14036" display="https://www.daloopa.com/src/18898228" xr:uid="{DA3AAB58-73F5-4E6E-BE41-EDE86B9A2143}"/>
    <hyperlink ref="AA993" r:id="rId14037" display="https://www.daloopa.com/src/18898096" xr:uid="{45F77FBA-2F95-4E3E-9657-02D5787B3F58}"/>
    <hyperlink ref="AB993" r:id="rId14038" display="https://www.daloopa.com/src/66433345" xr:uid="{25FC4B8E-65A5-4562-A364-9C7957295EB0}"/>
    <hyperlink ref="AC993" r:id="rId14039" display="https://www.daloopa.com/src/18897383" xr:uid="{2B2C131E-CBCA-4ADE-9C56-C7C7A885C619}"/>
    <hyperlink ref="AD993" r:id="rId14040" display="https://www.daloopa.com/src/18897284" xr:uid="{180EA7E3-6367-452E-957E-0B166DA7964B}"/>
    <hyperlink ref="AE993" r:id="rId14041" display="https://www.daloopa.com/src/18897088" xr:uid="{F5DDB3FB-D30F-4182-9D17-46FF7CC7D6C1}"/>
    <hyperlink ref="AF993" r:id="rId14042" display="https://www.daloopa.com/src/66433346" xr:uid="{FB873A15-4FA6-4B82-960F-E4628109D14C}"/>
    <hyperlink ref="AG993" r:id="rId14043" display="https://www.daloopa.com/src/18896628" xr:uid="{DBB14EDE-089B-40FA-AA4B-6E2A37F7190D}"/>
    <hyperlink ref="AH993" r:id="rId14044" display="https://www.daloopa.com/src/18896480" xr:uid="{7356EEEC-504C-49F1-9E18-62BF61A703B8}"/>
    <hyperlink ref="AI993" r:id="rId14045" display="https://www.daloopa.com/src/18896264" xr:uid="{62C2CE66-A74B-49C7-90A1-482125CD6E72}"/>
    <hyperlink ref="AX993" r:id="rId14046" display="https://www.daloopa.com/src/18902133" xr:uid="{BD9FCA5A-EEB9-4301-8C89-F00F04E72E26}"/>
    <hyperlink ref="AY993" r:id="rId14047" display="https://www.daloopa.com/src/18897854" xr:uid="{327BA9F2-5523-4AEA-B352-C94BD33CAF85}"/>
    <hyperlink ref="AZ993" r:id="rId14048" display="https://www.daloopa.com/src/18896954" xr:uid="{BD573C59-42C4-47D3-A11E-691C17BB6264}"/>
    <hyperlink ref="A994" r:id="rId14049" xr:uid="{14E85AB1-1FE6-4EB9-9906-F8CA9E58D1D2}"/>
    <hyperlink ref="C994" r:id="rId14050" xr:uid="{65D5111E-A9C6-430F-B035-85210D88BD0B}"/>
    <hyperlink ref="E994" r:id="rId14051" display="https://www.daloopa.com/src/19339569" xr:uid="{F329A6AA-41A5-4941-8E18-486E7FB9C279}"/>
    <hyperlink ref="F994" r:id="rId14052" display="https://www.daloopa.com/src/19157499" xr:uid="{99672002-D789-4FFA-8231-361BA10D7791}"/>
    <hyperlink ref="I994" r:id="rId14053" display="https://www.daloopa.com/src/19157072" xr:uid="{441C0CD3-24DB-4152-B96D-065C61FE07F1}"/>
    <hyperlink ref="J994" r:id="rId14054" display="https://www.daloopa.com/src/19156959" xr:uid="{29659962-B650-4DCC-BE57-96EEF055F809}"/>
    <hyperlink ref="K994" r:id="rId14055" display="https://www.daloopa.com/src/19156832" xr:uid="{7B1A422E-CF42-401C-834D-2E1A4B78E40C}"/>
    <hyperlink ref="L994" r:id="rId14056" display="https://www.daloopa.com/src/66433347" xr:uid="{35391C06-6805-48FC-92C2-D369001711C9}"/>
    <hyperlink ref="M994" r:id="rId14057" display="https://www.daloopa.com/src/19156603" xr:uid="{683F3ABD-ABF6-4A99-B431-C1418539A0E1}"/>
    <hyperlink ref="N994" r:id="rId14058" display="https://www.daloopa.com/src/19156520" xr:uid="{95684FFE-AF95-4472-832F-6E946D2A3B68}"/>
    <hyperlink ref="O994" r:id="rId14059" display="https://www.daloopa.com/src/18895776" xr:uid="{ECC3E248-29A9-42C3-9B9E-A8BDFC2C54BE}"/>
    <hyperlink ref="Q994" r:id="rId14060" display="https://www.daloopa.com/src/18905719" xr:uid="{53758837-4C95-4AA2-8C86-3788BC5A052B}"/>
    <hyperlink ref="R994" r:id="rId14061" display="https://www.daloopa.com/src/18905559" xr:uid="{1692D8CA-CC8A-4652-96A4-28F7FE1EF152}"/>
    <hyperlink ref="S994" r:id="rId14062" display="https://www.daloopa.com/src/18905019" xr:uid="{FE707E37-2362-4A4A-A91B-69ACDC406CCA}"/>
    <hyperlink ref="T994" r:id="rId14063" display="https://www.daloopa.com/src/66433348" xr:uid="{A53985B4-C621-42D2-9930-20DDCA5F46D5}"/>
    <hyperlink ref="U994" r:id="rId14064" display="https://www.daloopa.com/src/18902574" xr:uid="{E0AFE6EE-D345-4F9B-BF29-0036D4194BAE}"/>
    <hyperlink ref="V994" r:id="rId14065" display="https://www.daloopa.com/src/18902397" xr:uid="{8A0D8D0F-4E23-4536-A44F-C9A85848A77C}"/>
    <hyperlink ref="W994" r:id="rId14066" display="https://www.daloopa.com/src/18902300" xr:uid="{0640AD08-6B6E-424A-96D3-DB4A8BE4C551}"/>
    <hyperlink ref="AT994" r:id="rId14067" display="https://www.daloopa.com/src/19157724" xr:uid="{2F74E2F3-F0CD-44C3-9551-9CB4BC465946}"/>
    <hyperlink ref="AU994" r:id="rId14068" display="https://www.daloopa.com/src/19156713" xr:uid="{29EE4AD2-F0C5-47C8-953B-9A0B0C21F875}"/>
    <hyperlink ref="AW994" r:id="rId14069" display="https://www.daloopa.com/src/18903925" xr:uid="{C80919C2-F0F7-46F2-995A-05546255593D}"/>
    <hyperlink ref="A995" r:id="rId14070" xr:uid="{23A78D48-AA0C-4B85-BB6C-AACE62214BC7}"/>
    <hyperlink ref="C995" r:id="rId14071" xr:uid="{9E26BD21-E0C9-43DB-B340-448040EA76AC}"/>
    <hyperlink ref="E995" r:id="rId14072" display="https://www.daloopa.com/src/19339571" xr:uid="{D9F305F1-1235-4843-886B-EF3B00D05DC7}"/>
    <hyperlink ref="F995" r:id="rId14073" display="https://www.daloopa.com/src/19157500" xr:uid="{F6493654-0098-4D4F-86D0-4A285AB2A5C6}"/>
    <hyperlink ref="G995" r:id="rId14074" display="https://www.daloopa.com/src/19157411" xr:uid="{9D722093-1BCD-4D71-932E-646680C17197}"/>
    <hyperlink ref="I995" r:id="rId14075" display="https://www.daloopa.com/src/19157074" xr:uid="{9E58C8D5-0C77-4DFD-B4FC-773BE1A5A407}"/>
    <hyperlink ref="J995" r:id="rId14076" display="https://www.daloopa.com/src/19156960" xr:uid="{CD051098-D35B-486E-A61C-16D51A590237}"/>
    <hyperlink ref="K995" r:id="rId14077" display="https://www.daloopa.com/src/19156834" xr:uid="{1CE6D83F-85E9-46A9-929F-7617A7DE6345}"/>
    <hyperlink ref="L995" r:id="rId14078" display="https://www.daloopa.com/src/66433349" xr:uid="{7BA5CF8E-F466-46A0-B4D6-11BDAE276086}"/>
    <hyperlink ref="M995" r:id="rId14079" display="https://www.daloopa.com/src/19156604" xr:uid="{3E1DEC66-62E8-444B-AEBA-C8028B6F3254}"/>
    <hyperlink ref="N995" r:id="rId14080" display="https://www.daloopa.com/src/19156521" xr:uid="{93B7E056-D5E2-4C6F-B631-69CAA04ACD91}"/>
    <hyperlink ref="O995" r:id="rId14081" display="https://www.daloopa.com/src/18895777" xr:uid="{8DAC1C59-A040-4CEA-8F5E-8D3E514CD912}"/>
    <hyperlink ref="P995" r:id="rId14082" display="https://www.daloopa.com/src/66433350" xr:uid="{E0D1F7A0-522B-4C17-8016-95CD49806471}"/>
    <hyperlink ref="Q995" r:id="rId14083" display="https://www.daloopa.com/src/18905720" xr:uid="{28CB9A2A-76C7-4672-9A91-642CCCA4FA56}"/>
    <hyperlink ref="R995" r:id="rId14084" display="https://www.daloopa.com/src/18905560" xr:uid="{01EF8B24-5D7F-45A4-9709-B230247D7561}"/>
    <hyperlink ref="S995" r:id="rId14085" display="https://www.daloopa.com/src/18905020" xr:uid="{183BF722-9E77-417E-AECE-89327A8FBA17}"/>
    <hyperlink ref="T995" r:id="rId14086" display="https://www.daloopa.com/src/66433351" xr:uid="{99A35B66-0186-4257-B20F-C0CB52810982}"/>
    <hyperlink ref="AU995" r:id="rId14087" display="https://www.daloopa.com/src/19156714" xr:uid="{EBC3B5D0-46D5-4F49-9937-FB55350FF22A}"/>
    <hyperlink ref="AV995" r:id="rId14088" display="https://www.daloopa.com/src/18905891" xr:uid="{B162F94B-2DF3-4B0D-B853-E8B7B5708BA2}"/>
    <hyperlink ref="AW995" r:id="rId14089" display="https://www.daloopa.com/src/18903926" xr:uid="{F2022F71-5602-4D31-B6E0-64A1E25BA7DA}"/>
    <hyperlink ref="A996" r:id="rId14090" xr:uid="{2D8E3C8F-2EE3-4A94-8079-63E2D1570BCB}"/>
    <hyperlink ref="C996" r:id="rId14091" xr:uid="{25112BB5-EA40-4017-9555-51FC6B52C0B5}"/>
    <hyperlink ref="K996" r:id="rId14092" display="https://www.daloopa.com/src/19156835" xr:uid="{65AFD0DF-6C76-4A1C-863F-FE1F2CE731E7}"/>
    <hyperlink ref="N996" r:id="rId14093" display="https://www.daloopa.com/src/19156522" xr:uid="{919673E2-BE1D-47FD-B67D-D906CABDA970}"/>
    <hyperlink ref="O996" r:id="rId14094" display="https://www.daloopa.com/src/18895778" xr:uid="{F7C419D8-A975-41B7-8774-05BB79D71AF9}"/>
    <hyperlink ref="Q996" r:id="rId14095" display="https://www.daloopa.com/src/18905722" xr:uid="{783F7C06-4116-42F6-8740-263FCA5CC5AB}"/>
    <hyperlink ref="R996" r:id="rId14096" display="https://www.daloopa.com/src/18905561" xr:uid="{2120503A-D714-40AB-A832-B876F31F501D}"/>
    <hyperlink ref="Y996" r:id="rId14097" display="https://www.daloopa.com/src/18901644" xr:uid="{02EBE952-BDD3-4CB4-A552-DF84C742A982}"/>
    <hyperlink ref="Z996" r:id="rId14098" display="https://www.daloopa.com/src/18898230" xr:uid="{53579F0E-A765-4388-B518-0516F93CF179}"/>
    <hyperlink ref="AV996" r:id="rId14099" display="https://www.daloopa.com/src/18905892" xr:uid="{5C0D4640-F7BE-4EDB-AFE0-D3E4B3D982CF}"/>
    <hyperlink ref="A997" r:id="rId14100" xr:uid="{9E970669-1084-404B-B294-F7CAFD95B8EC}"/>
    <hyperlink ref="C997" r:id="rId14101" xr:uid="{D0E2234B-78FB-45B3-ADEF-CA0CB904EBAB}"/>
    <hyperlink ref="E997" r:id="rId14102" display="https://www.daloopa.com/src/48892068" xr:uid="{5ED92984-0FDE-40C3-B56F-394CC3F4339C}"/>
    <hyperlink ref="F997" r:id="rId14103" display="https://www.daloopa.com/src/48892019" xr:uid="{F3430729-1239-4149-B1BD-18DD5E64D472}"/>
    <hyperlink ref="H997" r:id="rId14104" display="https://www.daloopa.com/src/48891629" xr:uid="{12EDA998-5ECD-4581-AC0E-D7130A46A3BD}"/>
    <hyperlink ref="I997" r:id="rId14105" display="https://www.daloopa.com/src/48891589" xr:uid="{DD37986C-B4AB-4B84-85DE-1DC2192BA41E}"/>
    <hyperlink ref="J997" r:id="rId14106" display="https://www.daloopa.com/src/48891580" xr:uid="{71AFB028-D960-4B69-A88E-622DDC5BA66A}"/>
    <hyperlink ref="K997" r:id="rId14107" display="https://www.daloopa.com/src/48891542" xr:uid="{4114B701-ADCB-47D7-9FF2-70AD46985CEC}"/>
    <hyperlink ref="L997" r:id="rId14108" display="https://www.daloopa.com/src/48891527" xr:uid="{07B7F775-B63B-4FB6-A4FA-349194B617DD}"/>
    <hyperlink ref="M997" r:id="rId14109" display="https://www.daloopa.com/src/48891497" xr:uid="{C796EF8F-78E9-4D39-A679-E07DA9F4EB03}"/>
    <hyperlink ref="N997" r:id="rId14110" display="https://www.daloopa.com/src/48891306" xr:uid="{5EE2286B-2DDD-4BBD-A4B9-FA58AA60BC76}"/>
    <hyperlink ref="O997" r:id="rId14111" display="https://www.daloopa.com/src/48891276" xr:uid="{5F5B0895-511A-4B95-94C4-46564A5B81FC}"/>
    <hyperlink ref="P997" r:id="rId14112" display="https://www.daloopa.com/src/48891253" xr:uid="{46E87582-3AA7-43F9-B6D2-EB40805D8057}"/>
    <hyperlink ref="Q997" r:id="rId14113" display="https://www.daloopa.com/src/48891195" xr:uid="{4242B0BF-ED4B-4AB3-99C4-9BB5B224580C}"/>
    <hyperlink ref="R997" r:id="rId14114" display="https://www.daloopa.com/src/48891119" xr:uid="{1D8E316D-D89F-4ADB-A507-64250ED18693}"/>
    <hyperlink ref="S997" r:id="rId14115" display="https://www.daloopa.com/src/48891069" xr:uid="{8CBB20AB-D9EE-41A0-9583-B7F737B3AA7E}"/>
    <hyperlink ref="T997" r:id="rId14116" display="https://www.daloopa.com/src/48890894" xr:uid="{3B2BBE68-8E34-478F-9EAB-753AA9E1A634}"/>
    <hyperlink ref="U997" r:id="rId14117" display="https://www.daloopa.com/src/48890793" xr:uid="{42CAED02-04F6-40AA-B0AE-5DD96858BDC1}"/>
    <hyperlink ref="V997" r:id="rId14118" display="https://www.daloopa.com/src/48890757" xr:uid="{590852A7-7343-45A1-BC22-5558EF343CAE}"/>
    <hyperlink ref="W997" r:id="rId14119" display="https://www.daloopa.com/src/48890735" xr:uid="{3154887F-FFC9-47CC-98CF-D7580735EF0A}"/>
    <hyperlink ref="X997" r:id="rId14120" display="https://www.daloopa.com/src/48890608" xr:uid="{612B364D-148A-4258-A479-4917FC1168B5}"/>
    <hyperlink ref="Y997" r:id="rId14121" display="https://www.daloopa.com/src/48890564" xr:uid="{DE22291F-5228-4D47-90BD-5DD7625639FE}"/>
    <hyperlink ref="Z997" r:id="rId14122" display="https://www.daloopa.com/src/48890533" xr:uid="{3B32B8AB-336A-4132-837A-F2BA8899F5E9}"/>
    <hyperlink ref="AA997" r:id="rId14123" display="https://www.daloopa.com/src/48890471" xr:uid="{0E4B1331-D9C0-44B8-8F01-BF16C692AB48}"/>
    <hyperlink ref="AB997" r:id="rId14124" display="https://www.daloopa.com/src/48890455" xr:uid="{2BC32F29-042E-403E-89CE-962AA6CAECC7}"/>
    <hyperlink ref="AC997" r:id="rId14125" display="https://www.daloopa.com/src/48890423" xr:uid="{A0FA5757-C689-4195-B3D6-E7AC5E6DFB2B}"/>
    <hyperlink ref="AD997" r:id="rId14126" display="https://www.daloopa.com/src/48890393" xr:uid="{D966A7C2-C469-4574-8372-457E504335D8}"/>
    <hyperlink ref="AE997" r:id="rId14127" display="https://www.daloopa.com/src/48890367" xr:uid="{80343C3A-26DE-49B2-A7B6-2DF237BB1EBB}"/>
    <hyperlink ref="AF997" r:id="rId14128" display="https://www.daloopa.com/src/48889508" xr:uid="{4B3FBECA-93D4-4417-9CC9-C745CED684DC}"/>
    <hyperlink ref="AG997" r:id="rId14129" display="https://www.daloopa.com/src/48889452" xr:uid="{598C982A-43D5-4E5B-A3F0-08E274116365}"/>
    <hyperlink ref="AH997" r:id="rId14130" display="https://www.daloopa.com/src/48889403" xr:uid="{6769BABC-2451-4B28-B355-BC4C666AEBF6}"/>
    <hyperlink ref="AI997" r:id="rId14131" display="https://www.daloopa.com/src/48889353" xr:uid="{773D1B8D-2597-4A65-82E6-F9FEF2344D54}"/>
    <hyperlink ref="AJ997" r:id="rId14132" display="https://www.daloopa.com/src/48889275" xr:uid="{C0CC026C-BD47-45B1-8ADE-7CEB477BBBE5}"/>
    <hyperlink ref="AK997" r:id="rId14133" display="https://www.daloopa.com/src/48889156" xr:uid="{3F806C0D-47F2-470A-9276-19134969B626}"/>
    <hyperlink ref="AL997" r:id="rId14134" display="https://www.daloopa.com/src/48889114" xr:uid="{12C63F9A-A039-419D-A6E6-A473AD6815BD}"/>
    <hyperlink ref="AM997" r:id="rId14135" display="https://www.daloopa.com/src/38227053" xr:uid="{F987CF86-DCB5-4D3B-AB43-128D05B1AEB7}"/>
    <hyperlink ref="AN997" r:id="rId14136" display="https://www.daloopa.com/src/48889061" xr:uid="{B209293C-96F7-4FC3-A873-94E4C181E680}"/>
    <hyperlink ref="AO997" r:id="rId14137" display="https://www.daloopa.com/src/53490409" xr:uid="{47734972-A2CE-4EBB-A07A-F7DA3C3848FF}"/>
    <hyperlink ref="AP997" r:id="rId14138" display="https://www.daloopa.com/src/58706601" xr:uid="{EEA79070-E7EC-4939-9DAE-582AEDCFC0E0}"/>
    <hyperlink ref="AQ997" r:id="rId14139" display="https://www.daloopa.com/src/62997471" xr:uid="{A321C31A-E9F3-4EDA-A027-8CFF3E4623DB}"/>
    <hyperlink ref="AR997" r:id="rId14140" display="https://www.daloopa.com/src/67089838" xr:uid="{0331CA78-B24E-49CE-820B-0ABFA273F4EA}"/>
    <hyperlink ref="A1000" r:id="rId14141" xr:uid="{2F13FED9-3BAF-41BA-BD2F-E92928BA4A92}"/>
    <hyperlink ref="C1000" r:id="rId14142" xr:uid="{9E4BF981-4B95-4D90-9D3E-0FF829E246BB}"/>
    <hyperlink ref="E1000" r:id="rId14143" display="https://www.daloopa.com/src/19345493" xr:uid="{3C2F534D-5BDF-45F1-BC01-CE45875351C0}"/>
    <hyperlink ref="A1001" r:id="rId14144" xr:uid="{9CA97BF2-9084-4898-927C-9242DAC1225F}"/>
    <hyperlink ref="C1001" r:id="rId14145" xr:uid="{B2DBD3F5-E8FA-4A02-983A-803C149BBE69}"/>
    <hyperlink ref="E1001" r:id="rId14146" display="https://www.daloopa.com/src/19345494" xr:uid="{71EBF520-02B5-4F8C-98AF-2D32CAB67273}"/>
    <hyperlink ref="F1001" r:id="rId14147" display="https://www.daloopa.com/src/19151350" xr:uid="{FEAC3C22-FE4D-4E82-A648-6796C62F17F3}"/>
    <hyperlink ref="G1001" r:id="rId14148" display="https://www.daloopa.com/src/19151294" xr:uid="{B031547D-D947-4432-83FF-2DAF9F73069C}"/>
    <hyperlink ref="H1001" r:id="rId14149" display="https://www.daloopa.com/src/66433352" xr:uid="{947728BA-698A-4E97-AB49-04C2B6C0C400}"/>
    <hyperlink ref="I1001" r:id="rId14150" display="https://www.daloopa.com/src/19150982" xr:uid="{8149D4DA-9E6F-432B-920B-BF108B17D1C6}"/>
    <hyperlink ref="J1001" r:id="rId14151" display="https://www.daloopa.com/src/19150914" xr:uid="{43F6CB22-0B5E-46C8-B50D-A42F204C45AB}"/>
    <hyperlink ref="K1001" r:id="rId14152" display="https://www.daloopa.com/src/19150830" xr:uid="{4CF537F9-E4B1-4490-ACC5-DE1189FF55DF}"/>
    <hyperlink ref="L1001" r:id="rId14153" display="https://www.daloopa.com/src/66433353" xr:uid="{F759E752-AE7F-49B2-804C-2984D348517F}"/>
    <hyperlink ref="M1001" r:id="rId14154" display="https://www.daloopa.com/src/19150414" xr:uid="{66E93865-574A-4AD1-B6AE-52974EF2F6B6}"/>
    <hyperlink ref="N1001" r:id="rId14155" display="https://www.daloopa.com/src/19150199" xr:uid="{CB2DC408-4143-400F-8BB8-F0DC7F6DE5FE}"/>
    <hyperlink ref="O1001" r:id="rId14156" display="https://www.daloopa.com/src/50428807" xr:uid="{0BC99B8E-F55F-4A7A-A6D7-0D60655E0630}"/>
    <hyperlink ref="P1001" r:id="rId14157" display="https://www.daloopa.com/src/66433354" xr:uid="{72143038-5565-4DF4-A06B-3E5C81CF53A6}"/>
    <hyperlink ref="Q1001" r:id="rId14158" display="https://www.daloopa.com/src/18893936" xr:uid="{2BA0ED78-8140-47A7-9FA2-715BA0E0FE3D}"/>
    <hyperlink ref="R1001" r:id="rId14159" display="https://www.daloopa.com/src/18893768" xr:uid="{B47B5A18-5906-4CAF-A1D4-BA587C78FF96}"/>
    <hyperlink ref="S1001" r:id="rId14160" display="https://www.daloopa.com/src/18893475" xr:uid="{74673A35-D102-4B18-9A76-BAB556165178}"/>
    <hyperlink ref="T1001" r:id="rId14161" display="https://www.daloopa.com/src/66433355" xr:uid="{9A5F6939-E510-47C4-8FB8-A01E0085C9F9}"/>
    <hyperlink ref="U1001" r:id="rId14162" display="https://www.daloopa.com/src/18893128" xr:uid="{30619C85-864E-4FA6-B05D-A1F0DC25049A}"/>
    <hyperlink ref="V1001" r:id="rId14163" display="https://www.daloopa.com/src/18892899" xr:uid="{7E5D43E0-7146-49C8-8882-6476474FEBE5}"/>
    <hyperlink ref="W1001" r:id="rId14164" display="https://www.daloopa.com/src/18892334" xr:uid="{C3963F8C-194E-465D-AF80-2963F066BE63}"/>
    <hyperlink ref="AT1001" r:id="rId14165" display="https://www.daloopa.com/src/19151195" xr:uid="{A7DD3A88-B30C-40AE-8863-F618920BAEBF}"/>
    <hyperlink ref="AU1001" r:id="rId14166" display="https://www.daloopa.com/src/19150764" xr:uid="{305E1C61-C329-4077-82E3-C80ACFE6C8E4}"/>
    <hyperlink ref="AV1001" r:id="rId14167" display="https://www.daloopa.com/src/18895073" xr:uid="{2A86F51B-40EB-44C4-9F57-2773B90C10E2}"/>
    <hyperlink ref="AW1001" r:id="rId14168" display="https://www.daloopa.com/src/18894522" xr:uid="{3C2B2ADD-1A3A-4B9A-80BF-26E3881A15E6}"/>
    <hyperlink ref="A1002" r:id="rId14169" xr:uid="{33B12B48-6DB3-45C5-8FA1-1217CB038601}"/>
    <hyperlink ref="C1002" r:id="rId14170" xr:uid="{AE8F2E02-187C-4DE2-A471-90FC7D033757}"/>
    <hyperlink ref="E1002" r:id="rId14171" display="https://www.daloopa.com/src/19345496" xr:uid="{49D1E634-664B-44B7-85D2-6AA0653CF82A}"/>
    <hyperlink ref="G1002" r:id="rId14172" display="https://www.daloopa.com/src/19151296" xr:uid="{D490FAC7-87EB-4594-A55F-F37471BA179A}"/>
    <hyperlink ref="I1002" r:id="rId14173" display="https://www.daloopa.com/src/19150984" xr:uid="{019E33C8-D7D2-4A1D-8D78-2196A123AFA5}"/>
    <hyperlink ref="J1002" r:id="rId14174" display="https://www.daloopa.com/src/19150916" xr:uid="{808E5DCF-D15F-47A5-B85F-0C5EDDCE9476}"/>
    <hyperlink ref="K1002" r:id="rId14175" display="https://www.daloopa.com/src/19150829" xr:uid="{574AA2D7-C510-445C-8094-7CC41D992D84}"/>
    <hyperlink ref="L1002" r:id="rId14176" display="https://www.daloopa.com/src/66433356" xr:uid="{DA7730B1-28F5-4E82-BE79-ECB967D1D429}"/>
    <hyperlink ref="M1002" r:id="rId14177" display="https://www.daloopa.com/src/19150415" xr:uid="{1062370A-56E9-413A-A18D-5271FDCE005E}"/>
    <hyperlink ref="Q1002" r:id="rId14178" display="https://www.daloopa.com/src/18893937" xr:uid="{3220D89D-E07A-49FD-8D12-8BBF64ADFD35}"/>
    <hyperlink ref="R1002" r:id="rId14179" display="https://www.daloopa.com/src/18893769" xr:uid="{7E8927B6-D5A3-40FA-A234-FC1D7C7F6F82}"/>
    <hyperlink ref="S1002" r:id="rId14180" display="https://www.daloopa.com/src/18893474" xr:uid="{CB4A187F-64A9-4294-8CAA-F538D076137A}"/>
    <hyperlink ref="T1002" r:id="rId14181" display="https://www.daloopa.com/src/66433357" xr:uid="{121A34B7-905E-4C17-B371-37A226BEA473}"/>
    <hyperlink ref="AU1002" r:id="rId14182" display="https://www.daloopa.com/src/19150765" xr:uid="{78D08006-6B00-4663-AAB9-E22CFB9E9F5E}"/>
    <hyperlink ref="AV1002" r:id="rId14183" display="https://www.daloopa.com/src/18895072" xr:uid="{C8970D36-4201-4E33-81E9-0145EB61B513}"/>
    <hyperlink ref="AW1002" r:id="rId14184" display="https://www.daloopa.com/src/18894520" xr:uid="{C7255012-D206-4AC1-ABD2-C994280C708B}"/>
    <hyperlink ref="A1003" r:id="rId14185" xr:uid="{38BF71A3-BF1F-454B-903D-6D2E11DBBE55}"/>
    <hyperlink ref="C1003" r:id="rId14186" xr:uid="{AAA5D38A-15A9-423F-B7CF-3F1FACC5588D}"/>
    <hyperlink ref="AM1003" r:id="rId14187" display="https://www.daloopa.com/src/38226788" xr:uid="{8E2B54B3-B9D3-4036-8A81-EC116303D586}"/>
    <hyperlink ref="AO1003" r:id="rId14188" display="https://www.daloopa.com/src/53485133" xr:uid="{B6BFFB18-9CE5-4D78-8AA1-825E4EA08278}"/>
    <hyperlink ref="AP1003" r:id="rId14189" display="https://www.daloopa.com/src/58704069" xr:uid="{E347E5FA-5429-4751-B9C6-AED2773C0A58}"/>
    <hyperlink ref="AQ1003" r:id="rId14190" display="https://www.daloopa.com/src/62997364" xr:uid="{BDC26BC5-5251-494F-9A8C-6E5244601C79}"/>
    <hyperlink ref="AR1003" r:id="rId14191" display="https://www.daloopa.com/src/67097382" xr:uid="{258DB592-A809-4F1F-934C-C07A1650A9FC}"/>
    <hyperlink ref="BA1003" r:id="rId14192" display="https://www.daloopa.com/src/18907225" xr:uid="{28E81D7C-9E51-45AF-ADB9-395D733E5162}"/>
    <hyperlink ref="BB1003" r:id="rId14193" display="https://www.daloopa.com/src/46503804" xr:uid="{6EAE3F2F-4451-41C6-B38F-D496A23600BA}"/>
    <hyperlink ref="BC1003" r:id="rId14194" display="https://www.daloopa.com/src/67086768" xr:uid="{DCA9337B-BEB9-40B8-95AF-479B5FEDC85F}"/>
    <hyperlink ref="A1004" r:id="rId14195" xr:uid="{AB69981C-5271-4C10-A409-D762C9575B1A}"/>
    <hyperlink ref="C1004" r:id="rId14196" xr:uid="{63C2D6B0-094F-4DD6-834E-7A67E78C0ED7}"/>
    <hyperlink ref="Y1004" r:id="rId14197" display="https://www.daloopa.com/src/18882299" xr:uid="{58526220-F4B9-4E24-99FD-B919DF2D0B3B}"/>
    <hyperlink ref="Z1004" r:id="rId14198" display="https://www.daloopa.com/src/18882142" xr:uid="{FD347F3C-C06A-4C0D-8A1E-32EBDC69619B}"/>
    <hyperlink ref="AA1004" r:id="rId14199" display="https://www.daloopa.com/src/18881836" xr:uid="{B0BA74AB-EE74-429A-B2B8-197A0F3B5A6F}"/>
    <hyperlink ref="AB1004" r:id="rId14200" display="https://www.daloopa.com/src/66433358" xr:uid="{6C4871D6-A46A-45C1-AF13-67612E7EB25E}"/>
    <hyperlink ref="AC1004" r:id="rId14201" display="https://www.daloopa.com/src/18881184" xr:uid="{27EB8AA8-9918-4DE5-90DE-A4D635EBCCF2}"/>
    <hyperlink ref="AD1004" r:id="rId14202" display="https://www.daloopa.com/src/18880892" xr:uid="{EFB2490B-709A-463D-92C5-E9C63E1EE6D4}"/>
    <hyperlink ref="AG1004" r:id="rId14203" display="https://www.daloopa.com/src/18879553" xr:uid="{4A8FCB98-C8B1-4985-88C4-C9F98233C5AB}"/>
    <hyperlink ref="AH1004" r:id="rId14204" display="https://www.daloopa.com/src/18879413" xr:uid="{FC7DABD3-3968-49CA-A7E2-0600378BD3F3}"/>
    <hyperlink ref="AI1004" r:id="rId14205" display="https://www.daloopa.com/src/18877402" xr:uid="{03210CCC-B33C-4432-A9AE-907EA26E2C00}"/>
    <hyperlink ref="AX1004" r:id="rId14206" display="https://www.daloopa.com/src/18894376" xr:uid="{E9EBA47A-60B6-4A61-B02B-5DD816DB26B4}"/>
    <hyperlink ref="AY1004" r:id="rId14207" display="https://www.daloopa.com/src/18881376" xr:uid="{71B3ECC1-0210-474B-BE42-7ED4705A811F}"/>
    <hyperlink ref="AZ1004" r:id="rId14208" display="https://www.daloopa.com/src/18880569" xr:uid="{9CED2EB1-E9BB-48A4-84E5-0FAF365E4740}"/>
    <hyperlink ref="A1005" r:id="rId14209" xr:uid="{C96DE491-4BF4-4C0F-8CC5-3F67284306B6}"/>
    <hyperlink ref="C1005" r:id="rId14210" xr:uid="{31D2A3E9-D26E-4417-9496-676C1EEA2804}"/>
    <hyperlink ref="AG1005" r:id="rId14211" display="https://www.daloopa.com/src/18879552" xr:uid="{A6CEF274-B726-4814-944B-99AF101DDD2C}"/>
    <hyperlink ref="AH1005" r:id="rId14212" display="https://www.daloopa.com/src/18879414" xr:uid="{DD2B6A34-E6C1-41B0-B89E-9D43FA134673}"/>
    <hyperlink ref="AK1005" r:id="rId14213" display="https://www.daloopa.com/src/20857564" xr:uid="{50C7B679-8E1E-4BE9-9D21-97A53FDC398D}"/>
    <hyperlink ref="AL1005" r:id="rId14214" display="https://www.daloopa.com/src/32321456" xr:uid="{410AD3ED-0FE0-494A-BF68-CE2556C2787D}"/>
    <hyperlink ref="BA1005" r:id="rId14215" display="https://www.daloopa.com/src/18907227" xr:uid="{689AAFE0-2FA3-4798-AFCC-D6C455781244}"/>
    <hyperlink ref="BB1005" r:id="rId14216" display="https://www.daloopa.com/src/46503805" xr:uid="{105D8DDD-A123-4C05-A7C9-77448ADEA9A2}"/>
    <hyperlink ref="BC1005" r:id="rId14217" display="https://www.daloopa.com/src/67086777" xr:uid="{78D9B923-3A21-4B63-9996-EF19AA031B2F}"/>
    <hyperlink ref="A1006" r:id="rId14218" xr:uid="{267B211A-AA11-4E4F-865B-6CBAFB9503F9}"/>
    <hyperlink ref="C1006" r:id="rId14219" xr:uid="{D7E0E5B0-9A22-4BF7-B725-046D0A3DE779}"/>
    <hyperlink ref="AC1006" r:id="rId14220" display="https://www.daloopa.com/src/18881183" xr:uid="{5EBC5B78-AB27-49D5-88D5-7D1B8BBF3D75}"/>
    <hyperlink ref="AP1006" r:id="rId14221" display="https://www.daloopa.com/src/58704070" xr:uid="{543B2919-0A50-4231-8069-EF8E8C0560E7}"/>
    <hyperlink ref="AQ1006" r:id="rId14222" display="https://www.daloopa.com/src/62997366" xr:uid="{A7349A22-2997-4BE6-BA5F-4879AFEB1065}"/>
    <hyperlink ref="AZ1006" r:id="rId14223" display="https://www.daloopa.com/src/18880567" xr:uid="{26D93234-83C8-4EF2-9868-07D449884F1A}"/>
    <hyperlink ref="A1007" r:id="rId14224" xr:uid="{761AD3C0-AC8B-4AD2-91BA-AAB9672D8F88}"/>
    <hyperlink ref="C1007" r:id="rId14225" xr:uid="{4DC06090-7AAF-4FD4-BF6F-2E497A5117E2}"/>
    <hyperlink ref="Y1007" r:id="rId14226" display="https://www.daloopa.com/src/18882300" xr:uid="{F7F7D237-3143-49D1-980D-55F56C3DBDAF}"/>
    <hyperlink ref="AE1007" r:id="rId14227" display="https://www.daloopa.com/src/18880778" xr:uid="{27FF8F71-3C40-409B-9E71-A1ACADBFCE22}"/>
    <hyperlink ref="AI1007" r:id="rId14228" display="https://www.daloopa.com/src/18877403" xr:uid="{F4B02FC3-13CC-40D5-A434-1DD01A293285}"/>
    <hyperlink ref="AK1007" r:id="rId14229" display="https://www.daloopa.com/src/20857565" xr:uid="{7030BFCE-8F41-4599-9242-05546D078117}"/>
    <hyperlink ref="AL1007" r:id="rId14230" display="https://www.daloopa.com/src/32321455" xr:uid="{BB2B1BCC-5316-4B2B-A5D6-96F0FFBCBB9E}"/>
    <hyperlink ref="AM1007" r:id="rId14231" display="https://www.daloopa.com/src/38226787" xr:uid="{3AD8412C-05B2-4357-B528-FCBDE63D9C9E}"/>
    <hyperlink ref="AN1007" r:id="rId14232" display="https://www.daloopa.com/src/46520545" xr:uid="{4B52E8FE-14D5-4A33-811D-AD89534A58A5}"/>
    <hyperlink ref="AZ1007" r:id="rId14233" display="https://www.daloopa.com/src/18880568" xr:uid="{8E35FB24-5197-4F3A-A8A0-8DCB6DE5638A}"/>
    <hyperlink ref="BA1007" r:id="rId14234" display="https://www.daloopa.com/src/18907226" xr:uid="{DACF7E84-9D55-4808-A30B-545851E89311}"/>
    <hyperlink ref="BB1007" r:id="rId14235" display="https://www.daloopa.com/src/46503803" xr:uid="{DFE01C8B-FCA8-4C8A-9E32-F679AAB16CC1}"/>
    <hyperlink ref="A1008" r:id="rId14236" xr:uid="{ABF02264-D0C3-4490-B092-AC13A884F917}"/>
    <hyperlink ref="C1008" r:id="rId14237" xr:uid="{811482F2-80EC-42DC-9CE5-C53251133983}"/>
    <hyperlink ref="BC1008" r:id="rId14238" display="https://www.daloopa.com/src/67086769" xr:uid="{B51EB9EF-E5E5-4C7C-A11B-4E6690457904}"/>
    <hyperlink ref="A1009" r:id="rId14239" xr:uid="{F1190F5B-2309-4BC5-8F5C-C47E323FE24D}"/>
    <hyperlink ref="C1009" r:id="rId14240" xr:uid="{617BEC7D-557F-4C4A-AB47-A2954C139C5B}"/>
    <hyperlink ref="N1009" r:id="rId14241" display="https://www.daloopa.com/src/19150201" xr:uid="{1A174AAE-BEF2-4710-AEFB-897F70B8408F}"/>
    <hyperlink ref="O1009" r:id="rId14242" display="https://www.daloopa.com/src/50428808" xr:uid="{E450B082-F99B-4199-B458-5BB9D2995787}"/>
    <hyperlink ref="Q1009" r:id="rId14243" display="https://www.daloopa.com/src/18893935" xr:uid="{97151C85-E90A-4F0F-8A4D-953BBC6EEA19}"/>
    <hyperlink ref="U1009" r:id="rId14244" display="https://www.daloopa.com/src/18893127" xr:uid="{C1DE7DA6-8B62-458D-B99D-D298B8D28DD3}"/>
    <hyperlink ref="Z1009" r:id="rId14245" display="https://www.daloopa.com/src/18882143" xr:uid="{2A4B7FC5-FC82-4DEE-A41C-2CB5668C15BA}"/>
    <hyperlink ref="AA1009" r:id="rId14246" display="https://www.daloopa.com/src/18881837" xr:uid="{9F6B812E-B02A-49F3-80D5-8701AE1A45B3}"/>
    <hyperlink ref="AP1009" r:id="rId14247" display="https://www.daloopa.com/src/58704068" xr:uid="{997FFDE7-0199-43DC-A435-F7BBE6C506C5}"/>
    <hyperlink ref="AQ1009" r:id="rId14248" display="https://www.daloopa.com/src/62997365" xr:uid="{62F5AFC9-F39C-4431-BEC9-842B66242A89}"/>
    <hyperlink ref="AU1009" r:id="rId14249" display="https://www.daloopa.com/src/19150766" xr:uid="{225D7192-3F19-41DA-957A-A5CE036D75CE}"/>
    <hyperlink ref="AV1009" r:id="rId14250" display="https://www.daloopa.com/src/18895075" xr:uid="{6D4130CD-9EB5-4CAC-9A48-FBD26B792E18}"/>
    <hyperlink ref="AW1009" r:id="rId14251" display="https://www.daloopa.com/src/18894521" xr:uid="{CA5DB091-46E6-4D31-82BF-F47012973179}"/>
    <hyperlink ref="AX1009" r:id="rId14252" display="https://www.daloopa.com/src/18894377" xr:uid="{90B589C8-4082-4A0F-B37E-E54E7F943821}"/>
    <hyperlink ref="A1010" r:id="rId14253" xr:uid="{86454EC1-45F9-405D-A669-B11B27B60C21}"/>
    <hyperlink ref="C1010" r:id="rId14254" xr:uid="{3616546A-343F-47CE-8307-6FEF61DBB9CC}"/>
    <hyperlink ref="I1010" r:id="rId14255" display="https://www.daloopa.com/src/19150981" xr:uid="{8D44A272-F466-43C1-9144-53536FBE753A}"/>
    <hyperlink ref="J1010" r:id="rId14256" display="https://www.daloopa.com/src/19150915" xr:uid="{9C078F6F-9E31-4975-9DE8-140240BF0A81}"/>
    <hyperlink ref="A1011" r:id="rId14257" xr:uid="{69290697-5BD4-41EC-AEEF-729FFED1ED49}"/>
    <hyperlink ref="C1011" r:id="rId14258" xr:uid="{9089F1A6-6CA4-437B-937F-9888BC8D3528}"/>
    <hyperlink ref="AQ1011" r:id="rId14259" display="https://www.daloopa.com/src/62997367" xr:uid="{F992B55E-E7E3-4277-8DA6-EEAC4B4FA161}"/>
    <hyperlink ref="A1012" r:id="rId14260" xr:uid="{94E4D3CB-7AC6-412A-927E-0F1E6A07222E}"/>
    <hyperlink ref="C1012" r:id="rId14261" xr:uid="{1297A928-9A17-4DC4-98E0-9E0DEAE0B861}"/>
    <hyperlink ref="AE1012" r:id="rId14262" display="https://www.daloopa.com/src/18880779" xr:uid="{3A6F4680-C756-4B6F-B0FE-378F6E417090}"/>
    <hyperlink ref="A1013" r:id="rId14263" xr:uid="{D69DE9A3-F59B-45D8-90BA-39FDA931A032}"/>
    <hyperlink ref="C1013" r:id="rId14264" xr:uid="{1339E6A9-46E0-4EAB-9D24-79217D6AD9A8}"/>
    <hyperlink ref="Q1013" r:id="rId14265" display="https://www.daloopa.com/src/18893938" xr:uid="{72708E9B-09DE-41CE-B1EB-A40419E94C5D}"/>
    <hyperlink ref="AV1013" r:id="rId14266" display="https://www.daloopa.com/src/18895076" xr:uid="{322AB9F0-2A61-4D3F-B5DE-998DA24916DA}"/>
    <hyperlink ref="A1014" r:id="rId14267" xr:uid="{C7896668-5216-40E3-9767-484AC95E3277}"/>
    <hyperlink ref="C1014" r:id="rId14268" xr:uid="{7885EABB-5CC7-4F76-9E43-CCFABF4681F0}"/>
    <hyperlink ref="AH1014" r:id="rId14269" display="https://www.daloopa.com/src/18879415" xr:uid="{B9BA98F9-49C5-4679-8BFB-2F1A3A542BB2}"/>
    <hyperlink ref="A1015" r:id="rId14270" xr:uid="{23580B3C-9BCA-4140-9722-8857205DCB2C}"/>
    <hyperlink ref="C1015" r:id="rId14271" xr:uid="{7AF41CEB-6686-4C13-8F7D-3B7E35F76515}"/>
    <hyperlink ref="F1015" r:id="rId14272" display="https://www.daloopa.com/src/19151351" xr:uid="{58613414-E6B8-4F8A-8551-E9C6FE53439C}"/>
    <hyperlink ref="G1015" r:id="rId14273" display="https://www.daloopa.com/src/19151295" xr:uid="{9A5E4BA9-71D2-472C-9E24-1B5E5E66EB3C}"/>
    <hyperlink ref="I1015" r:id="rId14274" display="https://www.daloopa.com/src/19150983" xr:uid="{AFEC3622-A333-4E5E-888A-E71C0CF5346B}"/>
    <hyperlink ref="N1015" r:id="rId14275" display="https://www.daloopa.com/src/19150200" xr:uid="{9B5404A3-A30A-4D05-9E56-0CD946D44A96}"/>
    <hyperlink ref="AT1015" r:id="rId14276" display="https://www.daloopa.com/src/19151196" xr:uid="{FBB770F7-051D-4961-9D58-537334AB2D9D}"/>
    <hyperlink ref="AV1015" r:id="rId14277" display="https://www.daloopa.com/src/18895074" xr:uid="{7A38341B-5FE2-4E09-B2AA-02755C6CE867}"/>
    <hyperlink ref="A1016" r:id="rId14278" xr:uid="{C9A2854A-9F15-45D3-812B-199537238330}"/>
    <hyperlink ref="C1016" r:id="rId14279" xr:uid="{4698D026-A776-4E2E-A672-7B60AF94CE5D}"/>
    <hyperlink ref="K1016" r:id="rId14280" display="https://www.daloopa.com/src/19150831" xr:uid="{F1756508-2040-4B45-8687-85F35F585664}"/>
    <hyperlink ref="M1016" r:id="rId14281" display="https://www.daloopa.com/src/19150416" xr:uid="{3D0A2467-71ED-45C5-A598-F07B005816A2}"/>
    <hyperlink ref="A1017" r:id="rId14282" xr:uid="{BD8E4CA0-EAAC-48CA-80D5-9669D414E295}"/>
    <hyperlink ref="C1017" r:id="rId14283" xr:uid="{61FDF586-43B4-4EAA-8CAE-0D86D0A716EB}"/>
    <hyperlink ref="E1017" r:id="rId14284" display="https://www.daloopa.com/src/19345495" xr:uid="{2A2EF721-03C8-417E-B891-2B0C86466608}"/>
    <hyperlink ref="F1017" r:id="rId14285" display="https://www.daloopa.com/src/19151352" xr:uid="{CA6E4F94-0097-4637-B7EB-D4E03994F638}"/>
    <hyperlink ref="AT1017" r:id="rId14286" display="https://www.daloopa.com/src/19151197" xr:uid="{4BAE7699-7A79-411C-889C-2878DB5038C4}"/>
    <hyperlink ref="A1018" r:id="rId14287" xr:uid="{F54A051F-60DD-4EFD-9ED1-BD9CCDAE157E}"/>
    <hyperlink ref="C1018" r:id="rId14288" xr:uid="{53BF4960-E4B4-41F8-B8D9-5FBC3A33AB7E}"/>
    <hyperlink ref="E1018" r:id="rId14289" display="https://www.daloopa.com/src/48892142" xr:uid="{BC5EE8EF-10EA-4541-89AF-B01E70185D46}"/>
    <hyperlink ref="F1018" r:id="rId14290" display="https://www.daloopa.com/src/48892438" xr:uid="{AF159A8B-3DF4-4D21-B0EF-709E6425214F}"/>
    <hyperlink ref="G1018" r:id="rId14291" display="https://www.daloopa.com/src/48892496" xr:uid="{15D94847-411F-48FD-83F9-4A4001E58A40}"/>
    <hyperlink ref="H1018" r:id="rId14292" display="https://www.daloopa.com/src/48892629" xr:uid="{45436E89-890F-4588-A2D8-BD69C569372A}"/>
    <hyperlink ref="I1018" r:id="rId14293" display="https://www.daloopa.com/src/48892678" xr:uid="{436553CA-24A8-41D3-9F96-D7EF8F1BEAB7}"/>
    <hyperlink ref="J1018" r:id="rId14294" display="https://www.daloopa.com/src/48892712" xr:uid="{316DFE7C-B66E-4F68-8DB1-DBED1FA29F8A}"/>
    <hyperlink ref="K1018" r:id="rId14295" display="https://www.daloopa.com/src/48892741" xr:uid="{37DAB4F7-1A16-4743-A496-FDB745709F43}"/>
    <hyperlink ref="L1018" r:id="rId14296" display="https://www.daloopa.com/src/48892868" xr:uid="{AC888DF1-2090-4190-9456-76269D982427}"/>
    <hyperlink ref="M1018" r:id="rId14297" display="https://www.daloopa.com/src/48892906" xr:uid="{2A54442B-DDCB-4372-8156-39B46FD8BA01}"/>
    <hyperlink ref="N1018" r:id="rId14298" display="https://www.daloopa.com/src/48892946" xr:uid="{24F93D0E-F79F-4B4D-99F8-37C3DD56CBD0}"/>
    <hyperlink ref="O1018" r:id="rId14299" display="https://www.daloopa.com/src/48892972" xr:uid="{483005FD-CF32-4A3C-98D0-D7F62CEBCA41}"/>
    <hyperlink ref="P1018" r:id="rId14300" display="https://www.daloopa.com/src/48893109" xr:uid="{1A84E00A-1403-48EF-9F11-8B9C7C0BCE29}"/>
    <hyperlink ref="Q1018" r:id="rId14301" display="https://www.daloopa.com/src/48893212" xr:uid="{4B5F0E68-F819-498A-B527-1B7415D2C74C}"/>
    <hyperlink ref="R1018" r:id="rId14302" display="https://www.daloopa.com/src/48893260" xr:uid="{67B9F6EC-DECD-4BD6-999B-54A0769FAF4A}"/>
    <hyperlink ref="S1018" r:id="rId14303" display="https://www.daloopa.com/src/48893354" xr:uid="{053C663C-8CE0-4358-BC03-F991580B3EA4}"/>
    <hyperlink ref="T1018" r:id="rId14304" display="https://www.daloopa.com/src/48893454" xr:uid="{645EA5FF-4999-4B3B-BEC3-11F134ED9718}"/>
    <hyperlink ref="U1018" r:id="rId14305" display="https://www.daloopa.com/src/48893550" xr:uid="{04C059DD-BC1D-4B73-B4F9-AAF537C96825}"/>
    <hyperlink ref="V1018" r:id="rId14306" display="https://www.daloopa.com/src/48893656" xr:uid="{1B83D599-4758-4842-A436-7BB0358B8BBB}"/>
    <hyperlink ref="X1018" r:id="rId14307" display="https://www.daloopa.com/src/48893799" xr:uid="{757F145C-FC95-4A9A-A1F1-1BA77EE78CB2}"/>
    <hyperlink ref="AB1018" r:id="rId14308" display="https://www.daloopa.com/src/48894468" xr:uid="{129C00F1-4D02-4C50-8FF2-0F89C40CDA32}"/>
    <hyperlink ref="AC1018" r:id="rId14309" display="https://www.daloopa.com/src/48894581" xr:uid="{D26DC9C3-3A30-4B32-82B0-6B05044CB0AF}"/>
    <hyperlink ref="AD1018" r:id="rId14310" display="https://www.daloopa.com/src/48895245" xr:uid="{D5E7EB72-D4F8-413A-AFA6-06AF6567307B}"/>
    <hyperlink ref="AF1018" r:id="rId14311" display="https://www.daloopa.com/src/48895602" xr:uid="{6DAB63F9-F8D6-4415-A59B-33AD93113AB4}"/>
    <hyperlink ref="AG1018" r:id="rId14312" display="https://www.daloopa.com/src/48897438" xr:uid="{A27D7F69-4A51-4272-BD76-BCFF7E6A0DE7}"/>
    <hyperlink ref="AH1018" r:id="rId14313" display="https://www.daloopa.com/src/48897476" xr:uid="{6DEF3486-DF47-49A3-A9E1-688C4F444D19}"/>
    <hyperlink ref="AI1018" r:id="rId14314" display="https://www.daloopa.com/src/48897553" xr:uid="{A4517A42-8B5E-4709-99F2-5DE20D8C030D}"/>
    <hyperlink ref="AJ1018" r:id="rId14315" display="https://www.daloopa.com/src/48897590" xr:uid="{86A3DAF9-D8FE-42BD-B8EA-71F2F1CCAD35}"/>
    <hyperlink ref="AM1018" r:id="rId14316" display="https://www.daloopa.com/src/38226796" xr:uid="{CBF0D013-2724-4285-B2E1-AA8C81CA7842}"/>
    <hyperlink ref="AN1018" r:id="rId14317" display="https://www.daloopa.com/src/48897989" xr:uid="{29C0A025-B86E-4B4D-80F3-518E85B39396}"/>
    <hyperlink ref="AO1018" r:id="rId14318" display="https://www.daloopa.com/src/53490503" xr:uid="{A99D6B80-E645-48E1-94CB-BE891FE9EF1C}"/>
    <hyperlink ref="AP1018" r:id="rId14319" display="https://www.daloopa.com/src/58706634" xr:uid="{178DE30C-1167-41D3-9884-4BAF75BFBF96}"/>
    <hyperlink ref="AQ1018" r:id="rId14320" display="https://www.daloopa.com/src/62997484" xr:uid="{DE4A4006-4425-4136-AF54-E4A28F2FB1A3}"/>
    <hyperlink ref="AR1018" r:id="rId14321" display="https://www.daloopa.com/src/67089845" xr:uid="{9207348A-91D1-48C4-B28B-4432233EDC08}"/>
    <hyperlink ref="A1024" r:id="rId14322" xr:uid="{D2A5905C-E98D-4865-95DE-F98B0394DD62}"/>
    <hyperlink ref="C1024" r:id="rId14323" xr:uid="{23331D53-0463-445B-B87A-C6EC87C0014C}"/>
    <hyperlink ref="E1024" r:id="rId14324" display="https://www.daloopa.com/src/19178360" xr:uid="{E784D173-AB34-4C2A-BCCB-76BC3B022894}"/>
    <hyperlink ref="F1024" r:id="rId14325" display="https://www.daloopa.com/src/19178243" xr:uid="{BE359806-09B5-4AE4-B0A1-E95AF2DE0879}"/>
    <hyperlink ref="G1024" r:id="rId14326" display="https://www.daloopa.com/src/19178206" xr:uid="{3B938283-B130-4AD9-BFFB-DE311F2083EF}"/>
    <hyperlink ref="H1024" r:id="rId14327" display="https://www.daloopa.com/src/45303692" xr:uid="{7466EB3E-EA5B-455B-B0B4-341A481C5152}"/>
    <hyperlink ref="I1024" r:id="rId14328" display="https://www.daloopa.com/src/19178089" xr:uid="{37D0C771-06F0-4E5D-A362-06FC51CAA956}"/>
    <hyperlink ref="J1024" r:id="rId14329" display="https://www.daloopa.com/src/19178081" xr:uid="{571881A4-A064-46B1-BDED-651A52F1F91D}"/>
    <hyperlink ref="K1024" r:id="rId14330" display="https://www.daloopa.com/src/19177961" xr:uid="{FFEFF93D-F39A-4BFC-8D82-F08169682BD7}"/>
    <hyperlink ref="L1024" r:id="rId14331" display="https://www.daloopa.com/src/45303693" xr:uid="{C2F67536-AE37-4F25-BF30-995AD128C642}"/>
    <hyperlink ref="M1024" r:id="rId14332" display="https://www.daloopa.com/src/19177942" xr:uid="{BCE2613B-7F84-4A56-8021-7EAD654829EA}"/>
    <hyperlink ref="N1024" r:id="rId14333" display="https://www.daloopa.com/src/19177857" xr:uid="{B58AD1C1-E94F-40B7-99A4-1CEA6CD3EB19}"/>
    <hyperlink ref="O1024" r:id="rId14334" display="https://www.daloopa.com/src/19177781" xr:uid="{3DD2EB6B-C7D4-44C0-A8D4-B638A292E888}"/>
    <hyperlink ref="P1024" r:id="rId14335" display="https://www.daloopa.com/src/45303694" xr:uid="{12C9130C-28A2-4EC0-B788-05A181CF7A03}"/>
    <hyperlink ref="AT1024" r:id="rId14336" display="https://www.daloopa.com/src/19182014" xr:uid="{E3B28EED-7D0A-4C2D-B76B-74D0D18F86CF}"/>
    <hyperlink ref="AU1024" r:id="rId14337" display="https://www.daloopa.com/src/19181903" xr:uid="{40C5A3B5-30AE-4DF5-9F40-7676208F63C1}"/>
    <hyperlink ref="AV1024" r:id="rId14338" display="https://www.daloopa.com/src/19181833" xr:uid="{8115E3CF-9BAD-4BC4-8DF3-569F4F5C4CDF}"/>
    <hyperlink ref="A1025" r:id="rId14339" xr:uid="{4FB723E7-7FE6-4C4C-B11C-FA124330E018}"/>
    <hyperlink ref="C1025" r:id="rId14340" xr:uid="{5B73C984-C797-432C-B6E9-47E0DAB7142E}"/>
    <hyperlink ref="E1025" r:id="rId14341" display="https://www.daloopa.com/src/19178359" xr:uid="{667F6F3D-071B-4F65-8888-51EEB066563F}"/>
    <hyperlink ref="F1025" r:id="rId14342" display="https://www.daloopa.com/src/19178242" xr:uid="{1A5D32C4-4C2A-4165-9A85-1567AD927752}"/>
    <hyperlink ref="G1025" r:id="rId14343" display="https://www.daloopa.com/src/19178205" xr:uid="{C2FA1246-1D96-4A9F-BD62-1B7A48A4E25D}"/>
    <hyperlink ref="H1025" r:id="rId14344" display="https://www.daloopa.com/src/45303695" xr:uid="{4F379DC3-6679-4B0A-8C75-EF89AE9B552D}"/>
    <hyperlink ref="I1025" r:id="rId14345" display="https://www.daloopa.com/src/19178085" xr:uid="{B2990BAB-7F1C-4C25-8FEC-4FD8B84F8BC4}"/>
    <hyperlink ref="J1025" r:id="rId14346" display="https://www.daloopa.com/src/19178078" xr:uid="{70D96A43-49FB-447E-AD82-380AEA2E6B42}"/>
    <hyperlink ref="K1025" r:id="rId14347" display="https://www.daloopa.com/src/19177960" xr:uid="{4A23832B-9FB0-4888-806A-2364875D2C0C}"/>
    <hyperlink ref="L1025" r:id="rId14348" display="https://www.daloopa.com/src/45303696" xr:uid="{257FED9B-83F1-44D9-8307-656B54B50D66}"/>
    <hyperlink ref="AT1025" r:id="rId14349" display="https://www.daloopa.com/src/19182015" xr:uid="{53FFE9B6-F88C-4D47-83AA-11ED1BFDC230}"/>
    <hyperlink ref="AU1025" r:id="rId14350" display="https://www.daloopa.com/src/19181901" xr:uid="{B7AC9229-FFCD-4CCD-9A42-3BB810B8B248}"/>
    <hyperlink ref="A1026" r:id="rId14351" xr:uid="{760053BB-D19F-48B8-AF7C-CD7BEC4F10CB}"/>
    <hyperlink ref="C1026" r:id="rId14352" xr:uid="{6B0FE13C-8F3E-4C73-AE04-FE12A91F745E}"/>
    <hyperlink ref="Q1026" r:id="rId14353" display="https://www.daloopa.com/src/19177587" xr:uid="{D1E903D0-5AA3-4FD7-A340-B24C0CDB4700}"/>
    <hyperlink ref="R1026" r:id="rId14354" display="https://www.daloopa.com/src/19177513" xr:uid="{956C2918-DC87-47A9-AD5F-6FD684BB554A}"/>
    <hyperlink ref="S1026" r:id="rId14355" display="https://www.daloopa.com/src/19177450" xr:uid="{881E0D39-07E7-4425-99EE-A4B65ED9D5A1}"/>
    <hyperlink ref="T1026" r:id="rId14356" display="https://www.daloopa.com/src/45303697" xr:uid="{59660170-E9BE-4A35-AB69-DFE533B2748F}"/>
    <hyperlink ref="U1026" r:id="rId14357" display="https://www.daloopa.com/src/19177401" xr:uid="{9C47A3F1-A3C0-40D6-8136-B44614A81CB0}"/>
    <hyperlink ref="V1026" r:id="rId14358" display="https://www.daloopa.com/src/19177391" xr:uid="{E23BA762-29F5-496B-BD23-FA6D8FB31796}"/>
    <hyperlink ref="W1026" r:id="rId14359" display="https://www.daloopa.com/src/19177348" xr:uid="{252BD419-D5F7-4FC3-9997-B8C2926A0566}"/>
    <hyperlink ref="X1026" r:id="rId14360" display="https://www.daloopa.com/src/45303698" xr:uid="{B0306C2D-8E93-4CF0-98BF-8B48D5422FAA}"/>
    <hyperlink ref="Y1026" r:id="rId14361" display="https://www.daloopa.com/src/19177285" xr:uid="{CD780498-EEF8-409E-8511-7CEE2287A8F8}"/>
    <hyperlink ref="Z1026" r:id="rId14362" display="https://www.daloopa.com/src/19177254" xr:uid="{7162576D-0C1F-4646-86C0-84ECBA3B42CF}"/>
    <hyperlink ref="AA1026" r:id="rId14363" display="https://www.daloopa.com/src/19177246" xr:uid="{48D32A3B-6F5E-458C-A1D7-F7C4C7D58C68}"/>
    <hyperlink ref="AB1026" r:id="rId14364" display="https://www.daloopa.com/src/45303699" xr:uid="{9D87CE72-E2E6-4CE3-BAE2-3AA300D0BD0B}"/>
    <hyperlink ref="AC1026" r:id="rId14365" display="https://www.daloopa.com/src/19177241" xr:uid="{D735F0C9-597D-4CE5-87B4-6151108C9DC3}"/>
    <hyperlink ref="AD1026" r:id="rId14366" display="https://www.daloopa.com/src/19177221" xr:uid="{52BEF0BE-3E6D-40EB-A1D8-549DC724C325}"/>
    <hyperlink ref="AE1026" r:id="rId14367" display="https://www.daloopa.com/src/19177157" xr:uid="{F47F665B-D999-4B3C-8CD6-039C4BB2BAFD}"/>
    <hyperlink ref="AF1026" r:id="rId14368" display="https://www.daloopa.com/src/45303700" xr:uid="{A19A3623-A378-4C29-A322-90D2A14DF987}"/>
    <hyperlink ref="AG1026" r:id="rId14369" display="https://www.daloopa.com/src/19177139" xr:uid="{1C5611A7-6851-4E52-A02B-28AA268459A6}"/>
    <hyperlink ref="AH1026" r:id="rId14370" display="https://www.daloopa.com/src/19177112" xr:uid="{F1889338-8903-4F45-8AD7-25EEEA1B3D7A}"/>
    <hyperlink ref="AI1026" r:id="rId14371" display="https://www.daloopa.com/src/19177058" xr:uid="{5665309B-86A6-4AD5-B925-1B7961315A83}"/>
    <hyperlink ref="AJ1026" r:id="rId14372" display="https://www.daloopa.com/src/45303701" xr:uid="{43E61165-31A3-418B-A50B-FC926137B2F4}"/>
    <hyperlink ref="AK1026" r:id="rId14373" display="https://www.daloopa.com/src/20862449" xr:uid="{45AF75BA-E39D-4E48-84F7-BF370ED46E89}"/>
    <hyperlink ref="AL1026" r:id="rId14374" display="https://www.daloopa.com/src/32323890" xr:uid="{BE17ACA9-92FC-4290-89E5-DC0823C0EB0A}"/>
    <hyperlink ref="AM1026" r:id="rId14375" display="https://www.daloopa.com/src/38229592" xr:uid="{6D45C75E-0CF4-46E1-8BA2-5F33693E0940}"/>
    <hyperlink ref="AN1026" r:id="rId14376" display="https://www.daloopa.com/src/46520554" xr:uid="{ADC054A2-F07E-4119-A241-4DEAB96766A7}"/>
    <hyperlink ref="AO1026" r:id="rId14377" display="https://www.daloopa.com/src/53487936" xr:uid="{53B3D852-0291-48D1-BAC7-59631240E1A6}"/>
    <hyperlink ref="AP1026" r:id="rId14378" display="https://www.daloopa.com/src/58705723" xr:uid="{23CA3FF2-58C7-4B9D-8C6D-AEBCB92B0F38}"/>
    <hyperlink ref="AQ1026" r:id="rId14379" display="https://www.daloopa.com/src/62996912" xr:uid="{7372C94F-4571-4B16-A9A6-0310EFB725E1}"/>
    <hyperlink ref="AR1026" r:id="rId14380" display="https://www.daloopa.com/src/67097383" xr:uid="{F0409839-915A-438D-93EB-6FD3AE5D26F2}"/>
    <hyperlink ref="AW1026" r:id="rId14381" display="https://www.daloopa.com/src/19181734" xr:uid="{A8F0C163-6BD2-4B72-834D-D956C91CABCF}"/>
    <hyperlink ref="AX1026" r:id="rId14382" display="https://www.daloopa.com/src/19181701" xr:uid="{002AB62A-5A93-4489-9036-4B2E2CAFCC17}"/>
    <hyperlink ref="AY1026" r:id="rId14383" display="https://www.daloopa.com/src/19181660" xr:uid="{71DF0A95-1861-41F5-9B16-D7CCE9A937DF}"/>
    <hyperlink ref="AZ1026" r:id="rId14384" display="https://www.daloopa.com/src/19181487" xr:uid="{9F1021C9-C4E5-47E6-B899-79BD0B367DBA}"/>
    <hyperlink ref="BA1026" r:id="rId14385" display="https://www.daloopa.com/src/19181473" xr:uid="{30C38EA6-5D00-4281-8800-67631DF02A92}"/>
    <hyperlink ref="BB1026" r:id="rId14386" display="https://www.daloopa.com/src/46508244" xr:uid="{7455C52A-1609-4015-A8FA-81018ABDDFE5}"/>
    <hyperlink ref="BC1026" r:id="rId14387" display="https://www.daloopa.com/src/67088469" xr:uid="{1FF01F34-BC98-4939-B0D8-0A806C68DE58}"/>
    <hyperlink ref="A1027" r:id="rId14388" xr:uid="{D1254D67-555E-4AFA-ADE5-F0DAE5DA98C8}"/>
    <hyperlink ref="C1027" r:id="rId14389" xr:uid="{4EDED5AA-7824-42F6-82FF-EF793A8138F4}"/>
    <hyperlink ref="E1027" r:id="rId14390" display="https://www.daloopa.com/src/19178361" xr:uid="{F50ECCB2-FD4C-4D6B-BE82-0F56BB6578A4}"/>
    <hyperlink ref="F1027" r:id="rId14391" display="https://www.daloopa.com/src/19178244" xr:uid="{310F94A4-DB6B-47B7-B52C-F2D55FD7752E}"/>
    <hyperlink ref="G1027" r:id="rId14392" display="https://www.daloopa.com/src/19178207" xr:uid="{4C6517E3-92B9-492F-AEB2-D7C57E083B74}"/>
    <hyperlink ref="H1027" r:id="rId14393" display="https://www.daloopa.com/src/45303702" xr:uid="{8B8A8177-F0C1-41A9-9450-E35D6954511C}"/>
    <hyperlink ref="I1027" r:id="rId14394" display="https://www.daloopa.com/src/19178087" xr:uid="{624A047F-3D07-45A3-B24E-162EA3395AC0}"/>
    <hyperlink ref="J1027" r:id="rId14395" display="https://www.daloopa.com/src/19178082" xr:uid="{9F611FEF-E884-444F-BCDE-15EF31E4560A}"/>
    <hyperlink ref="K1027" r:id="rId14396" display="https://www.daloopa.com/src/19177957" xr:uid="{60915282-CE3C-4C34-8CEB-A7C99907DDD7}"/>
    <hyperlink ref="L1027" r:id="rId14397" display="https://www.daloopa.com/src/45303703" xr:uid="{7F39A002-2349-4C8A-9D89-60E3EA6A80E5}"/>
    <hyperlink ref="M1027" r:id="rId14398" display="https://www.daloopa.com/src/19177940" xr:uid="{E817EB48-A8CD-43AE-AD62-2DC3B0ECCC16}"/>
    <hyperlink ref="N1027" r:id="rId14399" display="https://www.daloopa.com/src/19177858" xr:uid="{FC41B588-0D79-4626-89DE-A336D1A35DF6}"/>
    <hyperlink ref="O1027" r:id="rId14400" display="https://www.daloopa.com/src/19177777" xr:uid="{A371E816-4041-4966-8C76-216A08C97F22}"/>
    <hyperlink ref="P1027" r:id="rId14401" display="https://www.daloopa.com/src/45303704" xr:uid="{34833304-A739-4BB5-86FF-EF39DAFE59B6}"/>
    <hyperlink ref="R1027" r:id="rId14402" display="https://www.daloopa.com/src/19177511" xr:uid="{DDB02344-FC3B-4081-9F09-7E0D4E4383CE}"/>
    <hyperlink ref="AT1027" r:id="rId14403" display="https://www.daloopa.com/src/19182016" xr:uid="{308F299F-0083-4917-9292-412C3B6CD822}"/>
    <hyperlink ref="AU1027" r:id="rId14404" display="https://www.daloopa.com/src/19181905" xr:uid="{E69D499C-47BF-4288-BA66-F1C91127E9D6}"/>
    <hyperlink ref="AV1027" r:id="rId14405" display="https://www.daloopa.com/src/19181837" xr:uid="{BCE231B9-7B52-4F5D-9A51-030CBBD1FD80}"/>
    <hyperlink ref="A1030" r:id="rId14406" xr:uid="{2F4BC6FC-F37A-456B-9328-AC68E38B880D}"/>
    <hyperlink ref="C1030" r:id="rId14407" xr:uid="{D0836BEE-E501-431B-BA03-E84F300B24F8}"/>
    <hyperlink ref="E1030" r:id="rId14408" display="https://www.daloopa.com/src/19178363" xr:uid="{74A55B8A-FB50-42FB-A6B7-AE32104C829F}"/>
    <hyperlink ref="F1030" r:id="rId14409" display="https://www.daloopa.com/src/19178245" xr:uid="{468365DE-64C8-4B93-A912-4D518B34EDE7}"/>
    <hyperlink ref="A1031" r:id="rId14410" xr:uid="{A5EB4EC9-231D-4A7E-B5F9-D966C5F67605}"/>
    <hyperlink ref="C1031" r:id="rId14411" xr:uid="{E710C6BA-A987-42C9-9401-C582AC6F746D}"/>
    <hyperlink ref="E1031" r:id="rId14412" display="https://www.daloopa.com/src/19178362" xr:uid="{8F4CCCA7-C44A-46FF-B221-80CCE0400443}"/>
    <hyperlink ref="F1031" r:id="rId14413" display="https://www.daloopa.com/src/19178246" xr:uid="{EBEF2F67-B9A1-4DF8-8191-C3A4964B4FAD}"/>
    <hyperlink ref="G1031" r:id="rId14414" display="https://www.daloopa.com/src/19178208" xr:uid="{D1021E23-23C2-42CD-AE0B-5CCF318F8298}"/>
    <hyperlink ref="I1031" r:id="rId14415" display="https://www.daloopa.com/src/19178090" xr:uid="{7E03C6B9-EF39-403E-B3A1-9514799EDD4A}"/>
    <hyperlink ref="J1031" r:id="rId14416" display="https://www.daloopa.com/src/19178083" xr:uid="{BEDA9478-66F3-4EF1-963E-27D67C151737}"/>
    <hyperlink ref="K1031" r:id="rId14417" display="https://www.daloopa.com/src/19177963" xr:uid="{2F47AB5A-B90D-436C-882B-A3F6AC7C62B2}"/>
    <hyperlink ref="M1031" r:id="rId14418" display="https://www.daloopa.com/src/19177941" xr:uid="{A1001C95-96D5-460A-A28A-3416C342EFB0}"/>
    <hyperlink ref="N1031" r:id="rId14419" display="https://www.daloopa.com/src/19177856" xr:uid="{89BE0423-60E9-4255-90E8-9A66E97E6539}"/>
    <hyperlink ref="O1031" r:id="rId14420" display="https://www.daloopa.com/src/19177780" xr:uid="{35A072C3-4408-4055-984A-38F139086CA6}"/>
    <hyperlink ref="Q1031" r:id="rId14421" display="https://www.daloopa.com/src/19177586" xr:uid="{EC5A1A2C-D940-4B49-BBD8-241FCF56792E}"/>
    <hyperlink ref="R1031" r:id="rId14422" display="https://www.daloopa.com/src/19177514" xr:uid="{C0D84492-61F1-4755-906F-682BBD37647A}"/>
    <hyperlink ref="S1031" r:id="rId14423" display="https://www.daloopa.com/src/19177451" xr:uid="{4EB76B9C-D13F-4576-82E7-798059CE2086}"/>
    <hyperlink ref="U1031" r:id="rId14424" display="https://www.daloopa.com/src/19177403" xr:uid="{25B61AC2-EEE1-4E5D-8ADC-3C6F608C5D8F}"/>
    <hyperlink ref="V1031" r:id="rId14425" display="https://www.daloopa.com/src/19177390" xr:uid="{2CB3AB75-1A2D-44C3-811E-2E9E5829BCD0}"/>
    <hyperlink ref="W1031" r:id="rId14426" display="https://www.daloopa.com/src/19177349" xr:uid="{674238DD-634C-42BC-B01A-23977D72B86F}"/>
    <hyperlink ref="Y1031" r:id="rId14427" display="https://www.daloopa.com/src/19177287" xr:uid="{51CEF023-675B-458C-BFF7-D3CE8E24D198}"/>
    <hyperlink ref="Z1031" r:id="rId14428" display="https://www.daloopa.com/src/19177252" xr:uid="{F759F386-3570-4C68-A502-EC6A43229A4A}"/>
    <hyperlink ref="AA1031" r:id="rId14429" display="https://www.daloopa.com/src/19177244" xr:uid="{5B9C5EEC-711F-4C0D-B7C1-47911B9D9125}"/>
    <hyperlink ref="AC1031" r:id="rId14430" display="https://www.daloopa.com/src/19177242" xr:uid="{6376A6B7-42CE-43DA-80E3-A97F27A50257}"/>
    <hyperlink ref="AD1031" r:id="rId14431" display="https://www.daloopa.com/src/19177223" xr:uid="{324193AB-3FC1-4BE6-AD92-6B6D869C4E81}"/>
    <hyperlink ref="AE1031" r:id="rId14432" display="https://www.daloopa.com/src/19177158" xr:uid="{E6D2BB08-CCFD-408A-9A55-238D2DD8F973}"/>
    <hyperlink ref="AG1031" r:id="rId14433" display="https://www.daloopa.com/src/19177138" xr:uid="{8DC5FEDD-BEE8-4B5B-A252-B4D9BA48FA69}"/>
    <hyperlink ref="AH1031" r:id="rId14434" display="https://www.daloopa.com/src/19177113" xr:uid="{002F2ADE-F0A5-4F06-8739-3AEA52961CFC}"/>
    <hyperlink ref="AI1031" r:id="rId14435" display="https://www.daloopa.com/src/19177060" xr:uid="{B382E714-00E9-41D8-B82B-4894BC755055}"/>
    <hyperlink ref="AK1031" r:id="rId14436" display="https://www.daloopa.com/src/20862448" xr:uid="{6ECFA4EC-E3FA-449F-AAB8-0C8275C5E4F7}"/>
    <hyperlink ref="AL1031" r:id="rId14437" display="https://www.daloopa.com/src/32323891" xr:uid="{0D9F2574-34C9-48E5-9A0D-A6BB9E10C658}"/>
    <hyperlink ref="AM1031" r:id="rId14438" display="https://www.daloopa.com/src/38229593" xr:uid="{0DCB437A-17AA-44E0-B2D4-EB3B5FA048D9}"/>
    <hyperlink ref="AO1031" r:id="rId14439" display="https://www.daloopa.com/src/53487937" xr:uid="{19452025-6339-4FFC-A854-208A293694B3}"/>
    <hyperlink ref="AP1031" r:id="rId14440" display="https://www.daloopa.com/src/58705721" xr:uid="{B2A09651-4C38-4BE1-BE4D-F87A541EC015}"/>
    <hyperlink ref="AQ1031" r:id="rId14441" display="https://www.daloopa.com/src/62996910" xr:uid="{31935597-57E6-47D4-A753-69A1C481F902}"/>
    <hyperlink ref="AT1031" r:id="rId14442" display="https://www.daloopa.com/src/19182012" xr:uid="{2C2078B0-7608-4836-BEC9-0D18F8C3E516}"/>
    <hyperlink ref="AU1031" r:id="rId14443" display="https://www.daloopa.com/src/19181907" xr:uid="{BE9F1260-31CD-4CC3-A48A-36AFAF390B98}"/>
    <hyperlink ref="AV1031" r:id="rId14444" display="https://www.daloopa.com/src/19181836" xr:uid="{01EA6EBC-A6D2-4264-A14A-C043BA1342AC}"/>
    <hyperlink ref="AW1031" r:id="rId14445" display="https://www.daloopa.com/src/19181736" xr:uid="{34EB3509-20DA-4015-B8AD-B864E2EC9418}"/>
    <hyperlink ref="AX1031" r:id="rId14446" display="https://www.daloopa.com/src/19181702" xr:uid="{953EAB35-A280-4EB6-936A-347D909FB087}"/>
    <hyperlink ref="AY1031" r:id="rId14447" display="https://www.daloopa.com/src/19181659" xr:uid="{06F586CC-C636-4141-9FC7-C92D2B3362A6}"/>
    <hyperlink ref="AZ1031" r:id="rId14448" display="https://www.daloopa.com/src/19181488" xr:uid="{219598CE-B78A-49FE-806D-AF7B4EC5EA61}"/>
    <hyperlink ref="BA1031" r:id="rId14449" display="https://www.daloopa.com/src/19181474" xr:uid="{6C60B766-A4EA-483D-BCDA-8639B5C17C7E}"/>
    <hyperlink ref="BB1031" r:id="rId14450" display="https://www.daloopa.com/src/46508243" xr:uid="{ED5C081B-2E9A-4E79-AF66-84C992C29ACD}"/>
    <hyperlink ref="BC1031" r:id="rId14451" display="https://www.daloopa.com/src/67088470" xr:uid="{AA113CA4-A7FB-48D3-B882-07C46DE5C101}"/>
    <hyperlink ref="A1034" r:id="rId14452" xr:uid="{0BFBD2E4-7447-4E01-A8B5-ACDE4E4B33B5}"/>
    <hyperlink ref="C1034" r:id="rId14453" xr:uid="{4ECFA32E-D96C-4FCE-9786-6BE5181952D6}"/>
    <hyperlink ref="E1034" r:id="rId14454" display="https://www.daloopa.com/src/19178364" xr:uid="{9C227BE9-4A91-4B35-97DF-CA791FA8D513}"/>
    <hyperlink ref="F1034" r:id="rId14455" display="https://www.daloopa.com/src/19178247" xr:uid="{D68D47AC-9755-4132-91FB-377F3F3FD890}"/>
    <hyperlink ref="G1034" r:id="rId14456" display="https://www.daloopa.com/src/19178209" xr:uid="{050AA50D-4AB6-4C26-B351-5233CC2E9F36}"/>
    <hyperlink ref="H1034" r:id="rId14457" display="https://www.daloopa.com/src/50457967" xr:uid="{9ED1A766-8928-4A9B-9893-FFB45F25D157}"/>
    <hyperlink ref="I1034" r:id="rId14458" display="https://www.daloopa.com/src/19178086" xr:uid="{FD59D4D8-EA57-4326-9613-E70447185FCD}"/>
    <hyperlink ref="J1034" r:id="rId14459" display="https://www.daloopa.com/src/19178077" xr:uid="{46131D31-8ECF-4387-A233-78995B3CA286}"/>
    <hyperlink ref="K1034" r:id="rId14460" display="https://www.daloopa.com/src/19177959" xr:uid="{27BE9A8A-BFAA-498B-B2E0-4B29E50FEA7B}"/>
    <hyperlink ref="L1034" r:id="rId14461" display="https://www.daloopa.com/src/50457968" xr:uid="{8A348453-C773-479C-9F8A-B5A408E0DAD9}"/>
    <hyperlink ref="M1034" r:id="rId14462" display="https://www.daloopa.com/src/19177943" xr:uid="{743091DF-3A53-47DD-9E6A-79BE04E632F1}"/>
    <hyperlink ref="N1034" r:id="rId14463" display="https://www.daloopa.com/src/19177854" xr:uid="{2F8D6208-07F4-4C9C-8BE9-330E90912CD0}"/>
    <hyperlink ref="O1034" r:id="rId14464" display="https://www.daloopa.com/src/19177779" xr:uid="{6A99F637-B032-4F9F-973B-00D697858B45}"/>
    <hyperlink ref="P1034" r:id="rId14465" display="https://www.daloopa.com/src/50457969" xr:uid="{313B95B4-5722-42DF-93AA-4F1EDCB67AF4}"/>
    <hyperlink ref="AT1034" r:id="rId14466" display="https://www.daloopa.com/src/19182018" xr:uid="{E65B9B44-D2F2-4CE1-B410-FD3E7B1667A0}"/>
    <hyperlink ref="AU1034" r:id="rId14467" display="https://www.daloopa.com/src/19181904" xr:uid="{41DEF14D-B9B3-4866-A8DF-CD0B6AAA41C8}"/>
    <hyperlink ref="AV1034" r:id="rId14468" display="https://www.daloopa.com/src/19181834" xr:uid="{B728929A-1BFE-49B9-9881-494B4F617411}"/>
    <hyperlink ref="A1035" r:id="rId14469" xr:uid="{1D3F4230-2DE3-43AA-98F8-6BC9367E3834}"/>
    <hyperlink ref="C1035" r:id="rId14470" xr:uid="{80BE0A6B-6A1F-4C15-A416-705A6F5A2E5E}"/>
    <hyperlink ref="E1035" r:id="rId14471" display="https://www.daloopa.com/src/19178357" xr:uid="{B047838E-8FD1-477D-A157-B6A63C554C07}"/>
    <hyperlink ref="F1035" r:id="rId14472" display="https://www.daloopa.com/src/19178249" xr:uid="{1B1EE347-E45A-449E-8BE5-FFB8F57C913C}"/>
    <hyperlink ref="G1035" r:id="rId14473" display="https://www.daloopa.com/src/19178210" xr:uid="{941CD151-08DE-4312-86E9-71AB3E898169}"/>
    <hyperlink ref="H1035" r:id="rId14474" display="https://www.daloopa.com/src/50457970" xr:uid="{51313B4E-2804-46AF-93E0-FAD96EA6058C}"/>
    <hyperlink ref="I1035" r:id="rId14475" display="https://www.daloopa.com/src/19178088" xr:uid="{A4C75221-58CE-4EE9-AC2C-BD1F499E7A45}"/>
    <hyperlink ref="J1035" r:id="rId14476" display="https://www.daloopa.com/src/19178079" xr:uid="{A5212C41-9984-49F3-ACD1-4C604C1610B9}"/>
    <hyperlink ref="K1035" r:id="rId14477" display="https://www.daloopa.com/src/19177958" xr:uid="{27FEFEDC-23A4-443E-9CDE-51F139732A11}"/>
    <hyperlink ref="L1035" r:id="rId14478" display="https://www.daloopa.com/src/50457971" xr:uid="{CEB5FB79-2D58-4A49-A137-877878D9B131}"/>
    <hyperlink ref="AT1035" r:id="rId14479" display="https://www.daloopa.com/src/19182013" xr:uid="{49A672E0-009E-45A0-9F3E-1AB1618E6812}"/>
    <hyperlink ref="AU1035" r:id="rId14480" display="https://www.daloopa.com/src/19181906" xr:uid="{C82BE1D9-1559-4BCE-8991-F397E29E2EB1}"/>
    <hyperlink ref="A1036" r:id="rId14481" xr:uid="{535E6042-3871-46C4-AE6A-E616C3374284}"/>
    <hyperlink ref="C1036" r:id="rId14482" xr:uid="{7CE60774-FD90-477C-ABE0-5733FC663A38}"/>
    <hyperlink ref="E1036" r:id="rId14483" display="https://www.daloopa.com/src/19178358" xr:uid="{26E0C348-3762-4AB3-AAA5-D543000DB1C5}"/>
    <hyperlink ref="F1036" r:id="rId14484" display="https://www.daloopa.com/src/19178248" xr:uid="{061ABB5A-FCFB-48F9-A21B-0772669509B2}"/>
    <hyperlink ref="G1036" r:id="rId14485" display="https://www.daloopa.com/src/19178204" xr:uid="{997A7D6A-203D-4048-8C9F-38FED6351E06}"/>
    <hyperlink ref="H1036" r:id="rId14486" display="https://www.daloopa.com/src/50457972" xr:uid="{92D76BFF-6F0E-4779-A5DB-57702508E140}"/>
    <hyperlink ref="I1036" r:id="rId14487" display="https://www.daloopa.com/src/19178084" xr:uid="{301A5CD6-9AF8-4819-A390-093F6FFD5010}"/>
    <hyperlink ref="J1036" r:id="rId14488" display="https://www.daloopa.com/src/19178080" xr:uid="{921A8CA9-ED89-47AC-BA73-4DD3FB041524}"/>
    <hyperlink ref="K1036" r:id="rId14489" display="https://www.daloopa.com/src/19177962" xr:uid="{CA2529B0-DCF7-4118-8CB8-3A975FB1D416}"/>
    <hyperlink ref="L1036" r:id="rId14490" display="https://www.daloopa.com/src/50457973" xr:uid="{281AAF2C-D55C-4858-89C6-2649F240AE38}"/>
    <hyperlink ref="M1036" r:id="rId14491" display="https://www.daloopa.com/src/19177944" xr:uid="{CC1BEC31-20C1-4E6D-9E3C-E677668876CB}"/>
    <hyperlink ref="N1036" r:id="rId14492" display="https://www.daloopa.com/src/19177855" xr:uid="{AF66EB65-164F-432B-9707-23F64D041AA2}"/>
    <hyperlink ref="O1036" r:id="rId14493" display="https://www.daloopa.com/src/19177778" xr:uid="{873D4635-1482-4961-B7B9-BF2A282B759C}"/>
    <hyperlink ref="P1036" r:id="rId14494" display="https://www.daloopa.com/src/50457974" xr:uid="{DF83140E-6316-4D73-9B4C-D335EA4383E5}"/>
    <hyperlink ref="Q1036" r:id="rId14495" display="https://www.daloopa.com/src/19177585" xr:uid="{69709240-0A7D-412D-B026-96ABE6F79C03}"/>
    <hyperlink ref="R1036" r:id="rId14496" display="https://www.daloopa.com/src/19177512" xr:uid="{63D36690-AD1D-4C94-B0E6-6FB5C600566D}"/>
    <hyperlink ref="S1036" r:id="rId14497" display="https://www.daloopa.com/src/19177476" xr:uid="{96C745F0-FBEB-4C25-AF4E-4BE50475AA70}"/>
    <hyperlink ref="T1036" r:id="rId14498" display="https://www.daloopa.com/src/50457975" xr:uid="{7CAEC20E-3063-448B-ABBD-D92D19E7E609}"/>
    <hyperlink ref="U1036" r:id="rId14499" display="https://www.daloopa.com/src/19177402" xr:uid="{8FDDC06D-7B1F-48CC-81A9-351594714D7E}"/>
    <hyperlink ref="V1036" r:id="rId14500" display="https://www.daloopa.com/src/19177392" xr:uid="{5B184FB1-9C20-4209-939A-2584FD9CAA75}"/>
    <hyperlink ref="W1036" r:id="rId14501" display="https://www.daloopa.com/src/19177347" xr:uid="{7AC4DBAA-9F5D-4E65-99A6-02E45CAA95CD}"/>
    <hyperlink ref="X1036" r:id="rId14502" display="https://www.daloopa.com/src/50457976" xr:uid="{A65EED91-4ACA-40D2-A085-9AF1BDED33FD}"/>
    <hyperlink ref="Y1036" r:id="rId14503" display="https://www.daloopa.com/src/19177286" xr:uid="{97E21484-ABD7-4C43-AC34-01A32F2AB851}"/>
    <hyperlink ref="Z1036" r:id="rId14504" display="https://www.daloopa.com/src/19177253" xr:uid="{342CEAA7-BC37-4D66-A7FD-F1D5E820BCAA}"/>
    <hyperlink ref="AA1036" r:id="rId14505" display="https://www.daloopa.com/src/19177245" xr:uid="{3E238602-E426-4F06-95AB-D235B35F6741}"/>
    <hyperlink ref="AB1036" r:id="rId14506" display="https://www.daloopa.com/src/50457977" xr:uid="{B979AFD4-58BC-44B2-B605-064F02C6FD59}"/>
    <hyperlink ref="AC1036" r:id="rId14507" display="https://www.daloopa.com/src/19177243" xr:uid="{2D370FC0-688D-434B-B128-72CE11B53443}"/>
    <hyperlink ref="AD1036" r:id="rId14508" display="https://www.daloopa.com/src/19177222" xr:uid="{EE05DBBE-9FC1-40A1-8001-3CBCBF97A9BC}"/>
    <hyperlink ref="AE1036" r:id="rId14509" display="https://www.daloopa.com/src/19177159" xr:uid="{81C43205-5364-4A0F-84E9-99ACBEFEB14A}"/>
    <hyperlink ref="AF1036" r:id="rId14510" display="https://www.daloopa.com/src/50457978" xr:uid="{D9E9F50F-4D91-4023-A700-9805B558AC99}"/>
    <hyperlink ref="AG1036" r:id="rId14511" display="https://www.daloopa.com/src/19177137" xr:uid="{57A71E26-831A-47AF-AFB1-DF606136762C}"/>
    <hyperlink ref="AH1036" r:id="rId14512" display="https://www.daloopa.com/src/19177114" xr:uid="{E1005280-C5DA-4020-88F3-B256C1996F22}"/>
    <hyperlink ref="AI1036" r:id="rId14513" display="https://www.daloopa.com/src/19177059" xr:uid="{A5290242-7F7A-4B75-8B92-17C7F812C771}"/>
    <hyperlink ref="AJ1036" r:id="rId14514" display="https://www.daloopa.com/src/50457979" xr:uid="{D9BDC529-D9FF-4CBD-BD06-E9174481E5D6}"/>
    <hyperlink ref="AK1036" r:id="rId14515" display="https://www.daloopa.com/src/20862447" xr:uid="{C65EA4A2-A546-4330-B3A5-D4786435407E}"/>
    <hyperlink ref="AL1036" r:id="rId14516" display="https://www.daloopa.com/src/32323892" xr:uid="{6EC2A8A7-4294-4006-AA47-26A25F890EBC}"/>
    <hyperlink ref="AM1036" r:id="rId14517" display="https://www.daloopa.com/src/38229594" xr:uid="{8C587368-67E2-43DE-966A-CC5BAB49B247}"/>
    <hyperlink ref="AN1036" r:id="rId14518" display="https://www.daloopa.com/src/50457980" xr:uid="{AF32FA6D-540D-4F7D-BB70-D6BDD075C973}"/>
    <hyperlink ref="AO1036" r:id="rId14519" display="https://www.daloopa.com/src/53487938" xr:uid="{78B8C1EF-4A11-4A25-87D2-31B2F8728E11}"/>
    <hyperlink ref="AP1036" r:id="rId14520" display="https://www.daloopa.com/src/58705722" xr:uid="{278A702F-8911-4FD1-A1A3-49DE7E5DB45F}"/>
    <hyperlink ref="AQ1036" r:id="rId14521" display="https://www.daloopa.com/src/62996911" xr:uid="{1172678F-80F7-4AE1-8DA1-129AF64F3931}"/>
    <hyperlink ref="AR1036" r:id="rId14522" display="https://www.daloopa.com/src/67097384" xr:uid="{AB4CCD34-01B3-4F8E-8812-E7D4315B86A6}"/>
    <hyperlink ref="AT1036" r:id="rId14523" display="https://www.daloopa.com/src/19182017" xr:uid="{AB7CB1D0-8657-4D44-A7DC-A04C3B3834BC}"/>
    <hyperlink ref="AU1036" r:id="rId14524" display="https://www.daloopa.com/src/19181902" xr:uid="{5FAA34E2-7174-48E8-8EFB-67AF14E945CD}"/>
    <hyperlink ref="AV1036" r:id="rId14525" display="https://www.daloopa.com/src/19181835" xr:uid="{BA26275F-4D39-4E02-A64E-96E2F39A7BF0}"/>
    <hyperlink ref="AW1036" r:id="rId14526" display="https://www.daloopa.com/src/19181735" xr:uid="{26ED948C-C241-43A9-93C8-C217CB98847A}"/>
    <hyperlink ref="AX1036" r:id="rId14527" display="https://www.daloopa.com/src/19181700" xr:uid="{565C7BE7-6BC9-44E4-B6E8-60329DDA77E4}"/>
    <hyperlink ref="AY1036" r:id="rId14528" display="https://www.daloopa.com/src/19181658" xr:uid="{45BED706-AEFF-435B-9A5D-3BF78D59317B}"/>
    <hyperlink ref="AZ1036" r:id="rId14529" display="https://www.daloopa.com/src/19181489" xr:uid="{2418A44C-2004-4830-B86F-807D53C476B6}"/>
    <hyperlink ref="BA1036" r:id="rId14530" display="https://www.daloopa.com/src/19181472" xr:uid="{EC9627D9-07BF-4567-A5C3-2A5AAD2046BE}"/>
    <hyperlink ref="BB1036" r:id="rId14531" display="https://www.daloopa.com/src/46508242" xr:uid="{7A31B3DF-ECB5-40B1-8832-18AFB3213EDD}"/>
    <hyperlink ref="BC1036" r:id="rId14532" display="https://www.daloopa.com/src/67088471" xr:uid="{09262245-0432-40AB-9419-7D1A72B5032F}"/>
    <hyperlink ref="A1040" r:id="rId14533" xr:uid="{83867463-5DEC-4CD0-BA22-DA90CABAF0C1}"/>
    <hyperlink ref="C1040" r:id="rId14534" xr:uid="{96AA8EAB-745F-4DE9-BCC2-2E5B0C0EB941}"/>
    <hyperlink ref="Q1040" r:id="rId14535" display="https://www.daloopa.com/src/19185021" xr:uid="{EEDC84E6-3C54-454F-A781-E21A2286C511}"/>
    <hyperlink ref="R1040" r:id="rId14536" display="https://www.daloopa.com/src/19184980" xr:uid="{4149BDF7-3CC5-463E-B3F1-1274B21DB33F}"/>
    <hyperlink ref="S1040" r:id="rId14537" display="https://www.daloopa.com/src/19184894" xr:uid="{A49885AD-11F5-4463-8761-6F6B8ACA060E}"/>
    <hyperlink ref="T1040" r:id="rId14538" display="https://www.daloopa.com/src/45303705" xr:uid="{A07D7E14-D443-4ECA-B60F-15590A78489D}"/>
    <hyperlink ref="U1040" r:id="rId14539" display="https://www.daloopa.com/src/19184848" xr:uid="{25A3AD95-E8D4-4E5A-B6A8-8FFF71DC1CC4}"/>
    <hyperlink ref="V1040" r:id="rId14540" display="https://www.daloopa.com/src/19184834" xr:uid="{4D7AD331-3E80-4936-BE04-58511F8DD56F}"/>
    <hyperlink ref="W1040" r:id="rId14541" display="https://www.daloopa.com/src/19184750" xr:uid="{4DD2941D-6BEA-4E39-8938-2724BF832271}"/>
    <hyperlink ref="X1040" r:id="rId14542" display="https://www.daloopa.com/src/45303706" xr:uid="{6D20A9E4-C912-41A7-B067-95AB55196ECC}"/>
    <hyperlink ref="Y1040" r:id="rId14543" display="https://www.daloopa.com/src/19184596" xr:uid="{7BC7102E-9E3B-4320-923A-9972CE71866E}"/>
    <hyperlink ref="Z1040" r:id="rId14544" display="https://www.daloopa.com/src/19184547" xr:uid="{061D74D8-EDA8-40D5-9E1D-64AAF3EEBD84}"/>
    <hyperlink ref="AA1040" r:id="rId14545" display="https://www.daloopa.com/src/19184494" xr:uid="{16F31801-1801-405F-B767-A83FBF48F6AA}"/>
    <hyperlink ref="AB1040" r:id="rId14546" display="https://www.daloopa.com/src/45303707" xr:uid="{6F42617A-CFA4-45B9-B1B8-E2A9DBA34F3D}"/>
    <hyperlink ref="AC1040" r:id="rId14547" display="https://www.daloopa.com/src/19184859" xr:uid="{40C8AA17-3C2D-4FA5-ABC8-2A4603DC9B15}"/>
    <hyperlink ref="AD1040" r:id="rId14548" display="https://www.daloopa.com/src/19184405" xr:uid="{BB158621-35D6-4F12-ACDE-D7470408BE5B}"/>
    <hyperlink ref="AE1040" r:id="rId14549" display="https://www.daloopa.com/src/19184196" xr:uid="{D36B1612-4DF0-48E1-AB95-4583608C8A54}"/>
    <hyperlink ref="AF1040" r:id="rId14550" display="https://www.daloopa.com/src/45303708" xr:uid="{74EFF669-5E81-4157-9048-23A94AD64AFF}"/>
    <hyperlink ref="AG1040" r:id="rId14551" display="https://www.daloopa.com/src/19184171" xr:uid="{A3447009-D61C-4830-BC1D-8B40C3527A48}"/>
    <hyperlink ref="AH1040" r:id="rId14552" display="https://www.daloopa.com/src/19184124" xr:uid="{6D9194DF-0EF0-4EF6-B7D2-0E911715146C}"/>
    <hyperlink ref="AI1040" r:id="rId14553" display="https://www.daloopa.com/src/19184084" xr:uid="{E2513727-A928-40BD-9FDD-5553C2963E3C}"/>
    <hyperlink ref="AJ1040" r:id="rId14554" display="https://www.daloopa.com/src/45303709" xr:uid="{67A3190C-9F25-4F5F-9BAE-2327A6DCA304}"/>
    <hyperlink ref="AK1040" r:id="rId14555" display="https://www.daloopa.com/src/20862837" xr:uid="{63C0F27A-0F6F-4696-A45D-C64377F7608E}"/>
    <hyperlink ref="AL1040" r:id="rId14556" display="https://www.daloopa.com/src/32324255" xr:uid="{C0FEF703-BCBE-4DDD-8598-55B8122020B8}"/>
    <hyperlink ref="AM1040" r:id="rId14557" display="https://www.daloopa.com/src/38229701" xr:uid="{9C8C84E3-A1F2-4027-834B-65596E52F8F4}"/>
    <hyperlink ref="AN1040" r:id="rId14558" display="https://www.daloopa.com/src/46520555" xr:uid="{6BA40CAB-34AC-4BC0-AC84-443FBA2898C1}"/>
    <hyperlink ref="AO1040" r:id="rId14559" display="https://www.daloopa.com/src/53488228" xr:uid="{80351442-BF98-4A11-9CCA-6AEFBF3AFA88}"/>
    <hyperlink ref="AP1040" r:id="rId14560" display="https://www.daloopa.com/src/58705769" xr:uid="{942B2EF4-A6CC-4367-937B-C13C829DC813}"/>
    <hyperlink ref="AQ1040" r:id="rId14561" display="https://www.daloopa.com/src/62996932" xr:uid="{E52A0498-8B87-400F-9DBA-FEE9348798C8}"/>
    <hyperlink ref="AR1040" r:id="rId14562" display="https://www.daloopa.com/src/67097385" xr:uid="{942EB50C-B59C-42FE-8AC6-A2423C70BBBD}"/>
    <hyperlink ref="AW1040" r:id="rId14563" display="https://www.daloopa.com/src/19185946" xr:uid="{22AAFF2F-5D9D-4468-94DA-54CC49171A79}"/>
    <hyperlink ref="AX1040" r:id="rId14564" display="https://www.daloopa.com/src/19186013" xr:uid="{89FA0D32-F388-438E-A2DB-52DB9ED488FD}"/>
    <hyperlink ref="AY1040" r:id="rId14565" display="https://www.daloopa.com/src/19186023" xr:uid="{87ECDF81-9659-443A-9EB5-1C44B71D7369}"/>
    <hyperlink ref="AZ1040" r:id="rId14566" display="https://www.daloopa.com/src/19186065" xr:uid="{D0C76BDB-CA65-4E0F-8F81-9B056EEC1087}"/>
    <hyperlink ref="BA1040" r:id="rId14567" display="https://www.daloopa.com/src/19186099" xr:uid="{EEDF25F3-4C6A-48E5-81C6-4B4D866E4C87}"/>
    <hyperlink ref="BB1040" r:id="rId14568" display="https://www.daloopa.com/src/46508611" xr:uid="{FFECBEBB-1EDE-495C-B6A1-BBC5645E9BBA}"/>
    <hyperlink ref="BC1040" r:id="rId14569" display="https://www.daloopa.com/src/67088712" xr:uid="{D170062B-14E2-4CA9-83C0-DCFFFDF3F653}"/>
    <hyperlink ref="A1041" r:id="rId14570" xr:uid="{A913B113-504A-4F8B-AF0C-468DCD94347D}"/>
    <hyperlink ref="C1041" r:id="rId14571" xr:uid="{B8CBEED9-2522-471E-8F92-EB4442DDBDE1}"/>
    <hyperlink ref="AW1041" r:id="rId14572" display="https://www.daloopa.com/src/19185947" xr:uid="{54D71DD3-917F-4C03-B9B0-6D5B3D1406AC}"/>
    <hyperlink ref="A1042" r:id="rId14573" xr:uid="{A18451DB-295D-449D-8A29-BA529C352728}"/>
    <hyperlink ref="C1042" r:id="rId14574" xr:uid="{93CAD699-121D-4ED3-9E27-AD55246C5BF6}"/>
    <hyperlink ref="AW1042" r:id="rId14575" display="https://www.daloopa.com/src/19185948" xr:uid="{FAC9EB4F-F1C1-425E-9A6D-40BD0319E140}"/>
    <hyperlink ref="A1044" r:id="rId14576" xr:uid="{5904B07C-1F5E-4479-A07A-12322DA0C023}"/>
    <hyperlink ref="C1044" r:id="rId14577" xr:uid="{3A399F2E-BE0F-490A-9F22-A4A82D1C69F1}"/>
    <hyperlink ref="Q1044" r:id="rId14578" display="https://www.daloopa.com/src/19185023" xr:uid="{A54B1EB3-E67D-4C39-87EA-650363BD2B27}"/>
    <hyperlink ref="R1044" r:id="rId14579" display="https://www.daloopa.com/src/19184984" xr:uid="{63506E95-21F4-478D-98E8-CCCF21062634}"/>
    <hyperlink ref="S1044" r:id="rId14580" display="https://www.daloopa.com/src/19184891" xr:uid="{CCC8C80B-E101-4CBC-BB47-C4172E565BE1}"/>
    <hyperlink ref="T1044" r:id="rId14581" display="https://www.daloopa.com/src/45303710" xr:uid="{2F81DD64-53B5-4B51-800B-8E03ED36E3CA}"/>
    <hyperlink ref="U1044" r:id="rId14582" display="https://www.daloopa.com/src/19184849" xr:uid="{790871B4-05C8-4C3F-8979-C6ACCAA6E956}"/>
    <hyperlink ref="V1044" r:id="rId14583" display="https://www.daloopa.com/src/19184841" xr:uid="{AF9FFB08-182D-41DE-94B4-1DF3BAB24FBA}"/>
    <hyperlink ref="W1044" r:id="rId14584" display="https://www.daloopa.com/src/19184751" xr:uid="{D7C8B71E-7B7E-4229-A5FB-2F1C72DAA50C}"/>
    <hyperlink ref="X1044" r:id="rId14585" display="https://www.daloopa.com/src/45303711" xr:uid="{50FAD7B1-16F8-40C5-8232-AD02983109ED}"/>
    <hyperlink ref="Y1044" r:id="rId14586" display="https://www.daloopa.com/src/19184599" xr:uid="{D28DE9D0-177B-463B-A958-FF1434F2EBB3}"/>
    <hyperlink ref="Z1044" r:id="rId14587" display="https://www.daloopa.com/src/19184555" xr:uid="{EAEBF9DB-0F11-4DEE-9B60-9A49EABA47DB}"/>
    <hyperlink ref="AA1044" r:id="rId14588" display="https://www.daloopa.com/src/19184492" xr:uid="{CE18C137-1F78-49D7-95E4-8C52ACF9AAA2}"/>
    <hyperlink ref="AB1044" r:id="rId14589" display="https://www.daloopa.com/src/45303712" xr:uid="{985B41A4-982D-4553-A6A2-3D4CB78331E0}"/>
    <hyperlink ref="AC1044" r:id="rId14590" display="https://www.daloopa.com/src/19184860" xr:uid="{1640BD1E-A861-4180-9A8F-1ACB3F188030}"/>
    <hyperlink ref="AD1044" r:id="rId14591" display="https://www.daloopa.com/src/19184408" xr:uid="{EDCBD15A-38AB-459B-A0CC-6B036C63DE7E}"/>
    <hyperlink ref="AE1044" r:id="rId14592" display="https://www.daloopa.com/src/19184191" xr:uid="{7EEAFE54-F15A-4CFD-BF74-CF30B7972ECA}"/>
    <hyperlink ref="AF1044" r:id="rId14593" display="https://www.daloopa.com/src/45303713" xr:uid="{F8A61161-3319-49D4-912D-BA505D734977}"/>
    <hyperlink ref="AG1044" r:id="rId14594" display="https://www.daloopa.com/src/19184172" xr:uid="{F59AA18A-CEAF-4FDE-8978-E4F3F7EFDED5}"/>
    <hyperlink ref="AH1044" r:id="rId14595" display="https://www.daloopa.com/src/19184117" xr:uid="{82B51BD6-674F-4BD7-89B7-B4EBF6810012}"/>
    <hyperlink ref="AI1044" r:id="rId14596" display="https://www.daloopa.com/src/19184086" xr:uid="{86DE3BC7-B93A-48E6-A910-2E9DDE8DDEB4}"/>
    <hyperlink ref="AJ1044" r:id="rId14597" display="https://www.daloopa.com/src/45303714" xr:uid="{BCC0A862-5EED-4C3B-BF2F-D724FF18026E}"/>
    <hyperlink ref="AK1044" r:id="rId14598" display="https://www.daloopa.com/src/20862838" xr:uid="{E9881652-0D52-47B5-B5C7-35CA0E9C4541}"/>
    <hyperlink ref="AL1044" r:id="rId14599" display="https://www.daloopa.com/src/32324257" xr:uid="{E7663C66-82C6-414C-8E3B-332D6706F3A0}"/>
    <hyperlink ref="AM1044" r:id="rId14600" display="https://www.daloopa.com/src/38229702" xr:uid="{B8CF81CB-A1A4-4118-8163-CA625CF5DFAE}"/>
    <hyperlink ref="AN1044" r:id="rId14601" display="https://www.daloopa.com/src/46520556" xr:uid="{25D51E49-8D56-4AB0-B0AF-2707EA7241D8}"/>
    <hyperlink ref="AO1044" r:id="rId14602" display="https://www.daloopa.com/src/53488229" xr:uid="{29D875EE-AB14-4CDF-BF73-AD7ECFF04A13}"/>
    <hyperlink ref="AP1044" r:id="rId14603" display="https://www.daloopa.com/src/58705770" xr:uid="{C30BC240-4B17-425A-943B-53BC7F933ECF}"/>
    <hyperlink ref="AQ1044" r:id="rId14604" display="https://www.daloopa.com/src/62996936" xr:uid="{396A063A-1F4B-4DE1-A133-B32B0B4511C5}"/>
    <hyperlink ref="AR1044" r:id="rId14605" display="https://www.daloopa.com/src/67097386" xr:uid="{4E1194F0-1E94-4148-81E1-2BB9B4497F75}"/>
    <hyperlink ref="AW1044" r:id="rId14606" display="https://www.daloopa.com/src/19185953" xr:uid="{1043E930-50F8-4646-ACA5-424E2E25F1B4}"/>
    <hyperlink ref="AX1044" r:id="rId14607" display="https://www.daloopa.com/src/19186012" xr:uid="{64C9D6E2-52B8-4E2B-A95B-B4888557C8D1}"/>
    <hyperlink ref="AY1044" r:id="rId14608" display="https://www.daloopa.com/src/19186028" xr:uid="{0137C31D-CC45-4927-90B0-1330DBD08852}"/>
    <hyperlink ref="AZ1044" r:id="rId14609" display="https://www.daloopa.com/src/19186064" xr:uid="{71AD4489-9CAC-412F-AD92-52A1D833DE4E}"/>
    <hyperlink ref="BA1044" r:id="rId14610" display="https://www.daloopa.com/src/19186093" xr:uid="{B7AE63BD-087D-4AF2-8B87-4A2CEB7F51AA}"/>
    <hyperlink ref="BB1044" r:id="rId14611" display="https://www.daloopa.com/src/46508610" xr:uid="{28888FF7-3624-4D20-B00D-C5097227844A}"/>
    <hyperlink ref="BC1044" r:id="rId14612" display="https://www.daloopa.com/src/67088711" xr:uid="{0A0972A6-8EDD-4B69-A81E-31AF23273A45}"/>
    <hyperlink ref="A1045" r:id="rId14613" xr:uid="{7514479F-9358-4F1C-98A8-8F0F9797C42E}"/>
    <hyperlink ref="C1045" r:id="rId14614" xr:uid="{10A1B59B-8FD5-446E-B02D-7ED98EE9DA04}"/>
    <hyperlink ref="Q1045" r:id="rId14615" display="https://www.daloopa.com/src/19185024" xr:uid="{B65296FA-B166-48A7-870E-8234A2822DF2}"/>
    <hyperlink ref="R1045" r:id="rId14616" display="https://www.daloopa.com/src/19184982" xr:uid="{8D6EA577-45B9-4615-94E5-F0333B6CF192}"/>
    <hyperlink ref="S1045" r:id="rId14617" display="https://www.daloopa.com/src/19184890" xr:uid="{1A169A26-E10F-4CC9-AEC6-112C5D1ADE8C}"/>
    <hyperlink ref="T1045" r:id="rId14618" display="https://www.daloopa.com/src/45303715" xr:uid="{70E76B61-9054-4572-BB6F-3C7DA6746C0C}"/>
    <hyperlink ref="U1045" r:id="rId14619" display="https://www.daloopa.com/src/19184845" xr:uid="{FD3F099A-4995-416D-8C02-9D7C3B7A61DC}"/>
    <hyperlink ref="V1045" r:id="rId14620" display="https://www.daloopa.com/src/19184842" xr:uid="{77E2510E-86DF-4520-8360-9957FE691948}"/>
    <hyperlink ref="W1045" r:id="rId14621" display="https://www.daloopa.com/src/19184753" xr:uid="{11D44463-8AD6-4E3A-8BA8-6772ACF2FFE5}"/>
    <hyperlink ref="X1045" r:id="rId14622" display="https://www.daloopa.com/src/45303716" xr:uid="{B4C75686-AABF-4D40-9C80-17AAFDA39E88}"/>
    <hyperlink ref="Y1045" r:id="rId14623" display="https://www.daloopa.com/src/19184601" xr:uid="{A7F129F3-0A80-47F6-A093-E0E411187A2E}"/>
    <hyperlink ref="Z1045" r:id="rId14624" display="https://www.daloopa.com/src/19184551" xr:uid="{6C185132-E531-49EE-9955-0BB813C055F9}"/>
    <hyperlink ref="AA1045" r:id="rId14625" display="https://www.daloopa.com/src/19184490" xr:uid="{C2E616AC-7BF5-496B-8E00-E07E6C2623FB}"/>
    <hyperlink ref="AB1045" r:id="rId14626" display="https://www.daloopa.com/src/45303717" xr:uid="{87ABB814-329E-427A-9180-C56A05904FFC}"/>
    <hyperlink ref="AC1045" r:id="rId14627" display="https://www.daloopa.com/src/19184861" xr:uid="{6245A055-AD98-43FC-903B-5F225F827FDA}"/>
    <hyperlink ref="AD1045" r:id="rId14628" display="https://www.daloopa.com/src/19184406" xr:uid="{3C64DD87-6607-4FA1-BE47-D3992D1FCE7F}"/>
    <hyperlink ref="AE1045" r:id="rId14629" display="https://www.daloopa.com/src/19184192" xr:uid="{9605C0E3-F9C4-4197-90F2-0DC9E5B6CF78}"/>
    <hyperlink ref="AF1045" r:id="rId14630" display="https://www.daloopa.com/src/45303718" xr:uid="{94A4596B-0AD1-4F38-8406-95BF061A358C}"/>
    <hyperlink ref="AG1045" r:id="rId14631" display="https://www.daloopa.com/src/19184175" xr:uid="{C2DD9A36-7D2E-4946-8C93-42E3CAD59ABF}"/>
    <hyperlink ref="AH1045" r:id="rId14632" display="https://www.daloopa.com/src/19184118" xr:uid="{C053B822-37A4-4AA1-8034-7CA5FDE27926}"/>
    <hyperlink ref="AI1045" r:id="rId14633" display="https://www.daloopa.com/src/19184087" xr:uid="{F246DDD8-ADA9-4461-B5A0-CF2C0469C635}"/>
    <hyperlink ref="AJ1045" r:id="rId14634" display="https://www.daloopa.com/src/45303719" xr:uid="{6B712AB3-C651-437B-939B-CC3FD2D97639}"/>
    <hyperlink ref="AK1045" r:id="rId14635" display="https://www.daloopa.com/src/20862834" xr:uid="{D7E259E9-EA5E-4526-B45F-E31D69AC8057}"/>
    <hyperlink ref="AL1045" r:id="rId14636" display="https://www.daloopa.com/src/32324258" xr:uid="{A1121370-2186-4B01-87F0-0E3F9390E37F}"/>
    <hyperlink ref="AM1045" r:id="rId14637" display="https://www.daloopa.com/src/38229700" xr:uid="{FCE43BB6-83B8-4D3B-8B14-8DBA42AE0CF3}"/>
    <hyperlink ref="AN1045" r:id="rId14638" display="https://www.daloopa.com/src/46520557" xr:uid="{778527C2-0BE9-4950-9E0A-E14C82BBC912}"/>
    <hyperlink ref="AO1045" r:id="rId14639" display="https://www.daloopa.com/src/53488234" xr:uid="{B510316A-6286-462E-91A9-DB9AAB9F5AC3}"/>
    <hyperlink ref="AP1045" r:id="rId14640" display="https://www.daloopa.com/src/58705775" xr:uid="{01A83808-D5A7-4DAA-B136-BB2D853C8886}"/>
    <hyperlink ref="AQ1045" r:id="rId14641" display="https://www.daloopa.com/src/62996933" xr:uid="{1E42CFF3-BF97-4480-A7D3-03B38A9C60F7}"/>
    <hyperlink ref="AR1045" r:id="rId14642" display="https://www.daloopa.com/src/67097387" xr:uid="{27B34B3E-4DB5-4C36-A20F-50B3258F9B93}"/>
    <hyperlink ref="AW1045" r:id="rId14643" display="https://www.daloopa.com/src/19185955" xr:uid="{AB1A958F-0BFF-4C16-A687-00CA7B5414E4}"/>
    <hyperlink ref="AX1045" r:id="rId14644" display="https://www.daloopa.com/src/19186011" xr:uid="{18AC71F1-3EB9-442A-8CC9-2C4CA21654C0}"/>
    <hyperlink ref="AY1045" r:id="rId14645" display="https://www.daloopa.com/src/19186024" xr:uid="{510735BC-A484-4F74-A4BF-FA5906ABADDA}"/>
    <hyperlink ref="AZ1045" r:id="rId14646" display="https://www.daloopa.com/src/19186063" xr:uid="{09710CEF-494B-4D6C-AB48-0B12DF42E0B7}"/>
    <hyperlink ref="BA1045" r:id="rId14647" display="https://www.daloopa.com/src/19186094" xr:uid="{E9D16220-8524-4679-B445-2C653B625407}"/>
    <hyperlink ref="BB1045" r:id="rId14648" display="https://www.daloopa.com/src/46508608" xr:uid="{EA86C162-9B5A-4081-BD0A-FECFEB343BB3}"/>
    <hyperlink ref="BC1045" r:id="rId14649" display="https://www.daloopa.com/src/67088713" xr:uid="{A0D48FE6-2650-4D2C-9114-034C65B8A8B5}"/>
    <hyperlink ref="A1046" r:id="rId14650" xr:uid="{FE6C61B6-437C-432B-B902-D476330F607F}"/>
    <hyperlink ref="C1046" r:id="rId14651" xr:uid="{C10EA10D-037D-42C1-9797-F4835E74B485}"/>
    <hyperlink ref="Q1046" r:id="rId14652" display="https://www.daloopa.com/src/19185025" xr:uid="{0F14E8B2-7BC6-4802-A75F-C42B2E5FD608}"/>
    <hyperlink ref="R1046" r:id="rId14653" display="https://www.daloopa.com/src/19184977" xr:uid="{CD8A9117-F710-4997-BFF3-9FAA56404BBE}"/>
    <hyperlink ref="S1046" r:id="rId14654" display="https://www.daloopa.com/src/19184892" xr:uid="{6ECE367E-E021-4AFD-BB66-D06973B2D582}"/>
    <hyperlink ref="T1046" r:id="rId14655" display="https://www.daloopa.com/src/45303720" xr:uid="{A1FC3E03-1FD6-491F-9A44-184B30F8CCA0}"/>
    <hyperlink ref="U1046" r:id="rId14656" display="https://www.daloopa.com/src/19184847" xr:uid="{664D3A1D-6F6E-4225-AF60-A70C0241A91E}"/>
    <hyperlink ref="V1046" r:id="rId14657" display="https://www.daloopa.com/src/19184839" xr:uid="{B01460EA-A26C-45D7-AD57-F1D9457C67BD}"/>
    <hyperlink ref="W1046" r:id="rId14658" display="https://www.daloopa.com/src/19184749" xr:uid="{5DA93A2B-0F12-4308-A139-825F614C5E28}"/>
    <hyperlink ref="X1046" r:id="rId14659" display="https://www.daloopa.com/src/45303721" xr:uid="{F6374283-2C3F-4408-8A91-1AD4EF932C5E}"/>
    <hyperlink ref="Y1046" r:id="rId14660" display="https://www.daloopa.com/src/19184600" xr:uid="{6B101B3B-E6E8-4050-969C-EBE9A46A5D07}"/>
    <hyperlink ref="Z1046" r:id="rId14661" display="https://www.daloopa.com/src/19184549" xr:uid="{5F031731-16F5-4CB7-8A66-E4991CD24EAC}"/>
    <hyperlink ref="AA1046" r:id="rId14662" display="https://www.daloopa.com/src/19184495" xr:uid="{8A2316FE-876C-4CA0-910F-9328EC7CC90B}"/>
    <hyperlink ref="AB1046" r:id="rId14663" display="https://www.daloopa.com/src/45303722" xr:uid="{753DA97E-BB2F-4364-B8E2-44B55BDD3EB6}"/>
    <hyperlink ref="AC1046" r:id="rId14664" display="https://www.daloopa.com/src/19184862" xr:uid="{3A5E6DE5-BE1D-4F50-8335-88D0FF0AF5EA}"/>
    <hyperlink ref="AD1046" r:id="rId14665" display="https://www.daloopa.com/src/19184409" xr:uid="{7C7E35E0-14EF-4887-BE01-2FC166161FB6}"/>
    <hyperlink ref="AE1046" r:id="rId14666" display="https://www.daloopa.com/src/19184199" xr:uid="{69ED5D67-D12F-4B7A-80D9-31943447B066}"/>
    <hyperlink ref="AF1046" r:id="rId14667" display="https://www.daloopa.com/src/45303723" xr:uid="{346A964F-6C15-42D6-8319-F6925A654BEF}"/>
    <hyperlink ref="AG1046" r:id="rId14668" display="https://www.daloopa.com/src/19184174" xr:uid="{4DCD0222-40C8-4A22-9405-A2C518562E50}"/>
    <hyperlink ref="AH1046" r:id="rId14669" display="https://www.daloopa.com/src/19184123" xr:uid="{603D24F2-08FA-4C1E-815C-ED5D129309EA}"/>
    <hyperlink ref="AI1046" r:id="rId14670" display="https://www.daloopa.com/src/19184085" xr:uid="{C67F1D07-78A7-4E08-8F45-8C696CEF9DF9}"/>
    <hyperlink ref="AJ1046" r:id="rId14671" display="https://www.daloopa.com/src/45303724" xr:uid="{37D9DD3E-A314-402D-94DD-17EDDE63E780}"/>
    <hyperlink ref="AK1046" r:id="rId14672" display="https://www.daloopa.com/src/20862835" xr:uid="{3292A2E3-CA1F-47A8-8D01-02E52EA97A50}"/>
    <hyperlink ref="AL1046" r:id="rId14673" display="https://www.daloopa.com/src/32324256" xr:uid="{DA01ED56-5EDC-4245-9F58-A3498060BF2D}"/>
    <hyperlink ref="AM1046" r:id="rId14674" display="https://www.daloopa.com/src/38229698" xr:uid="{F011928F-94B0-49EF-B2D9-50F5FD2B2E59}"/>
    <hyperlink ref="AN1046" r:id="rId14675" display="https://www.daloopa.com/src/46520558" xr:uid="{429D039B-0A48-400B-A8DB-A58083F31DCD}"/>
    <hyperlink ref="AO1046" r:id="rId14676" display="https://www.daloopa.com/src/53488231" xr:uid="{42F2F295-6CF5-45D7-850E-C2EDD2372560}"/>
    <hyperlink ref="AP1046" r:id="rId14677" display="https://www.daloopa.com/src/58705776" xr:uid="{01358772-9570-4E3A-80BA-6202D3A5E725}"/>
    <hyperlink ref="AQ1046" r:id="rId14678" display="https://www.daloopa.com/src/62996931" xr:uid="{D22F9691-BCCD-4356-B5FC-6295CE9C5603}"/>
    <hyperlink ref="AR1046" r:id="rId14679" display="https://www.daloopa.com/src/67097388" xr:uid="{7431C003-6341-4086-AE35-9C151804C264}"/>
    <hyperlink ref="AW1046" r:id="rId14680" display="https://www.daloopa.com/src/19185951" xr:uid="{B14AA314-698A-4D68-BC2A-282A0044C08A}"/>
    <hyperlink ref="AX1046" r:id="rId14681" display="https://www.daloopa.com/src/19186015" xr:uid="{6C46ABA2-48D8-477F-846E-5C2D802B4763}"/>
    <hyperlink ref="AY1046" r:id="rId14682" display="https://www.daloopa.com/src/19186027" xr:uid="{47AC8738-C4E3-473C-B772-271C3C7DC1A8}"/>
    <hyperlink ref="AZ1046" r:id="rId14683" display="https://www.daloopa.com/src/19186066" xr:uid="{E8908E18-3A0F-49C1-B1C5-068A20D70E5F}"/>
    <hyperlink ref="BA1046" r:id="rId14684" display="https://www.daloopa.com/src/19186092" xr:uid="{934B8995-E874-48B8-8F36-6AF73458915F}"/>
    <hyperlink ref="BB1046" r:id="rId14685" display="https://www.daloopa.com/src/46508607" xr:uid="{894293F9-4EB1-4D20-8F3A-56B7E5E657BA}"/>
    <hyperlink ref="BC1046" r:id="rId14686" display="https://www.daloopa.com/src/67088710" xr:uid="{D7B7487E-DAD1-4EAD-BD72-7AA57D56070C}"/>
    <hyperlink ref="A1049" r:id="rId14687" xr:uid="{8CE0BFA0-DBFD-4D76-9A6A-298C1A08BFC1}"/>
    <hyperlink ref="C1049" r:id="rId14688" xr:uid="{053DD54F-15BC-4B3E-A7DE-430E30EA386E}"/>
    <hyperlink ref="E1049" r:id="rId14689" display="https://www.daloopa.com/src/19185555" xr:uid="{DF56F737-78D0-4ED7-B991-4409B4568B88}"/>
    <hyperlink ref="F1049" r:id="rId14690" display="https://www.daloopa.com/src/19185530" xr:uid="{73315820-DF74-4F12-A453-7D6EAD42405D}"/>
    <hyperlink ref="G1049" r:id="rId14691" display="https://www.daloopa.com/src/19185793" xr:uid="{800D9E7C-4AD2-44B4-8BD2-F5537D3FBF97}"/>
    <hyperlink ref="H1049" r:id="rId14692" display="https://www.daloopa.com/src/45303725" xr:uid="{743183A0-0197-44DD-964A-B4F32FEFA99D}"/>
    <hyperlink ref="I1049" r:id="rId14693" display="https://www.daloopa.com/src/19185444" xr:uid="{A5EB3858-9A17-4AA2-AA0E-C3DA4EE42CEB}"/>
    <hyperlink ref="J1049" r:id="rId14694" display="https://www.daloopa.com/src/19185390" xr:uid="{A5745167-65D6-4917-A2C9-7AE07EBD3121}"/>
    <hyperlink ref="K1049" r:id="rId14695" display="https://www.daloopa.com/src/19185263" xr:uid="{3C761423-29B0-4EC2-B6E6-85C28EEEB540}"/>
    <hyperlink ref="L1049" r:id="rId14696" display="https://www.daloopa.com/src/45303726" xr:uid="{09606D09-D76F-4DB4-9E6C-1393086FB155}"/>
    <hyperlink ref="M1049" r:id="rId14697" display="https://www.daloopa.com/src/19185170" xr:uid="{0AFDF091-3090-485B-B97A-27EBDB96DC9C}"/>
    <hyperlink ref="N1049" r:id="rId14698" display="https://www.daloopa.com/src/19185106" xr:uid="{45ED0FC1-95DA-4E99-B544-5A48BB502AEC}"/>
    <hyperlink ref="O1049" r:id="rId14699" display="https://www.daloopa.com/src/19185068" xr:uid="{20B510A5-9196-43A2-94E1-157179E0ACB7}"/>
    <hyperlink ref="P1049" r:id="rId14700" display="https://www.daloopa.com/src/45303727" xr:uid="{48ED3E97-02FA-40AE-8DC9-006B1BFA8A79}"/>
    <hyperlink ref="AT1049" r:id="rId14701" display="https://www.daloopa.com/src/19185699" xr:uid="{C82397DF-E943-4443-BC4E-8D6701DEAFED}"/>
    <hyperlink ref="AU1049" r:id="rId14702" display="https://www.daloopa.com/src/19185872" xr:uid="{421BA907-636D-4078-A70E-204C6A592F9D}"/>
    <hyperlink ref="AV1049" r:id="rId14703" display="https://www.daloopa.com/src/19185913" xr:uid="{E29BD277-528E-48CF-86A3-0BDFF59F3159}"/>
    <hyperlink ref="A1050" r:id="rId14704" xr:uid="{CA443872-1EE9-4A8B-BD46-B4FA7F0524DA}"/>
    <hyperlink ref="C1050" r:id="rId14705" xr:uid="{38C49EED-404B-4228-9308-0AFD789FFAA6}"/>
    <hyperlink ref="E1050" r:id="rId14706" display="https://www.daloopa.com/src/19185554" xr:uid="{D94ED324-BC61-4907-9FCE-D8920AFFDEB8}"/>
    <hyperlink ref="F1050" r:id="rId14707" display="https://www.daloopa.com/src/19185535" xr:uid="{A651CB66-B916-451E-9501-C426C73C4375}"/>
    <hyperlink ref="G1050" r:id="rId14708" display="https://www.daloopa.com/src/19185792" xr:uid="{596D5A7D-C305-49EE-B577-6D7DC28A0354}"/>
    <hyperlink ref="H1050" r:id="rId14709" display="https://www.daloopa.com/src/45303728" xr:uid="{CAADC2D0-30C1-44F3-9C04-F74BD121CDCD}"/>
    <hyperlink ref="I1050" r:id="rId14710" display="https://www.daloopa.com/src/19185445" xr:uid="{5AAEC423-C152-4544-BFA1-5672317A2144}"/>
    <hyperlink ref="J1050" r:id="rId14711" display="https://www.daloopa.com/src/19185384" xr:uid="{3CFEFD0B-33BA-4D2A-94CD-93F7125E7020}"/>
    <hyperlink ref="K1050" r:id="rId14712" display="https://www.daloopa.com/src/19185264" xr:uid="{98401902-04F9-4D29-A177-4312CE7B1EEB}"/>
    <hyperlink ref="L1050" r:id="rId14713" display="https://www.daloopa.com/src/45303729" xr:uid="{EED90FB5-B550-4FBA-8AFC-6B53C3F3A94F}"/>
    <hyperlink ref="M1050" r:id="rId14714" display="https://www.daloopa.com/src/19185171" xr:uid="{95FE95E0-C88B-4F85-84FB-E4ADEB863287}"/>
    <hyperlink ref="N1050" r:id="rId14715" display="https://www.daloopa.com/src/19185104" xr:uid="{76B13238-5EC1-48B1-A95F-D5EE7518EB38}"/>
    <hyperlink ref="O1050" r:id="rId14716" display="https://www.daloopa.com/src/19185069" xr:uid="{E432ABDC-4E29-4585-96CC-32EBC2030C1F}"/>
    <hyperlink ref="P1050" r:id="rId14717" display="https://www.daloopa.com/src/45303730" xr:uid="{9F42D8C4-82E5-4855-AD08-731C6FAEAB05}"/>
    <hyperlink ref="AT1050" r:id="rId14718" display="https://www.daloopa.com/src/19185698" xr:uid="{F956D8B4-A28E-46EB-9F2A-923ECB48383E}"/>
    <hyperlink ref="AU1050" r:id="rId14719" display="https://www.daloopa.com/src/19185870" xr:uid="{9078D2AB-8A11-4E44-A352-A7F36ECAC81C}"/>
    <hyperlink ref="AV1050" r:id="rId14720" display="https://www.daloopa.com/src/19185914" xr:uid="{84E02544-EB10-47D3-8BA6-42AE57390757}"/>
    <hyperlink ref="A1051" r:id="rId14721" xr:uid="{C4119757-66C5-42D1-AC6D-06D4B48766CC}"/>
    <hyperlink ref="C1051" r:id="rId14722" xr:uid="{CBAA3D8A-2CAC-4984-A607-528E2CFC9CC7}"/>
    <hyperlink ref="J1051" r:id="rId14723" display="https://www.daloopa.com/src/19185386" xr:uid="{67B3727D-F7D2-4D53-92E0-6B6E0A35FC11}"/>
    <hyperlink ref="K1051" r:id="rId14724" display="https://www.daloopa.com/src/19185262" xr:uid="{A5C31DE4-29C9-4698-B403-861499CE7807}"/>
    <hyperlink ref="L1051" r:id="rId14725" display="https://www.daloopa.com/src/45303731" xr:uid="{20E8B26E-0FDE-47D8-9F37-9C1F0DC9DCC7}"/>
    <hyperlink ref="M1051" r:id="rId14726" display="https://www.daloopa.com/src/19185173" xr:uid="{FE8E1394-F382-4ACB-A472-7F412E3827E4}"/>
    <hyperlink ref="N1051" r:id="rId14727" display="https://www.daloopa.com/src/19185103" xr:uid="{58D5477D-6017-4088-95EA-739596B52361}"/>
    <hyperlink ref="O1051" r:id="rId14728" display="https://www.daloopa.com/src/19185071" xr:uid="{D4037574-CC75-41C0-ACC5-B653C06662C3}"/>
    <hyperlink ref="P1051" r:id="rId14729" display="https://www.daloopa.com/src/45303732" xr:uid="{A1E5E349-6CB9-4610-96C2-CD236CA96E85}"/>
    <hyperlink ref="AU1051" r:id="rId14730" display="https://www.daloopa.com/src/19185866" xr:uid="{C5B89DA6-0065-4451-BD2E-A2106462B56E}"/>
    <hyperlink ref="AV1051" r:id="rId14731" display="https://www.daloopa.com/src/19185912" xr:uid="{81BD9D8B-2F0F-4DD4-8B73-E2835C8EE162}"/>
    <hyperlink ref="A1052" r:id="rId14732" xr:uid="{1131BFDD-01D7-4DF7-9D3C-4F8A81F6B41D}"/>
    <hyperlink ref="C1052" r:id="rId14733" xr:uid="{FE4FC938-CDE5-4932-A611-630247495ECC}"/>
    <hyperlink ref="E1052" r:id="rId14734" display="https://www.daloopa.com/src/19185550" xr:uid="{145A9EE8-6C18-45C6-9BB2-E10BBFBB439E}"/>
    <hyperlink ref="F1052" r:id="rId14735" display="https://www.daloopa.com/src/19185537" xr:uid="{0CA0518A-9792-496D-ACE3-6379044255A1}"/>
    <hyperlink ref="G1052" r:id="rId14736" display="https://www.daloopa.com/src/19185780" xr:uid="{B8C41FB8-5D5D-449F-B68A-5CCB5473054E}"/>
    <hyperlink ref="H1052" r:id="rId14737" display="https://www.daloopa.com/src/45303733" xr:uid="{F6C49826-5EE4-46B1-98A7-30C757527AED}"/>
    <hyperlink ref="I1052" r:id="rId14738" display="https://www.daloopa.com/src/19185447" xr:uid="{1A9FE3C9-D027-46D7-90A4-D74FDBCE8444}"/>
    <hyperlink ref="J1052" r:id="rId14739" display="https://www.daloopa.com/src/19185391" xr:uid="{65765B36-24FE-4029-AB45-60009B0311D0}"/>
    <hyperlink ref="K1052" r:id="rId14740" display="https://www.daloopa.com/src/19185258" xr:uid="{EC90789E-C8E4-47AC-BA92-DF8EB1A9E559}"/>
    <hyperlink ref="L1052" r:id="rId14741" display="https://www.daloopa.com/src/45303734" xr:uid="{97CDA3AB-6098-4DFF-AD7F-71EE0CB0EF95}"/>
    <hyperlink ref="M1052" r:id="rId14742" display="https://www.daloopa.com/src/19185172" xr:uid="{C770732E-09FE-428E-89BD-6D0044A9BB69}"/>
    <hyperlink ref="N1052" r:id="rId14743" display="https://www.daloopa.com/src/19185105" xr:uid="{93E51C3D-68BF-42A5-B681-41AEDECFF879}"/>
    <hyperlink ref="O1052" r:id="rId14744" display="https://www.daloopa.com/src/19185070" xr:uid="{057F25BD-E060-4EC9-8EA7-9E56DF474BEF}"/>
    <hyperlink ref="P1052" r:id="rId14745" display="https://www.daloopa.com/src/45303735" xr:uid="{DEFD1900-B2C3-44B1-96FC-A5A61060F0C3}"/>
    <hyperlink ref="AT1052" r:id="rId14746" display="https://www.daloopa.com/src/19185701" xr:uid="{BB7FA377-AB7B-4543-ADC2-B60CE16C0810}"/>
    <hyperlink ref="AU1052" r:id="rId14747" display="https://www.daloopa.com/src/19185871" xr:uid="{042F450B-2A66-4CA0-8FD6-5324AE8EDC38}"/>
    <hyperlink ref="AV1052" r:id="rId14748" display="https://www.daloopa.com/src/19185911" xr:uid="{2CDF2ED1-E326-4E9A-A149-582EFC83547C}"/>
    <hyperlink ref="A1055" r:id="rId14749" xr:uid="{8F2B056D-9442-4412-8414-79526CA5CD00}"/>
    <hyperlink ref="C1055" r:id="rId14750" xr:uid="{BBFC42A6-4543-4047-80E9-1AD1BE56BDC3}"/>
    <hyperlink ref="E1055" r:id="rId14751" display="https://www.daloopa.com/src/19185546" xr:uid="{DA82527C-BE74-4AEB-863D-7EE1CEFBE8B2}"/>
    <hyperlink ref="F1055" r:id="rId14752" display="https://www.daloopa.com/src/19185532" xr:uid="{1D08064E-13D2-4694-9060-BDC4E8EF1074}"/>
    <hyperlink ref="G1055" r:id="rId14753" display="https://www.daloopa.com/src/19185781" xr:uid="{98E988B2-EC70-46B7-9FCA-291BB8B1DD30}"/>
    <hyperlink ref="H1055" r:id="rId14754" display="https://www.daloopa.com/src/45303736" xr:uid="{9EE44369-A606-428D-A74A-78C64DE0475D}"/>
    <hyperlink ref="I1055" r:id="rId14755" display="https://www.daloopa.com/src/19185446" xr:uid="{25AB70A3-CB14-4B8B-B135-ECC37FA27238}"/>
    <hyperlink ref="J1055" r:id="rId14756" display="https://www.daloopa.com/src/19185388" xr:uid="{92C20E2B-3746-447F-8D0E-AEC9927F5A25}"/>
    <hyperlink ref="K1055" r:id="rId14757" display="https://www.daloopa.com/src/19185265" xr:uid="{09B6C54A-463E-47B7-8150-B34BEF81658B}"/>
    <hyperlink ref="L1055" r:id="rId14758" display="https://www.daloopa.com/src/45303737" xr:uid="{2E7AF541-B80D-4223-8AD9-CF6D1252BC3E}"/>
    <hyperlink ref="AT1055" r:id="rId14759" display="https://www.daloopa.com/src/19185700" xr:uid="{51B97976-AD6A-424D-A77D-95B1641136F8}"/>
    <hyperlink ref="AU1055" r:id="rId14760" display="https://www.daloopa.com/src/19185865" xr:uid="{70E7F8D9-CDD3-4564-8397-C9C554F8CC2A}"/>
    <hyperlink ref="A1056" r:id="rId14761" xr:uid="{D1B45436-8C48-47F4-8F09-07194B3B6D56}"/>
    <hyperlink ref="C1056" r:id="rId14762" xr:uid="{2BD6FC2A-49F3-4AB0-86C3-0E442F678038}"/>
    <hyperlink ref="E1056" r:id="rId14763" display="https://www.daloopa.com/src/19185547" xr:uid="{5596B652-B003-4498-A617-97B94944F975}"/>
    <hyperlink ref="F1056" r:id="rId14764" display="https://www.daloopa.com/src/19185534" xr:uid="{20E27A97-CA46-44CC-A1FA-BD3AA1C91D83}"/>
    <hyperlink ref="G1056" r:id="rId14765" display="https://www.daloopa.com/src/19185782" xr:uid="{AEF290C9-8C70-411D-A66B-71E91DBCC920}"/>
    <hyperlink ref="H1056" r:id="rId14766" display="https://www.daloopa.com/src/45303738" xr:uid="{1EF7B417-CF52-4F60-A287-371179F20EAE}"/>
    <hyperlink ref="I1056" r:id="rId14767" display="https://www.daloopa.com/src/19185434" xr:uid="{9C56C19D-C732-43A1-AB38-FEF1B4052F91}"/>
    <hyperlink ref="J1056" r:id="rId14768" display="https://www.daloopa.com/src/19185387" xr:uid="{46D1E9A3-19A2-4268-A360-E3D4B538E67E}"/>
    <hyperlink ref="K1056" r:id="rId14769" display="https://www.daloopa.com/src/19185261" xr:uid="{A9844DBD-D2DB-4647-843B-9C2D680CDAE1}"/>
    <hyperlink ref="L1056" r:id="rId14770" display="https://www.daloopa.com/src/45303739" xr:uid="{E5F4D1A9-6407-4C7C-A02D-D2F71367D943}"/>
    <hyperlink ref="AT1056" r:id="rId14771" display="https://www.daloopa.com/src/19185703" xr:uid="{526CD063-79F4-4EBC-9F48-B0DD69E32DF9}"/>
    <hyperlink ref="AU1056" r:id="rId14772" display="https://www.daloopa.com/src/19185868" xr:uid="{8191CF82-540C-42B3-B78E-323AC375307D}"/>
    <hyperlink ref="A1057" r:id="rId14773" xr:uid="{AFA4B137-D861-49F2-8629-B99E868462E9}"/>
    <hyperlink ref="C1057" r:id="rId14774" xr:uid="{E577416B-18A9-471A-B609-09A50397BB4D}"/>
    <hyperlink ref="K1057" r:id="rId14775" display="https://www.daloopa.com/src/19185260" xr:uid="{A0008A6B-DD10-4E45-ACA7-EDBA8FD36F41}"/>
    <hyperlink ref="L1057" r:id="rId14776" display="https://www.daloopa.com/src/45303740" xr:uid="{1194E715-E17D-4401-84DA-765067A82022}"/>
    <hyperlink ref="AU1057" r:id="rId14777" display="https://www.daloopa.com/src/19185867" xr:uid="{336E0850-44AE-43FD-8DFC-D7FF0F32A4D4}"/>
    <hyperlink ref="A1058" r:id="rId14778" xr:uid="{1546E3A4-5449-4163-A7D1-B48881FFE9AA}"/>
    <hyperlink ref="C1058" r:id="rId14779" xr:uid="{EA71C219-54AA-48BC-B868-CD6B7C6E946B}"/>
    <hyperlink ref="E1058" r:id="rId14780" display="https://www.daloopa.com/src/19185549" xr:uid="{017606CE-A6A3-4989-B869-D9DD3619B748}"/>
    <hyperlink ref="F1058" r:id="rId14781" display="https://www.daloopa.com/src/19185533" xr:uid="{4C472A75-0ADC-4742-A856-8BD9120452EE}"/>
    <hyperlink ref="G1058" r:id="rId14782" display="https://www.daloopa.com/src/19185783" xr:uid="{4A1FD78C-FB29-49DA-B261-D9650B626F68}"/>
    <hyperlink ref="H1058" r:id="rId14783" display="https://www.daloopa.com/src/45303741" xr:uid="{9A8D4461-FC2B-4F50-8821-0917B8FDB6F2}"/>
    <hyperlink ref="I1058" r:id="rId14784" display="https://www.daloopa.com/src/19185435" xr:uid="{F6896839-1880-4BC2-99EE-FC0D01E58B89}"/>
    <hyperlink ref="J1058" r:id="rId14785" display="https://www.daloopa.com/src/19185385" xr:uid="{E85A7BF5-BF0B-42A5-A95F-B7CD23621A67}"/>
    <hyperlink ref="K1058" r:id="rId14786" display="https://www.daloopa.com/src/19185259" xr:uid="{85EFE922-096C-4BEB-A99C-86D97E1BF4BA}"/>
    <hyperlink ref="L1058" r:id="rId14787" display="https://www.daloopa.com/src/45303742" xr:uid="{021D9609-C666-4516-A1F3-02E85F2B8621}"/>
    <hyperlink ref="AT1058" r:id="rId14788" display="https://www.daloopa.com/src/19185704" xr:uid="{DB96755C-39D9-49B7-B0BB-3DE564581DD2}"/>
    <hyperlink ref="AU1058" r:id="rId14789" display="https://www.daloopa.com/src/19185869" xr:uid="{1827E1BD-35DD-4888-B714-E852A0E0EC58}"/>
    <hyperlink ref="A1061" r:id="rId14790" xr:uid="{9331CE64-9CAA-4AD7-9FC0-3928995A69AF}"/>
    <hyperlink ref="C1061" r:id="rId14791" xr:uid="{41D19005-5598-419C-A5B1-76D1AC87F283}"/>
    <hyperlink ref="E1061" r:id="rId14792" display="https://www.daloopa.com/src/19185552" xr:uid="{3B118FB6-F8B7-4EF5-BE53-57F16B6D9AFA}"/>
    <hyperlink ref="F1061" r:id="rId14793" display="https://www.daloopa.com/src/19185531" xr:uid="{311A11D9-AF84-4414-9AA8-C85B4E94B113}"/>
    <hyperlink ref="G1061" r:id="rId14794" display="https://www.daloopa.com/src/19185784" xr:uid="{DF73BED5-CFE7-4B25-AB95-B6030B328BD7}"/>
    <hyperlink ref="I1061" r:id="rId14795" display="https://www.daloopa.com/src/19185438" xr:uid="{AB8729D3-F460-4B3D-91BF-4ED9DC306CE3}"/>
    <hyperlink ref="J1061" r:id="rId14796" display="https://www.daloopa.com/src/19185389" xr:uid="{8E041AB0-433A-4613-8C86-B76333F1694A}"/>
    <hyperlink ref="K1061" r:id="rId14797" display="https://www.daloopa.com/src/19185257" xr:uid="{2BDE911B-8C34-4506-9F68-2C6A51B1E4D6}"/>
    <hyperlink ref="M1061" r:id="rId14798" display="https://www.daloopa.com/src/19185179" xr:uid="{6AD3BED7-ACA7-452D-9AE5-80C50961EA15}"/>
    <hyperlink ref="N1061" r:id="rId14799" display="https://www.daloopa.com/src/19185111" xr:uid="{A265F879-D471-48B9-BC9A-F4732DDAF69E}"/>
    <hyperlink ref="O1061" r:id="rId14800" display="https://www.daloopa.com/src/19185076" xr:uid="{DD0C2CAA-F96B-411D-A72A-30D2EE7B4717}"/>
    <hyperlink ref="Q1061" r:id="rId14801" display="https://www.daloopa.com/src/19185022" xr:uid="{9F97DEBB-6969-460E-9F19-0FEE821F6506}"/>
    <hyperlink ref="R1061" r:id="rId14802" display="https://www.daloopa.com/src/19184981" xr:uid="{35BC3435-28A1-477A-B72A-50C976E33BB9}"/>
    <hyperlink ref="S1061" r:id="rId14803" display="https://www.daloopa.com/src/19184893" xr:uid="{94ED644E-6AA6-4644-A8F3-816219C66602}"/>
    <hyperlink ref="U1061" r:id="rId14804" display="https://www.daloopa.com/src/19184846" xr:uid="{5998197A-E83F-44DC-8D78-E4BA9E5F42DC}"/>
    <hyperlink ref="V1061" r:id="rId14805" display="https://www.daloopa.com/src/19184835" xr:uid="{2A1F7613-F3A2-4467-9B09-AEE7ABD09FFE}"/>
    <hyperlink ref="W1061" r:id="rId14806" display="https://www.daloopa.com/src/19184747" xr:uid="{B9BFE256-AA3E-4E2F-9F4E-97592673E5EF}"/>
    <hyperlink ref="Y1061" r:id="rId14807" display="https://www.daloopa.com/src/19184598" xr:uid="{8FE3866C-BBF6-4E9E-9EF5-964F3E42F8C1}"/>
    <hyperlink ref="Z1061" r:id="rId14808" display="https://www.daloopa.com/src/19184552" xr:uid="{FFA10CB3-B885-4CFC-AC06-B0188354E17A}"/>
    <hyperlink ref="AA1061" r:id="rId14809" display="https://www.daloopa.com/src/19184496" xr:uid="{A4D44C16-EE71-4432-8A1F-5A7E41466BEA}"/>
    <hyperlink ref="AC1061" r:id="rId14810" display="https://www.daloopa.com/src/19184866" xr:uid="{DC6A310A-4D55-4E6B-BAFA-498E72A3CA33}"/>
    <hyperlink ref="AD1061" r:id="rId14811" display="https://www.daloopa.com/src/19184413" xr:uid="{103FE804-4B2A-4D43-B450-667724CD602F}"/>
    <hyperlink ref="AE1061" r:id="rId14812" display="https://www.daloopa.com/src/19184194" xr:uid="{660B37B5-78CA-4C81-B506-6C292DC4A661}"/>
    <hyperlink ref="AG1061" r:id="rId14813" display="https://www.daloopa.com/src/19184177" xr:uid="{3B973332-9460-4823-9B7E-45D82E86EB72}"/>
    <hyperlink ref="AH1061" r:id="rId14814" display="https://www.daloopa.com/src/19184119" xr:uid="{B2B8F686-52CA-443A-AAB7-1B98DEEB01D0}"/>
    <hyperlink ref="AI1061" r:id="rId14815" display="https://www.daloopa.com/src/19184088" xr:uid="{11CD8ABD-F0D5-494C-9EE7-E39A692ED0C7}"/>
    <hyperlink ref="AK1061" r:id="rId14816" display="https://www.daloopa.com/src/20862832" xr:uid="{E8824038-78C9-4B31-A69E-829BAAF7AFE6}"/>
    <hyperlink ref="AL1061" r:id="rId14817" display="https://www.daloopa.com/src/32324259" xr:uid="{92B43C72-7E9C-4FAB-A549-33E2C9C183C2}"/>
    <hyperlink ref="AM1061" r:id="rId14818" display="https://www.daloopa.com/src/38229699" xr:uid="{4375E170-9359-4D62-8CA4-162B22C6D097}"/>
    <hyperlink ref="AO1061" r:id="rId14819" display="https://www.daloopa.com/src/53488236" xr:uid="{FB04CF14-1A83-4CE5-AC77-5F642FC35BC2}"/>
    <hyperlink ref="AP1061" r:id="rId14820" display="https://www.daloopa.com/src/58705773" xr:uid="{550DFD7D-E178-4160-A1A6-589C7FEA459B}"/>
    <hyperlink ref="AQ1061" r:id="rId14821" display="https://www.daloopa.com/src/62996934" xr:uid="{C248FAAF-8E33-43EF-B5AE-076E26A30714}"/>
    <hyperlink ref="AT1061" r:id="rId14822" display="https://www.daloopa.com/src/19185702" xr:uid="{7DAACF11-6ED8-47DE-806B-6248D4BD2FA8}"/>
    <hyperlink ref="AU1061" r:id="rId14823" display="https://www.daloopa.com/src/19185878" xr:uid="{DCBB4BFC-BA1E-4906-911C-574744BEEB69}"/>
    <hyperlink ref="AV1061" r:id="rId14824" display="https://www.daloopa.com/src/19185921" xr:uid="{53F4244B-658A-4D16-81A6-E238B1B04045}"/>
    <hyperlink ref="AW1061" r:id="rId14825" display="https://www.daloopa.com/src/19185950" xr:uid="{7D5585A4-324C-4089-B07F-A9EEEDE533CA}"/>
    <hyperlink ref="AX1061" r:id="rId14826" display="https://www.daloopa.com/src/19186016" xr:uid="{051AB3AB-3F95-494D-B754-006B6B76D3AB}"/>
    <hyperlink ref="AY1061" r:id="rId14827" display="https://www.daloopa.com/src/19186026" xr:uid="{89C69FD0-4A1B-4029-9753-DE9CC996713E}"/>
    <hyperlink ref="AZ1061" r:id="rId14828" display="https://www.daloopa.com/src/19186071" xr:uid="{F8A84924-66E4-416D-B160-7C5B7383F86B}"/>
    <hyperlink ref="BA1061" r:id="rId14829" display="https://www.daloopa.com/src/19186098" xr:uid="{B6C4A196-0BA6-4146-91DA-379BB5600D02}"/>
    <hyperlink ref="BB1061" r:id="rId14830" display="https://www.daloopa.com/src/46508614" xr:uid="{9D81A3F3-BEAA-4CC0-972D-152066878DC3}"/>
    <hyperlink ref="BC1061" r:id="rId14831" display="https://www.daloopa.com/src/67088705" xr:uid="{AEEE5AD7-5EBB-4332-9BC0-1BBCC22F9F66}"/>
    <hyperlink ref="A1062" r:id="rId14832" xr:uid="{12CB4273-98AE-4B8E-A464-578CA083B7FB}"/>
    <hyperlink ref="C1062" r:id="rId14833" xr:uid="{4F493C29-C58F-4BD0-90DF-9E05009B5E80}"/>
    <hyperlink ref="E1062" r:id="rId14834" display="https://www.daloopa.com/src/19185553" xr:uid="{8FB618E4-BED7-4F2A-808A-7E4097A6D15D}"/>
    <hyperlink ref="F1062" r:id="rId14835" display="https://www.daloopa.com/src/19185536" xr:uid="{C6354DC4-4D97-4CC5-AEA4-8DD1C93E9742}"/>
    <hyperlink ref="G1062" r:id="rId14836" display="https://www.daloopa.com/src/19185791" xr:uid="{4624B9BF-BB69-453A-894C-678AD7BECBF4}"/>
    <hyperlink ref="I1062" r:id="rId14837" display="https://www.daloopa.com/src/19185436" xr:uid="{E02835AA-4A51-4DDC-B75D-30612BD9FCD8}"/>
    <hyperlink ref="J1062" r:id="rId14838" display="https://www.daloopa.com/src/19185395" xr:uid="{4251D715-BD95-42CF-8564-9D3C5FE2F0EF}"/>
    <hyperlink ref="K1062" r:id="rId14839" display="https://www.daloopa.com/src/19185267" xr:uid="{213DE614-DFAD-4181-B339-2325AF157A0B}"/>
    <hyperlink ref="M1062" r:id="rId14840" display="https://www.daloopa.com/src/19185176" xr:uid="{CCC0DAE7-F8FB-49AC-885A-D0F48C84F2EC}"/>
    <hyperlink ref="N1062" r:id="rId14841" display="https://www.daloopa.com/src/19185112" xr:uid="{27C8C239-5E3E-470E-9CA3-3E5DA22BB3D5}"/>
    <hyperlink ref="O1062" r:id="rId14842" display="https://www.daloopa.com/src/19185077" xr:uid="{367732EE-8A1C-4574-B627-A634C4D0E4C2}"/>
    <hyperlink ref="Q1062" r:id="rId14843" display="https://www.daloopa.com/src/19185026" xr:uid="{D41B5E7B-5DC5-4B07-9D9A-655507F02816}"/>
    <hyperlink ref="R1062" r:id="rId14844" display="https://www.daloopa.com/src/19184978" xr:uid="{A19D1FC8-88E9-448D-A51F-B9AECBCDA1E3}"/>
    <hyperlink ref="S1062" r:id="rId14845" display="https://www.daloopa.com/src/19184895" xr:uid="{0B8C9BCF-1517-4EFA-A8C9-CEFA2F001598}"/>
    <hyperlink ref="U1062" r:id="rId14846" display="https://www.daloopa.com/src/19184844" xr:uid="{94FFC8FE-BA26-4005-BE0B-1349B42AAFA6}"/>
    <hyperlink ref="V1062" r:id="rId14847" display="https://www.daloopa.com/src/19184838" xr:uid="{BDAE3002-3B8A-4927-BEE8-3326BD061E3E}"/>
    <hyperlink ref="W1062" r:id="rId14848" display="https://www.daloopa.com/src/19184748" xr:uid="{4D74379D-729B-4DB7-A7C5-9DD2D2989B47}"/>
    <hyperlink ref="Y1062" r:id="rId14849" display="https://www.daloopa.com/src/19184594" xr:uid="{BA312CC6-CB3C-4258-8847-5F5ED0018638}"/>
    <hyperlink ref="Z1062" r:id="rId14850" display="https://www.daloopa.com/src/19184548" xr:uid="{1ADA5539-3902-40CF-B123-227330F484D2}"/>
    <hyperlink ref="AA1062" r:id="rId14851" display="https://www.daloopa.com/src/19184489" xr:uid="{11B200A1-5D44-47A9-89BC-D47E7ADAB161}"/>
    <hyperlink ref="AC1062" r:id="rId14852" display="https://www.daloopa.com/src/19184865" xr:uid="{032331E9-4469-4EC2-BA15-95E40B9E98E4}"/>
    <hyperlink ref="AD1062" r:id="rId14853" display="https://www.daloopa.com/src/19184412" xr:uid="{51F8DBE7-3402-49BF-877C-94A35FA21D4F}"/>
    <hyperlink ref="AE1062" r:id="rId14854" display="https://www.daloopa.com/src/19184197" xr:uid="{CCD3853E-39B9-40E1-A5C6-384843457BD8}"/>
    <hyperlink ref="AG1062" r:id="rId14855" display="https://www.daloopa.com/src/19184179" xr:uid="{FAB56176-8216-40B4-BFB7-DDEDA30442F4}"/>
    <hyperlink ref="AH1062" r:id="rId14856" display="https://www.daloopa.com/src/19184120" xr:uid="{70053C35-3F93-4C02-B40C-4AF07291BA12}"/>
    <hyperlink ref="AI1062" r:id="rId14857" display="https://www.daloopa.com/src/19184091" xr:uid="{D2A012CC-2029-443B-A830-9A768B360393}"/>
    <hyperlink ref="AK1062" r:id="rId14858" display="https://www.daloopa.com/src/20862833" xr:uid="{05DA2F7C-6789-48D0-8CAC-B5B0EBE1FB9A}"/>
    <hyperlink ref="AL1062" r:id="rId14859" display="https://www.daloopa.com/src/32324260" xr:uid="{ABF50485-E47A-4C8F-B6BC-136BFB54CD13}"/>
    <hyperlink ref="AM1062" r:id="rId14860" display="https://www.daloopa.com/src/38229706" xr:uid="{D65B4937-04ED-45E6-8AD1-F5E1821AA762}"/>
    <hyperlink ref="AO1062" r:id="rId14861" display="https://www.daloopa.com/src/53488230" xr:uid="{16948959-EEF8-4F40-A124-335AE8B27523}"/>
    <hyperlink ref="AP1062" r:id="rId14862" display="https://www.daloopa.com/src/58705771" xr:uid="{382C1ACD-5F23-4FDD-BE6A-EBC024BF4F3A}"/>
    <hyperlink ref="AQ1062" r:id="rId14863" display="https://www.daloopa.com/src/62996935" xr:uid="{DC5E5C35-58BF-46B0-AB3C-9E77548EFA72}"/>
    <hyperlink ref="AT1062" r:id="rId14864" display="https://www.daloopa.com/src/19185707" xr:uid="{FB5749F9-34BB-4D7E-9FE8-6C77E1FFE9B3}"/>
    <hyperlink ref="AU1062" r:id="rId14865" display="https://www.daloopa.com/src/19185880" xr:uid="{49C77F98-D436-4F2A-8E37-7412F150609C}"/>
    <hyperlink ref="AV1062" r:id="rId14866" display="https://www.daloopa.com/src/19185922" xr:uid="{D32429A5-8DA4-4F63-83CB-15F8F83E8353}"/>
    <hyperlink ref="AW1062" r:id="rId14867" display="https://www.daloopa.com/src/19185954" xr:uid="{0319000C-67F0-449C-9E73-95C53DA00623}"/>
    <hyperlink ref="AX1062" r:id="rId14868" display="https://www.daloopa.com/src/19186017" xr:uid="{E1E64B1F-7043-4ED0-98B8-275712E5FB16}"/>
    <hyperlink ref="AY1062" r:id="rId14869" display="https://www.daloopa.com/src/19186025" xr:uid="{CF605EB2-8BB3-4BE8-A517-A69116462704}"/>
    <hyperlink ref="AZ1062" r:id="rId14870" display="https://www.daloopa.com/src/19186070" xr:uid="{5DC330D3-35A5-4D0C-B16D-69F6A1611575}"/>
    <hyperlink ref="BA1062" r:id="rId14871" display="https://www.daloopa.com/src/19186097" xr:uid="{71149907-E285-4FB6-9EF0-BCFDA2495510}"/>
    <hyperlink ref="BB1062" r:id="rId14872" display="https://www.daloopa.com/src/46508612" xr:uid="{C090F15F-E35B-4A58-8369-24E7093D0F97}"/>
    <hyperlink ref="BC1062" r:id="rId14873" display="https://www.daloopa.com/src/67088707" xr:uid="{01E012AC-2C0E-48E1-9EA9-2593EE120A6D}"/>
    <hyperlink ref="A1063" r:id="rId14874" xr:uid="{2DBA0295-9B5C-4877-B82C-5B49F640F5A5}"/>
    <hyperlink ref="C1063" r:id="rId14875" xr:uid="{C71A2CFC-A985-4744-A10E-D02EC7052D07}"/>
    <hyperlink ref="E1063" r:id="rId14876" display="https://www.daloopa.com/src/19185548" xr:uid="{0E96EA5C-EBDF-496E-AB79-7978D63A9EDE}"/>
    <hyperlink ref="F1063" r:id="rId14877" display="https://www.daloopa.com/src/19185538" xr:uid="{D4103E72-DDFD-4B9C-A1E5-7A6B3DC0B68A}"/>
    <hyperlink ref="G1063" r:id="rId14878" display="https://www.daloopa.com/src/19185790" xr:uid="{3A3802DC-9FBB-41FE-8BD6-674504F82F89}"/>
    <hyperlink ref="I1063" r:id="rId14879" display="https://www.daloopa.com/src/19185440" xr:uid="{F9201FE2-E84B-418A-89C5-959A9869F42F}"/>
    <hyperlink ref="J1063" r:id="rId14880" display="https://www.daloopa.com/src/19185396" xr:uid="{C4A1DD8A-3A9F-4A53-B767-BF6A234EF6F8}"/>
    <hyperlink ref="K1063" r:id="rId14881" display="https://www.daloopa.com/src/19185269" xr:uid="{28143CAD-69C0-4831-88E1-50ECFCDDA2EE}"/>
    <hyperlink ref="M1063" r:id="rId14882" display="https://www.daloopa.com/src/19185180" xr:uid="{D94547A1-9070-410B-B6C0-FBD5953348DB}"/>
    <hyperlink ref="N1063" r:id="rId14883" display="https://www.daloopa.com/src/19185113" xr:uid="{8A302B05-EE51-4573-B78F-7EBAF23D818A}"/>
    <hyperlink ref="O1063" r:id="rId14884" display="https://www.daloopa.com/src/19185072" xr:uid="{874C6BD5-3E6E-4D15-BCAF-C11B14E5C918}"/>
    <hyperlink ref="Q1063" r:id="rId14885" display="https://www.daloopa.com/src/19185028" xr:uid="{8A8008AA-51B0-40CB-A793-EF07DF5460A6}"/>
    <hyperlink ref="R1063" r:id="rId14886" display="https://www.daloopa.com/src/19184979" xr:uid="{69DEEA4C-05CE-4F0D-AEAB-DCD206A9E9AB}"/>
    <hyperlink ref="S1063" r:id="rId14887" display="https://www.daloopa.com/src/19184896" xr:uid="{22EB16D5-10D5-4FC9-9041-D0626B55D3B7}"/>
    <hyperlink ref="AT1063" r:id="rId14888" display="https://www.daloopa.com/src/19185706" xr:uid="{7E44BB55-62E6-495E-92D5-67D337CA89CE}"/>
    <hyperlink ref="AU1063" r:id="rId14889" display="https://www.daloopa.com/src/19185876" xr:uid="{77629073-84E8-481C-BB7A-477DEBF457FB}"/>
    <hyperlink ref="AV1063" r:id="rId14890" display="https://www.daloopa.com/src/19185916" xr:uid="{40E90245-CA1D-4E09-ADB7-6228991CFB3C}"/>
    <hyperlink ref="A1064" r:id="rId14891" xr:uid="{FDD7A3F0-4AB1-4366-9275-F8AD7661AFEF}"/>
    <hyperlink ref="C1064" r:id="rId14892" xr:uid="{A4DA4F28-FDD8-42C5-B542-3713BF5C95C4}"/>
    <hyperlink ref="E1064" r:id="rId14893" display="https://www.daloopa.com/src/19185551" xr:uid="{86E9492D-E06C-448F-B430-1B8ECB72344C}"/>
    <hyperlink ref="F1064" r:id="rId14894" display="https://www.daloopa.com/src/19185539" xr:uid="{CE4F4165-DE03-4558-B2B2-739D5311EB73}"/>
    <hyperlink ref="G1064" r:id="rId14895" display="https://www.daloopa.com/src/19185789" xr:uid="{89EFB8AB-44C8-4E6C-B3AE-35195FD15997}"/>
    <hyperlink ref="I1064" r:id="rId14896" display="https://www.daloopa.com/src/19185437" xr:uid="{418E81CB-D891-49DB-AEE4-B493A8700ECB}"/>
    <hyperlink ref="J1064" r:id="rId14897" display="https://www.daloopa.com/src/19185397" xr:uid="{9458CB70-F8F6-43A0-992A-D69D9075C99C}"/>
    <hyperlink ref="K1064" r:id="rId14898" display="https://www.daloopa.com/src/19185270" xr:uid="{3C32CDFD-45F3-4BE8-9BBC-2213EE1B8C90}"/>
    <hyperlink ref="M1064" r:id="rId14899" display="https://www.daloopa.com/src/19185178" xr:uid="{C634B5AF-5067-480D-9C33-C1468167E3C0}"/>
    <hyperlink ref="N1064" r:id="rId14900" display="https://www.daloopa.com/src/19185109" xr:uid="{359A4CB1-99BE-4AC7-9560-81E5AF898AA3}"/>
    <hyperlink ref="O1064" r:id="rId14901" display="https://www.daloopa.com/src/19185075" xr:uid="{2C220631-C790-4F84-860C-76C92F10CFC9}"/>
    <hyperlink ref="Q1064" r:id="rId14902" display="https://www.daloopa.com/src/19185029" xr:uid="{D8D72B45-3889-4ED9-9E4E-465B7FF14EEA}"/>
    <hyperlink ref="R1064" r:id="rId14903" display="https://www.daloopa.com/src/19184983" xr:uid="{27D90945-D20D-4996-84D0-F7A443DB9686}"/>
    <hyperlink ref="S1064" r:id="rId14904" display="https://www.daloopa.com/src/19184888" xr:uid="{E3AE8A12-6A11-48A2-B6E4-A0605A70E607}"/>
    <hyperlink ref="U1064" r:id="rId14905" display="https://www.daloopa.com/src/19184843" xr:uid="{B7801AB1-EC65-4299-A1CC-57E9A9B667EB}"/>
    <hyperlink ref="V1064" r:id="rId14906" display="https://www.daloopa.com/src/19184836" xr:uid="{CBC86EAB-7DBC-48A8-B4C5-80E0E8F8361A}"/>
    <hyperlink ref="W1064" r:id="rId14907" display="https://www.daloopa.com/src/19184752" xr:uid="{5DD370B3-2FAB-4DF4-957D-7F148ED05032}"/>
    <hyperlink ref="Y1064" r:id="rId14908" display="https://www.daloopa.com/src/19184597" xr:uid="{F3E9DACB-5A7C-43FE-9598-8B2286F23016}"/>
    <hyperlink ref="Z1064" r:id="rId14909" display="https://www.daloopa.com/src/19184550" xr:uid="{22C9FD06-4EC0-4CD9-93D9-3292C93F2137}"/>
    <hyperlink ref="AA1064" r:id="rId14910" display="https://www.daloopa.com/src/19184493" xr:uid="{29CB72B3-5BBB-4940-B58A-70FAEE774436}"/>
    <hyperlink ref="AC1064" r:id="rId14911" display="https://www.daloopa.com/src/19184864" xr:uid="{62548746-1343-4069-A13E-0A3990C677A5}"/>
    <hyperlink ref="AD1064" r:id="rId14912" display="https://www.daloopa.com/src/19184410" xr:uid="{3C7F5FF3-6E37-4819-B7F6-1A885A921614}"/>
    <hyperlink ref="AE1064" r:id="rId14913" display="https://www.daloopa.com/src/19184193" xr:uid="{C8FB78DE-A612-4792-9AA6-C4699927C55A}"/>
    <hyperlink ref="AG1064" r:id="rId14914" display="https://www.daloopa.com/src/19184173" xr:uid="{C98D0B66-C4AF-4D72-9D61-184C57A7842D}"/>
    <hyperlink ref="AH1064" r:id="rId14915" display="https://www.daloopa.com/src/19184116" xr:uid="{D8FF0DF7-18C8-4B5B-BDF3-82C7C002D4E1}"/>
    <hyperlink ref="AI1064" r:id="rId14916" display="https://www.daloopa.com/src/19184090" xr:uid="{8A8E6341-67AA-430D-B6F4-3BB6FC9D10EE}"/>
    <hyperlink ref="AK1064" r:id="rId14917" display="https://www.daloopa.com/src/20862839" xr:uid="{49F82D4F-271C-4AA7-9123-D1362BBD52DB}"/>
    <hyperlink ref="AL1064" r:id="rId14918" display="https://www.daloopa.com/src/32324261" xr:uid="{CA991808-54E2-4F5F-893B-3BE62DF31CE8}"/>
    <hyperlink ref="AM1064" r:id="rId14919" display="https://www.daloopa.com/src/38229705" xr:uid="{6BA369F5-AF0B-4D46-AAEF-9EAC30E78E86}"/>
    <hyperlink ref="AO1064" r:id="rId14920" display="https://www.daloopa.com/src/53488233" xr:uid="{B94BF7FB-BDFD-4CEC-8061-74A449B25270}"/>
    <hyperlink ref="AP1064" r:id="rId14921" display="https://www.daloopa.com/src/58705772" xr:uid="{4E71FFA3-90AD-43A4-AEDB-128AAB77FD53}"/>
    <hyperlink ref="AQ1064" r:id="rId14922" display="https://www.daloopa.com/src/62996929" xr:uid="{897482B2-547C-4340-B1F1-EAA8C1955612}"/>
    <hyperlink ref="AT1064" r:id="rId14923" display="https://www.daloopa.com/src/19185710" xr:uid="{6A5A7D74-4726-44F3-96FD-59AFAFC6E6F6}"/>
    <hyperlink ref="AU1064" r:id="rId14924" display="https://www.daloopa.com/src/19185874" xr:uid="{8547E12C-1914-4E2E-B403-1952BCE36079}"/>
    <hyperlink ref="AV1064" r:id="rId14925" display="https://www.daloopa.com/src/19185919" xr:uid="{B5CFE920-627C-4D0B-8CA6-D56B1A1FB14D}"/>
    <hyperlink ref="AW1064" r:id="rId14926" display="https://www.daloopa.com/src/19185945" xr:uid="{9E5C7F9C-A868-43AE-BD63-7D31746AC7E2}"/>
    <hyperlink ref="AX1064" r:id="rId14927" display="https://www.daloopa.com/src/19186019" xr:uid="{F2237ECE-CD77-433C-BC6B-30A9077FC510}"/>
    <hyperlink ref="AY1064" r:id="rId14928" display="https://www.daloopa.com/src/19186022" xr:uid="{106005D6-2FE2-419C-9AAE-10D1908DE178}"/>
    <hyperlink ref="AZ1064" r:id="rId14929" display="https://www.daloopa.com/src/19186067" xr:uid="{6F79D1DF-43A5-44FF-AE05-4764AE5B4D3D}"/>
    <hyperlink ref="BA1064" r:id="rId14930" display="https://www.daloopa.com/src/19186091" xr:uid="{5C038225-7F8E-43E9-82A0-16F90F1C67FF}"/>
    <hyperlink ref="BB1064" r:id="rId14931" display="https://www.daloopa.com/src/46508606" xr:uid="{8C1F566D-51A4-4C5F-85E5-C50197A8DC83}"/>
    <hyperlink ref="BC1064" r:id="rId14932" display="https://www.daloopa.com/src/67088706" xr:uid="{FE48B532-D5E3-4586-96BF-FD78EB8CDF49}"/>
    <hyperlink ref="A1065" r:id="rId14933" xr:uid="{11F4B80B-2088-4E34-B7B1-C4C56CDB7AB3}"/>
    <hyperlink ref="C1065" r:id="rId14934" xr:uid="{A62A46E4-7CDE-46E4-838C-8B97E0B10678}"/>
    <hyperlink ref="E1065" r:id="rId14935" display="https://www.daloopa.com/src/19185556" xr:uid="{86C58FFF-703C-4204-9B70-5446D0B1C525}"/>
    <hyperlink ref="F1065" r:id="rId14936" display="https://www.daloopa.com/src/19185543" xr:uid="{74CDD1F2-2C6A-45DB-A079-B1393E7E7638}"/>
    <hyperlink ref="G1065" r:id="rId14937" display="https://www.daloopa.com/src/19185788" xr:uid="{EBC7536E-9C30-487E-ABF0-8B01E565603B}"/>
    <hyperlink ref="I1065" r:id="rId14938" display="https://www.daloopa.com/src/19185439" xr:uid="{DD4FAAFC-C44B-4F91-87FC-DE20E90046EA}"/>
    <hyperlink ref="J1065" r:id="rId14939" display="https://www.daloopa.com/src/19185398" xr:uid="{FEB6E696-1740-4292-89BB-25FFC86C0E52}"/>
    <hyperlink ref="K1065" r:id="rId14940" display="https://www.daloopa.com/src/19185266" xr:uid="{34751A99-15BD-4113-91D9-8B0DA25D3186}"/>
    <hyperlink ref="M1065" r:id="rId14941" display="https://www.daloopa.com/src/19185177" xr:uid="{391A89BA-8585-438C-B643-B16CF6D671D1}"/>
    <hyperlink ref="N1065" r:id="rId14942" display="https://www.daloopa.com/src/19185110" xr:uid="{20B394D2-8C39-4C0E-AD91-52C8DEBB0E55}"/>
    <hyperlink ref="O1065" r:id="rId14943" display="https://www.daloopa.com/src/19185078" xr:uid="{D60C8BA6-317B-42FE-BC6C-35A251BB0049}"/>
    <hyperlink ref="Q1065" r:id="rId14944" display="https://www.daloopa.com/src/19185030" xr:uid="{E6A8B5FE-EE7F-48DB-8584-8B17875A1ACE}"/>
    <hyperlink ref="R1065" r:id="rId14945" display="https://www.daloopa.com/src/19184985" xr:uid="{97FCB2FE-CA37-4179-80D0-F4E3EFDAA237}"/>
    <hyperlink ref="S1065" r:id="rId14946" display="https://www.daloopa.com/src/19184897" xr:uid="{C6CEF3DE-979E-458D-B657-B2FF59727AD0}"/>
    <hyperlink ref="U1065" r:id="rId14947" display="https://www.daloopa.com/src/19184850" xr:uid="{BD68336B-7C66-4115-BF4C-4D574FA07BC5}"/>
    <hyperlink ref="V1065" r:id="rId14948" display="https://www.daloopa.com/src/19184837" xr:uid="{0616E05B-D42D-4CEA-8219-CA5157ADC45B}"/>
    <hyperlink ref="W1065" r:id="rId14949" display="https://www.daloopa.com/src/19184754" xr:uid="{CDA53240-E121-4A36-8F51-326157EA85C1}"/>
    <hyperlink ref="Y1065" r:id="rId14950" display="https://www.daloopa.com/src/19184595" xr:uid="{4D5C8074-19A0-4CA6-B2E6-B66A031B95DE}"/>
    <hyperlink ref="Z1065" r:id="rId14951" display="https://www.daloopa.com/src/19184554" xr:uid="{09FA92CB-8021-4356-BD6D-B11A579E6E20}"/>
    <hyperlink ref="AA1065" r:id="rId14952" display="https://www.daloopa.com/src/19184497" xr:uid="{9FF2AC8A-4367-4184-8FF6-1664F9348C75}"/>
    <hyperlink ref="AC1065" r:id="rId14953" display="https://www.daloopa.com/src/19184863" xr:uid="{85D105B1-BDED-477F-9693-DE4D20E84B90}"/>
    <hyperlink ref="AD1065" r:id="rId14954" display="https://www.daloopa.com/src/19184411" xr:uid="{8F2AB6BD-D66E-43D3-9EBB-8B761514C53E}"/>
    <hyperlink ref="AE1065" r:id="rId14955" display="https://www.daloopa.com/src/19184195" xr:uid="{137A15F0-5CC4-484E-BE67-3100F5909866}"/>
    <hyperlink ref="AG1065" r:id="rId14956" display="https://www.daloopa.com/src/19184178" xr:uid="{07BEA27E-4454-420E-9DAC-081D1EAF4079}"/>
    <hyperlink ref="AH1065" r:id="rId14957" display="https://www.daloopa.com/src/19184121" xr:uid="{CC561519-4905-4301-9826-D228E86CBC34}"/>
    <hyperlink ref="AI1065" r:id="rId14958" display="https://www.daloopa.com/src/19184083" xr:uid="{10BC4D72-DF77-4FDE-B420-E14CD7686EF7}"/>
    <hyperlink ref="AK1065" r:id="rId14959" display="https://www.daloopa.com/src/20862831" xr:uid="{85FF64D3-43D1-45C8-8EA3-C11F69B83C5F}"/>
    <hyperlink ref="AL1065" r:id="rId14960" display="https://www.daloopa.com/src/32324263" xr:uid="{86469A55-E4A2-4BD4-B087-D3FEF5443FBD}"/>
    <hyperlink ref="AM1065" r:id="rId14961" display="https://www.daloopa.com/src/38229703" xr:uid="{7923DD12-0FFC-498C-B027-26FF1C6D3E40}"/>
    <hyperlink ref="AO1065" r:id="rId14962" display="https://www.daloopa.com/src/53488235" xr:uid="{E2A051E8-8C00-402C-9D01-E13BEFD9C006}"/>
    <hyperlink ref="AP1065" r:id="rId14963" display="https://www.daloopa.com/src/58705777" xr:uid="{3B76946E-C848-4809-9859-F829CC1F9D3A}"/>
    <hyperlink ref="AQ1065" r:id="rId14964" display="https://www.daloopa.com/src/62996930" xr:uid="{8DBBAB70-85F0-4610-9B35-2C6AD721CDDB}"/>
    <hyperlink ref="AT1065" r:id="rId14965" display="https://www.daloopa.com/src/19185708" xr:uid="{F1C9EBE1-7D43-45C8-9497-ECD77333A607}"/>
    <hyperlink ref="AU1065" r:id="rId14966" display="https://www.daloopa.com/src/19185879" xr:uid="{E88AD4E7-76EE-4DD5-9B55-BE6AFCD7C49A}"/>
    <hyperlink ref="AV1065" r:id="rId14967" display="https://www.daloopa.com/src/19185920" xr:uid="{0C8E8EDA-0209-4D5D-B633-9E36ED77D5AF}"/>
    <hyperlink ref="AW1065" r:id="rId14968" display="https://www.daloopa.com/src/19185952" xr:uid="{C9D51469-4F93-466C-8E57-040C25C697AB}"/>
    <hyperlink ref="AX1065" r:id="rId14969" display="https://www.daloopa.com/src/19186018" xr:uid="{9ED36589-CBE8-48E2-B661-29287F899877}"/>
    <hyperlink ref="AY1065" r:id="rId14970" display="https://www.daloopa.com/src/19186029" xr:uid="{C4279A26-5D24-4512-A71F-0767B1B2DCE9}"/>
    <hyperlink ref="AZ1065" r:id="rId14971" display="https://www.daloopa.com/src/19186069" xr:uid="{2C5DBCE3-3490-4509-B2C7-BAABECB4084E}"/>
    <hyperlink ref="BA1065" r:id="rId14972" display="https://www.daloopa.com/src/19186095" xr:uid="{6945DFF5-3783-4510-8BA7-2AD982536C2E}"/>
    <hyperlink ref="BB1065" r:id="rId14973" display="https://www.daloopa.com/src/46508613" xr:uid="{0420FBE4-FA0D-4D97-8881-B86C3D34196F}"/>
    <hyperlink ref="BC1065" r:id="rId14974" display="https://www.daloopa.com/src/67088709" xr:uid="{051CDCCA-0C8D-46B5-BB63-DABCA83C2DC1}"/>
    <hyperlink ref="A1068" r:id="rId14975" xr:uid="{7D7F4328-AEB4-4EF9-B886-456C7CDAD96B}"/>
    <hyperlink ref="C1068" r:id="rId14976" xr:uid="{1A43B993-CBC2-462C-BBC0-9D33390BF614}"/>
    <hyperlink ref="E1068" r:id="rId14977" display="https://www.daloopa.com/src/19185558" xr:uid="{781B9947-A449-4E05-A83D-F1F8F2CB4C88}"/>
    <hyperlink ref="F1068" r:id="rId14978" display="https://www.daloopa.com/src/19185542" xr:uid="{69917E3C-BC29-4626-8E6F-6BABA37AA3C4}"/>
    <hyperlink ref="G1068" r:id="rId14979" display="https://www.daloopa.com/src/19185787" xr:uid="{0A244F5C-4E3D-49FA-99B5-2F2713F9452F}"/>
    <hyperlink ref="H1068" r:id="rId14980" display="https://www.daloopa.com/src/50457981" xr:uid="{5489CCB1-E7DC-4F1C-97E7-1705909B19AC}"/>
    <hyperlink ref="I1068" r:id="rId14981" display="https://www.daloopa.com/src/19185443" xr:uid="{6A45F94A-C4F2-418E-88DF-93C8158B1661}"/>
    <hyperlink ref="J1068" r:id="rId14982" display="https://www.daloopa.com/src/19185394" xr:uid="{42CA2CBC-CD77-44B5-B03A-02BF0B890B50}"/>
    <hyperlink ref="K1068" r:id="rId14983" display="https://www.daloopa.com/src/19185272" xr:uid="{B279CD3D-0E9B-47AA-BFFA-D995C3D63B1B}"/>
    <hyperlink ref="L1068" r:id="rId14984" display="https://www.daloopa.com/src/50457982" xr:uid="{7F0BAF70-72B4-47D9-9939-92CF98765017}"/>
    <hyperlink ref="M1068" r:id="rId14985" display="https://www.daloopa.com/src/19185175" xr:uid="{67D7BC12-8294-4EE0-9F47-5183C2C13C7A}"/>
    <hyperlink ref="N1068" r:id="rId14986" display="https://www.daloopa.com/src/19185108" xr:uid="{FC487178-E0D0-4736-AFFC-0D5BFF5A9F1D}"/>
    <hyperlink ref="O1068" r:id="rId14987" display="https://www.daloopa.com/src/19185073" xr:uid="{17C3C2E4-127D-4761-8912-44189812F082}"/>
    <hyperlink ref="P1068" r:id="rId14988" display="https://www.daloopa.com/src/50457983" xr:uid="{68A3D722-9AAD-4973-96FE-9373A6AEE8B8}"/>
    <hyperlink ref="AT1068" r:id="rId14989" display="https://www.daloopa.com/src/19185705" xr:uid="{4522264C-99E8-45C1-BD47-EE2E5C552A5D}"/>
    <hyperlink ref="AU1068" r:id="rId14990" display="https://www.daloopa.com/src/19185873" xr:uid="{F1AFB248-F7D9-4CB9-8DBA-E09098E25E6F}"/>
    <hyperlink ref="AV1068" r:id="rId14991" display="https://www.daloopa.com/src/19185915" xr:uid="{E803C0A8-3864-4ABC-86DE-98B2422F19E7}"/>
    <hyperlink ref="A1069" r:id="rId14992" xr:uid="{41CCCA8F-515E-4D92-B9CE-A391A084D620}"/>
    <hyperlink ref="C1069" r:id="rId14993" xr:uid="{098B6242-6A73-4FE1-8119-86DB1C0A4F04}"/>
    <hyperlink ref="E1069" r:id="rId14994" display="https://www.daloopa.com/src/19185557" xr:uid="{C3C5C1D9-4869-411D-B6D1-6114FB77E4FF}"/>
    <hyperlink ref="F1069" r:id="rId14995" display="https://www.daloopa.com/src/19185541" xr:uid="{21BE7FBE-F3A8-4BAE-A2E0-234C99DC9A02}"/>
    <hyperlink ref="G1069" r:id="rId14996" display="https://www.daloopa.com/src/19185785" xr:uid="{5F841CA8-B168-4876-ACF6-581EBDBC2037}"/>
    <hyperlink ref="H1069" r:id="rId14997" display="https://www.daloopa.com/src/50457984" xr:uid="{A5C80453-C776-41D3-B19E-A3C99299BFAD}"/>
    <hyperlink ref="I1069" r:id="rId14998" display="https://www.daloopa.com/src/19185441" xr:uid="{0AAA7C3D-E4FB-4518-BBB5-B78A9EE7B49E}"/>
    <hyperlink ref="J1069" r:id="rId14999" display="https://www.daloopa.com/src/19185393" xr:uid="{F7AC0C5F-B862-43FA-8A65-A4F5FD066178}"/>
    <hyperlink ref="K1069" r:id="rId15000" display="https://www.daloopa.com/src/19185271" xr:uid="{27B26F20-71E3-4D96-BF5B-C264DB4D2BFF}"/>
    <hyperlink ref="L1069" r:id="rId15001" display="https://www.daloopa.com/src/50457985" xr:uid="{6C248BFC-DD4A-4F0C-8F3E-970AEBB8DEFA}"/>
    <hyperlink ref="AT1069" r:id="rId15002" display="https://www.daloopa.com/src/19185711" xr:uid="{AF8EF600-CA0E-40F2-8D74-1C9770373DF7}"/>
    <hyperlink ref="AU1069" r:id="rId15003" display="https://www.daloopa.com/src/19185877" xr:uid="{91380B47-7A71-4355-9515-3CF837915356}"/>
    <hyperlink ref="AV1069" r:id="rId15004" display="https://www.daloopa.com/src/19185918" xr:uid="{20CDB620-4B58-472C-BC24-830F692994D5}"/>
    <hyperlink ref="A1070" r:id="rId15005" xr:uid="{CFBFC32E-7D71-4A01-AAE2-A352318884CC}"/>
    <hyperlink ref="C1070" r:id="rId15006" xr:uid="{40655FB1-9EC3-48A5-A88E-AB7989994CFF}"/>
    <hyperlink ref="E1070" r:id="rId15007" display="https://www.daloopa.com/src/19185559" xr:uid="{47E2BD59-8167-4E74-ADBE-484489388147}"/>
    <hyperlink ref="F1070" r:id="rId15008" display="https://www.daloopa.com/src/19185540" xr:uid="{035954D9-1EF0-4218-BBA1-C7DE588878BC}"/>
    <hyperlink ref="G1070" r:id="rId15009" display="https://www.daloopa.com/src/19185786" xr:uid="{DCE88191-DDC9-4F3D-9618-FC57977AE857}"/>
    <hyperlink ref="H1070" r:id="rId15010" display="https://www.daloopa.com/src/50457986" xr:uid="{125B7CCA-EAE9-4774-8FF8-6D944470A974}"/>
    <hyperlink ref="I1070" r:id="rId15011" display="https://www.daloopa.com/src/19185442" xr:uid="{F912AC2D-A7A8-47E2-B132-DF5EFD8AC1DB}"/>
    <hyperlink ref="J1070" r:id="rId15012" display="https://www.daloopa.com/src/19185392" xr:uid="{FE2711CC-3355-4D26-942A-2F373ADF1B60}"/>
    <hyperlink ref="K1070" r:id="rId15013" display="https://www.daloopa.com/src/19185268" xr:uid="{68AA93A5-24CE-486A-B74B-78F77B4098B1}"/>
    <hyperlink ref="L1070" r:id="rId15014" display="https://www.daloopa.com/src/50457987" xr:uid="{C4BDB354-5835-4B2E-A54A-D5952F6AEF2B}"/>
    <hyperlink ref="M1070" r:id="rId15015" display="https://www.daloopa.com/src/19185174" xr:uid="{0E4E154C-52D2-4A3D-9B02-48CD9B6425CC}"/>
    <hyperlink ref="N1070" r:id="rId15016" display="https://www.daloopa.com/src/19185107" xr:uid="{0655965A-B723-4E58-BB41-568FAA515CCB}"/>
    <hyperlink ref="O1070" r:id="rId15017" display="https://www.daloopa.com/src/19185074" xr:uid="{2AE2F435-CBF4-47E0-BB30-2E91F1E32F87}"/>
    <hyperlink ref="P1070" r:id="rId15018" display="https://www.daloopa.com/src/50457988" xr:uid="{608C7153-2597-4000-ACAD-4AF5478FCBC9}"/>
    <hyperlink ref="Q1070" r:id="rId15019" display="https://www.daloopa.com/src/19185027" xr:uid="{63D3CFE3-705A-4962-AC96-18D9037E5353}"/>
    <hyperlink ref="R1070" r:id="rId15020" display="https://www.daloopa.com/src/19184986" xr:uid="{E2C6764F-48C1-4072-A1A2-9306F6CD35C5}"/>
    <hyperlink ref="S1070" r:id="rId15021" display="https://www.daloopa.com/src/19184889" xr:uid="{45C3B533-B770-4398-9219-05D49A2C6958}"/>
    <hyperlink ref="T1070" r:id="rId15022" display="https://www.daloopa.com/src/50457989" xr:uid="{B7AF9CF5-E83D-4320-805E-188030AA40B0}"/>
    <hyperlink ref="U1070" r:id="rId15023" display="https://www.daloopa.com/src/19184851" xr:uid="{8CBE9AE0-BAB0-4C6E-8F31-5CA758F933A8}"/>
    <hyperlink ref="V1070" r:id="rId15024" display="https://www.daloopa.com/src/19184840" xr:uid="{26F0ACF8-9C70-45D8-B25E-7014980FD68B}"/>
    <hyperlink ref="W1070" r:id="rId15025" display="https://www.daloopa.com/src/19184755" xr:uid="{E7923733-B45C-484F-9D2D-DA4E0A42CEA9}"/>
    <hyperlink ref="X1070" r:id="rId15026" display="https://www.daloopa.com/src/50457990" xr:uid="{8A7751C4-6EBD-4655-A09B-5B39747FAFEF}"/>
    <hyperlink ref="Y1070" r:id="rId15027" display="https://www.daloopa.com/src/19184593" xr:uid="{E668A397-D6FF-49D8-BC11-22F043CD62E3}"/>
    <hyperlink ref="Z1070" r:id="rId15028" display="https://www.daloopa.com/src/19184553" xr:uid="{00BE5ECB-DCAB-4A69-9B75-9E1564F24B48}"/>
    <hyperlink ref="AA1070" r:id="rId15029" display="https://www.daloopa.com/src/19184491" xr:uid="{2BD20150-3E7B-4157-87D6-7F9D953AC402}"/>
    <hyperlink ref="AB1070" r:id="rId15030" display="https://www.daloopa.com/src/50457991" xr:uid="{8CC330B9-9A7B-48A8-936E-2E2FE8253B78}"/>
    <hyperlink ref="AC1070" r:id="rId15031" display="https://www.daloopa.com/src/19184867" xr:uid="{6BB0E5DA-92E3-4858-BF06-F33C026F3353}"/>
    <hyperlink ref="AD1070" r:id="rId15032" display="https://www.daloopa.com/src/19184407" xr:uid="{AEED96A6-9C64-440B-8BFD-38800EB2CDFD}"/>
    <hyperlink ref="AE1070" r:id="rId15033" display="https://www.daloopa.com/src/19184198" xr:uid="{DB7CB4BC-4134-4670-A1F7-BF4443E56573}"/>
    <hyperlink ref="AF1070" r:id="rId15034" display="https://www.daloopa.com/src/50457992" xr:uid="{44AEB1CE-9355-4567-972D-8DD3553C9225}"/>
    <hyperlink ref="AG1070" r:id="rId15035" display="https://www.daloopa.com/src/19184176" xr:uid="{69EFACF9-85AF-4EB6-B6A5-C5CAACE68DC5}"/>
    <hyperlink ref="AH1070" r:id="rId15036" display="https://www.daloopa.com/src/19184122" xr:uid="{4CDAD81E-3BA7-4DA2-860C-82D309047743}"/>
    <hyperlink ref="AI1070" r:id="rId15037" display="https://www.daloopa.com/src/19184089" xr:uid="{89FA1F49-B9B5-46A1-851B-2CB7E25A6BDF}"/>
    <hyperlink ref="AJ1070" r:id="rId15038" display="https://www.daloopa.com/src/50457993" xr:uid="{2504A40D-6342-4DF9-B521-C4460201E302}"/>
    <hyperlink ref="AK1070" r:id="rId15039" display="https://www.daloopa.com/src/20862836" xr:uid="{F7B5FD29-E33A-4300-8181-40770835A090}"/>
    <hyperlink ref="AL1070" r:id="rId15040" display="https://www.daloopa.com/src/32324262" xr:uid="{4FB340D5-721A-4D77-A96E-8AA215FC9881}"/>
    <hyperlink ref="AM1070" r:id="rId15041" display="https://www.daloopa.com/src/38229704" xr:uid="{BA03A84D-2FB6-41DB-B00B-F6B60781F5BC}"/>
    <hyperlink ref="AN1070" r:id="rId15042" display="https://www.daloopa.com/src/50457994" xr:uid="{1635B7E9-AB65-4CA4-A695-5CCDE097AE4E}"/>
    <hyperlink ref="AO1070" r:id="rId15043" display="https://www.daloopa.com/src/53488232" xr:uid="{C3861B60-B857-4108-8BF6-43FD4C6B3621}"/>
    <hyperlink ref="AP1070" r:id="rId15044" display="https://www.daloopa.com/src/58705774" xr:uid="{4D50B60B-F7FF-4862-9374-4935A8FEB72B}"/>
    <hyperlink ref="AQ1070" r:id="rId15045" display="https://www.daloopa.com/src/62996937" xr:uid="{03034FFA-77BE-40BC-85AA-9E0864C2D539}"/>
    <hyperlink ref="AR1070" r:id="rId15046" display="https://www.daloopa.com/src/67097389" xr:uid="{FCB3F2D3-FA9D-493D-8C38-87E5E2933F0B}"/>
    <hyperlink ref="AT1070" r:id="rId15047" display="https://www.daloopa.com/src/19185709" xr:uid="{0BE43A94-F62D-430B-98CB-96320CDE2C6B}"/>
    <hyperlink ref="AU1070" r:id="rId15048" display="https://www.daloopa.com/src/19185875" xr:uid="{F14CC8B2-5442-4EE1-AC1E-55612FFD233C}"/>
    <hyperlink ref="AV1070" r:id="rId15049" display="https://www.daloopa.com/src/19185917" xr:uid="{F97909C9-3C4E-4B38-9140-99B77B936F57}"/>
    <hyperlink ref="AW1070" r:id="rId15050" display="https://www.daloopa.com/src/19185949" xr:uid="{17607563-699A-490E-93A9-66F03EBF471D}"/>
    <hyperlink ref="AX1070" r:id="rId15051" display="https://www.daloopa.com/src/19186014" xr:uid="{098D3731-8ABF-4D9E-9EFD-22A007F4C8FB}"/>
    <hyperlink ref="AY1070" r:id="rId15052" display="https://www.daloopa.com/src/19186030" xr:uid="{6C045599-F6B9-4ECC-B639-D9F930264DA9}"/>
    <hyperlink ref="AZ1070" r:id="rId15053" display="https://www.daloopa.com/src/19186068" xr:uid="{AE08739B-295D-4EE5-BC3F-4F76CDED8FF4}"/>
    <hyperlink ref="BA1070" r:id="rId15054" display="https://www.daloopa.com/src/19186096" xr:uid="{81D842DB-2DF4-4AC7-BD99-A7170F22E783}"/>
    <hyperlink ref="BB1070" r:id="rId15055" display="https://www.daloopa.com/src/46508609" xr:uid="{CE27DB34-78A2-4CE6-A9CE-0CCE3D129633}"/>
    <hyperlink ref="BC1070" r:id="rId15056" display="https://www.daloopa.com/src/67088708" xr:uid="{38DF71DA-654D-4AC4-860E-C7D1A240B828}"/>
    <hyperlink ref="A1075" r:id="rId15057" xr:uid="{DB89ED8A-E059-4F74-B1AC-CB7E64C59B4E}"/>
    <hyperlink ref="C1075" r:id="rId15058" xr:uid="{2D0881E3-7F57-4A43-B81B-CCF52AD096EC}"/>
    <hyperlink ref="E1075" r:id="rId15059" display="https://www.daloopa.com/src/19180085" xr:uid="{B4CC69A9-A805-4778-A77B-860B25D21D17}"/>
    <hyperlink ref="F1075" r:id="rId15060" display="https://www.daloopa.com/src/19180077" xr:uid="{BBC413FA-AA62-41C8-B249-6CBB13C1FF3F}"/>
    <hyperlink ref="G1075" r:id="rId15061" display="https://www.daloopa.com/src/19180043" xr:uid="{B8BFD595-A6A7-4EA6-944B-C9C894379C20}"/>
    <hyperlink ref="H1075" r:id="rId15062" display="https://www.daloopa.com/src/45303743" xr:uid="{83A2594D-C6C4-4C96-9E39-CDA38621F902}"/>
    <hyperlink ref="I1075" r:id="rId15063" display="https://www.daloopa.com/src/19180013" xr:uid="{FC5B9AFB-AF64-4D16-88F7-4AE3DECE1CA1}"/>
    <hyperlink ref="J1075" r:id="rId15064" display="https://www.daloopa.com/src/19180003" xr:uid="{B5DD228A-2DE3-48EC-A24E-DFABCA955EB4}"/>
    <hyperlink ref="K1075" r:id="rId15065" display="https://www.daloopa.com/src/19179952" xr:uid="{FC9C436B-6A44-423E-838C-C139410CECF7}"/>
    <hyperlink ref="L1075" r:id="rId15066" display="https://www.daloopa.com/src/45303744" xr:uid="{03990E5D-A788-4D47-A204-4DE9A902DA04}"/>
    <hyperlink ref="M1075" r:id="rId15067" display="https://www.daloopa.com/src/19179990" xr:uid="{C4509365-D7B9-4664-8FFF-25C5107AA9AB}"/>
    <hyperlink ref="N1075" r:id="rId15068" display="https://www.daloopa.com/src/19179748" xr:uid="{1223F02F-F8BC-4CFB-AB01-A771C06F06CC}"/>
    <hyperlink ref="O1075" r:id="rId15069" display="https://www.daloopa.com/src/19179703" xr:uid="{89E1029C-9539-47D5-AD12-437CAB52EA64}"/>
    <hyperlink ref="P1075" r:id="rId15070" display="https://www.daloopa.com/src/45303745" xr:uid="{5BA88D50-51DC-447B-A68B-B0CECD77D344}"/>
    <hyperlink ref="AT1075" r:id="rId15071" display="https://www.daloopa.com/src/19182052" xr:uid="{DAC0D4FA-0707-408B-A527-FE6D58D547D3}"/>
    <hyperlink ref="AU1075" r:id="rId15072" display="https://www.daloopa.com/src/19180868" xr:uid="{09539E6D-474B-471E-93C6-92B40440AE7A}"/>
    <hyperlink ref="AV1075" r:id="rId15073" display="https://www.daloopa.com/src/19181024" xr:uid="{F40BEDF0-BF9E-407A-8826-0D8A16145E97}"/>
    <hyperlink ref="A1076" r:id="rId15074" xr:uid="{5815A826-0089-4226-ACA2-CE8343DA33B5}"/>
    <hyperlink ref="C1076" r:id="rId15075" xr:uid="{A7A24837-AEDB-4B08-8961-22EEDC371C1F}"/>
    <hyperlink ref="E1076" r:id="rId15076" display="https://www.daloopa.com/src/19180095" xr:uid="{7450BF0A-3ADA-4CD5-91CA-DC24DEFAA08A}"/>
    <hyperlink ref="F1076" r:id="rId15077" display="https://www.daloopa.com/src/19180078" xr:uid="{D3CC0687-6EAB-4990-9BF1-070C54E5710C}"/>
    <hyperlink ref="G1076" r:id="rId15078" display="https://www.daloopa.com/src/19180042" xr:uid="{25254697-701A-43AC-B8A5-D869C4DFD0C8}"/>
    <hyperlink ref="H1076" r:id="rId15079" display="https://www.daloopa.com/src/45303746" xr:uid="{DFC72DDF-8483-48F5-AE66-F97E6544B1BB}"/>
    <hyperlink ref="I1076" r:id="rId15080" display="https://www.daloopa.com/src/19180016" xr:uid="{495FCCD4-A572-45F5-A584-78B0A44A1EFD}"/>
    <hyperlink ref="J1076" r:id="rId15081" display="https://www.daloopa.com/src/19180006" xr:uid="{BE21E15D-1E58-43B1-9C8C-B34CA90AC6C8}"/>
    <hyperlink ref="K1076" r:id="rId15082" display="https://www.daloopa.com/src/19179953" xr:uid="{E2CACF16-6E6E-4A77-B3A4-067E9A2C9574}"/>
    <hyperlink ref="L1076" r:id="rId15083" display="https://www.daloopa.com/src/45303747" xr:uid="{D7D0B8A2-1F2F-41EA-BB3D-4945F58A740D}"/>
    <hyperlink ref="AT1076" r:id="rId15084" display="https://www.daloopa.com/src/19182048" xr:uid="{A57EA6B9-14C8-44E0-837E-32CFFE7CBD34}"/>
    <hyperlink ref="AU1076" r:id="rId15085" display="https://www.daloopa.com/src/19180866" xr:uid="{46B01531-2161-45E2-B35C-848C3AC8CCFC}"/>
    <hyperlink ref="A1077" r:id="rId15086" xr:uid="{566C0EB9-F632-44B4-98CA-156717C0D38B}"/>
    <hyperlink ref="C1077" r:id="rId15087" xr:uid="{4AEF772F-FB30-4B4F-A29A-6C1F6F4F7092}"/>
    <hyperlink ref="Q1077" r:id="rId15088" display="https://www.daloopa.com/src/19179576" xr:uid="{E5407939-E6A2-4F94-8ACC-F8DEE9129999}"/>
    <hyperlink ref="R1077" r:id="rId15089" display="https://www.daloopa.com/src/19179498" xr:uid="{BA747674-63E2-450E-8CE0-45194F962AEA}"/>
    <hyperlink ref="S1077" r:id="rId15090" display="https://www.daloopa.com/src/19179476" xr:uid="{E8D14B48-F80E-4F42-93F4-EA774448524E}"/>
    <hyperlink ref="T1077" r:id="rId15091" display="https://www.daloopa.com/src/45303748" xr:uid="{4B0526CB-887A-4273-88E7-E33888394E7C}"/>
    <hyperlink ref="U1077" r:id="rId15092" display="https://www.daloopa.com/src/19179442" xr:uid="{487B823F-6D08-44EB-BDC8-D6EEEC7DBDC6}"/>
    <hyperlink ref="V1077" r:id="rId15093" display="https://www.daloopa.com/src/19179397" xr:uid="{9267E7B8-1359-4563-AD17-E204FC940336}"/>
    <hyperlink ref="W1077" r:id="rId15094" display="https://www.daloopa.com/src/19179357" xr:uid="{EEEE81D9-DB11-49F6-BC88-19EEDB93A191}"/>
    <hyperlink ref="X1077" r:id="rId15095" display="https://www.daloopa.com/src/45303749" xr:uid="{30D98E79-5240-49D1-A35C-2EB0601BF66B}"/>
    <hyperlink ref="Y1077" r:id="rId15096" display="https://www.daloopa.com/src/19179302" xr:uid="{9002ED17-9F7D-4924-AD26-3A75E2D8FEE4}"/>
    <hyperlink ref="Z1077" r:id="rId15097" display="https://www.daloopa.com/src/19179284" xr:uid="{A4A93927-CD98-44F0-B561-377B20C43E0A}"/>
    <hyperlink ref="AA1077" r:id="rId15098" display="https://www.daloopa.com/src/19179255" xr:uid="{17DC9ACC-7860-4B3B-961F-5371A77DC1AB}"/>
    <hyperlink ref="AB1077" r:id="rId15099" display="https://www.daloopa.com/src/45303750" xr:uid="{F6139907-6D14-4AEA-B2B4-E7766C8FF250}"/>
    <hyperlink ref="AC1077" r:id="rId15100" display="https://www.daloopa.com/src/19179098" xr:uid="{790CD420-8F2A-4F7F-AE34-EC82683F996D}"/>
    <hyperlink ref="AD1077" r:id="rId15101" display="https://www.daloopa.com/src/19178996" xr:uid="{6F98CE25-E4A9-48B3-90B5-0CEC45E663B6}"/>
    <hyperlink ref="AE1077" r:id="rId15102" display="https://www.daloopa.com/src/19178979" xr:uid="{0C1417D8-8A99-4053-894B-BFD379C5B23F}"/>
    <hyperlink ref="AF1077" r:id="rId15103" display="https://www.daloopa.com/src/45303751" xr:uid="{CD4EBA87-65FE-46D5-BA96-516F4EC358FE}"/>
    <hyperlink ref="AG1077" r:id="rId15104" display="https://www.daloopa.com/src/19178966" xr:uid="{D78A3926-057A-42D6-A1AE-E9C02AC92D28}"/>
    <hyperlink ref="AH1077" r:id="rId15105" display="https://www.daloopa.com/src/19178926" xr:uid="{56C6064E-45BD-4214-A040-92B4D30088EA}"/>
    <hyperlink ref="AI1077" r:id="rId15106" display="https://www.daloopa.com/src/19178884" xr:uid="{EB4E74CB-CEA5-4584-8E2B-C3A78301557D}"/>
    <hyperlink ref="AJ1077" r:id="rId15107" display="https://www.daloopa.com/src/45303752" xr:uid="{C3C1EBA4-41ED-4DE5-80D5-AF42F06D6D54}"/>
    <hyperlink ref="AK1077" r:id="rId15108" display="https://www.daloopa.com/src/20862590" xr:uid="{81FC2301-B18D-412E-ADE9-3FA5E6216D0C}"/>
    <hyperlink ref="AL1077" r:id="rId15109" display="https://www.daloopa.com/src/32324040" xr:uid="{0C1F5881-96B3-46E6-9948-EBE1DE04FE3C}"/>
    <hyperlink ref="AM1077" r:id="rId15110" display="https://www.daloopa.com/src/38229596" xr:uid="{2DD081D5-E7ED-4C27-BA17-624A9C3F2515}"/>
    <hyperlink ref="AN1077" r:id="rId15111" display="https://www.daloopa.com/src/46520572" xr:uid="{89E9F52E-FC34-4969-95EC-D35182E82103}"/>
    <hyperlink ref="AO1077" r:id="rId15112" display="https://www.daloopa.com/src/53488078" xr:uid="{EE291F51-1ED0-4F43-8D7A-7B1E7647920D}"/>
    <hyperlink ref="AP1077" r:id="rId15113" display="https://www.daloopa.com/src/58705727" xr:uid="{F253B4D6-FBDA-4115-8C30-DD15FAD46C67}"/>
    <hyperlink ref="AQ1077" r:id="rId15114" display="https://www.daloopa.com/src/62996924" xr:uid="{01719342-162F-45A9-B42A-6C503C3097BA}"/>
    <hyperlink ref="AR1077" r:id="rId15115" display="https://www.daloopa.com/src/67097390" xr:uid="{ABCA5978-2740-4F0E-AFFE-8220E7B4DDED}"/>
    <hyperlink ref="AW1077" r:id="rId15116" display="https://www.daloopa.com/src/19181082" xr:uid="{A40B37E7-24FD-4DFA-AD5B-E6E23B0EB562}"/>
    <hyperlink ref="AX1077" r:id="rId15117" display="https://www.daloopa.com/src/19181140" xr:uid="{98825F9B-4512-421E-A5B5-6922DB14AADA}"/>
    <hyperlink ref="AY1077" r:id="rId15118" display="https://www.daloopa.com/src/19181184" xr:uid="{05F5525F-ABBE-4A96-B688-17260D3A58AF}"/>
    <hyperlink ref="AZ1077" r:id="rId15119" display="https://www.daloopa.com/src/19181252" xr:uid="{A1C50A5A-9E42-4931-AA04-17C655DF0284}"/>
    <hyperlink ref="BA1077" r:id="rId15120" display="https://www.daloopa.com/src/19181324" xr:uid="{AB749946-256A-488D-A1AE-FFD7F8AC7CFE}"/>
    <hyperlink ref="BB1077" r:id="rId15121" display="https://www.daloopa.com/src/46508402" xr:uid="{158A93F7-4E68-4600-B5FF-120ACE05A65E}"/>
    <hyperlink ref="BC1077" r:id="rId15122" display="https://www.daloopa.com/src/67088578" xr:uid="{7AD53C31-93C3-48DE-B348-7CF9D8AE8209}"/>
    <hyperlink ref="A1078" r:id="rId15123" xr:uid="{EDFA6AC6-5727-43CA-8D01-33FD897840FE}"/>
    <hyperlink ref="C1078" r:id="rId15124" xr:uid="{BE8F6F0F-817F-4129-9783-FE55FFDC3699}"/>
    <hyperlink ref="E1078" r:id="rId15125" display="https://www.daloopa.com/src/19180086" xr:uid="{861FE594-8399-4DA7-82F5-9FC50252EA56}"/>
    <hyperlink ref="F1078" r:id="rId15126" display="https://www.daloopa.com/src/19180071" xr:uid="{DC8DB660-3DDF-447A-99EF-7280D026E60B}"/>
    <hyperlink ref="G1078" r:id="rId15127" display="https://www.daloopa.com/src/19180041" xr:uid="{4DD581BA-3213-42B6-AB6C-CC2175FA9D27}"/>
    <hyperlink ref="H1078" r:id="rId15128" display="https://www.daloopa.com/src/45303753" xr:uid="{8B942DD6-776C-45DA-8519-9FC1FC636413}"/>
    <hyperlink ref="I1078" r:id="rId15129" display="https://www.daloopa.com/src/19180017" xr:uid="{8405C6E1-86B3-4B44-88AD-258BE89AAE83}"/>
    <hyperlink ref="J1078" r:id="rId15130" display="https://www.daloopa.com/src/19180004" xr:uid="{C996A74F-D2D2-4B0E-B898-592B350BAD13}"/>
    <hyperlink ref="K1078" r:id="rId15131" display="https://www.daloopa.com/src/19179955" xr:uid="{52CF5644-3D1A-4315-91DC-4FD29879D2A6}"/>
    <hyperlink ref="L1078" r:id="rId15132" display="https://www.daloopa.com/src/45303754" xr:uid="{23E0E404-2DA8-48B2-B742-6C10E8FC285D}"/>
    <hyperlink ref="M1078" r:id="rId15133" display="https://www.daloopa.com/src/19179987" xr:uid="{55F5B38A-5061-4C82-83EC-8CFD97EDD536}"/>
    <hyperlink ref="N1078" r:id="rId15134" display="https://www.daloopa.com/src/19179750" xr:uid="{F276EDAC-AF32-41F2-9E96-1C63F805FB3B}"/>
    <hyperlink ref="O1078" r:id="rId15135" display="https://www.daloopa.com/src/19179700" xr:uid="{6E037973-8D3A-4A5A-B4DD-43F9FD18A210}"/>
    <hyperlink ref="P1078" r:id="rId15136" display="https://www.daloopa.com/src/45303755" xr:uid="{05EC36EB-60CE-416F-A21B-0E3C0F6DE565}"/>
    <hyperlink ref="R1078" r:id="rId15137" display="https://www.daloopa.com/src/19179497" xr:uid="{E37514BD-5221-4815-B0E2-56E35120805F}"/>
    <hyperlink ref="AT1078" r:id="rId15138" display="https://www.daloopa.com/src/19182049" xr:uid="{69522DA3-4CEE-4B4B-9F35-02D00CDF2C01}"/>
    <hyperlink ref="AU1078" r:id="rId15139" display="https://www.daloopa.com/src/19180871" xr:uid="{7699C793-9C00-40EA-9565-743EFF5FCDFA}"/>
    <hyperlink ref="AV1078" r:id="rId15140" display="https://www.daloopa.com/src/19181027" xr:uid="{2551B87D-7338-4F88-85A5-456955B0F213}"/>
    <hyperlink ref="A1081" r:id="rId15141" xr:uid="{E4EFD9FF-6A53-4783-B7DC-9FFD0CEC7AD9}"/>
    <hyperlink ref="C1081" r:id="rId15142" xr:uid="{34EDCF0E-45B1-45FA-B22F-5C07AECE99D5}"/>
    <hyperlink ref="E1081" r:id="rId15143" display="https://www.daloopa.com/src/19180087" xr:uid="{73B6DF2D-F05F-4215-8FE7-2E1C8BB7C1FE}"/>
    <hyperlink ref="F1081" r:id="rId15144" display="https://www.daloopa.com/src/19180072" xr:uid="{813E26E6-CD4F-495B-8A96-230CA4AB58FA}"/>
    <hyperlink ref="A1082" r:id="rId15145" xr:uid="{0C273A0E-B8D6-4114-8F36-1F93FC391EC2}"/>
    <hyperlink ref="C1082" r:id="rId15146" xr:uid="{89DA54BA-6515-44AF-A435-4B0460398845}"/>
    <hyperlink ref="E1082" r:id="rId15147" display="https://www.daloopa.com/src/19180090" xr:uid="{341D7781-394D-49EC-8CD9-B51A313A7FD1}"/>
    <hyperlink ref="F1082" r:id="rId15148" display="https://www.daloopa.com/src/19180073" xr:uid="{94415F61-37D6-4834-9789-7CD6D8711A04}"/>
    <hyperlink ref="G1082" r:id="rId15149" display="https://www.daloopa.com/src/19180040" xr:uid="{C0C2858D-BF25-430F-BA6E-F84385BB4998}"/>
    <hyperlink ref="I1082" r:id="rId15150" display="https://www.daloopa.com/src/19180019" xr:uid="{5243E365-187B-4A78-85CA-B80A59E813BF}"/>
    <hyperlink ref="J1082" r:id="rId15151" display="https://www.daloopa.com/src/19180005" xr:uid="{16F095CD-5912-4263-823D-369A5C583320}"/>
    <hyperlink ref="K1082" r:id="rId15152" display="https://www.daloopa.com/src/19179950" xr:uid="{493E72E1-63FC-4165-8575-B00571C0B113}"/>
    <hyperlink ref="M1082" r:id="rId15153" display="https://www.daloopa.com/src/19179986" xr:uid="{AC15ACEF-5314-482E-AC93-84DF2952C189}"/>
    <hyperlink ref="N1082" r:id="rId15154" display="https://www.daloopa.com/src/19179746" xr:uid="{63FEC40A-A4A5-4A42-B9A5-7764C87FD26C}"/>
    <hyperlink ref="O1082" r:id="rId15155" display="https://www.daloopa.com/src/19179702" xr:uid="{9FB789E7-5B64-45F5-9D7B-BFEF6DE62463}"/>
    <hyperlink ref="Q1082" r:id="rId15156" display="https://www.daloopa.com/src/19179574" xr:uid="{DDFC9BB1-AD02-4E0C-B7B0-1FD92E705F1A}"/>
    <hyperlink ref="R1082" r:id="rId15157" display="https://www.daloopa.com/src/19179496" xr:uid="{E9EB5D4B-3505-409D-BB92-317CB1575723}"/>
    <hyperlink ref="S1082" r:id="rId15158" display="https://www.daloopa.com/src/19179477" xr:uid="{2B293B9C-CAA1-44B8-A265-E80EA125F9CE}"/>
    <hyperlink ref="U1082" r:id="rId15159" display="https://www.daloopa.com/src/19179443" xr:uid="{8D2DEDD8-22D7-4B5B-895F-2981185AE562}"/>
    <hyperlink ref="V1082" r:id="rId15160" display="https://www.daloopa.com/src/19179399" xr:uid="{8C94C78B-0A59-49DF-BC0F-60DC815A98C8}"/>
    <hyperlink ref="W1082" r:id="rId15161" display="https://www.daloopa.com/src/19179358" xr:uid="{332BE51B-A0AC-400E-8171-8D6200E3736C}"/>
    <hyperlink ref="Y1082" r:id="rId15162" display="https://www.daloopa.com/src/19179303" xr:uid="{BFC6052C-065A-4158-990B-083B763A8517}"/>
    <hyperlink ref="Z1082" r:id="rId15163" display="https://www.daloopa.com/src/19179283" xr:uid="{5BEB8E70-0133-4C04-9117-F7C0FD8D2A93}"/>
    <hyperlink ref="AA1082" r:id="rId15164" display="https://www.daloopa.com/src/19179257" xr:uid="{5B8FD38F-47EE-4F6E-9CDD-570E97151BD3}"/>
    <hyperlink ref="AC1082" r:id="rId15165" display="https://www.daloopa.com/src/19179096" xr:uid="{72C0A8F5-751C-4C7A-B028-9AE21E41EA21}"/>
    <hyperlink ref="AD1082" r:id="rId15166" display="https://www.daloopa.com/src/19178995" xr:uid="{C7BB4B33-3199-4951-834B-C35F833AE47D}"/>
    <hyperlink ref="AE1082" r:id="rId15167" display="https://www.daloopa.com/src/19178981" xr:uid="{DAA834B7-4D8B-42C8-A912-894B2687E1DF}"/>
    <hyperlink ref="AG1082" r:id="rId15168" display="https://www.daloopa.com/src/19178965" xr:uid="{D15DC373-4518-4E78-B81E-578B5F1D3B21}"/>
    <hyperlink ref="AH1082" r:id="rId15169" display="https://www.daloopa.com/src/19178924" xr:uid="{DECE2016-0118-4F49-A1BF-878C770393BE}"/>
    <hyperlink ref="AI1082" r:id="rId15170" display="https://www.daloopa.com/src/19178885" xr:uid="{EE98FEB8-4AEB-45BC-91F6-810DEE133AA6}"/>
    <hyperlink ref="AK1082" r:id="rId15171" display="https://www.daloopa.com/src/20862589" xr:uid="{1A4E0EBC-B1B3-4611-8E14-B25056BCA8B3}"/>
    <hyperlink ref="AL1082" r:id="rId15172" display="https://www.daloopa.com/src/32324039" xr:uid="{7A9259B3-E2BC-4817-B13D-9CF0E728B589}"/>
    <hyperlink ref="AM1082" r:id="rId15173" display="https://www.daloopa.com/src/38229597" xr:uid="{2ACFEF86-C0BF-4959-B4AB-06B8391416EC}"/>
    <hyperlink ref="AO1082" r:id="rId15174" display="https://www.daloopa.com/src/53488079" xr:uid="{40B5891F-D10E-427A-AE2F-462F1D0BBAC0}"/>
    <hyperlink ref="AP1082" r:id="rId15175" display="https://www.daloopa.com/src/58705726" xr:uid="{042EAAC9-3401-4A5F-8864-8489392F770D}"/>
    <hyperlink ref="AQ1082" r:id="rId15176" display="https://www.daloopa.com/src/62996925" xr:uid="{9606638E-4562-4368-95AA-17DAE028DCCE}"/>
    <hyperlink ref="AT1082" r:id="rId15177" display="https://www.daloopa.com/src/19182051" xr:uid="{E54AC960-BF5F-49D4-89D6-BBCBD676D289}"/>
    <hyperlink ref="AU1082" r:id="rId15178" display="https://www.daloopa.com/src/19180867" xr:uid="{4E5046F0-B569-4A45-99D9-63FC9CC6DFF7}"/>
    <hyperlink ref="AV1082" r:id="rId15179" display="https://www.daloopa.com/src/19181028" xr:uid="{505D241B-3BFB-4261-9213-F6EBD8FFABE9}"/>
    <hyperlink ref="AW1082" r:id="rId15180" display="https://www.daloopa.com/src/19181081" xr:uid="{708EBAA8-E9E3-4654-8FA3-7794D8B90CC6}"/>
    <hyperlink ref="AX1082" r:id="rId15181" display="https://www.daloopa.com/src/19181141" xr:uid="{A9500BEB-B2FD-48CA-9B15-7B466F937108}"/>
    <hyperlink ref="AY1082" r:id="rId15182" display="https://www.daloopa.com/src/19181183" xr:uid="{AB7DBD8E-39ED-40AC-9083-FFD258A7F9C2}"/>
    <hyperlink ref="AZ1082" r:id="rId15183" display="https://www.daloopa.com/src/19181253" xr:uid="{D853DECF-1A3D-4F71-BF26-D2A4F6A68596}"/>
    <hyperlink ref="BA1082" r:id="rId15184" display="https://www.daloopa.com/src/19181323" xr:uid="{6A9B3D28-6C57-4066-90BC-F169E2BF0363}"/>
    <hyperlink ref="BB1082" r:id="rId15185" display="https://www.daloopa.com/src/46508403" xr:uid="{A6EE07CB-2823-4880-BA7F-C48A6201FB02}"/>
    <hyperlink ref="BC1082" r:id="rId15186" display="https://www.daloopa.com/src/67088580" xr:uid="{40FBD2E3-8E8A-467C-85B2-07431F1F942E}"/>
    <hyperlink ref="A1085" r:id="rId15187" xr:uid="{8B6AA421-6F0C-4455-BC4D-372B24CADBFB}"/>
    <hyperlink ref="C1085" r:id="rId15188" xr:uid="{1D64FDC2-5401-4849-964F-377602C111A7}"/>
    <hyperlink ref="E1085" r:id="rId15189" display="https://www.daloopa.com/src/19180088" xr:uid="{3C13E1A9-53FA-4044-958B-AE90E8CA6665}"/>
    <hyperlink ref="F1085" r:id="rId15190" display="https://www.daloopa.com/src/19180075" xr:uid="{F1BD04F5-E70A-4564-810D-24ABFB5B6F54}"/>
    <hyperlink ref="G1085" r:id="rId15191" display="https://www.daloopa.com/src/19180044" xr:uid="{17D127EB-C705-44F2-965C-FCAA3D1F1A47}"/>
    <hyperlink ref="H1085" r:id="rId15192" display="https://www.daloopa.com/src/50457995" xr:uid="{7D3E26F9-F924-478D-9419-523AC08DE24B}"/>
    <hyperlink ref="I1085" r:id="rId15193" display="https://www.daloopa.com/src/19180018" xr:uid="{1FAC71BC-AC94-4F40-9EC7-7D0D75ADE463}"/>
    <hyperlink ref="J1085" r:id="rId15194" display="https://www.daloopa.com/src/19180007" xr:uid="{F83EC300-818A-420B-AB5E-50B50D0A197B}"/>
    <hyperlink ref="K1085" r:id="rId15195" display="https://www.daloopa.com/src/19179956" xr:uid="{CAC9EC79-C7F1-43AB-9D17-9C6E9056EA82}"/>
    <hyperlink ref="L1085" r:id="rId15196" display="https://www.daloopa.com/src/50457996" xr:uid="{8C0A2275-9627-4521-8637-10B1B7F5246A}"/>
    <hyperlink ref="M1085" r:id="rId15197" display="https://www.daloopa.com/src/19179989" xr:uid="{BA2D6C98-3DF7-43CD-96DB-338947FAB533}"/>
    <hyperlink ref="N1085" r:id="rId15198" display="https://www.daloopa.com/src/19179749" xr:uid="{758028E8-8DE2-4B09-8B9F-36F01E935029}"/>
    <hyperlink ref="O1085" r:id="rId15199" display="https://www.daloopa.com/src/19179701" xr:uid="{572EAABD-42C2-4845-8A3C-FD83CDA5561E}"/>
    <hyperlink ref="P1085" r:id="rId15200" display="https://www.daloopa.com/src/50457997" xr:uid="{CF3EFC22-86BC-4B3A-831C-453912899F56}"/>
    <hyperlink ref="AT1085" r:id="rId15201" display="https://www.daloopa.com/src/19182053" xr:uid="{F4C9E32E-2C3A-4D53-A8B5-B73FA2CD1FD0}"/>
    <hyperlink ref="AU1085" r:id="rId15202" display="https://www.daloopa.com/src/19180869" xr:uid="{34564A49-4DEE-47F7-B614-25ECCE7A6431}"/>
    <hyperlink ref="AV1085" r:id="rId15203" display="https://www.daloopa.com/src/19181026" xr:uid="{1D69A1F2-C5E8-476F-8F1A-B4DE63B49A20}"/>
    <hyperlink ref="A1086" r:id="rId15204" xr:uid="{834769B2-8335-426D-B189-661CD46FFFC1}"/>
    <hyperlink ref="C1086" r:id="rId15205" xr:uid="{59EA2AF1-41A9-4277-BD42-E453E66D755C}"/>
    <hyperlink ref="E1086" r:id="rId15206" display="https://www.daloopa.com/src/19180084" xr:uid="{302A01AB-2EAF-4991-A0B0-97C149EAAD08}"/>
    <hyperlink ref="F1086" r:id="rId15207" display="https://www.daloopa.com/src/19180074" xr:uid="{A45C0160-A246-47C3-AEB6-B974AD95B9F6}"/>
    <hyperlink ref="G1086" r:id="rId15208" display="https://www.daloopa.com/src/19180045" xr:uid="{CA308FEB-8A61-4835-9DD5-02026CB9597B}"/>
    <hyperlink ref="H1086" r:id="rId15209" display="https://www.daloopa.com/src/50457998" xr:uid="{2E758669-BD96-4DCC-B42A-6A191D04DAE6}"/>
    <hyperlink ref="I1086" r:id="rId15210" display="https://www.daloopa.com/src/19180014" xr:uid="{979D7596-4BBA-4856-9557-8A2460A6B268}"/>
    <hyperlink ref="J1086" r:id="rId15211" display="https://www.daloopa.com/src/19180009" xr:uid="{2D93DADC-6962-40B4-995B-E93024E07EC0}"/>
    <hyperlink ref="K1086" r:id="rId15212" display="https://www.daloopa.com/src/19179951" xr:uid="{8535A976-A954-4547-9BEF-6E6C065BE615}"/>
    <hyperlink ref="L1086" r:id="rId15213" display="https://www.daloopa.com/src/50457999" xr:uid="{96B29042-563A-434E-A50A-9C9D59BAE9FE}"/>
    <hyperlink ref="AT1086" r:id="rId15214" display="https://www.daloopa.com/src/19182047" xr:uid="{02A3BCE1-E717-418B-A203-949CCF55E3DA}"/>
    <hyperlink ref="AU1086" r:id="rId15215" display="https://www.daloopa.com/src/19180865" xr:uid="{69676824-DC27-4FD3-B563-7ACE2591F8A6}"/>
    <hyperlink ref="A1087" r:id="rId15216" xr:uid="{F7A11799-8AB9-4024-91FB-89879E2662CC}"/>
    <hyperlink ref="C1087" r:id="rId15217" xr:uid="{76AD3C27-B363-49F1-A1B8-AE70EE9D4E6A}"/>
    <hyperlink ref="E1087" r:id="rId15218" display="https://www.daloopa.com/src/19180089" xr:uid="{052B3410-1BC0-4A23-B5C2-FD5DC4307629}"/>
    <hyperlink ref="F1087" r:id="rId15219" display="https://www.daloopa.com/src/19180076" xr:uid="{547AA7A3-7718-416D-B111-C94EB0A26A7A}"/>
    <hyperlink ref="G1087" r:id="rId15220" display="https://www.daloopa.com/src/19180039" xr:uid="{C7E843ED-986A-47ED-8547-92F52D4B97E3}"/>
    <hyperlink ref="H1087" r:id="rId15221" display="https://www.daloopa.com/src/50458000" xr:uid="{6E063488-4606-40EB-952C-01E5682F394B}"/>
    <hyperlink ref="I1087" r:id="rId15222" display="https://www.daloopa.com/src/19180015" xr:uid="{B1B8224A-DE6F-45EB-94FB-4CB34C989922}"/>
    <hyperlink ref="J1087" r:id="rId15223" display="https://www.daloopa.com/src/19180008" xr:uid="{DC048C14-63DB-486A-935E-5FA35B425830}"/>
    <hyperlink ref="K1087" r:id="rId15224" display="https://www.daloopa.com/src/19179954" xr:uid="{1FA5F6F3-2CA2-4A80-8E38-12B3DB84A66B}"/>
    <hyperlink ref="L1087" r:id="rId15225" display="https://www.daloopa.com/src/50458001" xr:uid="{99224E56-1BD1-42D4-A518-30518AD883F8}"/>
    <hyperlink ref="M1087" r:id="rId15226" display="https://www.daloopa.com/src/19179988" xr:uid="{A7F961AD-0094-4E4B-A0A9-16B76DEE3A9A}"/>
    <hyperlink ref="N1087" r:id="rId15227" display="https://www.daloopa.com/src/19179747" xr:uid="{EFFB94C1-CD92-48AD-AC4A-EECE7FF5832C}"/>
    <hyperlink ref="O1087" r:id="rId15228" display="https://www.daloopa.com/src/19179704" xr:uid="{FA06FBDD-26DC-4578-BA0A-4103DC9663A7}"/>
    <hyperlink ref="P1087" r:id="rId15229" display="https://www.daloopa.com/src/50458002" xr:uid="{E24ABB8D-3691-401A-8952-12D7E15EDCBA}"/>
    <hyperlink ref="Q1087" r:id="rId15230" display="https://www.daloopa.com/src/19179575" xr:uid="{2624C24F-C3F9-43AC-B9E2-54B30F645229}"/>
    <hyperlink ref="R1087" r:id="rId15231" display="https://www.daloopa.com/src/19179495" xr:uid="{D5D64363-59D9-441A-83B5-F0A94F9356D8}"/>
    <hyperlink ref="S1087" r:id="rId15232" display="https://www.daloopa.com/src/19179478" xr:uid="{6F49D5F6-204B-40A1-B927-4E446487C509}"/>
    <hyperlink ref="T1087" r:id="rId15233" display="https://www.daloopa.com/src/50458003" xr:uid="{070B508C-BCD9-4F56-AC70-57D06533C281}"/>
    <hyperlink ref="U1087" r:id="rId15234" display="https://www.daloopa.com/src/19179444" xr:uid="{E6DF841E-16B4-472F-9C8E-2CD77D47D41F}"/>
    <hyperlink ref="V1087" r:id="rId15235" display="https://www.daloopa.com/src/19179398" xr:uid="{222DBF07-D9C3-4F5C-A698-E3335FDC125B}"/>
    <hyperlink ref="W1087" r:id="rId15236" display="https://www.daloopa.com/src/19179359" xr:uid="{6346BC87-7244-4B22-BAEC-D012FA8770CB}"/>
    <hyperlink ref="X1087" r:id="rId15237" display="https://www.daloopa.com/src/50458004" xr:uid="{10AE767F-F16B-4176-A9C4-59A580429CDB}"/>
    <hyperlink ref="Y1087" r:id="rId15238" display="https://www.daloopa.com/src/19179304" xr:uid="{6CBAF4BC-A2E2-4D12-86AF-903137CB5B47}"/>
    <hyperlink ref="Z1087" r:id="rId15239" display="https://www.daloopa.com/src/19179282" xr:uid="{CEF0E916-B6ED-4794-BA7A-B0F4CD5D1BBA}"/>
    <hyperlink ref="AA1087" r:id="rId15240" display="https://www.daloopa.com/src/19179256" xr:uid="{7126D089-6597-4501-B673-399E44C709F2}"/>
    <hyperlink ref="AB1087" r:id="rId15241" display="https://www.daloopa.com/src/50458005" xr:uid="{E3E1D4CD-21C7-45E0-A64C-862D87D5CEAF}"/>
    <hyperlink ref="AC1087" r:id="rId15242" display="https://www.daloopa.com/src/19179097" xr:uid="{6D18F5E6-CC3C-49FE-B088-C2A65A71EA75}"/>
    <hyperlink ref="AD1087" r:id="rId15243" display="https://www.daloopa.com/src/19178997" xr:uid="{F14EB6B6-6C17-4F5D-BCE0-7E06A950A052}"/>
    <hyperlink ref="AE1087" r:id="rId15244" display="https://www.daloopa.com/src/19178980" xr:uid="{5DEBEF48-81F2-4D8D-9105-2494ACD342A7}"/>
    <hyperlink ref="AF1087" r:id="rId15245" display="https://www.daloopa.com/src/50458006" xr:uid="{599CBB73-6208-46E9-9C70-F3FDBA157252}"/>
    <hyperlink ref="AG1087" r:id="rId15246" display="https://www.daloopa.com/src/19178967" xr:uid="{570205D9-0DC1-41AE-9CC2-8C8E106A889E}"/>
    <hyperlink ref="AH1087" r:id="rId15247" display="https://www.daloopa.com/src/19178925" xr:uid="{D71983D3-0500-4AFD-B9F8-41DAA58520CB}"/>
    <hyperlink ref="AI1087" r:id="rId15248" display="https://www.daloopa.com/src/19178886" xr:uid="{F798D02F-0768-4F3D-8B86-DE29AEA2AAE1}"/>
    <hyperlink ref="AJ1087" r:id="rId15249" display="https://www.daloopa.com/src/50458007" xr:uid="{F2A5BF9F-DBB5-4DD9-8FA0-27BBA3C51C6D}"/>
    <hyperlink ref="AK1087" r:id="rId15250" display="https://www.daloopa.com/src/20862588" xr:uid="{0FDE4FC0-29F6-4733-A924-A715ADBFF962}"/>
    <hyperlink ref="AL1087" r:id="rId15251" display="https://www.daloopa.com/src/32324041" xr:uid="{11F44997-50B0-4578-95CE-33BE12CBCBA8}"/>
    <hyperlink ref="AM1087" r:id="rId15252" display="https://www.daloopa.com/src/38229595" xr:uid="{2171354C-9CC1-4FD6-9575-4DA034A2365C}"/>
    <hyperlink ref="AN1087" r:id="rId15253" display="https://www.daloopa.com/src/50458008" xr:uid="{938105E9-104C-4E00-9FE7-2C2E9D220CC8}"/>
    <hyperlink ref="AO1087" r:id="rId15254" display="https://www.daloopa.com/src/53488077" xr:uid="{78DFEAF5-3A30-45FE-99B2-2B0FE6CF952B}"/>
    <hyperlink ref="AP1087" r:id="rId15255" display="https://www.daloopa.com/src/58705725" xr:uid="{78E64818-9C91-4798-BCCA-D820DC208821}"/>
    <hyperlink ref="AQ1087" r:id="rId15256" display="https://www.daloopa.com/src/62996923" xr:uid="{F1B52BD5-1D0B-4B41-BFE7-E446B7A6537D}"/>
    <hyperlink ref="AR1087" r:id="rId15257" display="https://www.daloopa.com/src/67097394" xr:uid="{7AFC46BF-7303-4D42-AD08-C6FC7B575410}"/>
    <hyperlink ref="AT1087" r:id="rId15258" display="https://www.daloopa.com/src/19182050" xr:uid="{1E8B9224-40CF-494D-A15B-E8564138942C}"/>
    <hyperlink ref="AU1087" r:id="rId15259" display="https://www.daloopa.com/src/19180870" xr:uid="{83B82A7A-44CF-4068-879F-5A3F8BF35291}"/>
    <hyperlink ref="AV1087" r:id="rId15260" display="https://www.daloopa.com/src/19181025" xr:uid="{80144143-63C7-4F35-8BF2-885F21A7253E}"/>
    <hyperlink ref="AW1087" r:id="rId15261" display="https://www.daloopa.com/src/19181080" xr:uid="{8FFC3447-46CB-404B-915A-A707C0C5E9F2}"/>
    <hyperlink ref="AX1087" r:id="rId15262" display="https://www.daloopa.com/src/19181142" xr:uid="{09BF67D0-EE94-4607-9CB7-2249563121CA}"/>
    <hyperlink ref="AY1087" r:id="rId15263" display="https://www.daloopa.com/src/19181182" xr:uid="{20FC73D8-98EB-41BF-9DCD-647B0D3B83C3}"/>
    <hyperlink ref="AZ1087" r:id="rId15264" display="https://www.daloopa.com/src/19181254" xr:uid="{44FF9657-9E03-42F3-AA35-33E4F5FAE825}"/>
    <hyperlink ref="BA1087" r:id="rId15265" display="https://www.daloopa.com/src/19181322" xr:uid="{7EC047EE-47A3-4F2F-A463-7289FA457EF3}"/>
    <hyperlink ref="BB1087" r:id="rId15266" display="https://www.daloopa.com/src/46508404" xr:uid="{694A9620-1BCE-4364-B203-9488D9006BF3}"/>
    <hyperlink ref="BC1087" r:id="rId15267" display="https://www.daloopa.com/src/67088579" xr:uid="{0B28847C-F6F7-4B7B-B464-1FF7E48CA6E3}"/>
    <hyperlink ref="A1091" r:id="rId15268" xr:uid="{F58349E7-F510-4E15-934E-7BAA703E5DAF}"/>
    <hyperlink ref="C1091" r:id="rId15269" xr:uid="{C6442A72-C894-4F13-9565-BCC6BE79C26E}"/>
    <hyperlink ref="Q1091" r:id="rId15270" display="https://www.daloopa.com/src/19186871" xr:uid="{110C6079-29A3-4977-8FD6-D92E188A8383}"/>
    <hyperlink ref="R1091" r:id="rId15271" display="https://www.daloopa.com/src/19186863" xr:uid="{1D2235B3-624D-41B3-9392-77E811FFF564}"/>
    <hyperlink ref="S1091" r:id="rId15272" display="https://www.daloopa.com/src/19186836" xr:uid="{CA2F098C-4CFD-421D-BEB0-E9D4875C163C}"/>
    <hyperlink ref="T1091" r:id="rId15273" display="https://www.daloopa.com/src/45303756" xr:uid="{305FCDD3-B869-40F3-A02C-B823A4F52770}"/>
    <hyperlink ref="U1091" r:id="rId15274" display="https://www.daloopa.com/src/19186728" xr:uid="{31E4E472-CBE4-4C96-A89E-2C86BAFF24B3}"/>
    <hyperlink ref="V1091" r:id="rId15275" display="https://www.daloopa.com/src/19186691" xr:uid="{2E2915A8-EEA1-4C61-9E9C-7DAE89F07E93}"/>
    <hyperlink ref="W1091" r:id="rId15276" display="https://www.daloopa.com/src/19186601" xr:uid="{33A5D7F7-C3FE-4F86-9E2C-05C680249BC7}"/>
    <hyperlink ref="X1091" r:id="rId15277" display="https://www.daloopa.com/src/45303757" xr:uid="{36A64FCA-4CE7-42B3-A5D1-74465DC15C82}"/>
    <hyperlink ref="Y1091" r:id="rId15278" display="https://www.daloopa.com/src/19186577" xr:uid="{1B6EDBE7-03F2-452C-8DA2-D764E7A2E28D}"/>
    <hyperlink ref="Z1091" r:id="rId15279" display="https://www.daloopa.com/src/19186516" xr:uid="{89BAFB84-CC81-41A9-854E-616F8FFB1084}"/>
    <hyperlink ref="AA1091" r:id="rId15280" display="https://www.daloopa.com/src/19186440" xr:uid="{C05B46F4-6195-4DB8-9026-66FA30A51B97}"/>
    <hyperlink ref="AB1091" r:id="rId15281" display="https://www.daloopa.com/src/45303758" xr:uid="{A49E325F-0AFE-45C5-8073-304147E63E84}"/>
    <hyperlink ref="AC1091" r:id="rId15282" display="https://www.daloopa.com/src/19186430" xr:uid="{29EDF980-8B36-4B38-A40B-60241401CA17}"/>
    <hyperlink ref="AD1091" r:id="rId15283" display="https://www.daloopa.com/src/19186392" xr:uid="{86AB6383-698A-468F-8E44-00A1660BC537}"/>
    <hyperlink ref="AE1091" r:id="rId15284" display="https://www.daloopa.com/src/19186356" xr:uid="{84EEBFE7-F66B-493F-A219-26648AE01508}"/>
    <hyperlink ref="AF1091" r:id="rId15285" display="https://www.daloopa.com/src/45303759" xr:uid="{00387830-33DD-43E9-9F29-495EE024847B}"/>
    <hyperlink ref="AG1091" r:id="rId15286" display="https://www.daloopa.com/src/19186336" xr:uid="{72DC33DD-5363-48E5-B9F2-6C177349CD04}"/>
    <hyperlink ref="AH1091" r:id="rId15287" display="https://www.daloopa.com/src/19186315" xr:uid="{9C9BA4D5-54FD-4A4A-A955-10E5BECFD6F1}"/>
    <hyperlink ref="AI1091" r:id="rId15288" display="https://www.daloopa.com/src/19186243" xr:uid="{6662E6D6-3C34-4BFF-B193-D55E419C5E58}"/>
    <hyperlink ref="AJ1091" r:id="rId15289" display="https://www.daloopa.com/src/45303760" xr:uid="{7FDA9E4D-E546-40D9-ADFC-F8B9B2DFC404}"/>
    <hyperlink ref="AK1091" r:id="rId15290" display="https://www.daloopa.com/src/20862888" xr:uid="{0FFB5330-B8E4-47C1-B96D-DDC5A5BB3D32}"/>
    <hyperlink ref="AL1091" r:id="rId15291" display="https://www.daloopa.com/src/32324322" xr:uid="{2AB732AC-1B11-4964-957F-4F44D36F5560}"/>
    <hyperlink ref="AM1091" r:id="rId15292" display="https://www.daloopa.com/src/38229712" xr:uid="{67CDF180-60A8-413C-B979-A97ADB9E767F}"/>
    <hyperlink ref="AN1091" r:id="rId15293" display="https://www.daloopa.com/src/46520573" xr:uid="{4AEC7DD0-6522-4A44-868B-D52E47335477}"/>
    <hyperlink ref="AO1091" r:id="rId15294" display="https://www.daloopa.com/src/53488341" xr:uid="{2EF97F4C-AB0C-4E88-B82E-390D88B537BE}"/>
    <hyperlink ref="AP1091" r:id="rId15295" display="https://www.daloopa.com/src/58705787" xr:uid="{458B53CB-CA8C-4DBC-870D-C00B32947CB5}"/>
    <hyperlink ref="AQ1091" r:id="rId15296" display="https://www.daloopa.com/src/62996952" xr:uid="{1F3F60EA-A9C2-4341-A533-15680E70ADE6}"/>
    <hyperlink ref="AR1091" r:id="rId15297" display="https://www.daloopa.com/src/67097395" xr:uid="{FC6B00EB-286D-448C-B6F6-2B624C069764}"/>
    <hyperlink ref="AW1091" r:id="rId15298" display="https://www.daloopa.com/src/19187502" xr:uid="{C5635301-BDB8-4DD6-9757-E51FAE0E9360}"/>
    <hyperlink ref="AX1091" r:id="rId15299" display="https://www.daloopa.com/src/19187625" xr:uid="{27846169-9202-4B62-9ECD-21CE7D97E226}"/>
    <hyperlink ref="AY1091" r:id="rId15300" display="https://www.daloopa.com/src/19187642" xr:uid="{D30769C6-2174-4967-B582-C345D5B71C47}"/>
    <hyperlink ref="AZ1091" r:id="rId15301" display="https://www.daloopa.com/src/19187666" xr:uid="{48A49BA1-01F1-4885-A703-1792C9D79256}"/>
    <hyperlink ref="BA1091" r:id="rId15302" display="https://www.daloopa.com/src/19187717" xr:uid="{4F9C42BC-0261-408B-811B-7EFA3B81CED2}"/>
    <hyperlink ref="BB1091" r:id="rId15303" display="https://www.daloopa.com/src/46508706" xr:uid="{0D55514D-A425-4F95-80B5-98603AC79A02}"/>
    <hyperlink ref="BC1091" r:id="rId15304" display="https://www.daloopa.com/src/67088786" xr:uid="{19E22E67-B8BC-46ED-9C2A-6AACB6B42283}"/>
    <hyperlink ref="A1092" r:id="rId15305" xr:uid="{81DE7051-94A2-4B21-8AD3-808DC1794EDA}"/>
    <hyperlink ref="C1092" r:id="rId15306" xr:uid="{9D78F145-6FC3-456C-BB1C-303D51962C6A}"/>
    <hyperlink ref="AW1092" r:id="rId15307" display="https://www.daloopa.com/src/19187505" xr:uid="{372F8ABF-CB21-421E-A028-38A9FF0BBC1E}"/>
    <hyperlink ref="A1093" r:id="rId15308" xr:uid="{121D7636-0915-4ED1-A126-82BC68B31A2F}"/>
    <hyperlink ref="C1093" r:id="rId15309" xr:uid="{97DBFF3D-D824-4502-8025-054D1A28954E}"/>
    <hyperlink ref="AW1093" r:id="rId15310" display="https://www.daloopa.com/src/19187499" xr:uid="{1B78311C-79DB-41A8-8DE2-059E9F27B704}"/>
    <hyperlink ref="A1095" r:id="rId15311" xr:uid="{94BA0F6C-FAD6-4875-B106-6A1DC81B2241}"/>
    <hyperlink ref="C1095" r:id="rId15312" xr:uid="{78D726C8-0409-4FE0-9F20-EFB5630BD911}"/>
    <hyperlink ref="AK1095" r:id="rId15313" display="https://www.daloopa.com/src/20862889" xr:uid="{87D5B84E-A52A-40D8-A55B-F1DBE4AA0509}"/>
    <hyperlink ref="AL1095" r:id="rId15314" display="https://www.daloopa.com/src/32324324" xr:uid="{5EB24C27-19E1-4B8F-B11F-9E75CE1D73B0}"/>
    <hyperlink ref="AM1095" r:id="rId15315" display="https://www.daloopa.com/src/38229714" xr:uid="{5643FEFD-0FA5-48FA-B69C-F121E4262B0E}"/>
    <hyperlink ref="AN1095" r:id="rId15316" display="https://www.daloopa.com/src/46520574" xr:uid="{B96EB118-1EF3-4BF3-8E13-E6D81D9526E4}"/>
    <hyperlink ref="AP1095" r:id="rId15317" display="https://www.daloopa.com/src/58705779" xr:uid="{E704243B-D043-4E26-B578-D053D24C68FB}"/>
    <hyperlink ref="AQ1095" r:id="rId15318" display="https://www.daloopa.com/src/62996954" xr:uid="{20433903-3B53-47A1-87FB-0D93911006D1}"/>
    <hyperlink ref="BB1095" r:id="rId15319" display="https://www.daloopa.com/src/46508705" xr:uid="{790A3BC9-6691-4564-B9FE-5D6931DCF0ED}"/>
    <hyperlink ref="BC1095" r:id="rId15320" display="https://www.daloopa.com/src/67088791" xr:uid="{52655F57-710B-47E8-B7B1-B9E8F78A25BF}"/>
    <hyperlink ref="A1096" r:id="rId15321" xr:uid="{976EC478-C117-4504-8416-2F9FDC2DB435}"/>
    <hyperlink ref="C1096" r:id="rId15322" xr:uid="{A69FBD4B-FB6F-467C-809A-A4D76CFEF48B}"/>
    <hyperlink ref="Q1096" r:id="rId15323" display="https://www.daloopa.com/src/19186874" xr:uid="{B9423ECF-CDA3-40CA-AAD1-2FB18220DAD7}"/>
    <hyperlink ref="R1096" r:id="rId15324" display="https://www.daloopa.com/src/19186866" xr:uid="{AA64493B-A032-403B-B33B-F22372DFAB9F}"/>
    <hyperlink ref="S1096" r:id="rId15325" display="https://www.daloopa.com/src/19186837" xr:uid="{BD2EEC0D-50EC-436C-8BB3-F7E434DC01AB}"/>
    <hyperlink ref="T1096" r:id="rId15326" display="https://www.daloopa.com/src/45303761" xr:uid="{238BDC00-ECAA-4214-A39D-96A9814C861F}"/>
    <hyperlink ref="U1096" r:id="rId15327" display="https://www.daloopa.com/src/19186731" xr:uid="{48FDC974-2CE1-4E65-BE19-BEB30C649406}"/>
    <hyperlink ref="V1096" r:id="rId15328" display="https://www.daloopa.com/src/19186693" xr:uid="{6957CA03-C301-4A7D-80E5-EE633BA2CBDF}"/>
    <hyperlink ref="W1096" r:id="rId15329" display="https://www.daloopa.com/src/19186602" xr:uid="{A7D89B01-686D-4283-97E5-48C54860F8DE}"/>
    <hyperlink ref="X1096" r:id="rId15330" display="https://www.daloopa.com/src/45303762" xr:uid="{1F071FE8-DE07-4AF3-ADE7-04A63E9CE9CD}"/>
    <hyperlink ref="Y1096" r:id="rId15331" display="https://www.daloopa.com/src/19186580" xr:uid="{5AB13D15-51F5-4432-8170-9E21F6332978}"/>
    <hyperlink ref="Z1096" r:id="rId15332" display="https://www.daloopa.com/src/19186518" xr:uid="{9ECB2158-351B-4C5C-82F1-DCDD7C3F68BE}"/>
    <hyperlink ref="AA1096" r:id="rId15333" display="https://www.daloopa.com/src/19186443" xr:uid="{CA7B65F3-49B4-4044-BC67-9D9722CF210C}"/>
    <hyperlink ref="AB1096" r:id="rId15334" display="https://www.daloopa.com/src/45303763" xr:uid="{BED71525-063D-4A6C-A91C-D02F0D75F62F}"/>
    <hyperlink ref="AC1096" r:id="rId15335" display="https://www.daloopa.com/src/19186431" xr:uid="{12535C10-02E2-4B8B-B2C8-FC69FE34F256}"/>
    <hyperlink ref="AD1096" r:id="rId15336" display="https://www.daloopa.com/src/19186393" xr:uid="{90A3D34B-967B-45F9-B492-A6B8C21F6B1F}"/>
    <hyperlink ref="AE1096" r:id="rId15337" display="https://www.daloopa.com/src/19186359" xr:uid="{8424AA7F-2245-4370-B78E-30B9D862FB8E}"/>
    <hyperlink ref="AF1096" r:id="rId15338" display="https://www.daloopa.com/src/45303764" xr:uid="{95914844-EAF4-4A81-B07B-1B54E856EE47}"/>
    <hyperlink ref="AG1096" r:id="rId15339" display="https://www.daloopa.com/src/19186338" xr:uid="{D6AA586B-57A7-4E75-A8B8-2BA3FC1906BA}"/>
    <hyperlink ref="AH1096" r:id="rId15340" display="https://www.daloopa.com/src/19186316" xr:uid="{B3C10DF9-DEA3-4E17-9418-B2986944A841}"/>
    <hyperlink ref="AI1096" r:id="rId15341" display="https://www.daloopa.com/src/19186245" xr:uid="{A4D6C805-B834-4BE8-89DE-714CD7773CE2}"/>
    <hyperlink ref="AJ1096" r:id="rId15342" display="https://www.daloopa.com/src/45303765" xr:uid="{6F23934C-7AAF-4596-831A-EF4FFE32B775}"/>
    <hyperlink ref="AK1096" r:id="rId15343" display="https://www.daloopa.com/src/20862887" xr:uid="{0A35C0A1-BEFF-4D06-978E-872E1EF4F9E8}"/>
    <hyperlink ref="AL1096" r:id="rId15344" display="https://www.daloopa.com/src/32324323" xr:uid="{038A0616-B016-48FC-9F8D-06435232454B}"/>
    <hyperlink ref="AM1096" r:id="rId15345" display="https://www.daloopa.com/src/38229711" xr:uid="{39AC903B-5D39-485C-8B87-20BA2049E01D}"/>
    <hyperlink ref="AN1096" r:id="rId15346" display="https://www.daloopa.com/src/46520575" xr:uid="{87D63904-063B-406F-9308-9B6F575E25F4}"/>
    <hyperlink ref="AO1096" r:id="rId15347" display="https://www.daloopa.com/src/53488336" xr:uid="{AD3CE933-A660-4F5E-B5A2-4968C384D111}"/>
    <hyperlink ref="AP1096" r:id="rId15348" display="https://www.daloopa.com/src/58705781" xr:uid="{AED7F3F1-C7F9-4007-AC9A-71B4D93C9C7A}"/>
    <hyperlink ref="AQ1096" r:id="rId15349" display="https://www.daloopa.com/src/62996959" xr:uid="{2E7E1D3E-5915-4530-A1DD-D654B30EF030}"/>
    <hyperlink ref="AR1096" r:id="rId15350" display="https://www.daloopa.com/src/67097396" xr:uid="{78001923-CE96-4391-B710-5E166F03305E}"/>
    <hyperlink ref="AW1096" r:id="rId15351" display="https://www.daloopa.com/src/19187500" xr:uid="{C60D5820-42E5-4457-8345-E73997406CE0}"/>
    <hyperlink ref="AX1096" r:id="rId15352" display="https://www.daloopa.com/src/19187620" xr:uid="{94537879-6CA3-4CB3-BCC6-54512A3502E3}"/>
    <hyperlink ref="AY1096" r:id="rId15353" display="https://www.daloopa.com/src/19187647" xr:uid="{C156A700-BB3A-49B2-81F1-C82B7B939756}"/>
    <hyperlink ref="AZ1096" r:id="rId15354" display="https://www.daloopa.com/src/19187668" xr:uid="{CC8EC93D-ED2A-40AE-8FE8-04A3AAAB9B05}"/>
    <hyperlink ref="BA1096" r:id="rId15355" display="https://www.daloopa.com/src/19187715" xr:uid="{164FCB7D-CAEC-4367-B2F5-6C3C9FD73060}"/>
    <hyperlink ref="BB1096" r:id="rId15356" display="https://www.daloopa.com/src/46508704" xr:uid="{65CB96EC-2264-4676-B9DF-9D57D76DB686}"/>
    <hyperlink ref="BC1096" r:id="rId15357" display="https://www.daloopa.com/src/67088788" xr:uid="{FE23C276-C2F0-4BFC-87E9-3FE81DF93B76}"/>
    <hyperlink ref="A1097" r:id="rId15358" xr:uid="{05599FF4-3CFD-4D64-BB65-1F2243A1FDDA}"/>
    <hyperlink ref="C1097" r:id="rId15359" xr:uid="{E5795EC7-0C10-4D2B-8E39-B6159A0F4CB7}"/>
    <hyperlink ref="Q1097" r:id="rId15360" display="https://www.daloopa.com/src/19186872" xr:uid="{8EE94A79-3241-46CB-9440-7832A228BC7B}"/>
    <hyperlink ref="R1097" r:id="rId15361" display="https://www.daloopa.com/src/19186865" xr:uid="{EA43B79E-62B2-45FF-A138-18B27A70595C}"/>
    <hyperlink ref="S1097" r:id="rId15362" display="https://www.daloopa.com/src/19186838" xr:uid="{3CEEE48E-EE7C-4F32-AC02-AB12D900D0E1}"/>
    <hyperlink ref="T1097" r:id="rId15363" display="https://www.daloopa.com/src/45303766" xr:uid="{D01C78C3-37C9-4783-943B-1C69A1A987AA}"/>
    <hyperlink ref="U1097" r:id="rId15364" display="https://www.daloopa.com/src/19186729" xr:uid="{2F15ED30-300D-4A29-8D3F-E87158D3BC69}"/>
    <hyperlink ref="V1097" r:id="rId15365" display="https://www.daloopa.com/src/19186692" xr:uid="{142ED6C9-738A-434A-ABE7-93523760AD47}"/>
    <hyperlink ref="W1097" r:id="rId15366" display="https://www.daloopa.com/src/19186604" xr:uid="{0F54E632-9CFC-4555-ADE0-250829ABAABA}"/>
    <hyperlink ref="X1097" r:id="rId15367" display="https://www.daloopa.com/src/45303767" xr:uid="{C814F7AD-C70E-45C0-A795-9DCF845DA672}"/>
    <hyperlink ref="Y1097" r:id="rId15368" display="https://www.daloopa.com/src/19186579" xr:uid="{BD93CEE8-EDB5-4649-87A1-8AADA0F100C0}"/>
    <hyperlink ref="Z1097" r:id="rId15369" display="https://www.daloopa.com/src/19186519" xr:uid="{48D30264-124E-41B3-B75B-0070F9256E80}"/>
    <hyperlink ref="AA1097" r:id="rId15370" display="https://www.daloopa.com/src/19186441" xr:uid="{C557089A-2C24-4E91-8B7A-F473A4D5524F}"/>
    <hyperlink ref="AB1097" r:id="rId15371" display="https://www.daloopa.com/src/45303768" xr:uid="{CEF82E82-2527-4FB1-99EC-7DBD76945A71}"/>
    <hyperlink ref="AC1097" r:id="rId15372" display="https://www.daloopa.com/src/19186433" xr:uid="{A5F470BB-0563-4FC1-8F45-225D5DF412F1}"/>
    <hyperlink ref="AD1097" r:id="rId15373" display="https://www.daloopa.com/src/19186394" xr:uid="{34164837-8188-427A-9F6E-A9B73D97AD96}"/>
    <hyperlink ref="AE1097" r:id="rId15374" display="https://www.daloopa.com/src/19186357" xr:uid="{52D6DB95-54FC-444C-AED7-0C2F36E3053A}"/>
    <hyperlink ref="AF1097" r:id="rId15375" display="https://www.daloopa.com/src/45303769" xr:uid="{97BA554E-D531-4F9B-AC77-D9375657F5BF}"/>
    <hyperlink ref="AG1097" r:id="rId15376" display="https://www.daloopa.com/src/19186337" xr:uid="{394E2552-3472-407D-A08C-EA6789511B91}"/>
    <hyperlink ref="AH1097" r:id="rId15377" display="https://www.daloopa.com/src/19186317" xr:uid="{78CD9C04-A66C-4A0E-9C86-9B10FBA4E16B}"/>
    <hyperlink ref="AI1097" r:id="rId15378" display="https://www.daloopa.com/src/19186248" xr:uid="{F975C97C-C64C-4883-9A0F-717B0234F1F4}"/>
    <hyperlink ref="AJ1097" r:id="rId15379" display="https://www.daloopa.com/src/45303770" xr:uid="{1CAE27C0-B152-4624-A9D0-DB8EFAA3960B}"/>
    <hyperlink ref="AK1097" r:id="rId15380" display="https://www.daloopa.com/src/20862881" xr:uid="{30EFB796-9B28-4A7D-8F51-48C173FFC84E}"/>
    <hyperlink ref="AL1097" r:id="rId15381" display="https://www.daloopa.com/src/32324320" xr:uid="{C7DE5673-FE07-4F5B-8AD2-52A4ECB819C5}"/>
    <hyperlink ref="AM1097" r:id="rId15382" display="https://www.daloopa.com/src/38229715" xr:uid="{83B16E64-1B98-4586-9BB6-A3CD0CA2F1FC}"/>
    <hyperlink ref="AN1097" r:id="rId15383" display="https://www.daloopa.com/src/46520576" xr:uid="{2AAD7BF3-9D2A-400E-9D3B-FB9604F20155}"/>
    <hyperlink ref="AO1097" r:id="rId15384" display="https://www.daloopa.com/src/53488338" xr:uid="{AB5193E6-06B7-434C-A007-5729B66EF93B}"/>
    <hyperlink ref="AP1097" r:id="rId15385" display="https://www.daloopa.com/src/58705780" xr:uid="{596DCA96-B137-4608-A8D4-4DF049791369}"/>
    <hyperlink ref="AQ1097" r:id="rId15386" display="https://www.daloopa.com/src/62996957" xr:uid="{8F9640F6-A374-4214-8945-599AA8DD9CC9}"/>
    <hyperlink ref="AR1097" r:id="rId15387" display="https://www.daloopa.com/src/67097397" xr:uid="{8CF99201-329D-459D-BF04-98091628E369}"/>
    <hyperlink ref="AW1097" r:id="rId15388" display="https://www.daloopa.com/src/19187506" xr:uid="{7DA841C1-3068-4606-8892-05F2534B0F75}"/>
    <hyperlink ref="AX1097" r:id="rId15389" display="https://www.daloopa.com/src/19187624" xr:uid="{D0E14680-0AD5-4A5B-BD86-7559BA14D886}"/>
    <hyperlink ref="AY1097" r:id="rId15390" display="https://www.daloopa.com/src/19187646" xr:uid="{3B3B3853-C3C3-4F40-960A-08FC659E0B3F}"/>
    <hyperlink ref="AZ1097" r:id="rId15391" display="https://www.daloopa.com/src/19187667" xr:uid="{3E7598AA-6BEA-4696-BCF9-DEEFD5DA1A3C}"/>
    <hyperlink ref="BA1097" r:id="rId15392" display="https://www.daloopa.com/src/19187720" xr:uid="{7C320C90-C366-4021-AA12-67FDC280E07B}"/>
    <hyperlink ref="BB1097" r:id="rId15393" display="https://www.daloopa.com/src/46508707" xr:uid="{9392E846-9DCF-48EA-8241-4095B52FF627}"/>
    <hyperlink ref="BC1097" r:id="rId15394" display="https://www.daloopa.com/src/67088785" xr:uid="{EB790C4A-D57A-4CDF-A0B4-20FF8FF04CED}"/>
    <hyperlink ref="A1100" r:id="rId15395" xr:uid="{35843DA5-134A-4D32-924A-799E3D241FA4}"/>
    <hyperlink ref="C1100" r:id="rId15396" xr:uid="{F2A9906A-88BA-4480-A558-E46AFC8507A9}"/>
    <hyperlink ref="E1100" r:id="rId15397" display="https://www.daloopa.com/src/19187108" xr:uid="{DB893CF1-E4DA-438B-8E33-6D391CC659F4}"/>
    <hyperlink ref="F1100" r:id="rId15398" display="https://www.daloopa.com/src/19187085" xr:uid="{D747C590-9532-494D-831C-BB67A787E5CB}"/>
    <hyperlink ref="G1100" r:id="rId15399" display="https://www.daloopa.com/src/19187039" xr:uid="{2576148D-16DB-46E4-923B-EE5FE16D2614}"/>
    <hyperlink ref="H1100" r:id="rId15400" display="https://www.daloopa.com/src/45303771" xr:uid="{880E09A0-84DB-46CD-A48A-E873390104DD}"/>
    <hyperlink ref="I1100" r:id="rId15401" display="https://www.daloopa.com/src/19186996" xr:uid="{B3E16118-0009-48F4-BBF3-6DC6465B6DAA}"/>
    <hyperlink ref="J1100" r:id="rId15402" display="https://www.daloopa.com/src/19186975" xr:uid="{D3FDAE49-FC89-4431-B437-C0A32F6227D1}"/>
    <hyperlink ref="K1100" r:id="rId15403" display="https://www.daloopa.com/src/19186951" xr:uid="{BB09DA3E-DF13-4240-B35A-1B0B560F40E3}"/>
    <hyperlink ref="L1100" r:id="rId15404" display="https://www.daloopa.com/src/45303772" xr:uid="{BCD479BF-5C21-4CC9-B31C-788750E8EF6D}"/>
    <hyperlink ref="M1100" r:id="rId15405" display="https://www.daloopa.com/src/19186923" xr:uid="{42BC066B-3D3B-4368-8A65-72D81ABFAC7C}"/>
    <hyperlink ref="N1100" r:id="rId15406" display="https://www.daloopa.com/src/19186891" xr:uid="{5DBF4333-315F-43D9-A3FB-42768C5C0609}"/>
    <hyperlink ref="O1100" r:id="rId15407" display="https://www.daloopa.com/src/19186877" xr:uid="{4ABAAFE2-39A1-4C22-8A0E-2ACDB3F1F053}"/>
    <hyperlink ref="P1100" r:id="rId15408" display="https://www.daloopa.com/src/45303773" xr:uid="{776BDC22-630D-4E80-A348-F227A2B2CDCC}"/>
    <hyperlink ref="AT1100" r:id="rId15409" display="https://www.daloopa.com/src/19187165" xr:uid="{7A2B38EC-5A07-498C-B919-B58254A7D210}"/>
    <hyperlink ref="AU1100" r:id="rId15410" display="https://www.daloopa.com/src/19187191" xr:uid="{00997208-6285-4336-AA8D-36ECCD40BCA1}"/>
    <hyperlink ref="AV1100" r:id="rId15411" display="https://www.daloopa.com/src/19187250" xr:uid="{F5A02F1C-BE3E-4A1B-B93D-E81EC5C75FCE}"/>
    <hyperlink ref="A1101" r:id="rId15412" xr:uid="{832CA37D-28A6-49B1-85B2-39839D824AD6}"/>
    <hyperlink ref="C1101" r:id="rId15413" xr:uid="{BEAB4882-A78D-46F7-BF36-F412F52E0556}"/>
    <hyperlink ref="E1101" r:id="rId15414" display="https://www.daloopa.com/src/19187111" xr:uid="{4EF4B33C-04D9-46B6-A146-52C45B99CBBC}"/>
    <hyperlink ref="F1101" r:id="rId15415" display="https://www.daloopa.com/src/19187086" xr:uid="{DCB4FF5E-7BA7-4B64-9CBC-0F1522ECC0CC}"/>
    <hyperlink ref="G1101" r:id="rId15416" display="https://www.daloopa.com/src/19187040" xr:uid="{A10F0BD2-9629-4DA7-8023-D5633E3FA3F8}"/>
    <hyperlink ref="H1101" r:id="rId15417" display="https://www.daloopa.com/src/45303774" xr:uid="{53D003CE-9088-4A3C-A334-C609551A2938}"/>
    <hyperlink ref="AT1101" r:id="rId15418" display="https://www.daloopa.com/src/19187164" xr:uid="{DA3FB82A-C37A-4114-A23C-A1418A97E5EB}"/>
    <hyperlink ref="A1102" r:id="rId15419" xr:uid="{F816D443-DB97-4EF8-B011-A41A6033F45D}"/>
    <hyperlink ref="C1102" r:id="rId15420" xr:uid="{24C59663-65C7-4CBC-8067-764CA83BD30F}"/>
    <hyperlink ref="I1102" r:id="rId15421" display="https://www.daloopa.com/src/19186997" xr:uid="{6057B4B0-344D-46C6-8BE2-3A550F905BAE}"/>
    <hyperlink ref="J1102" r:id="rId15422" display="https://www.daloopa.com/src/19186976" xr:uid="{13416EBA-C571-439B-8A56-5B3A2A558DBC}"/>
    <hyperlink ref="K1102" r:id="rId15423" display="https://www.daloopa.com/src/19186954" xr:uid="{FBB31DD4-CF39-4BD1-A308-9C58C57788A2}"/>
    <hyperlink ref="L1102" r:id="rId15424" display="https://www.daloopa.com/src/45303775" xr:uid="{BCD01A03-2B81-4934-93E2-D141B7E52FCB}"/>
    <hyperlink ref="M1102" r:id="rId15425" display="https://www.daloopa.com/src/19186925" xr:uid="{0D415833-6980-4149-B555-02393C5EE4E1}"/>
    <hyperlink ref="N1102" r:id="rId15426" display="https://www.daloopa.com/src/19186892" xr:uid="{7E95F202-F00D-4321-B27C-508CEECD881A}"/>
    <hyperlink ref="O1102" r:id="rId15427" display="https://www.daloopa.com/src/19186878" xr:uid="{4F796204-CCB9-42F8-8923-ED1A0A2CD066}"/>
    <hyperlink ref="P1102" r:id="rId15428" display="https://www.daloopa.com/src/45303776" xr:uid="{446DA703-3F44-4EA3-ADF2-D3A627E14491}"/>
    <hyperlink ref="AU1102" r:id="rId15429" display="https://www.daloopa.com/src/19187186" xr:uid="{C2D1CD10-EBEA-4801-B83B-4028F4A63EC7}"/>
    <hyperlink ref="AV1102" r:id="rId15430" display="https://www.daloopa.com/src/19187248" xr:uid="{A69AC6B9-B32C-46A5-BD12-D78FDEE51B04}"/>
    <hyperlink ref="A1103" r:id="rId15431" xr:uid="{13F9FC09-1B40-45F8-BF8B-EC917246239E}"/>
    <hyperlink ref="C1103" r:id="rId15432" xr:uid="{A2EEA561-89BF-440D-8941-368C2D54ED0E}"/>
    <hyperlink ref="E1103" r:id="rId15433" display="https://www.daloopa.com/src/19187110" xr:uid="{8594AB80-37E5-44AA-834A-B45D82DC0734}"/>
    <hyperlink ref="F1103" r:id="rId15434" display="https://www.daloopa.com/src/19187087" xr:uid="{95BC3270-83FB-4B36-9F91-1E2CAA387178}"/>
    <hyperlink ref="G1103" r:id="rId15435" display="https://www.daloopa.com/src/19187041" xr:uid="{455BA327-34D4-42FD-809F-2EA17682BD24}"/>
    <hyperlink ref="H1103" r:id="rId15436" display="https://www.daloopa.com/src/45303777" xr:uid="{AE779CB2-EE97-4752-8FDB-2BC6108FEE1D}"/>
    <hyperlink ref="I1103" r:id="rId15437" display="https://www.daloopa.com/src/19186998" xr:uid="{F043164B-B34C-4C06-89AB-ED5346DE5110}"/>
    <hyperlink ref="J1103" r:id="rId15438" display="https://www.daloopa.com/src/19186977" xr:uid="{C69D9638-4B76-4C89-A880-D5E39E347758}"/>
    <hyperlink ref="K1103" r:id="rId15439" display="https://www.daloopa.com/src/19186953" xr:uid="{9C509DEB-B7F4-472D-A695-C2AD84F2C708}"/>
    <hyperlink ref="L1103" r:id="rId15440" display="https://www.daloopa.com/src/45303778" xr:uid="{CE7658CC-C33D-43A3-A9D6-9660D479A941}"/>
    <hyperlink ref="M1103" r:id="rId15441" display="https://www.daloopa.com/src/19186924" xr:uid="{BF0D3761-C81E-4BED-915E-27DFA699ABF7}"/>
    <hyperlink ref="N1103" r:id="rId15442" display="https://www.daloopa.com/src/19186893" xr:uid="{19EB60EC-D450-4B30-B830-7E5C075226F8}"/>
    <hyperlink ref="O1103" r:id="rId15443" display="https://www.daloopa.com/src/19186879" xr:uid="{844A18DE-9D0C-42C8-BA04-EDC352B2B26C}"/>
    <hyperlink ref="P1103" r:id="rId15444" display="https://www.daloopa.com/src/45303779" xr:uid="{06E1C372-787D-4AEA-9212-A0CE30C0D1E4}"/>
    <hyperlink ref="AT1103" r:id="rId15445" display="https://www.daloopa.com/src/19187174" xr:uid="{010329E1-2093-49FB-9F3D-CB4905B77695}"/>
    <hyperlink ref="AU1103" r:id="rId15446" display="https://www.daloopa.com/src/19187190" xr:uid="{7FCF5348-429A-47FD-A04D-BE4C1B6EBED4}"/>
    <hyperlink ref="AV1103" r:id="rId15447" display="https://www.daloopa.com/src/19187249" xr:uid="{36188394-7C97-4EAF-9FC1-4816870927DD}"/>
    <hyperlink ref="A1106" r:id="rId15448" xr:uid="{2B25A6BF-E3B0-45A4-9395-7B40B230F09D}"/>
    <hyperlink ref="C1106" r:id="rId15449" xr:uid="{D18A11E1-145A-43E0-AAE3-0E05405EAA12}"/>
    <hyperlink ref="E1106" r:id="rId15450" display="https://www.daloopa.com/src/19187109" xr:uid="{06F945B5-3913-4A69-A98D-8C427B95AFCC}"/>
    <hyperlink ref="F1106" r:id="rId15451" display="https://www.daloopa.com/src/19187088" xr:uid="{83B54AB4-A938-4FBF-9C75-EAF1BD396A98}"/>
    <hyperlink ref="G1106" r:id="rId15452" display="https://www.daloopa.com/src/19187042" xr:uid="{6F37DF4E-2312-4263-A144-FB6DE042C9BA}"/>
    <hyperlink ref="H1106" r:id="rId15453" display="https://www.daloopa.com/src/45303780" xr:uid="{5C699271-9944-495C-BD8A-4072B712DE7F}"/>
    <hyperlink ref="I1106" r:id="rId15454" display="https://www.daloopa.com/src/19186999" xr:uid="{7F06B7A8-E3D7-4870-9C9F-44842F7B7903}"/>
    <hyperlink ref="J1106" r:id="rId15455" display="https://www.daloopa.com/src/19186978" xr:uid="{CA3EA4D7-5CA7-4A19-B584-34BD3BA5529B}"/>
    <hyperlink ref="K1106" r:id="rId15456" display="https://www.daloopa.com/src/19186952" xr:uid="{3AEC3771-5A72-49B7-9662-C5292BCB5AD4}"/>
    <hyperlink ref="L1106" r:id="rId15457" display="https://www.daloopa.com/src/45303781" xr:uid="{CE93CA08-AF80-4ADB-A11C-8084890D682B}"/>
    <hyperlink ref="AT1106" r:id="rId15458" display="https://www.daloopa.com/src/19187169" xr:uid="{3FA3D10B-DC21-4AB3-A2FE-0C57A54E2D3E}"/>
    <hyperlink ref="AU1106" r:id="rId15459" display="https://www.daloopa.com/src/19187187" xr:uid="{7701AFDE-AEF3-4EEE-9822-22238CE1D8D2}"/>
    <hyperlink ref="A1107" r:id="rId15460" xr:uid="{05B762D9-9EB4-45C2-87B0-46C3A5A86595}"/>
    <hyperlink ref="C1107" r:id="rId15461" xr:uid="{61901A6A-C4F7-4D3F-82BB-C7D6B6E92B08}"/>
    <hyperlink ref="F1107" r:id="rId15462" display="https://www.daloopa.com/src/19187090" xr:uid="{BB740238-A97A-4DB6-96D3-792EB710E08B}"/>
    <hyperlink ref="AT1107" r:id="rId15463" display="https://www.daloopa.com/src/19187166" xr:uid="{EF12960B-EE08-44F8-9A9B-6ED40E83B6C6}"/>
    <hyperlink ref="A1108" r:id="rId15464" xr:uid="{3BE0E66E-F6FB-4867-89B1-2341D5A3F1D6}"/>
    <hyperlink ref="C1108" r:id="rId15465" xr:uid="{B653ECEF-24EE-4A98-B7E7-36F2104B5EAA}"/>
    <hyperlink ref="J1108" r:id="rId15466" display="https://www.daloopa.com/src/19186980" xr:uid="{A780AD16-5041-4245-A2C9-79CF3469E0C2}"/>
    <hyperlink ref="L1108" r:id="rId15467" display="https://www.daloopa.com/src/45303782" xr:uid="{939AFC97-A7F9-4553-9FB0-2831776E5982}"/>
    <hyperlink ref="AU1108" r:id="rId15468" display="https://www.daloopa.com/src/19187184" xr:uid="{61C36E73-9F2C-40C4-9555-87E74D9DADA0}"/>
    <hyperlink ref="A1109" r:id="rId15469" xr:uid="{C38C1147-C66F-445E-82FF-7FD7D4C31FBC}"/>
    <hyperlink ref="C1109" r:id="rId15470" xr:uid="{F33D21D6-42F0-4194-A774-45A5A7CDC684}"/>
    <hyperlink ref="E1109" r:id="rId15471" display="https://www.daloopa.com/src/19187112" xr:uid="{B965A577-5F8A-4016-B1BB-E720763EFA1A}"/>
    <hyperlink ref="F1109" r:id="rId15472" display="https://www.daloopa.com/src/19187091" xr:uid="{5D7AFD5E-1D62-44A8-896E-12846A4C86F1}"/>
    <hyperlink ref="G1109" r:id="rId15473" display="https://www.daloopa.com/src/19187043" xr:uid="{0ED9C021-4F16-4B9B-A09A-B765597A52B5}"/>
    <hyperlink ref="H1109" r:id="rId15474" display="https://www.daloopa.com/src/45303783" xr:uid="{492D114B-076C-4048-92BD-D48BB5969549}"/>
    <hyperlink ref="I1109" r:id="rId15475" display="https://www.daloopa.com/src/19187000" xr:uid="{5D286889-2E78-4277-8D44-DEDA2A62B0A9}"/>
    <hyperlink ref="J1109" r:id="rId15476" display="https://www.daloopa.com/src/19186979" xr:uid="{240286DB-1720-47C8-8A7B-274365418F74}"/>
    <hyperlink ref="K1109" r:id="rId15477" display="https://www.daloopa.com/src/19186955" xr:uid="{7ADC4F8E-C3DB-4E93-949D-400EA688914C}"/>
    <hyperlink ref="L1109" r:id="rId15478" display="https://www.daloopa.com/src/45303784" xr:uid="{1F224DB6-48AF-45D9-8B44-24F2A5541C96}"/>
    <hyperlink ref="AT1109" r:id="rId15479" display="https://www.daloopa.com/src/19187170" xr:uid="{EB557C41-4FAF-4FCB-B9F7-92D7912DB446}"/>
    <hyperlink ref="AU1109" r:id="rId15480" display="https://www.daloopa.com/src/19187185" xr:uid="{C9253E43-7556-4BE1-AEA5-3171372A5B98}"/>
    <hyperlink ref="A1112" r:id="rId15481" xr:uid="{B2BE8CA3-FB03-4B0D-9D29-63B6ABDC5C52}"/>
    <hyperlink ref="C1112" r:id="rId15482" xr:uid="{241DF103-48BA-43E3-B26F-33D309911338}"/>
    <hyperlink ref="E1112" r:id="rId15483" display="https://www.daloopa.com/src/19187113" xr:uid="{6346D430-9E8A-4490-B2C3-7C703C05518C}"/>
    <hyperlink ref="F1112" r:id="rId15484" display="https://www.daloopa.com/src/19187089" xr:uid="{954CE8D8-628E-45DD-8994-60D014F28587}"/>
    <hyperlink ref="G1112" r:id="rId15485" display="https://www.daloopa.com/src/19187044" xr:uid="{BAE08ECC-8515-4E1F-9130-BB5253FB1308}"/>
    <hyperlink ref="I1112" r:id="rId15486" display="https://www.daloopa.com/src/19187001" xr:uid="{848C80E1-1558-4B55-A5DD-B8ACB2A64291}"/>
    <hyperlink ref="J1112" r:id="rId15487" display="https://www.daloopa.com/src/19186981" xr:uid="{21DE0F45-717B-469B-A83B-560BB1634500}"/>
    <hyperlink ref="K1112" r:id="rId15488" display="https://www.daloopa.com/src/19186956" xr:uid="{03C1197B-537B-47E8-9F94-B87482DAAFF7}"/>
    <hyperlink ref="M1112" r:id="rId15489" display="https://www.daloopa.com/src/19186926" xr:uid="{0D327B83-7227-4F5F-9A71-F375F4234D04}"/>
    <hyperlink ref="N1112" r:id="rId15490" display="https://www.daloopa.com/src/19186894" xr:uid="{26931BBB-0FF4-4167-8E26-8B5C869BAA01}"/>
    <hyperlink ref="O1112" r:id="rId15491" display="https://www.daloopa.com/src/19186880" xr:uid="{7FA8E739-2BCB-4EB1-9904-42158019DCF6}"/>
    <hyperlink ref="Q1112" r:id="rId15492" display="https://www.daloopa.com/src/19186873" xr:uid="{6C575ED3-616E-4A47-B25F-7792AF96A7BD}"/>
    <hyperlink ref="R1112" r:id="rId15493" display="https://www.daloopa.com/src/19186864" xr:uid="{4AC7576E-33FA-40AF-8698-F5446A19938E}"/>
    <hyperlink ref="S1112" r:id="rId15494" display="https://www.daloopa.com/src/19186839" xr:uid="{AB8A3103-A6DA-4426-8934-6EBDE1E780C8}"/>
    <hyperlink ref="U1112" r:id="rId15495" display="https://www.daloopa.com/src/19186730" xr:uid="{6A0D1284-3702-4DA4-A5D0-730C871F7D97}"/>
    <hyperlink ref="V1112" r:id="rId15496" display="https://www.daloopa.com/src/19186694" xr:uid="{42601474-97BF-4F59-94F2-6F306754914D}"/>
    <hyperlink ref="W1112" r:id="rId15497" display="https://www.daloopa.com/src/19186603" xr:uid="{1CB5AFF5-3FC4-4F20-9504-286E5E5B1B6E}"/>
    <hyperlink ref="Y1112" r:id="rId15498" display="https://www.daloopa.com/src/19186578" xr:uid="{95B8CB36-FE19-4954-A818-FE5B77F3E049}"/>
    <hyperlink ref="Z1112" r:id="rId15499" display="https://www.daloopa.com/src/19186517" xr:uid="{3ECABBE8-1276-41BA-9AA2-F2631364DF14}"/>
    <hyperlink ref="AA1112" r:id="rId15500" display="https://www.daloopa.com/src/19186442" xr:uid="{8D832284-6B41-4886-81BA-A8EECBFE6CFD}"/>
    <hyperlink ref="AC1112" r:id="rId15501" display="https://www.daloopa.com/src/19186432" xr:uid="{EC9862F6-89E6-4287-98A0-D92823DC7B8A}"/>
    <hyperlink ref="AD1112" r:id="rId15502" display="https://www.daloopa.com/src/19186395" xr:uid="{8C93CDBF-5587-4D37-927F-11B16A28F600}"/>
    <hyperlink ref="AE1112" r:id="rId15503" display="https://www.daloopa.com/src/19186358" xr:uid="{2B01E4FE-7010-4A6F-9907-0F1C2437E407}"/>
    <hyperlink ref="AG1112" r:id="rId15504" display="https://www.daloopa.com/src/19186339" xr:uid="{5B2085CC-23FF-4373-AC22-66ADEDC600B8}"/>
    <hyperlink ref="AH1112" r:id="rId15505" display="https://www.daloopa.com/src/19186318" xr:uid="{C173BB76-2194-485F-B172-46471B575C2B}"/>
    <hyperlink ref="AI1112" r:id="rId15506" display="https://www.daloopa.com/src/19186244" xr:uid="{687E072F-D78A-4B71-BCBC-6A9E128B8C59}"/>
    <hyperlink ref="AK1112" r:id="rId15507" display="https://www.daloopa.com/src/20862883" xr:uid="{CEF48E39-22DE-4018-AE19-AF329398B980}"/>
    <hyperlink ref="AL1112" r:id="rId15508" display="https://www.daloopa.com/src/32324321" xr:uid="{7F7974E0-1AA7-4C48-884A-5A59E369B5E9}"/>
    <hyperlink ref="AM1112" r:id="rId15509" display="https://www.daloopa.com/src/38229713" xr:uid="{2710432A-C1AE-482F-8392-E1ACE92629EB}"/>
    <hyperlink ref="AO1112" r:id="rId15510" display="https://www.daloopa.com/src/53488337" xr:uid="{B67FCB76-AE5D-4C30-9E0B-CA7F49FE20E4}"/>
    <hyperlink ref="AP1112" r:id="rId15511" display="https://www.daloopa.com/src/58705782" xr:uid="{E5EA4D47-78D5-42DE-8F43-0FED9216C9C5}"/>
    <hyperlink ref="AQ1112" r:id="rId15512" display="https://www.daloopa.com/src/62996956" xr:uid="{ADD6EA4D-0947-482E-8477-C39E05BF65A8}"/>
    <hyperlink ref="AT1112" r:id="rId15513" display="https://www.daloopa.com/src/19187171" xr:uid="{753E3EBA-79C5-4F13-9FCD-B24D7E0A6891}"/>
    <hyperlink ref="AU1112" r:id="rId15514" display="https://www.daloopa.com/src/19187188" xr:uid="{BABE0EEC-7979-4E58-894A-CA5AAB0F5653}"/>
    <hyperlink ref="AV1112" r:id="rId15515" display="https://www.daloopa.com/src/19187251" xr:uid="{95F408ED-C2F7-46BF-A279-DB57375851DB}"/>
    <hyperlink ref="AW1112" r:id="rId15516" display="https://www.daloopa.com/src/19187504" xr:uid="{15B77455-F1B5-4E02-A2F0-03180C492BCC}"/>
    <hyperlink ref="AX1112" r:id="rId15517" display="https://www.daloopa.com/src/19187623" xr:uid="{A99EDA3C-0BA7-45DF-B9B8-1F347FE51F80}"/>
    <hyperlink ref="AY1112" r:id="rId15518" display="https://www.daloopa.com/src/19187643" xr:uid="{F49227F6-CEF7-4778-9579-A24B3E8B6BC7}"/>
    <hyperlink ref="AZ1112" r:id="rId15519" display="https://www.daloopa.com/src/19187663" xr:uid="{6F06B034-9CDF-4618-86F1-A2443B369364}"/>
    <hyperlink ref="BA1112" r:id="rId15520" display="https://www.daloopa.com/src/19187719" xr:uid="{904666E3-6C72-4091-B8D3-5CA599E71740}"/>
    <hyperlink ref="BB1112" r:id="rId15521" display="https://www.daloopa.com/src/46508710" xr:uid="{CE2ED202-CCFE-4F6F-982A-7CBAB8D16771}"/>
    <hyperlink ref="BC1112" r:id="rId15522" display="https://www.daloopa.com/src/67088790" xr:uid="{6A1C69D8-3F00-467B-BC6B-8262C9582E99}"/>
    <hyperlink ref="A1113" r:id="rId15523" xr:uid="{EC41A314-499F-4543-98B5-F559F771E4A0}"/>
    <hyperlink ref="C1113" r:id="rId15524" xr:uid="{54F8AA6C-8022-49B1-A976-14BE8E519F46}"/>
    <hyperlink ref="E1113" r:id="rId15525" display="https://www.daloopa.com/src/19187114" xr:uid="{8F4414BD-0ADA-4D1B-8DB0-CD1EEC2BDAF6}"/>
    <hyperlink ref="F1113" r:id="rId15526" display="https://www.daloopa.com/src/19187092" xr:uid="{A6B17B80-824B-4034-8373-8A9A85DCB150}"/>
    <hyperlink ref="G1113" r:id="rId15527" display="https://www.daloopa.com/src/19187045" xr:uid="{FD39D5F2-1035-45DB-8633-5B4AD4F7E291}"/>
    <hyperlink ref="AT1113" r:id="rId15528" display="https://www.daloopa.com/src/19187167" xr:uid="{EE6A5779-869A-4AC3-B1CC-0AA1B30C77C7}"/>
    <hyperlink ref="A1115" r:id="rId15529" xr:uid="{6CD0A25D-77F8-469C-BD86-AB34D985F9FD}"/>
    <hyperlink ref="C1115" r:id="rId15530" xr:uid="{E8150CD5-2B4B-44E3-AC21-2FFB8BD7536A}"/>
    <hyperlink ref="AK1115" r:id="rId15531" display="https://www.daloopa.com/src/20862882" xr:uid="{C1E88618-E5F3-4E6E-98DA-4AB812317251}"/>
    <hyperlink ref="AL1115" r:id="rId15532" display="https://www.daloopa.com/src/32324319" xr:uid="{10DF62F1-2D46-41B0-AEEA-D44D3CEC77AD}"/>
    <hyperlink ref="AM1115" r:id="rId15533" display="https://www.daloopa.com/src/38229707" xr:uid="{DDAA93A1-4E55-4B0E-A70D-3E6ABDEFD1C7}"/>
    <hyperlink ref="AP1115" r:id="rId15534" display="https://www.daloopa.com/src/58705786" xr:uid="{D13730D8-551C-4DFE-9457-8D5F01ED7D2D}"/>
    <hyperlink ref="AQ1115" r:id="rId15535" display="https://www.daloopa.com/src/62996953" xr:uid="{554ED1EE-C64A-499E-BE13-1C9299A5625A}"/>
    <hyperlink ref="BB1115" r:id="rId15536" display="https://www.daloopa.com/src/46508708" xr:uid="{5EC1CCB9-8DA4-4494-B161-D0715995CE67}"/>
    <hyperlink ref="BC1115" r:id="rId15537" display="https://www.daloopa.com/src/67088784" xr:uid="{209D5038-766A-4892-88BB-88BE9F3927DE}"/>
    <hyperlink ref="A1116" r:id="rId15538" xr:uid="{77E4C141-7D32-4D80-B15A-8E1AEFECD517}"/>
    <hyperlink ref="C1116" r:id="rId15539" xr:uid="{29312532-FB24-40CB-9C3B-931922F32703}"/>
    <hyperlink ref="AK1116" r:id="rId15540" display="https://www.daloopa.com/src/20862884" xr:uid="{B52B069D-3F04-4129-BF8B-FD9F25796832}"/>
    <hyperlink ref="AL1116" r:id="rId15541" display="https://www.daloopa.com/src/32324325" xr:uid="{F204536D-EEE7-4D67-ADD1-27F08A1944D3}"/>
    <hyperlink ref="AM1116" r:id="rId15542" display="https://www.daloopa.com/src/38229709" xr:uid="{ECB70474-7D77-4520-B3DF-448744B5EC24}"/>
    <hyperlink ref="AP1116" r:id="rId15543" display="https://www.daloopa.com/src/58705785" xr:uid="{3078B886-3FC2-45E0-9D18-80D877A6FA35}"/>
    <hyperlink ref="AQ1116" r:id="rId15544" display="https://www.daloopa.com/src/62996951" xr:uid="{724F206A-71DC-40A2-BD15-F52C11F014B3}"/>
    <hyperlink ref="BB1116" r:id="rId15545" display="https://www.daloopa.com/src/46508709" xr:uid="{F27656A4-E649-47F1-815C-A476BA945165}"/>
    <hyperlink ref="BC1116" r:id="rId15546" display="https://www.daloopa.com/src/67088792" xr:uid="{1A1D687C-DBD6-4D2A-B49E-510145076A0A}"/>
    <hyperlink ref="A1117" r:id="rId15547" xr:uid="{F66BBE3A-5BFE-460B-B881-FC78E09C89B5}"/>
    <hyperlink ref="C1117" r:id="rId15548" xr:uid="{138DA5DF-14C4-4949-A947-34D6FC009676}"/>
    <hyperlink ref="E1117" r:id="rId15549" display="https://www.daloopa.com/src/19187118" xr:uid="{E4CA510E-CE25-4C27-B3B9-5B8F97DA73D0}"/>
    <hyperlink ref="F1117" r:id="rId15550" display="https://www.daloopa.com/src/19187093" xr:uid="{6B5D50F6-6323-49B4-822A-508E83F56960}"/>
    <hyperlink ref="G1117" r:id="rId15551" display="https://www.daloopa.com/src/19187046" xr:uid="{A120C754-8F70-4282-84A5-C33122CC8805}"/>
    <hyperlink ref="I1117" r:id="rId15552" display="https://www.daloopa.com/src/19187004" xr:uid="{C3A54904-90D9-46FD-8EB0-0151A4425CA9}"/>
    <hyperlink ref="J1117" r:id="rId15553" display="https://www.daloopa.com/src/19186982" xr:uid="{E3FE63F9-FDA1-4810-B1E2-F14FA7285EA1}"/>
    <hyperlink ref="K1117" r:id="rId15554" display="https://www.daloopa.com/src/19186957" xr:uid="{3A1B2583-036B-420F-932B-E3E1A603D360}"/>
    <hyperlink ref="M1117" r:id="rId15555" display="https://www.daloopa.com/src/19186928" xr:uid="{AF82FCAA-0425-40F0-A25C-78625A306764}"/>
    <hyperlink ref="N1117" r:id="rId15556" display="https://www.daloopa.com/src/19186896" xr:uid="{9A369679-194E-45E3-894C-812101342072}"/>
    <hyperlink ref="O1117" r:id="rId15557" display="https://www.daloopa.com/src/19186881" xr:uid="{78279E94-2D8C-4775-9CB0-A383F4042EAD}"/>
    <hyperlink ref="Q1117" r:id="rId15558" display="https://www.daloopa.com/src/19186875" xr:uid="{F2B9414F-62BE-4567-BCF6-F25D9CFAF7B3}"/>
    <hyperlink ref="R1117" r:id="rId15559" display="https://www.daloopa.com/src/19186867" xr:uid="{336F6FE8-8817-4537-A03A-E52F85A87F69}"/>
    <hyperlink ref="S1117" r:id="rId15560" display="https://www.daloopa.com/src/19186841" xr:uid="{E3EC16BA-15DB-4032-9761-93133FCAEC4D}"/>
    <hyperlink ref="U1117" r:id="rId15561" display="https://www.daloopa.com/src/19186733" xr:uid="{2DF1553A-C36E-46CC-A154-9B92ADCB9EDE}"/>
    <hyperlink ref="V1117" r:id="rId15562" display="https://www.daloopa.com/src/19186695" xr:uid="{C1F1477C-2B27-40D9-9B06-1BBAE09E8706}"/>
    <hyperlink ref="W1117" r:id="rId15563" display="https://www.daloopa.com/src/19186605" xr:uid="{8653F122-6B65-416D-9140-67A6621A4F13}"/>
    <hyperlink ref="Y1117" r:id="rId15564" display="https://www.daloopa.com/src/19186582" xr:uid="{2DD04AF0-1E9F-4549-A766-23DB2382785C}"/>
    <hyperlink ref="Z1117" r:id="rId15565" display="https://www.daloopa.com/src/19186521" xr:uid="{3E77091A-4EB5-41A2-B442-5C32C3DBD082}"/>
    <hyperlink ref="AA1117" r:id="rId15566" display="https://www.daloopa.com/src/19186445" xr:uid="{9A4194CF-B805-42E3-96B2-B62D31546DFC}"/>
    <hyperlink ref="AC1117" r:id="rId15567" display="https://www.daloopa.com/src/19186434" xr:uid="{D0CF56B7-107D-4E4D-8D24-443441DDF085}"/>
    <hyperlink ref="AD1117" r:id="rId15568" display="https://www.daloopa.com/src/19186396" xr:uid="{EA14F467-F47A-4F1B-B9DD-33BA00B35F02}"/>
    <hyperlink ref="AE1117" r:id="rId15569" display="https://www.daloopa.com/src/19186360" xr:uid="{DE4F672E-9D7B-44EF-9E2C-058A5F8FD39D}"/>
    <hyperlink ref="AG1117" r:id="rId15570" display="https://www.daloopa.com/src/19186341" xr:uid="{D1B85D5F-0E12-44CB-BA94-0D51EECEA67C}"/>
    <hyperlink ref="AH1117" r:id="rId15571" display="https://www.daloopa.com/src/19186320" xr:uid="{3D3A2F45-5387-4C1E-B7C5-90B0DA836477}"/>
    <hyperlink ref="AI1117" r:id="rId15572" display="https://www.daloopa.com/src/19186247" xr:uid="{CD573CEF-FC78-4942-995E-248B89501A31}"/>
    <hyperlink ref="AK1117" r:id="rId15573" display="https://www.daloopa.com/src/20862885" xr:uid="{BC39D054-9A6E-45A7-9ED0-5624F88FBA2A}"/>
    <hyperlink ref="AL1117" r:id="rId15574" display="https://www.daloopa.com/src/32324326" xr:uid="{363C920F-5E11-4A95-A6E6-895065D1EAAD}"/>
    <hyperlink ref="AM1117" r:id="rId15575" display="https://www.daloopa.com/src/38229710" xr:uid="{2A765009-013B-472D-A95E-E94E125E94E6}"/>
    <hyperlink ref="AO1117" r:id="rId15576" display="https://www.daloopa.com/src/53488339" xr:uid="{0CF2BAB7-70EC-411C-A7A7-46B8E30C180C}"/>
    <hyperlink ref="AP1117" r:id="rId15577" display="https://www.daloopa.com/src/58705784" xr:uid="{7D5EDCF4-BCA7-419C-832D-982D5759E42E}"/>
    <hyperlink ref="AQ1117" r:id="rId15578" display="https://www.daloopa.com/src/62996958" xr:uid="{D5744555-FC87-4925-8386-62E9FCADCEA6}"/>
    <hyperlink ref="AT1117" r:id="rId15579" display="https://www.daloopa.com/src/19187175" xr:uid="{6DD00B8D-E27E-4FAE-BC61-1F01A8033102}"/>
    <hyperlink ref="AU1117" r:id="rId15580" display="https://www.daloopa.com/src/19187189" xr:uid="{D26CC716-2386-4112-8D0C-F5F5796C35C3}"/>
    <hyperlink ref="AV1117" r:id="rId15581" display="https://www.daloopa.com/src/19187254" xr:uid="{9539F727-D52F-4EC0-831E-B33615593373}"/>
    <hyperlink ref="AW1117" r:id="rId15582" display="https://www.daloopa.com/src/19187503" xr:uid="{66B06995-12E7-428A-AF56-54C531F1B247}"/>
    <hyperlink ref="AX1117" r:id="rId15583" display="https://www.daloopa.com/src/19187622" xr:uid="{8FFF7D81-65C7-4405-85B0-6F64888FB305}"/>
    <hyperlink ref="AY1117" r:id="rId15584" display="https://www.daloopa.com/src/19187645" xr:uid="{C465E9C3-6900-40B4-939B-CDC4C285EB44}"/>
    <hyperlink ref="AZ1117" r:id="rId15585" display="https://www.daloopa.com/src/19187664" xr:uid="{3C7E772A-8AC5-4292-8407-8EBF0DF37044}"/>
    <hyperlink ref="BA1117" r:id="rId15586" display="https://www.daloopa.com/src/19187718" xr:uid="{694F30C8-BAC2-4CB1-AF53-D77A0DF0458A}"/>
    <hyperlink ref="BB1117" r:id="rId15587" display="https://www.daloopa.com/src/46508711" xr:uid="{7111DB92-DE52-4B66-A991-A1A9D71ADC7B}"/>
    <hyperlink ref="BC1117" r:id="rId15588" display="https://www.daloopa.com/src/67088789" xr:uid="{674E0FB5-9151-4A1E-BA16-9C93392291DD}"/>
    <hyperlink ref="A1120" r:id="rId15589" xr:uid="{793FF54F-C84A-4A29-9D51-0847493FE858}"/>
    <hyperlink ref="C1120" r:id="rId15590" xr:uid="{CE597EA4-C5C1-4FB1-8942-B4CD488BA1DA}"/>
    <hyperlink ref="E1120" r:id="rId15591" display="https://www.daloopa.com/src/19187115" xr:uid="{28B22283-2E08-4193-B861-168A8739407D}"/>
    <hyperlink ref="F1120" r:id="rId15592" display="https://www.daloopa.com/src/19187094" xr:uid="{171490EC-4720-430D-9C2C-C16CCA8402F6}"/>
    <hyperlink ref="G1120" r:id="rId15593" display="https://www.daloopa.com/src/19187047" xr:uid="{4969B41D-5D72-4D61-9950-C6AD10E890BA}"/>
    <hyperlink ref="H1120" r:id="rId15594" display="https://www.daloopa.com/src/50458009" xr:uid="{1E3DE204-846C-45AF-AF48-DC89F2B849B2}"/>
    <hyperlink ref="I1120" r:id="rId15595" display="https://www.daloopa.com/src/19187003" xr:uid="{257A4E71-586E-40C8-8815-F122D2BA3663}"/>
    <hyperlink ref="J1120" r:id="rId15596" display="https://www.daloopa.com/src/19186983" xr:uid="{ED555C2C-1872-4445-987F-7D70D4D1A0CC}"/>
    <hyperlink ref="K1120" r:id="rId15597" display="https://www.daloopa.com/src/19186958" xr:uid="{7ECAF2B3-92DE-4F7C-BC69-818E3520DC55}"/>
    <hyperlink ref="L1120" r:id="rId15598" display="https://www.daloopa.com/src/50458010" xr:uid="{6A033180-204E-443D-BC49-F49642905FA1}"/>
    <hyperlink ref="M1120" r:id="rId15599" display="https://www.daloopa.com/src/19186929" xr:uid="{55950F42-8AC7-4C83-AF33-BDA2651D16E7}"/>
    <hyperlink ref="N1120" r:id="rId15600" display="https://www.daloopa.com/src/19186895" xr:uid="{61B55281-A3F1-439F-A496-60AC0D7A611A}"/>
    <hyperlink ref="O1120" r:id="rId15601" display="https://www.daloopa.com/src/19186882" xr:uid="{B04A38FC-274E-487A-B9A3-6A296194AC12}"/>
    <hyperlink ref="P1120" r:id="rId15602" display="https://www.daloopa.com/src/50458011" xr:uid="{9B193980-BDCC-456F-994A-61F793132035}"/>
    <hyperlink ref="AT1120" r:id="rId15603" display="https://www.daloopa.com/src/19187173" xr:uid="{8479E652-C045-477D-8C52-C167DA7F4416}"/>
    <hyperlink ref="AU1120" r:id="rId15604" display="https://www.daloopa.com/src/19187193" xr:uid="{338F6706-A2AA-4B99-ABD2-B82ECFD64FAE}"/>
    <hyperlink ref="AV1120" r:id="rId15605" display="https://www.daloopa.com/src/19187253" xr:uid="{E030664F-FBD8-4F4D-AD55-ED2F25D41DDD}"/>
    <hyperlink ref="A1121" r:id="rId15606" xr:uid="{8AB0CD67-A872-4420-98B2-844D239DE918}"/>
    <hyperlink ref="C1121" r:id="rId15607" xr:uid="{05A6031D-500D-46A4-B39B-7066FB9FFBF7}"/>
    <hyperlink ref="E1121" r:id="rId15608" display="https://www.daloopa.com/src/19187117" xr:uid="{E31AFE38-D61C-431F-BD1E-C82265A2D094}"/>
    <hyperlink ref="F1121" r:id="rId15609" display="https://www.daloopa.com/src/19187095" xr:uid="{A3D58AFF-A38B-4CFF-892F-080BAE9DED4E}"/>
    <hyperlink ref="G1121" r:id="rId15610" display="https://www.daloopa.com/src/19187048" xr:uid="{F447C79B-64E5-45A8-971C-8E8BAB895974}"/>
    <hyperlink ref="H1121" r:id="rId15611" display="https://www.daloopa.com/src/50458012" xr:uid="{14C4A896-6F93-43AE-8182-2B07A6A6207A}"/>
    <hyperlink ref="I1121" r:id="rId15612" display="https://www.daloopa.com/src/19187002" xr:uid="{BF7F8D46-1BF8-49CA-806B-74F94BE6DC52}"/>
    <hyperlink ref="J1121" r:id="rId15613" display="https://www.daloopa.com/src/19186984" xr:uid="{6E4BAE4B-2A81-4EBE-ACB0-2D0F16D1A1FD}"/>
    <hyperlink ref="K1121" r:id="rId15614" display="https://www.daloopa.com/src/19186959" xr:uid="{4A9A11C8-16F6-4A83-9A7F-A80E50117A7B}"/>
    <hyperlink ref="L1121" r:id="rId15615" display="https://www.daloopa.com/src/50458013" xr:uid="{E27B7222-E489-4B1B-B320-46878AC71796}"/>
    <hyperlink ref="AT1121" r:id="rId15616" display="https://www.daloopa.com/src/19187168" xr:uid="{C716B5B9-EE79-44B7-B6F9-4562DC8C7EDE}"/>
    <hyperlink ref="AU1121" r:id="rId15617" display="https://www.daloopa.com/src/19187183" xr:uid="{FCBE1329-0969-4A60-84DD-C3717155E175}"/>
    <hyperlink ref="A1122" r:id="rId15618" xr:uid="{27DC387B-62C7-4C98-9A32-39318FE5F64E}"/>
    <hyperlink ref="C1122" r:id="rId15619" xr:uid="{94651871-F841-47A2-9E45-962DC625556F}"/>
    <hyperlink ref="E1122" r:id="rId15620" display="https://www.daloopa.com/src/19187116" xr:uid="{C0DD4E96-6907-4E9A-8B6A-25B0D1067BE8}"/>
    <hyperlink ref="F1122" r:id="rId15621" display="https://www.daloopa.com/src/19187096" xr:uid="{AA565994-21EF-4DDD-85DA-00ED0BDE5465}"/>
    <hyperlink ref="G1122" r:id="rId15622" display="https://www.daloopa.com/src/19187049" xr:uid="{FEA5216D-9296-434A-8EDD-8EAC86C407F0}"/>
    <hyperlink ref="H1122" r:id="rId15623" display="https://www.daloopa.com/src/50458014" xr:uid="{C338F760-0E16-4D84-9580-13D8056AE571}"/>
    <hyperlink ref="I1122" r:id="rId15624" display="https://www.daloopa.com/src/19187005" xr:uid="{CB27E94A-0B78-4655-AEAF-CAEB58C18D1B}"/>
    <hyperlink ref="J1122" r:id="rId15625" display="https://www.daloopa.com/src/19186985" xr:uid="{E9A855DD-653B-41F2-80E2-823B0BFEA562}"/>
    <hyperlink ref="K1122" r:id="rId15626" display="https://www.daloopa.com/src/19186960" xr:uid="{18A9E63D-CD3E-4878-A5F9-F969E6F3DFC8}"/>
    <hyperlink ref="L1122" r:id="rId15627" display="https://www.daloopa.com/src/50458015" xr:uid="{C7887F43-08D8-405F-9558-37FD5889D1E3}"/>
    <hyperlink ref="M1122" r:id="rId15628" display="https://www.daloopa.com/src/19186927" xr:uid="{857669AB-3CC8-4129-9B57-8C62E81C61F3}"/>
    <hyperlink ref="N1122" r:id="rId15629" display="https://www.daloopa.com/src/19186897" xr:uid="{8A0BD266-FE38-46CD-A26F-158F16615851}"/>
    <hyperlink ref="O1122" r:id="rId15630" display="https://www.daloopa.com/src/19186883" xr:uid="{4BC88639-5323-466D-BFEA-EE43606F3924}"/>
    <hyperlink ref="P1122" r:id="rId15631" display="https://www.daloopa.com/src/50458016" xr:uid="{0E9CF5CF-783F-48CE-B6E7-707CAA95BE8B}"/>
    <hyperlink ref="Q1122" r:id="rId15632" display="https://www.daloopa.com/src/19186876" xr:uid="{8FF98951-6CA1-40BD-89DC-90055253E024}"/>
    <hyperlink ref="R1122" r:id="rId15633" display="https://www.daloopa.com/src/19186868" xr:uid="{5862DBD1-80BF-4393-ABA2-6A8E42836AAC}"/>
    <hyperlink ref="S1122" r:id="rId15634" display="https://www.daloopa.com/src/19186840" xr:uid="{DA76D814-0AFB-40D3-B0DE-FE04D8116CC8}"/>
    <hyperlink ref="T1122" r:id="rId15635" display="https://www.daloopa.com/src/50458017" xr:uid="{47933382-92C0-4E60-8B30-04F4CDE0F7C8}"/>
    <hyperlink ref="U1122" r:id="rId15636" display="https://www.daloopa.com/src/19186732" xr:uid="{67839989-BE0B-4F74-9AFD-9B153DDFDAEA}"/>
    <hyperlink ref="V1122" r:id="rId15637" display="https://www.daloopa.com/src/19186696" xr:uid="{8BA5361A-4720-429F-A780-BD3B76BD070F}"/>
    <hyperlink ref="W1122" r:id="rId15638" display="https://www.daloopa.com/src/19186606" xr:uid="{933921E2-E996-4DE9-9410-29C26A11640D}"/>
    <hyperlink ref="X1122" r:id="rId15639" display="https://www.daloopa.com/src/50458018" xr:uid="{4E907E76-3038-4FB3-93AE-0D5156B95DC8}"/>
    <hyperlink ref="Y1122" r:id="rId15640" display="https://www.daloopa.com/src/19186581" xr:uid="{A972EE71-652A-4650-9456-C4FAA2025ACA}"/>
    <hyperlink ref="Z1122" r:id="rId15641" display="https://www.daloopa.com/src/19186520" xr:uid="{FB4FF2B5-1CB5-4AB7-A441-F4F5151685D3}"/>
    <hyperlink ref="AA1122" r:id="rId15642" display="https://www.daloopa.com/src/19186444" xr:uid="{2DDBBDC1-8120-43BC-B2AF-3D3A50404EA9}"/>
    <hyperlink ref="AB1122" r:id="rId15643" display="https://www.daloopa.com/src/50458019" xr:uid="{BA44DF44-053E-4925-8785-8843C7055A26}"/>
    <hyperlink ref="AC1122" r:id="rId15644" display="https://www.daloopa.com/src/19186435" xr:uid="{FF29641D-E8E7-4EA4-B10C-94628401357B}"/>
    <hyperlink ref="AD1122" r:id="rId15645" display="https://www.daloopa.com/src/19186397" xr:uid="{6D13E10A-71B8-4DEE-AE56-153EF1045023}"/>
    <hyperlink ref="AE1122" r:id="rId15646" display="https://www.daloopa.com/src/19186361" xr:uid="{00D65775-82BA-46E8-B49F-54CADF09D6CB}"/>
    <hyperlink ref="AF1122" r:id="rId15647" display="https://www.daloopa.com/src/50458020" xr:uid="{A248210F-1B7E-4189-86E9-F1D888465053}"/>
    <hyperlink ref="AG1122" r:id="rId15648" display="https://www.daloopa.com/src/19186340" xr:uid="{9DA21694-AEBA-48ED-9FFB-D4D41D64C993}"/>
    <hyperlink ref="AH1122" r:id="rId15649" display="https://www.daloopa.com/src/19186319" xr:uid="{FB9E52C5-0EFC-4CC0-9351-3400706D535E}"/>
    <hyperlink ref="AI1122" r:id="rId15650" display="https://www.daloopa.com/src/19186246" xr:uid="{50093E9D-4D6E-4B34-8D30-C6961EF5997B}"/>
    <hyperlink ref="AJ1122" r:id="rId15651" display="https://www.daloopa.com/src/50458021" xr:uid="{36B43ECC-95FF-46EA-9D1C-FECDCE264FD8}"/>
    <hyperlink ref="AK1122" r:id="rId15652" display="https://www.daloopa.com/src/20862886" xr:uid="{89493F50-D424-4DAE-99FE-7266B01EB695}"/>
    <hyperlink ref="AL1122" r:id="rId15653" display="https://www.daloopa.com/src/32324327" xr:uid="{88D15681-AC56-4E25-95DD-C9378A65D0CD}"/>
    <hyperlink ref="AM1122" r:id="rId15654" display="https://www.daloopa.com/src/38229708" xr:uid="{5553784C-4924-447D-8C3E-E057086DF790}"/>
    <hyperlink ref="AN1122" r:id="rId15655" display="https://www.daloopa.com/src/50458022" xr:uid="{3D1C2FB4-0011-4DB4-A80C-CD0C7C8D6060}"/>
    <hyperlink ref="AO1122" r:id="rId15656" display="https://www.daloopa.com/src/53488340" xr:uid="{18744CB6-175B-46BE-B45A-66D52E1A66BF}"/>
    <hyperlink ref="AP1122" r:id="rId15657" display="https://www.daloopa.com/src/58705783" xr:uid="{3727EA8F-C81F-4087-BB89-2A148194F94D}"/>
    <hyperlink ref="AQ1122" r:id="rId15658" display="https://www.daloopa.com/src/62996955" xr:uid="{4CFEFF9E-2382-4910-87EB-82DBA884B338}"/>
    <hyperlink ref="AR1122" r:id="rId15659" display="https://www.daloopa.com/src/67097398" xr:uid="{F559F8B9-29B9-4518-B793-F723729F17C7}"/>
    <hyperlink ref="AT1122" r:id="rId15660" display="https://www.daloopa.com/src/19187172" xr:uid="{A35F97B8-CBAF-47FD-BDC7-FA6C97FDF4C6}"/>
    <hyperlink ref="AU1122" r:id="rId15661" display="https://www.daloopa.com/src/19187192" xr:uid="{F8B831B8-B23D-44F8-9B2D-CEDFE7D25D1A}"/>
    <hyperlink ref="AV1122" r:id="rId15662" display="https://www.daloopa.com/src/19187252" xr:uid="{40965B6A-8870-44F4-BE59-00F939A339A4}"/>
    <hyperlink ref="AW1122" r:id="rId15663" display="https://www.daloopa.com/src/19187501" xr:uid="{1C10D55F-0D30-4B3E-B95D-BBC1499067BE}"/>
    <hyperlink ref="AX1122" r:id="rId15664" display="https://www.daloopa.com/src/19187621" xr:uid="{83BDD403-025A-4BBA-8A43-D7AAEFBAE0B6}"/>
    <hyperlink ref="AY1122" r:id="rId15665" display="https://www.daloopa.com/src/19187644" xr:uid="{5BC46BCB-C1A9-4C69-9886-F331D5D551A4}"/>
    <hyperlink ref="AZ1122" r:id="rId15666" display="https://www.daloopa.com/src/19187665" xr:uid="{8C75471C-2F88-43BE-A214-C191590F88A5}"/>
    <hyperlink ref="BA1122" r:id="rId15667" display="https://www.daloopa.com/src/19187716" xr:uid="{68407D1F-BD59-41EA-8129-0B9DC36C52F9}"/>
    <hyperlink ref="BB1122" r:id="rId15668" display="https://www.daloopa.com/src/46508703" xr:uid="{7A771776-3803-4803-BD02-8FD742FF250D}"/>
    <hyperlink ref="BC1122" r:id="rId15669" display="https://www.daloopa.com/src/67088787" xr:uid="{2FD8F097-6E39-4CBA-8E8C-020A04E6EA24}"/>
    <hyperlink ref="A1127" r:id="rId15670" xr:uid="{058B2DB8-B731-4DF5-9DBA-BD836099177F}"/>
    <hyperlink ref="C1127" r:id="rId15671" xr:uid="{0EFE67D0-75AE-4D74-AA59-4BC017EFCA59}"/>
    <hyperlink ref="N1127" r:id="rId15672" display="https://www.daloopa.com/src/19183096" xr:uid="{A5ECEC4A-4235-4A78-A089-F2C3F2925F79}"/>
    <hyperlink ref="AV1127" r:id="rId15673" display="https://www.daloopa.com/src/19183619" xr:uid="{839E0E47-C4A4-40B1-995F-E24E5519B248}"/>
    <hyperlink ref="A1128" r:id="rId15674" xr:uid="{A3C0646B-EBC5-4BA3-9170-D599D460585A}"/>
    <hyperlink ref="C1128" r:id="rId15675" xr:uid="{AA9DF6C6-2322-417C-BC3B-34F444A18A10}"/>
    <hyperlink ref="I1128" r:id="rId15676" display="https://www.daloopa.com/src/19183438" xr:uid="{1B517C24-56CB-4C35-9EF7-E9FCB5C2DA05}"/>
    <hyperlink ref="J1128" r:id="rId15677" display="https://www.daloopa.com/src/19183405" xr:uid="{26E3EC61-3A83-406A-99E3-A9A7505265DE}"/>
    <hyperlink ref="K1128" r:id="rId15678" display="https://www.daloopa.com/src/19183199" xr:uid="{4E77925D-7C69-44A7-8EB8-A4A9AF5A2628}"/>
    <hyperlink ref="L1128" r:id="rId15679" display="https://www.daloopa.com/src/45303785" xr:uid="{25ADFD40-8BC9-491A-ABFD-6DD89FD24B47}"/>
    <hyperlink ref="M1128" r:id="rId15680" display="https://www.daloopa.com/src/19183354" xr:uid="{C2DA2646-CB6E-4711-AAA6-3561592F9264}"/>
    <hyperlink ref="N1128" r:id="rId15681" display="https://www.daloopa.com/src/19183095" xr:uid="{0B346AA0-4668-4B24-A2F9-A0E2D514F4BE}"/>
    <hyperlink ref="O1128" r:id="rId15682" display="https://www.daloopa.com/src/19182949" xr:uid="{A9FAC1FF-386D-43E6-811D-767E5EF3C8FA}"/>
    <hyperlink ref="P1128" r:id="rId15683" display="https://www.daloopa.com/src/45303786" xr:uid="{7C6701D0-5597-42D2-A77D-4D3F0AD874D3}"/>
    <hyperlink ref="AU1128" r:id="rId15684" display="https://www.daloopa.com/src/19183551" xr:uid="{149251B1-C5AC-4D73-8E17-E31161FADFBB}"/>
    <hyperlink ref="AV1128" r:id="rId15685" display="https://www.daloopa.com/src/19183620" xr:uid="{82A750FE-FA3F-4D9C-A880-FA4B2626B17D}"/>
    <hyperlink ref="A1129" r:id="rId15686" xr:uid="{0C094A2C-4648-4AD9-BE2F-C68D7BE89B44}"/>
    <hyperlink ref="C1129" r:id="rId15687" xr:uid="{00BD9AD3-BA42-48F1-B9C0-3F6AC002A4CF}"/>
    <hyperlink ref="I1129" r:id="rId15688" display="https://www.daloopa.com/src/19183443" xr:uid="{736FD892-2C14-496F-8FAE-089DDE8F1D6F}"/>
    <hyperlink ref="J1129" r:id="rId15689" display="https://www.daloopa.com/src/19183407" xr:uid="{F76D0099-CFE5-4E9B-9E7B-7AC9304DC8CE}"/>
    <hyperlink ref="K1129" r:id="rId15690" display="https://www.daloopa.com/src/19183200" xr:uid="{8BBD648D-1D50-4762-9309-A75FF36DD3DF}"/>
    <hyperlink ref="L1129" r:id="rId15691" display="https://www.daloopa.com/src/45303787" xr:uid="{DA225752-4EB2-4073-AFEF-2E0691413E2F}"/>
    <hyperlink ref="AU1129" r:id="rId15692" display="https://www.daloopa.com/src/19183547" xr:uid="{A0C8F743-FC33-49FC-89AB-C13C818A62B1}"/>
    <hyperlink ref="A1130" r:id="rId15693" xr:uid="{C2391980-F48B-4220-9326-4E85B1A6445D}"/>
    <hyperlink ref="C1130" r:id="rId15694" xr:uid="{B0D32C6E-3ED2-411C-979B-9B975B6CBEBA}"/>
    <hyperlink ref="Q1130" r:id="rId15695" display="https://www.daloopa.com/src/19182810" xr:uid="{26C60DB5-2029-43C0-856A-CC0273A7B6F8}"/>
    <hyperlink ref="R1130" r:id="rId15696" display="https://www.daloopa.com/src/19182882" xr:uid="{26647512-4302-49B4-9518-F38518BFB73C}"/>
    <hyperlink ref="S1130" r:id="rId15697" display="https://www.daloopa.com/src/19182721" xr:uid="{083BB37C-8F42-4122-868B-35A183644C13}"/>
    <hyperlink ref="T1130" r:id="rId15698" display="https://www.daloopa.com/src/45303788" xr:uid="{50D338EE-AE8C-455C-A32A-10F0062E7E47}"/>
    <hyperlink ref="U1130" r:id="rId15699" display="https://www.daloopa.com/src/19182684" xr:uid="{CCA7615E-4520-4D19-BDF7-170073BF2C15}"/>
    <hyperlink ref="V1130" r:id="rId15700" display="https://www.daloopa.com/src/19182669" xr:uid="{FEC7E8A7-49DB-49B0-A35D-99231AC2EF71}"/>
    <hyperlink ref="W1130" r:id="rId15701" display="https://www.daloopa.com/src/19182513" xr:uid="{93094672-161B-4A6D-97BA-89A359B9C20C}"/>
    <hyperlink ref="X1130" r:id="rId15702" display="https://www.daloopa.com/src/45303789" xr:uid="{8A02A219-AED8-4806-9E29-9381CC25DD7E}"/>
    <hyperlink ref="Y1130" r:id="rId15703" display="https://www.daloopa.com/src/19182477" xr:uid="{F1F84285-E6C8-479C-8632-0E2284C98D63}"/>
    <hyperlink ref="Z1130" r:id="rId15704" display="https://www.daloopa.com/src/19182464" xr:uid="{0433ACB7-848D-40D1-84D2-FADC6B1584A2}"/>
    <hyperlink ref="AA1130" r:id="rId15705" display="https://www.daloopa.com/src/19182437" xr:uid="{D5EB6008-DFB5-4193-A905-D439355CF0A7}"/>
    <hyperlink ref="AB1130" r:id="rId15706" display="https://www.daloopa.com/src/45303790" xr:uid="{A5820FFC-9FF5-4023-BE18-DA3E8D91EE6F}"/>
    <hyperlink ref="AC1130" r:id="rId15707" display="https://www.daloopa.com/src/19182347" xr:uid="{4AB6DFB0-EBED-4B43-B496-824C3C5D7F6D}"/>
    <hyperlink ref="AD1130" r:id="rId15708" display="https://www.daloopa.com/src/19182371" xr:uid="{4C0E22CA-BA1F-4C16-96A9-09191BB1F076}"/>
    <hyperlink ref="AE1130" r:id="rId15709" display="https://www.daloopa.com/src/19182268" xr:uid="{482D63DC-EFBD-4D9C-B92B-A44F81AF0BA8}"/>
    <hyperlink ref="AF1130" r:id="rId15710" display="https://www.daloopa.com/src/45303791" xr:uid="{8B05B23A-75E1-427F-ABC9-CAA082E513CA}"/>
    <hyperlink ref="AG1130" r:id="rId15711" display="https://www.daloopa.com/src/19182261" xr:uid="{C1325F13-8B04-4D55-B5ED-D67BF1B55C8C}"/>
    <hyperlink ref="AH1130" r:id="rId15712" display="https://www.daloopa.com/src/19182221" xr:uid="{1E84CCCD-291E-4783-8C41-090CAD9B99A4}"/>
    <hyperlink ref="AI1130" r:id="rId15713" display="https://www.daloopa.com/src/19182160" xr:uid="{9BB2556B-551B-41C4-9610-4A96830CBB5C}"/>
    <hyperlink ref="AJ1130" r:id="rId15714" display="https://www.daloopa.com/src/45303792" xr:uid="{BC70938A-47C6-4933-92F5-3BE5DE4D38DB}"/>
    <hyperlink ref="AK1130" r:id="rId15715" display="https://www.daloopa.com/src/20862737" xr:uid="{36884794-727A-447D-88B9-CBDA65E74993}"/>
    <hyperlink ref="AL1130" r:id="rId15716" display="https://www.daloopa.com/src/32324081" xr:uid="{3B16EE01-1DE1-4306-A601-E0EC1B308369}"/>
    <hyperlink ref="AM1130" r:id="rId15717" display="https://www.daloopa.com/src/38229602" xr:uid="{260DAE42-B4A3-4D94-8244-825587841827}"/>
    <hyperlink ref="AN1130" r:id="rId15718" display="https://www.daloopa.com/src/46520580" xr:uid="{D903FEC5-E425-4032-8872-5C708D276CD0}"/>
    <hyperlink ref="AO1130" r:id="rId15719" display="https://www.daloopa.com/src/53488183" xr:uid="{8FDD6908-95F6-449E-86E2-21DD8123E653}"/>
    <hyperlink ref="AP1130" r:id="rId15720" display="https://www.daloopa.com/src/58705736" xr:uid="{39934A50-ADB3-4075-AC3C-6E0C324B7338}"/>
    <hyperlink ref="AQ1130" r:id="rId15721" display="https://www.daloopa.com/src/62996926" xr:uid="{FD374190-5776-405A-9160-840CEACDCBC8}"/>
    <hyperlink ref="AR1130" r:id="rId15722" display="https://www.daloopa.com/src/67097399" xr:uid="{FBB684AD-F905-4E9E-86A8-13D33B173A99}"/>
    <hyperlink ref="AW1130" r:id="rId15723" display="https://www.daloopa.com/src/19183770" xr:uid="{F18AE969-1242-4FB7-9534-E3E6A3A23A70}"/>
    <hyperlink ref="AX1130" r:id="rId15724" display="https://www.daloopa.com/src/19183800" xr:uid="{9B1B9A9A-50E9-4A30-B351-1F0386E88152}"/>
    <hyperlink ref="AY1130" r:id="rId15725" display="https://www.daloopa.com/src/19183830" xr:uid="{019C3513-4969-4C8B-A87E-4F69C58A0A94}"/>
    <hyperlink ref="AZ1130" r:id="rId15726" display="https://www.daloopa.com/src/19183864" xr:uid="{78C8A1ED-7D17-4E9F-A466-803DDE25CE04}"/>
    <hyperlink ref="BA1130" r:id="rId15727" display="https://www.daloopa.com/src/19183926" xr:uid="{D2A930F8-C928-4AA9-AECF-C8440F734BFE}"/>
    <hyperlink ref="BB1130" r:id="rId15728" display="https://www.daloopa.com/src/46508468" xr:uid="{9B22CF1E-CE9C-4177-8188-338B20F1E322}"/>
    <hyperlink ref="BC1130" r:id="rId15729" display="https://www.daloopa.com/src/67088650" xr:uid="{BBF22F3B-976C-4A40-B983-04211E94DC23}"/>
    <hyperlink ref="A1131" r:id="rId15730" xr:uid="{83621763-CC4F-43FE-9E92-AF58119EF62F}"/>
    <hyperlink ref="C1131" r:id="rId15731" xr:uid="{92C82EE0-A61F-447B-89C1-5EC94C1BF003}"/>
    <hyperlink ref="I1131" r:id="rId15732" display="https://www.daloopa.com/src/19183439" xr:uid="{671DE290-DD4D-4CC7-9A5E-8707E9EB5C2C}"/>
    <hyperlink ref="J1131" r:id="rId15733" display="https://www.daloopa.com/src/19183406" xr:uid="{EB298C4E-0436-46BE-938E-3466BE5C5BCC}"/>
    <hyperlink ref="K1131" r:id="rId15734" display="https://www.daloopa.com/src/19183198" xr:uid="{234B6615-9484-43C3-8CDF-441E4F5FFE16}"/>
    <hyperlink ref="L1131" r:id="rId15735" display="https://www.daloopa.com/src/45303793" xr:uid="{30B9AFFA-58B3-4648-BF99-44F9234D4F9A}"/>
    <hyperlink ref="M1131" r:id="rId15736" display="https://www.daloopa.com/src/19183352" xr:uid="{6F7C6BB9-D464-4AFF-ACE5-6D8DA17CB779}"/>
    <hyperlink ref="N1131" r:id="rId15737" display="https://www.daloopa.com/src/19183093" xr:uid="{8AC50F0C-D2ED-4868-89BD-4BCB2CE7688E}"/>
    <hyperlink ref="O1131" r:id="rId15738" display="https://www.daloopa.com/src/19182950" xr:uid="{03826E65-8174-4050-B994-CC74E35E0904}"/>
    <hyperlink ref="P1131" r:id="rId15739" display="https://www.daloopa.com/src/45303794" xr:uid="{B6807111-1BF1-4099-B0A0-B1BCEF75F6CE}"/>
    <hyperlink ref="R1131" r:id="rId15740" display="https://www.daloopa.com/src/19182881" xr:uid="{4362ACC3-AE6E-43CC-8C83-3DF7BD8A8775}"/>
    <hyperlink ref="AU1131" r:id="rId15741" display="https://www.daloopa.com/src/19183548" xr:uid="{0E2470D0-B1D1-419A-84FE-CA2AA8895D6E}"/>
    <hyperlink ref="AV1131" r:id="rId15742" display="https://www.daloopa.com/src/19183621" xr:uid="{3D35F7AC-0E62-43F5-8EB8-C373A59B377D}"/>
    <hyperlink ref="A1134" r:id="rId15743" xr:uid="{461BBC51-EEA7-47D3-882E-E032B54B5085}"/>
    <hyperlink ref="C1134" r:id="rId15744" xr:uid="{C1CBAE2F-38A0-4E0E-9AC3-52AD6AC0A22F}"/>
    <hyperlink ref="I1134" r:id="rId15745" display="https://www.daloopa.com/src/19183444" xr:uid="{177469C3-CE49-4794-91F7-18366ED3113B}"/>
    <hyperlink ref="J1134" r:id="rId15746" display="https://www.daloopa.com/src/19183410" xr:uid="{0483440D-301C-4756-8F04-1C90B363E26E}"/>
    <hyperlink ref="K1134" r:id="rId15747" display="https://www.daloopa.com/src/19183202" xr:uid="{47554DB2-1FFF-4C40-99C4-7ABBFEBAE201}"/>
    <hyperlink ref="M1134" r:id="rId15748" display="https://www.daloopa.com/src/19183356" xr:uid="{8673A9BC-69C5-4AF0-B806-B2E2F02BF1E0}"/>
    <hyperlink ref="N1134" r:id="rId15749" display="https://www.daloopa.com/src/19183097" xr:uid="{15CFD472-BB27-4D6D-96A8-1940AAAD7BC2}"/>
    <hyperlink ref="O1134" r:id="rId15750" display="https://www.daloopa.com/src/19182953" xr:uid="{A1A5C363-AB84-4F5A-BDEA-6F74884398FC}"/>
    <hyperlink ref="Q1134" r:id="rId15751" display="https://www.daloopa.com/src/19182811" xr:uid="{F928C650-3C7D-45DE-8535-643DEF93C533}"/>
    <hyperlink ref="R1134" r:id="rId15752" display="https://www.daloopa.com/src/19182884" xr:uid="{3FC21004-AC2B-480D-967C-666C95782D5F}"/>
    <hyperlink ref="S1134" r:id="rId15753" display="https://www.daloopa.com/src/19182723" xr:uid="{92403C23-C6E5-4B73-95A6-3907FDBF625B}"/>
    <hyperlink ref="U1134" r:id="rId15754" display="https://www.daloopa.com/src/19182685" xr:uid="{579E8639-6F26-4106-83AC-516289EFF1FD}"/>
    <hyperlink ref="V1134" r:id="rId15755" display="https://www.daloopa.com/src/19182668" xr:uid="{714DB289-13D8-4949-B5E9-413A388DD88A}"/>
    <hyperlink ref="W1134" r:id="rId15756" display="https://www.daloopa.com/src/19182515" xr:uid="{A2E8B1E5-4B88-408B-A42C-FFC3D802A2BD}"/>
    <hyperlink ref="Y1134" r:id="rId15757" display="https://www.daloopa.com/src/19182478" xr:uid="{03E891FF-208F-4E13-9B5B-E301DDC94C5C}"/>
    <hyperlink ref="Z1134" r:id="rId15758" display="https://www.daloopa.com/src/19182463" xr:uid="{8F46E477-1496-4F0C-9713-FFECC2D921C1}"/>
    <hyperlink ref="AA1134" r:id="rId15759" display="https://www.daloopa.com/src/19182439" xr:uid="{AB96DF67-CBEE-41BC-A0E9-AFAE6AC61DF9}"/>
    <hyperlink ref="AC1134" r:id="rId15760" display="https://www.daloopa.com/src/19182348" xr:uid="{2F341F5E-D42C-4383-AAB4-B3348810B611}"/>
    <hyperlink ref="AD1134" r:id="rId15761" display="https://www.daloopa.com/src/19182372" xr:uid="{22B2B815-FEB1-478B-8DA1-8781D33D4CA3}"/>
    <hyperlink ref="AE1134" r:id="rId15762" display="https://www.daloopa.com/src/19182269" xr:uid="{10B81F6A-780D-4700-B33F-A26012375EBC}"/>
    <hyperlink ref="AG1134" r:id="rId15763" display="https://www.daloopa.com/src/19182262" xr:uid="{4977B0A5-291D-4199-ABA6-F42DC913E49E}"/>
    <hyperlink ref="AH1134" r:id="rId15764" display="https://www.daloopa.com/src/19182222" xr:uid="{E276EA61-706D-48D6-8240-A32F717AFA14}"/>
    <hyperlink ref="AI1134" r:id="rId15765" display="https://www.daloopa.com/src/19182161" xr:uid="{0EFA8FFC-9453-4E46-8781-745DEA0F5EEA}"/>
    <hyperlink ref="AK1134" r:id="rId15766" display="https://www.daloopa.com/src/20862738" xr:uid="{FEC702D3-9EF0-41B7-A90D-525043C22E4E}"/>
    <hyperlink ref="AL1134" r:id="rId15767" display="https://www.daloopa.com/src/32324082" xr:uid="{7D7403A7-7D32-4865-951B-9462CC34C410}"/>
    <hyperlink ref="AM1134" r:id="rId15768" display="https://www.daloopa.com/src/38229600" xr:uid="{6FC044EC-1DBA-45E8-B09F-45FCEC295B0B}"/>
    <hyperlink ref="AO1134" r:id="rId15769" display="https://www.daloopa.com/src/53488184" xr:uid="{AA4F5D51-3FA9-4C15-9704-DF2CAA135E3E}"/>
    <hyperlink ref="AP1134" r:id="rId15770" display="https://www.daloopa.com/src/58705737" xr:uid="{4DD14B52-9F4F-4C9C-BFBF-E99BCB5C783D}"/>
    <hyperlink ref="AQ1134" r:id="rId15771" display="https://www.daloopa.com/src/62996928" xr:uid="{2C892B3E-74ED-4292-8405-5BCD848A2516}"/>
    <hyperlink ref="AU1134" r:id="rId15772" display="https://www.daloopa.com/src/19183553" xr:uid="{58736D4A-9AA9-4A30-A0C8-9F7C0E8D1B5A}"/>
    <hyperlink ref="AV1134" r:id="rId15773" display="https://www.daloopa.com/src/19183624" xr:uid="{7BF6A348-3E0C-4270-97FE-658AD287D134}"/>
    <hyperlink ref="AW1134" r:id="rId15774" display="https://www.daloopa.com/src/19183771" xr:uid="{604B934B-C38B-4DF3-ABCF-6E63098DE99A}"/>
    <hyperlink ref="AX1134" r:id="rId15775" display="https://www.daloopa.com/src/19183799" xr:uid="{A6E8FB6F-9690-431E-B4EE-CED8D87B250B}"/>
    <hyperlink ref="AY1134" r:id="rId15776" display="https://www.daloopa.com/src/19183829" xr:uid="{528957D6-8BB4-4940-A83E-43EAE601FA30}"/>
    <hyperlink ref="AZ1134" r:id="rId15777" display="https://www.daloopa.com/src/19183863" xr:uid="{042D7965-F44B-44B5-9DBE-C892D22B05EC}"/>
    <hyperlink ref="BA1134" r:id="rId15778" display="https://www.daloopa.com/src/19183925" xr:uid="{FCD34DD0-9025-4738-9530-9AACDA06BF6F}"/>
    <hyperlink ref="BB1134" r:id="rId15779" display="https://www.daloopa.com/src/46508469" xr:uid="{EC8B3882-0CB5-4AC8-8F79-FDCE71A22254}"/>
    <hyperlink ref="BC1134" r:id="rId15780" display="https://www.daloopa.com/src/67088649" xr:uid="{53609AA1-F541-46BE-A6DD-3C29B2064867}"/>
    <hyperlink ref="A1137" r:id="rId15781" xr:uid="{5C6B75CF-BDFA-4DA4-B3C6-B970CC8F3841}"/>
    <hyperlink ref="C1137" r:id="rId15782" xr:uid="{3F82A00A-A460-4B3C-83ED-4A631AB3B638}"/>
    <hyperlink ref="I1137" r:id="rId15783" display="https://www.daloopa.com/src/19183441" xr:uid="{E392424D-12E7-49CD-86AC-7E5A43C00FE9}"/>
    <hyperlink ref="J1137" r:id="rId15784" display="https://www.daloopa.com/src/19183408" xr:uid="{D16C6E30-4F29-44B6-9FBA-62286F98B0A4}"/>
    <hyperlink ref="K1137" r:id="rId15785" display="https://www.daloopa.com/src/19183201" xr:uid="{4D4F311D-4575-4878-B4A7-75916E9EB697}"/>
    <hyperlink ref="L1137" r:id="rId15786" display="https://www.daloopa.com/src/50458023" xr:uid="{E9BEFE9A-0316-4B62-86DE-7B890A1E40A8}"/>
    <hyperlink ref="M1137" r:id="rId15787" display="https://www.daloopa.com/src/19183353" xr:uid="{1231BB66-0529-4F4A-A771-44B72B8A1AD4}"/>
    <hyperlink ref="N1137" r:id="rId15788" display="https://www.daloopa.com/src/19183092" xr:uid="{C93E0781-04D6-48F1-BA5E-723213D180A4}"/>
    <hyperlink ref="O1137" r:id="rId15789" display="https://www.daloopa.com/src/19182951" xr:uid="{DF40AF3F-44DD-4411-8FE4-DB32D16FD138}"/>
    <hyperlink ref="P1137" r:id="rId15790" display="https://www.daloopa.com/src/50458024" xr:uid="{FEBB0742-DC9D-4E47-A86C-10E1B7548028}"/>
    <hyperlink ref="AU1137" r:id="rId15791" display="https://www.daloopa.com/src/19183549" xr:uid="{49D58EE8-DDAF-4B6F-AC70-25257024F8A7}"/>
    <hyperlink ref="AV1137" r:id="rId15792" display="https://www.daloopa.com/src/19183622" xr:uid="{3B69983A-F6D8-4C30-90AE-1C9E70ABE40E}"/>
    <hyperlink ref="A1138" r:id="rId15793" xr:uid="{BF68A44A-1FD5-4740-8FC8-5FC762B1D093}"/>
    <hyperlink ref="C1138" r:id="rId15794" xr:uid="{86B1039B-3002-4F44-9FB5-9D640A34D44F}"/>
    <hyperlink ref="I1138" r:id="rId15795" display="https://www.daloopa.com/src/19183440" xr:uid="{EEC3A7A6-DD5C-49B3-8EB5-1C45388ED023}"/>
    <hyperlink ref="J1138" r:id="rId15796" display="https://www.daloopa.com/src/19183409" xr:uid="{28BC0F1A-2346-4513-9A95-3A56C17A51C6}"/>
    <hyperlink ref="K1138" r:id="rId15797" display="https://www.daloopa.com/src/19183196" xr:uid="{F0384CFC-0D3A-4D84-8AFA-094AF22BD77E}"/>
    <hyperlink ref="L1138" r:id="rId15798" display="https://www.daloopa.com/src/50458025" xr:uid="{A763E786-747E-412A-AF03-0F84FC041BE1}"/>
    <hyperlink ref="AU1138" r:id="rId15799" display="https://www.daloopa.com/src/19183552" xr:uid="{0C3B70AA-1ABC-4F1E-BFCF-45A15DD00792}"/>
    <hyperlink ref="A1139" r:id="rId15800" xr:uid="{BA29412F-B8FE-48A5-B4BE-498B313F0EFE}"/>
    <hyperlink ref="C1139" r:id="rId15801" xr:uid="{BE60DBFD-D3BE-4A25-9F69-918218213F2D}"/>
    <hyperlink ref="I1139" r:id="rId15802" display="https://www.daloopa.com/src/19183442" xr:uid="{F0F259BD-6E0C-4AC2-8264-598C72E97A16}"/>
    <hyperlink ref="J1139" r:id="rId15803" display="https://www.daloopa.com/src/19183404" xr:uid="{9A575758-F6D7-406B-B710-A10475DE0604}"/>
    <hyperlink ref="K1139" r:id="rId15804" display="https://www.daloopa.com/src/19183197" xr:uid="{5871C005-A246-40D6-A2C4-4BD9770C9322}"/>
    <hyperlink ref="L1139" r:id="rId15805" display="https://www.daloopa.com/src/50458026" xr:uid="{C91D06A9-C3E5-4439-8957-CC2EFB7BDFE8}"/>
    <hyperlink ref="M1139" r:id="rId15806" display="https://www.daloopa.com/src/19183355" xr:uid="{BDFEB4C6-30FA-40A2-B560-7D925D9770AD}"/>
    <hyperlink ref="N1139" r:id="rId15807" display="https://www.daloopa.com/src/19183094" xr:uid="{568CBB91-390E-4A98-A6F4-9FC2F0991778}"/>
    <hyperlink ref="O1139" r:id="rId15808" display="https://www.daloopa.com/src/19182952" xr:uid="{78F72B16-DC01-4D2F-BFFC-DF7AF283B4F6}"/>
    <hyperlink ref="P1139" r:id="rId15809" display="https://www.daloopa.com/src/50458027" xr:uid="{9F584690-7D71-42E6-814E-98DA1220878F}"/>
    <hyperlink ref="Q1139" r:id="rId15810" display="https://www.daloopa.com/src/19182809" xr:uid="{A094FD46-2A0F-4892-A34C-B27DC4A32820}"/>
    <hyperlink ref="R1139" r:id="rId15811" display="https://www.daloopa.com/src/19182883" xr:uid="{830267E7-2C5C-4B85-8B29-3C6967FB42D0}"/>
    <hyperlink ref="S1139" r:id="rId15812" display="https://www.daloopa.com/src/19182722" xr:uid="{4C19FFAE-E19A-497A-B944-55CEF05ECDE0}"/>
    <hyperlink ref="T1139" r:id="rId15813" display="https://www.daloopa.com/src/50458028" xr:uid="{EEA478B0-317C-4B91-A40C-DB67A30911DA}"/>
    <hyperlink ref="U1139" r:id="rId15814" display="https://www.daloopa.com/src/19182683" xr:uid="{6E8D6AF2-F26D-4AF0-9C96-6FD1F61FDF83}"/>
    <hyperlink ref="V1139" r:id="rId15815" display="https://www.daloopa.com/src/19182670" xr:uid="{731A1EC2-932D-4946-85B3-485E7D394C15}"/>
    <hyperlink ref="W1139" r:id="rId15816" display="https://www.daloopa.com/src/19182514" xr:uid="{77B0E9F4-38BB-4B10-A90F-2D7445A887C1}"/>
    <hyperlink ref="X1139" r:id="rId15817" display="https://www.daloopa.com/src/50458029" xr:uid="{AF745991-B70D-4DA0-BC79-5356AF9A717E}"/>
    <hyperlink ref="Y1139" r:id="rId15818" display="https://www.daloopa.com/src/19182476" xr:uid="{64D27690-5960-451F-89BE-EB2451DE3AB4}"/>
    <hyperlink ref="Z1139" r:id="rId15819" display="https://www.daloopa.com/src/19182465" xr:uid="{549732F6-AB1E-40E8-9244-E13CA3454DF5}"/>
    <hyperlink ref="AA1139" r:id="rId15820" display="https://www.daloopa.com/src/19182438" xr:uid="{4D1E1454-0FDB-499E-AB0D-3B3C950AE3F4}"/>
    <hyperlink ref="AB1139" r:id="rId15821" display="https://www.daloopa.com/src/50458030" xr:uid="{81DA919F-9CE3-4B12-A42E-B54A4DD55BFA}"/>
    <hyperlink ref="AC1139" r:id="rId15822" display="https://www.daloopa.com/src/19182346" xr:uid="{E36ED013-54A9-4E89-871C-806CC0DD2ADB}"/>
    <hyperlink ref="AD1139" r:id="rId15823" display="https://www.daloopa.com/src/19182373" xr:uid="{7365FA43-E763-4974-8FFD-5EBE85A2D40A}"/>
    <hyperlink ref="AE1139" r:id="rId15824" display="https://www.daloopa.com/src/19182270" xr:uid="{4886956E-AD58-42FD-B065-AE4866D3A123}"/>
    <hyperlink ref="AF1139" r:id="rId15825" display="https://www.daloopa.com/src/50458031" xr:uid="{34CF52C2-F1AA-437F-9786-C3D7BDDD4BDB}"/>
    <hyperlink ref="AG1139" r:id="rId15826" display="https://www.daloopa.com/src/19182260" xr:uid="{0694BA10-400F-4865-ACCE-3705D63707F2}"/>
    <hyperlink ref="AH1139" r:id="rId15827" display="https://www.daloopa.com/src/19182223" xr:uid="{258FA94B-A65A-4E05-9648-5CDBCF0ED58E}"/>
    <hyperlink ref="AI1139" r:id="rId15828" display="https://www.daloopa.com/src/19182162" xr:uid="{EDDB99E5-428B-48C1-BCD4-782F1446377D}"/>
    <hyperlink ref="AJ1139" r:id="rId15829" display="https://www.daloopa.com/src/50458032" xr:uid="{D941BE30-68B0-4E1B-8D9D-D9AF4EEE1B62}"/>
    <hyperlink ref="AK1139" r:id="rId15830" display="https://www.daloopa.com/src/20862736" xr:uid="{0C1DC4AE-821C-4636-8997-3D473E7E9452}"/>
    <hyperlink ref="AL1139" r:id="rId15831" display="https://www.daloopa.com/src/32324080" xr:uid="{D3F119E2-C8D1-432C-A776-4129F09A8F21}"/>
    <hyperlink ref="AM1139" r:id="rId15832" display="https://www.daloopa.com/src/38229601" xr:uid="{32FF0041-D550-44F9-B818-C50B45F0091F}"/>
    <hyperlink ref="AN1139" r:id="rId15833" display="https://www.daloopa.com/src/50458033" xr:uid="{105F7B12-BF9E-415D-9444-39AAE5F5BB90}"/>
    <hyperlink ref="AO1139" r:id="rId15834" display="https://www.daloopa.com/src/53488182" xr:uid="{F371EEC6-565A-4984-97D7-438A9EC2C76D}"/>
    <hyperlink ref="AP1139" r:id="rId15835" display="https://www.daloopa.com/src/58705738" xr:uid="{A7C70B67-C8B4-4B8F-A579-AECE89C57284}"/>
    <hyperlink ref="AQ1139" r:id="rId15836" display="https://www.daloopa.com/src/62996927" xr:uid="{2B4DA37E-6A8A-41B9-A711-49057C926A69}"/>
    <hyperlink ref="AR1139" r:id="rId15837" display="https://www.daloopa.com/src/67097400" xr:uid="{6910CE34-93D5-4333-AC55-92CA78317462}"/>
    <hyperlink ref="AU1139" r:id="rId15838" display="https://www.daloopa.com/src/19183550" xr:uid="{F2813FE5-09C4-454C-AE7E-482F98A7EA5D}"/>
    <hyperlink ref="AV1139" r:id="rId15839" display="https://www.daloopa.com/src/19183623" xr:uid="{7C62F0AA-361D-40E3-B65E-50FAC2BCD86E}"/>
    <hyperlink ref="AW1139" r:id="rId15840" display="https://www.daloopa.com/src/19183769" xr:uid="{A2B29EEA-1CF9-43D4-B13C-9F6FFF1D6DCD}"/>
    <hyperlink ref="AX1139" r:id="rId15841" display="https://www.daloopa.com/src/19183798" xr:uid="{8E04F158-1D7A-43AA-BC40-36B317604AE9}"/>
    <hyperlink ref="AY1139" r:id="rId15842" display="https://www.daloopa.com/src/19183831" xr:uid="{33CBF8FA-7ADD-48C9-85FF-228CC2661DD9}"/>
    <hyperlink ref="AZ1139" r:id="rId15843" display="https://www.daloopa.com/src/19183862" xr:uid="{7068EB42-0A6A-4788-B358-0F7606F8E55A}"/>
    <hyperlink ref="BA1139" r:id="rId15844" display="https://www.daloopa.com/src/19183927" xr:uid="{23D0CA90-24B7-47B1-9C87-02D86223A2FF}"/>
    <hyperlink ref="BB1139" r:id="rId15845" display="https://www.daloopa.com/src/46508467" xr:uid="{290C4C4A-216B-4E0B-8F1C-CB9F6A88D999}"/>
    <hyperlink ref="BC1139" r:id="rId15846" display="https://www.daloopa.com/src/67088648" xr:uid="{8F215F59-5609-49BF-B978-973808E451FB}"/>
    <hyperlink ref="A1143" r:id="rId15847" xr:uid="{37E19438-7AD6-4DD3-948A-316BBE731E49}"/>
    <hyperlink ref="C1143" r:id="rId15848" xr:uid="{4CF707B9-D57A-4622-B1B2-F8C2118F1110}"/>
    <hyperlink ref="Q1143" r:id="rId15849" display="https://www.daloopa.com/src/19193530" xr:uid="{32C6D058-14F8-42A5-8AAE-43243FEF5A27}"/>
    <hyperlink ref="R1143" r:id="rId15850" display="https://www.daloopa.com/src/19193431" xr:uid="{D50DC1E8-4B79-43D5-890E-083D956C65A9}"/>
    <hyperlink ref="S1143" r:id="rId15851" display="https://www.daloopa.com/src/19193381" xr:uid="{5F907E23-4C42-4DD2-BEA0-56D4FFAC02CA}"/>
    <hyperlink ref="T1143" r:id="rId15852" display="https://www.daloopa.com/src/45303795" xr:uid="{F8236149-E02F-41E7-9D2F-6C9D1F15102F}"/>
    <hyperlink ref="U1143" r:id="rId15853" display="https://www.daloopa.com/src/19193302" xr:uid="{2CB072AF-A912-4D08-8576-8BD66E391405}"/>
    <hyperlink ref="V1143" r:id="rId15854" display="https://www.daloopa.com/src/19193272" xr:uid="{98B4A8F3-5F02-49F5-B699-DE522A1B079E}"/>
    <hyperlink ref="W1143" r:id="rId15855" display="https://www.daloopa.com/src/19193246" xr:uid="{702B8CAA-FFEC-4B02-90EB-AF1E3E7B6268}"/>
    <hyperlink ref="X1143" r:id="rId15856" display="https://www.daloopa.com/src/45303796" xr:uid="{BD44D66F-37CF-4388-8150-442353B70F89}"/>
    <hyperlink ref="Y1143" r:id="rId15857" display="https://www.daloopa.com/src/19193199" xr:uid="{09C8F257-058C-40D5-9681-B710183D9878}"/>
    <hyperlink ref="Z1143" r:id="rId15858" display="https://www.daloopa.com/src/19193045" xr:uid="{FD060F21-AF68-4645-A6CE-A6FC9875DD0A}"/>
    <hyperlink ref="AA1143" r:id="rId15859" display="https://www.daloopa.com/src/19193001" xr:uid="{4C8FBDEF-935D-4CD9-A1D5-6C192DBF1A7B}"/>
    <hyperlink ref="AB1143" r:id="rId15860" display="https://www.daloopa.com/src/45303797" xr:uid="{7F91CDC9-71D4-4438-A0D9-98C3D835DCB0}"/>
    <hyperlink ref="AC1143" r:id="rId15861" display="https://www.daloopa.com/src/19192949" xr:uid="{CA61CB48-3E45-476B-BD9F-0A0A143BB938}"/>
    <hyperlink ref="AD1143" r:id="rId15862" display="https://www.daloopa.com/src/19192923" xr:uid="{3006FAD8-B555-4B93-AA63-1CC65B4F6656}"/>
    <hyperlink ref="AE1143" r:id="rId15863" display="https://www.daloopa.com/src/19192871" xr:uid="{5767A4EE-FDE7-4E0A-BD04-40B23C5C9775}"/>
    <hyperlink ref="AF1143" r:id="rId15864" display="https://www.daloopa.com/src/45303798" xr:uid="{4C5C0C42-BF04-425F-AD7D-99F77B9E7923}"/>
    <hyperlink ref="AG1143" r:id="rId15865" display="https://www.daloopa.com/src/19192773" xr:uid="{547636E4-F3CF-413C-AC42-23A64EA200B9}"/>
    <hyperlink ref="AH1143" r:id="rId15866" display="https://www.daloopa.com/src/19192729" xr:uid="{9EAF3972-483D-47C7-8C03-8A928E6057ED}"/>
    <hyperlink ref="AI1143" r:id="rId15867" display="https://www.daloopa.com/src/19192697" xr:uid="{E1B1D9D6-D32B-49A3-AE29-C52937135925}"/>
    <hyperlink ref="AJ1143" r:id="rId15868" display="https://www.daloopa.com/src/45303799" xr:uid="{F1791C2E-99C2-44AD-8927-4B1E9D1DEA13}"/>
    <hyperlink ref="AK1143" r:id="rId15869" display="https://www.daloopa.com/src/20862986" xr:uid="{90041CD5-B33D-458E-B8FD-0754322E3D95}"/>
    <hyperlink ref="AL1143" r:id="rId15870" display="https://www.daloopa.com/src/32324376" xr:uid="{FE45847C-E8C2-4E49-8664-520875DBC27D}"/>
    <hyperlink ref="AM1143" r:id="rId15871" display="https://www.daloopa.com/src/38229757" xr:uid="{D81C519A-37F3-4064-9F81-27E7ADD2F1B1}"/>
    <hyperlink ref="AN1143" r:id="rId15872" display="https://www.daloopa.com/src/46520581" xr:uid="{FF186CDB-83EC-4D52-ACC7-AA1A422C014C}"/>
    <hyperlink ref="AO1143" r:id="rId15873" display="https://www.daloopa.com/src/53488415" xr:uid="{CB0BE841-07C0-4582-83F7-FFAD9B0F57C1}"/>
    <hyperlink ref="AP1143" r:id="rId15874" display="https://www.daloopa.com/src/58705801" xr:uid="{A4302475-8214-4DE8-AD40-6507B6A8C520}"/>
    <hyperlink ref="AQ1143" r:id="rId15875" display="https://www.daloopa.com/src/62996992" xr:uid="{E338656A-31B5-4612-A285-0DEA62FBE02E}"/>
    <hyperlink ref="AR1143" r:id="rId15876" display="https://www.daloopa.com/src/67097401" xr:uid="{52AD5377-DB02-4C6F-A329-377833201087}"/>
    <hyperlink ref="AW1143" r:id="rId15877" display="https://www.daloopa.com/src/19195286" xr:uid="{78EB7FB3-7464-47BA-8669-D81B156B326A}"/>
    <hyperlink ref="AX1143" r:id="rId15878" display="https://www.daloopa.com/src/19195403" xr:uid="{6AC73190-F43C-4499-995E-19A55D39B16E}"/>
    <hyperlink ref="AY1143" r:id="rId15879" display="https://www.daloopa.com/src/19195486" xr:uid="{7BC19049-3184-4873-A8F8-954A03138C3E}"/>
    <hyperlink ref="AZ1143" r:id="rId15880" display="https://www.daloopa.com/src/19195588" xr:uid="{72F52DA7-CD63-485D-94BA-446DA21ADE94}"/>
    <hyperlink ref="BA1143" r:id="rId15881" display="https://www.daloopa.com/src/19192612" xr:uid="{63EE1D9F-631D-4F47-97B0-C86D00F9C295}"/>
    <hyperlink ref="BB1143" r:id="rId15882" display="https://www.daloopa.com/src/46508807" xr:uid="{093CF97F-E0E2-4ADC-82BD-84833276997C}"/>
    <hyperlink ref="BC1143" r:id="rId15883" display="https://www.daloopa.com/src/67088847" xr:uid="{E77565E7-1DBA-4BC5-AE55-DAA05E97DAB1}"/>
    <hyperlink ref="A1144" r:id="rId15884" xr:uid="{CC4982A8-22FB-40B1-AD74-0F7EC51D2390}"/>
    <hyperlink ref="C1144" r:id="rId15885" xr:uid="{D44CC6BB-5894-4AE5-8425-8EEFAE8B6A51}"/>
    <hyperlink ref="AW1144" r:id="rId15886" display="https://www.daloopa.com/src/19195287" xr:uid="{36AB0873-F046-4424-8100-C90FDDA68CB1}"/>
    <hyperlink ref="A1145" r:id="rId15887" xr:uid="{7E02C118-AE44-4C88-AFE5-C858696FE753}"/>
    <hyperlink ref="C1145" r:id="rId15888" xr:uid="{834C74C2-719A-443E-ADB5-631BF8B97A1C}"/>
    <hyperlink ref="AW1145" r:id="rId15889" display="https://www.daloopa.com/src/19195288" xr:uid="{B0EDAEC9-7BE5-409A-9965-B5074A099130}"/>
    <hyperlink ref="A1147" r:id="rId15890" xr:uid="{C1E63162-8DD9-44AD-B488-BDBBBAAE7FFD}"/>
    <hyperlink ref="C1147" r:id="rId15891" xr:uid="{94368D1E-5BD2-4253-8300-0055B8BAFEFB}"/>
    <hyperlink ref="AK1147" r:id="rId15892" display="https://www.daloopa.com/src/20862988" xr:uid="{0D6166E3-F064-4271-8BA9-E69A844532CF}"/>
    <hyperlink ref="AL1147" r:id="rId15893" display="https://www.daloopa.com/src/32324377" xr:uid="{D31EC540-3C1D-40A5-8F29-484F0128432C}"/>
    <hyperlink ref="AM1147" r:id="rId15894" display="https://www.daloopa.com/src/38229755" xr:uid="{77A409D8-6A72-4A9B-8BD3-ADEA0C3D223A}"/>
    <hyperlink ref="AN1147" r:id="rId15895" display="https://www.daloopa.com/src/50458034" xr:uid="{6DBC6776-18E1-4B5B-BC30-5325CF54C4F1}"/>
    <hyperlink ref="AP1147" r:id="rId15896" display="https://www.daloopa.com/src/58705800" xr:uid="{F2B707BB-918E-4F33-A6D8-E47F13FCB573}"/>
    <hyperlink ref="AQ1147" r:id="rId15897" display="https://www.daloopa.com/src/62996985" xr:uid="{437C65C0-71B7-4B5B-828B-1C553E7564EE}"/>
    <hyperlink ref="BB1147" r:id="rId15898" display="https://www.daloopa.com/src/46508808" xr:uid="{0DADEC37-3A84-4B71-8FA3-EA4F3076A5E1}"/>
    <hyperlink ref="BC1147" r:id="rId15899" display="https://www.daloopa.com/src/67088846" xr:uid="{F7E6767B-8279-4D8B-A72A-2E285CBDD886}"/>
    <hyperlink ref="A1148" r:id="rId15900" xr:uid="{11B18622-CA50-48F0-A432-76A23E19FAE3}"/>
    <hyperlink ref="C1148" r:id="rId15901" xr:uid="{4350CB4E-E645-45C3-B3AB-4D781D62C6DE}"/>
    <hyperlink ref="Q1148" r:id="rId15902" display="https://www.daloopa.com/src/19193533" xr:uid="{A8C86708-7BC1-43D7-AB26-F40E446CC096}"/>
    <hyperlink ref="R1148" r:id="rId15903" display="https://www.daloopa.com/src/19193429" xr:uid="{B9D10EFD-3D93-4356-8E55-E988C9149B8C}"/>
    <hyperlink ref="S1148" r:id="rId15904" display="https://www.daloopa.com/src/19193382" xr:uid="{2DE11123-9448-4B07-A0FB-F0429E0D8DBF}"/>
    <hyperlink ref="T1148" r:id="rId15905" display="https://www.daloopa.com/src/45303800" xr:uid="{733AEE53-FB24-4120-8945-925892B9AC0A}"/>
    <hyperlink ref="U1148" r:id="rId15906" display="https://www.daloopa.com/src/19193304" xr:uid="{5A12EF0E-E00B-4003-AF36-061B57D7FFB1}"/>
    <hyperlink ref="V1148" r:id="rId15907" display="https://www.daloopa.com/src/19193271" xr:uid="{0A2FBC20-5C23-483E-A0A0-A45DAB081C10}"/>
    <hyperlink ref="W1148" r:id="rId15908" display="https://www.daloopa.com/src/19193244" xr:uid="{1B50FBA9-2B82-4AC5-9206-F0DCDE528B7D}"/>
    <hyperlink ref="X1148" r:id="rId15909" display="https://www.daloopa.com/src/45303801" xr:uid="{C70DA80C-2ED0-4ABF-87D3-1051E39AAA67}"/>
    <hyperlink ref="Y1148" r:id="rId15910" display="https://www.daloopa.com/src/19193201" xr:uid="{89001698-3D4C-41B8-897F-27931499AAAF}"/>
    <hyperlink ref="Z1148" r:id="rId15911" display="https://www.daloopa.com/src/19193041" xr:uid="{B634E488-3145-4567-BDDF-F3E2E412C5B2}"/>
    <hyperlink ref="AA1148" r:id="rId15912" display="https://www.daloopa.com/src/19193002" xr:uid="{2E370F3C-1AD1-411B-9728-4BA01E40AE45}"/>
    <hyperlink ref="AB1148" r:id="rId15913" display="https://www.daloopa.com/src/45303802" xr:uid="{0BEF1702-A8F4-4F90-A901-FA3FDC30C023}"/>
    <hyperlink ref="AC1148" r:id="rId15914" display="https://www.daloopa.com/src/19192953" xr:uid="{A726EB67-560C-4002-8631-9A68B6A7B4B0}"/>
    <hyperlink ref="AD1148" r:id="rId15915" display="https://www.daloopa.com/src/19192924" xr:uid="{BEADE9E4-5D26-4000-9AFE-553063EB0378}"/>
    <hyperlink ref="AE1148" r:id="rId15916" display="https://www.daloopa.com/src/19192872" xr:uid="{D1678D55-C458-4BF7-A8B3-4922C854F6E2}"/>
    <hyperlink ref="AF1148" r:id="rId15917" display="https://www.daloopa.com/src/45303803" xr:uid="{EAA1A7AF-91FC-4943-9217-8AE3500849E4}"/>
    <hyperlink ref="AG1148" r:id="rId15918" display="https://www.daloopa.com/src/19192772" xr:uid="{BFFC4C89-8AC0-4CED-A66B-6CF08F5F1933}"/>
    <hyperlink ref="AH1148" r:id="rId15919" display="https://www.daloopa.com/src/19192732" xr:uid="{05D3C285-65A3-4E2B-9292-80A3B0BE132B}"/>
    <hyperlink ref="AI1148" r:id="rId15920" display="https://www.daloopa.com/src/19192698" xr:uid="{965649C5-882E-4E28-8AC5-6547C4E324BD}"/>
    <hyperlink ref="AJ1148" r:id="rId15921" display="https://www.daloopa.com/src/45303804" xr:uid="{BB108A59-FABD-493C-9F26-F09196B90147}"/>
    <hyperlink ref="AK1148" r:id="rId15922" display="https://www.daloopa.com/src/20862983" xr:uid="{E563B4F5-587A-4086-882D-664701E5C3C5}"/>
    <hyperlink ref="AL1148" r:id="rId15923" display="https://www.daloopa.com/src/32324373" xr:uid="{B095C997-51CC-4114-8288-B97C22CEF470}"/>
    <hyperlink ref="AM1148" r:id="rId15924" display="https://www.daloopa.com/src/38229753" xr:uid="{966FCF1F-5C00-492E-A9D7-674A434AB7F5}"/>
    <hyperlink ref="AN1148" r:id="rId15925" display="https://www.daloopa.com/src/46520582" xr:uid="{52CA8D01-97F3-4151-9B62-3DFFF6B82D35}"/>
    <hyperlink ref="AO1148" r:id="rId15926" display="https://www.daloopa.com/src/53488418" xr:uid="{3A90EB30-2AEC-44DD-A7A1-A59E1530C803}"/>
    <hyperlink ref="AP1148" r:id="rId15927" display="https://www.daloopa.com/src/58705802" xr:uid="{F1B95A28-EA92-4907-900E-C53CB5E4E2F1}"/>
    <hyperlink ref="AQ1148" r:id="rId15928" display="https://www.daloopa.com/src/62996993" xr:uid="{8AF93488-D22C-454E-B9F2-F65E6A506C4A}"/>
    <hyperlink ref="AR1148" r:id="rId15929" display="https://www.daloopa.com/src/67097402" xr:uid="{BC3D622C-E624-4DEF-882B-5DF37CF06A23}"/>
    <hyperlink ref="AW1148" r:id="rId15930" display="https://www.daloopa.com/src/19195289" xr:uid="{F831D16E-36BE-46FC-8C07-2E36035C0B60}"/>
    <hyperlink ref="AX1148" r:id="rId15931" display="https://www.daloopa.com/src/19195402" xr:uid="{09731E0E-9018-4E54-8CA8-F6A71A5FB4CA}"/>
    <hyperlink ref="AY1148" r:id="rId15932" display="https://www.daloopa.com/src/19195484" xr:uid="{86970970-5C89-4073-AABE-9928663619AE}"/>
    <hyperlink ref="AZ1148" r:id="rId15933" display="https://www.daloopa.com/src/19195587" xr:uid="{DC899FE4-AB01-4E8B-9554-7B2936CDFAD1}"/>
    <hyperlink ref="BA1148" r:id="rId15934" display="https://www.daloopa.com/src/19192611" xr:uid="{73520D42-EBE2-4C8F-9999-DB9867BA53BA}"/>
    <hyperlink ref="BB1148" r:id="rId15935" display="https://www.daloopa.com/src/46508806" xr:uid="{00EC3514-885F-46B9-8888-FD747815FF35}"/>
    <hyperlink ref="BC1148" r:id="rId15936" display="https://www.daloopa.com/src/67088845" xr:uid="{E5783F4A-CF99-4A17-9BDE-40FFFDB7FCA1}"/>
    <hyperlink ref="A1149" r:id="rId15937" xr:uid="{2154A4B2-DEFB-4563-9C94-6867AAEDA540}"/>
    <hyperlink ref="C1149" r:id="rId15938" xr:uid="{AC0F5926-9E2F-427A-B5C8-4540662BBD38}"/>
    <hyperlink ref="Q1149" r:id="rId15939" display="https://www.daloopa.com/src/19193535" xr:uid="{BBE343D8-4F5D-45BD-8FF0-43FBF840B15B}"/>
    <hyperlink ref="R1149" r:id="rId15940" display="https://www.daloopa.com/src/19193430" xr:uid="{76B1C177-9A0B-48EB-88A5-06424784911C}"/>
    <hyperlink ref="S1149" r:id="rId15941" display="https://www.daloopa.com/src/19193383" xr:uid="{19F616DF-557C-4534-B637-29FD1DBEA879}"/>
    <hyperlink ref="T1149" r:id="rId15942" display="https://www.daloopa.com/src/45303805" xr:uid="{0CBB3636-A144-496D-B78D-AB84BBEEFA71}"/>
    <hyperlink ref="U1149" r:id="rId15943" display="https://www.daloopa.com/src/19193301" xr:uid="{6121D479-4454-4FEC-AA28-64FB1C869E36}"/>
    <hyperlink ref="V1149" r:id="rId15944" display="https://www.daloopa.com/src/19193268" xr:uid="{A2CABDC9-F1E1-4407-B15F-0CCBF171AC54}"/>
    <hyperlink ref="W1149" r:id="rId15945" display="https://www.daloopa.com/src/19193245" xr:uid="{351976F5-BA8D-4A40-8DE6-23E466D02978}"/>
    <hyperlink ref="X1149" r:id="rId15946" display="https://www.daloopa.com/src/45303806" xr:uid="{E2D6B8CA-99DC-40A9-84DE-EE8A80240B06}"/>
    <hyperlink ref="Y1149" r:id="rId15947" display="https://www.daloopa.com/src/19193198" xr:uid="{00BDD3A5-C6F6-438F-B95B-D85334AC973D}"/>
    <hyperlink ref="Z1149" r:id="rId15948" display="https://www.daloopa.com/src/19193042" xr:uid="{5F73A061-D9B0-4C2C-93B9-1FB330CF13B8}"/>
    <hyperlink ref="AA1149" r:id="rId15949" display="https://www.daloopa.com/src/19193005" xr:uid="{5CD9D483-A89F-4258-9CA2-A8F19DDCD18B}"/>
    <hyperlink ref="AB1149" r:id="rId15950" display="https://www.daloopa.com/src/45303807" xr:uid="{D8860F3E-F806-4A32-BDB3-FC308EC25565}"/>
    <hyperlink ref="AC1149" r:id="rId15951" display="https://www.daloopa.com/src/19192952" xr:uid="{7A3215AD-B4F7-4738-8391-37B969EFEBAE}"/>
    <hyperlink ref="AD1149" r:id="rId15952" display="https://www.daloopa.com/src/19192926" xr:uid="{D158DFDD-7AF2-4395-88B8-E5FA02CB27A0}"/>
    <hyperlink ref="AE1149" r:id="rId15953" display="https://www.daloopa.com/src/19192870" xr:uid="{CDBF9DB4-4D90-47F9-B414-49F2E38850FB}"/>
    <hyperlink ref="AF1149" r:id="rId15954" display="https://www.daloopa.com/src/45303808" xr:uid="{13F36EF4-3A47-4F62-B720-6881C3346E03}"/>
    <hyperlink ref="AG1149" r:id="rId15955" display="https://www.daloopa.com/src/19192770" xr:uid="{C0AB37AB-2722-420B-AD54-732C1CDEDDC0}"/>
    <hyperlink ref="AH1149" r:id="rId15956" display="https://www.daloopa.com/src/19192731" xr:uid="{B415477A-4D98-4FC1-AB37-1830C611BF20}"/>
    <hyperlink ref="AI1149" r:id="rId15957" display="https://www.daloopa.com/src/19192696" xr:uid="{1E48F321-7F25-4B14-AD49-F3E223243903}"/>
    <hyperlink ref="AJ1149" r:id="rId15958" display="https://www.daloopa.com/src/45303809" xr:uid="{F96C73E8-0AEA-4207-BDA2-8CDF0E1ACDF9}"/>
    <hyperlink ref="AK1149" r:id="rId15959" display="https://www.daloopa.com/src/20862981" xr:uid="{2CB0857D-FDD1-452F-B160-B5114D7854DE}"/>
    <hyperlink ref="AL1149" r:id="rId15960" display="https://www.daloopa.com/src/32324378" xr:uid="{1FCAFA82-F2CE-4579-85C2-E27277F0FC3F}"/>
    <hyperlink ref="AM1149" r:id="rId15961" display="https://www.daloopa.com/src/38229758" xr:uid="{BFB4EFC9-0FEB-4F04-84A8-D4C4656419B1}"/>
    <hyperlink ref="AN1149" r:id="rId15962" display="https://www.daloopa.com/src/46520583" xr:uid="{9F18C592-E5E9-4173-A42E-B40931962ECC}"/>
    <hyperlink ref="AO1149" r:id="rId15963" display="https://www.daloopa.com/src/53488417" xr:uid="{6FD34557-4258-478B-A5D6-9DBCD3D0733F}"/>
    <hyperlink ref="AP1149" r:id="rId15964" display="https://www.daloopa.com/src/58705803" xr:uid="{CF762AEF-E853-4667-9E1E-1ACCEA9E026F}"/>
    <hyperlink ref="AQ1149" r:id="rId15965" display="https://www.daloopa.com/src/62996990" xr:uid="{25FBAD6D-7EB1-445F-A8CA-8CC13ECA3CC7}"/>
    <hyperlink ref="AR1149" r:id="rId15966" display="https://www.daloopa.com/src/67097403" xr:uid="{620CEF2E-CD2F-48D4-A633-AEB244C208D1}"/>
    <hyperlink ref="AW1149" r:id="rId15967" display="https://www.daloopa.com/src/19195290" xr:uid="{0DB55522-2D73-4F4B-8E31-2969869A1B22}"/>
    <hyperlink ref="AX1149" r:id="rId15968" display="https://www.daloopa.com/src/19195404" xr:uid="{C111A727-FAC6-4B1C-A785-07DCB1033A64}"/>
    <hyperlink ref="AY1149" r:id="rId15969" display="https://www.daloopa.com/src/19195490" xr:uid="{68E445BE-3886-4814-9A96-2C4AFCFA9A4E}"/>
    <hyperlink ref="AZ1149" r:id="rId15970" display="https://www.daloopa.com/src/19195593" xr:uid="{ACA7FD8C-C72D-4D1B-A83F-EAB229534F4C}"/>
    <hyperlink ref="BA1149" r:id="rId15971" display="https://www.daloopa.com/src/19192613" xr:uid="{B0C77BD1-2B8D-42B6-B2B2-3B556C5739E6}"/>
    <hyperlink ref="BB1149" r:id="rId15972" display="https://www.daloopa.com/src/46508810" xr:uid="{CE201A3F-FC8A-4D02-9548-2D1A9E204F03}"/>
    <hyperlink ref="BC1149" r:id="rId15973" display="https://www.daloopa.com/src/67088848" xr:uid="{628C88FE-0033-4B77-86F8-CDB0397B6076}"/>
    <hyperlink ref="A1152" r:id="rId15974" xr:uid="{7FE5AC95-F2E3-42A3-B98E-754956ADD6EE}"/>
    <hyperlink ref="C1152" r:id="rId15975" xr:uid="{9258C395-6F73-400C-8EA9-88B02FE0503E}"/>
    <hyperlink ref="N1152" r:id="rId15976" display="https://www.daloopa.com/src/19193658" xr:uid="{1A301732-321B-4C9F-8105-A55B3BA297C1}"/>
    <hyperlink ref="AV1152" r:id="rId15977" display="https://www.daloopa.com/src/19195212" xr:uid="{C56CB755-7FDD-448A-8534-0B4895043C4A}"/>
    <hyperlink ref="A1153" r:id="rId15978" xr:uid="{93099C48-D662-4AEB-AC29-FF293732CB43}"/>
    <hyperlink ref="C1153" r:id="rId15979" xr:uid="{00D0EEC1-8298-48CF-B583-9C9A802A7C9B}"/>
    <hyperlink ref="I1153" r:id="rId15980" display="https://www.daloopa.com/src/19193962" xr:uid="{9E73A4E2-79C5-4A79-9A25-D2D1089F1FB1}"/>
    <hyperlink ref="J1153" r:id="rId15981" display="https://www.daloopa.com/src/19193909" xr:uid="{00F8DFC4-A598-4FDF-B073-64E4BFD7B521}"/>
    <hyperlink ref="K1153" r:id="rId15982" display="https://www.daloopa.com/src/19193862" xr:uid="{99C4E467-70D5-4C4A-A4F0-AFB1B91C4F08}"/>
    <hyperlink ref="L1153" r:id="rId15983" display="https://www.daloopa.com/src/45303810" xr:uid="{3062F2D7-C0D5-4C7A-8807-A9CB0D498167}"/>
    <hyperlink ref="M1153" r:id="rId15984" display="https://www.daloopa.com/src/19193751" xr:uid="{B6DEB3F2-631F-4829-B46A-693C450BA44F}"/>
    <hyperlink ref="N1153" r:id="rId15985" display="https://www.daloopa.com/src/19193659" xr:uid="{9A5BB42D-D7D5-4655-A0FF-1C7C8514FA44}"/>
    <hyperlink ref="O1153" r:id="rId15986" display="https://www.daloopa.com/src/19193590" xr:uid="{37F7CE0C-CA0A-45D5-BEB8-39AA49FFEC60}"/>
    <hyperlink ref="P1153" r:id="rId15987" display="https://www.daloopa.com/src/45303811" xr:uid="{F5D45C10-550E-4915-8493-B8448A46B840}"/>
    <hyperlink ref="AU1153" r:id="rId15988" display="https://www.daloopa.com/src/19195125" xr:uid="{BEC717B2-E0C6-4FFF-86E5-041D5885CF28}"/>
    <hyperlink ref="AV1153" r:id="rId15989" display="https://www.daloopa.com/src/19195218" xr:uid="{97FB7D85-47C8-40DD-9705-B27AA8AF31F6}"/>
    <hyperlink ref="A1154" r:id="rId15990" xr:uid="{7D45A9DC-7137-4F51-A2F1-F3E3FEA47143}"/>
    <hyperlink ref="C1154" r:id="rId15991" xr:uid="{3B10D927-146E-41B4-A49C-03E6E8ED4306}"/>
    <hyperlink ref="J1154" r:id="rId15992" display="https://www.daloopa.com/src/19193908" xr:uid="{2CF4E425-6174-4148-93B3-FA7F5E8B11D8}"/>
    <hyperlink ref="K1154" r:id="rId15993" display="https://www.daloopa.com/src/19193865" xr:uid="{2D31B955-32DC-4E4B-A898-6960E25C0937}"/>
    <hyperlink ref="L1154" r:id="rId15994" display="https://www.daloopa.com/src/45303812" xr:uid="{F8849DE3-0BAE-4513-A83E-0F89E157A8DF}"/>
    <hyperlink ref="M1154" r:id="rId15995" display="https://www.daloopa.com/src/19193749" xr:uid="{189A6698-0906-4FE6-9087-CCCEEA105B7D}"/>
    <hyperlink ref="N1154" r:id="rId15996" display="https://www.daloopa.com/src/19193660" xr:uid="{929E20EF-0550-4AD5-A3E1-6F7A813B595A}"/>
    <hyperlink ref="O1154" r:id="rId15997" display="https://www.daloopa.com/src/19193591" xr:uid="{D5E191FB-CCFF-482F-8C48-B997755DC7BC}"/>
    <hyperlink ref="P1154" r:id="rId15998" display="https://www.daloopa.com/src/45303813" xr:uid="{912BC4CD-5B85-4FF0-8929-BC0A9A0F7C64}"/>
    <hyperlink ref="AU1154" r:id="rId15999" display="https://www.daloopa.com/src/19195122" xr:uid="{8865B19A-6020-43D8-97F3-6610C0576304}"/>
    <hyperlink ref="AV1154" r:id="rId16000" display="https://www.daloopa.com/src/19195213" xr:uid="{87F737B9-EF62-40DD-856C-D152B076B278}"/>
    <hyperlink ref="A1155" r:id="rId16001" xr:uid="{A7A46698-CC98-4073-8E32-D1EFD6815280}"/>
    <hyperlink ref="C1155" r:id="rId16002" xr:uid="{99DE282F-5364-46EB-AF14-1785CDAC5232}"/>
    <hyperlink ref="I1155" r:id="rId16003" display="https://www.daloopa.com/src/19193963" xr:uid="{8ABAE918-1473-4097-8E91-A370C001E68D}"/>
    <hyperlink ref="J1155" r:id="rId16004" display="https://www.daloopa.com/src/19193910" xr:uid="{11204610-6291-47F1-96F2-3076BF2A025A}"/>
    <hyperlink ref="K1155" r:id="rId16005" display="https://www.daloopa.com/src/19193863" xr:uid="{95BC5D2B-8379-438D-9016-57434B0ABA81}"/>
    <hyperlink ref="L1155" r:id="rId16006" display="https://www.daloopa.com/src/45303814" xr:uid="{6AF4A2C3-5474-4468-ADFC-510D21A5938A}"/>
    <hyperlink ref="M1155" r:id="rId16007" display="https://www.daloopa.com/src/19193754" xr:uid="{D052FC0B-2E36-4BF8-BD96-DA680E4C06D7}"/>
    <hyperlink ref="N1155" r:id="rId16008" display="https://www.daloopa.com/src/19193661" xr:uid="{5E82CF7D-D718-4AE3-8470-BB713E66E6B1}"/>
    <hyperlink ref="O1155" r:id="rId16009" display="https://www.daloopa.com/src/19193592" xr:uid="{3D4D5C8A-75E2-4C69-89D7-67478D113D3E}"/>
    <hyperlink ref="P1155" r:id="rId16010" display="https://www.daloopa.com/src/45303815" xr:uid="{9FE184A7-240E-4F27-B903-9FC8788A23C1}"/>
    <hyperlink ref="AU1155" r:id="rId16011" display="https://www.daloopa.com/src/19195126" xr:uid="{C4906FA0-044D-4F41-8662-AB701FA75C79}"/>
    <hyperlink ref="AV1155" r:id="rId16012" display="https://www.daloopa.com/src/19195219" xr:uid="{B360746B-B8F0-48F8-A748-718ABF9F9877}"/>
    <hyperlink ref="A1158" r:id="rId16013" xr:uid="{DD8B6EF1-287E-4DFD-8EF5-6C5FF7AFE139}"/>
    <hyperlink ref="C1158" r:id="rId16014" xr:uid="{5BABFFA0-A915-4895-8AE4-3FB4085C9799}"/>
    <hyperlink ref="I1158" r:id="rId16015" display="https://www.daloopa.com/src/19193967" xr:uid="{9B5AD547-5960-4F3B-9BEB-3F376BE88EF3}"/>
    <hyperlink ref="J1158" r:id="rId16016" display="https://www.daloopa.com/src/19193911" xr:uid="{C9B23646-7DEC-407A-8F6F-C9AC55AE426E}"/>
    <hyperlink ref="K1158" r:id="rId16017" display="https://www.daloopa.com/src/19193864" xr:uid="{924D8F95-61C8-4659-9219-5A188039EF1F}"/>
    <hyperlink ref="L1158" r:id="rId16018" display="https://www.daloopa.com/src/45303816" xr:uid="{4DB5BD6C-44D7-4447-9EE8-1FAD59DDC172}"/>
    <hyperlink ref="AU1158" r:id="rId16019" display="https://www.daloopa.com/src/19195132" xr:uid="{01BED3CF-FD1B-4F62-902E-90D87C06EDAD}"/>
    <hyperlink ref="A1159" r:id="rId16020" xr:uid="{79AC34BC-0750-4255-953A-9DE40190112B}"/>
    <hyperlink ref="C1159" r:id="rId16021" xr:uid="{C0640FE0-3A37-43B8-8A46-CB08663903D4}"/>
    <hyperlink ref="K1159" r:id="rId16022" display="https://www.daloopa.com/src/19193866" xr:uid="{94EEA2BE-24BB-42EC-BAC5-56F753869EEB}"/>
    <hyperlink ref="L1159" r:id="rId16023" display="https://www.daloopa.com/src/45303817" xr:uid="{41C9CA8D-2DC4-4DDD-B42A-85C25A8FF8A6}"/>
    <hyperlink ref="AU1159" r:id="rId16024" display="https://www.daloopa.com/src/19195123" xr:uid="{5756035B-BDFC-4D48-85AA-2FECA3B659C6}"/>
    <hyperlink ref="A1160" r:id="rId16025" xr:uid="{4DF4EC4F-4AE9-4AE3-9ECF-3838DFE838B4}"/>
    <hyperlink ref="C1160" r:id="rId16026" xr:uid="{07511CFC-AFE3-4FD6-B80C-DB3DE71BD085}"/>
    <hyperlink ref="I1160" r:id="rId16027" display="https://www.daloopa.com/src/19193959" xr:uid="{2781D505-0914-4DDA-B1D1-AD5021B19682}"/>
    <hyperlink ref="J1160" r:id="rId16028" display="https://www.daloopa.com/src/19193914" xr:uid="{9982C27A-84D1-466A-BAF1-F44D0FC58CF9}"/>
    <hyperlink ref="K1160" r:id="rId16029" display="https://www.daloopa.com/src/19193867" xr:uid="{9903F9FC-EB72-4615-822C-6D7861FB5594}"/>
    <hyperlink ref="L1160" r:id="rId16030" display="https://www.daloopa.com/src/45303818" xr:uid="{51E13B58-5BD2-4765-AA84-3F973FF6890C}"/>
    <hyperlink ref="AU1160" r:id="rId16031" display="https://www.daloopa.com/src/19195131" xr:uid="{56A94F8A-7433-4B33-BEE0-E08E33A48BB8}"/>
    <hyperlink ref="A1163" r:id="rId16032" xr:uid="{CB3F9A38-60F4-496A-AEBE-3CBFFEAC90EB}"/>
    <hyperlink ref="C1163" r:id="rId16033" xr:uid="{AA86CD20-3360-4D9D-BA4B-800EB99BB64B}"/>
    <hyperlink ref="I1163" r:id="rId16034" display="https://www.daloopa.com/src/19193968" xr:uid="{CB6230A6-2E7D-4E33-8E05-DDE495729DE9}"/>
    <hyperlink ref="J1163" r:id="rId16035" display="https://www.daloopa.com/src/19193919" xr:uid="{0DF642DA-A485-4062-9C66-86F1D4B13537}"/>
    <hyperlink ref="K1163" r:id="rId16036" display="https://www.daloopa.com/src/19193874" xr:uid="{4E28A272-747E-4073-96D2-CD8B4B4905E9}"/>
    <hyperlink ref="M1163" r:id="rId16037" display="https://www.daloopa.com/src/19193756" xr:uid="{CC078A24-FCE0-45A0-B030-0CBED5731FFF}"/>
    <hyperlink ref="N1163" r:id="rId16038" display="https://www.daloopa.com/src/19193662" xr:uid="{971A3731-DE54-4F8A-8B10-B731C19BDA6A}"/>
    <hyperlink ref="O1163" r:id="rId16039" display="https://www.daloopa.com/src/19193593" xr:uid="{9BCC40A3-C3D3-40EE-A7EB-26ADF7E89C6A}"/>
    <hyperlink ref="Q1163" r:id="rId16040" display="https://www.daloopa.com/src/19193537" xr:uid="{E9E4BABF-A673-451C-B9F9-06DA205466F3}"/>
    <hyperlink ref="R1163" r:id="rId16041" display="https://www.daloopa.com/src/19193435" xr:uid="{1A75FF4E-2B93-43E7-82CE-2755411B2234}"/>
    <hyperlink ref="S1163" r:id="rId16042" display="https://www.daloopa.com/src/19193387" xr:uid="{F69B6680-8737-4E52-A2CD-CB8D519D931D}"/>
    <hyperlink ref="U1163" r:id="rId16043" display="https://www.daloopa.com/src/19193305" xr:uid="{F8CFB385-EB00-4D7A-A3C1-FA2A61CFBE0B}"/>
    <hyperlink ref="V1163" r:id="rId16044" display="https://www.daloopa.com/src/19193273" xr:uid="{040CB460-2B65-49F5-86BE-4E8921639481}"/>
    <hyperlink ref="W1163" r:id="rId16045" display="https://www.daloopa.com/src/19193249" xr:uid="{B8D93D39-ACB1-4987-8FE1-9C53DD301A70}"/>
    <hyperlink ref="Y1163" r:id="rId16046" display="https://www.daloopa.com/src/19193203" xr:uid="{44E5F410-67A5-47B1-A790-A1960E187D7E}"/>
    <hyperlink ref="Z1163" r:id="rId16047" display="https://www.daloopa.com/src/19193046" xr:uid="{3572057B-4E0D-4F63-9084-F509A1EB4FDB}"/>
    <hyperlink ref="AA1163" r:id="rId16048" display="https://www.daloopa.com/src/19193007" xr:uid="{D413A4AB-5DE6-443D-BECD-E77A00FD8C48}"/>
    <hyperlink ref="AC1163" r:id="rId16049" display="https://www.daloopa.com/src/19192954" xr:uid="{F25D80B8-0778-4E7F-A836-0C0CC0F897AA}"/>
    <hyperlink ref="AD1163" r:id="rId16050" display="https://www.daloopa.com/src/19192929" xr:uid="{52B0D700-0125-40F5-9C0A-3F5255019BD4}"/>
    <hyperlink ref="AE1163" r:id="rId16051" display="https://www.daloopa.com/src/19192875" xr:uid="{5EB88474-0485-4513-8A7D-6FB6649089F6}"/>
    <hyperlink ref="AG1163" r:id="rId16052" display="https://www.daloopa.com/src/19192774" xr:uid="{694A8B61-6504-4077-81F8-42FF7FB57914}"/>
    <hyperlink ref="AH1163" r:id="rId16053" display="https://www.daloopa.com/src/19192727" xr:uid="{28D0AD54-B16C-4AFF-AC4F-D87391F5D0F7}"/>
    <hyperlink ref="AI1163" r:id="rId16054" display="https://www.daloopa.com/src/19192699" xr:uid="{FBA18CBC-B315-4AD7-93AD-2C51E41D96FD}"/>
    <hyperlink ref="AK1163" r:id="rId16055" display="https://www.daloopa.com/src/20862980" xr:uid="{069812E2-208D-4716-A9A2-054FC767AFD6}"/>
    <hyperlink ref="AL1163" r:id="rId16056" display="https://www.daloopa.com/src/32324381" xr:uid="{002714D3-1087-4A1D-B9FF-DE82E229AD4E}"/>
    <hyperlink ref="AM1163" r:id="rId16057" display="https://www.daloopa.com/src/38229759" xr:uid="{3364146D-C276-4873-8EDC-7855D1C4F9A0}"/>
    <hyperlink ref="AO1163" r:id="rId16058" display="https://www.daloopa.com/src/53488413" xr:uid="{6E66ECE7-00B7-4C8E-B3D0-E7F8C5F12FA6}"/>
    <hyperlink ref="AP1163" r:id="rId16059" display="https://www.daloopa.com/src/58705807" xr:uid="{D8D50ED3-3A00-497C-B038-BB62902D7E39}"/>
    <hyperlink ref="AQ1163" r:id="rId16060" display="https://www.daloopa.com/src/62996989" xr:uid="{0769D808-150C-4250-8CB8-1D0AC0D8ECBF}"/>
    <hyperlink ref="AU1163" r:id="rId16061" display="https://www.daloopa.com/src/19195133" xr:uid="{6BFFD265-3AA0-4EE6-B323-87B3C9979899}"/>
    <hyperlink ref="AV1163" r:id="rId16062" display="https://www.daloopa.com/src/19195220" xr:uid="{1971D016-0445-4C48-A896-CEE16FE5943B}"/>
    <hyperlink ref="AW1163" r:id="rId16063" display="https://www.daloopa.com/src/19195291" xr:uid="{FE712BBA-562F-465F-A406-28E512E173B4}"/>
    <hyperlink ref="AX1163" r:id="rId16064" display="https://www.daloopa.com/src/19195405" xr:uid="{67A2C3B3-8F69-4995-8781-B3F091246415}"/>
    <hyperlink ref="AY1163" r:id="rId16065" display="https://www.daloopa.com/src/19195488" xr:uid="{F6638D75-1690-4F09-A48C-00E342E65DD1}"/>
    <hyperlink ref="AZ1163" r:id="rId16066" display="https://www.daloopa.com/src/19195591" xr:uid="{ABE3E809-D9FA-412B-9210-67D7B78F10D4}"/>
    <hyperlink ref="BA1163" r:id="rId16067" display="https://www.daloopa.com/src/19192614" xr:uid="{4178D803-D756-40C3-9ABA-9D848398ED29}"/>
    <hyperlink ref="BB1163" r:id="rId16068" display="https://www.daloopa.com/src/46508811" xr:uid="{D7E69958-5F00-41EE-8160-C2A2EDE25E6B}"/>
    <hyperlink ref="BC1163" r:id="rId16069" display="https://www.daloopa.com/src/67088842" xr:uid="{E8E64753-27FA-48CC-B4B7-AD4DE167F979}"/>
    <hyperlink ref="A1164" r:id="rId16070" xr:uid="{D308DBC2-8966-42CD-8113-04F91B4A296E}"/>
    <hyperlink ref="C1164" r:id="rId16071" xr:uid="{6494614C-C3BB-41CE-96E4-0C7FC46A5DBE}"/>
    <hyperlink ref="I1164" r:id="rId16072" display="https://www.daloopa.com/src/19193961" xr:uid="{E4C18EBB-F1E2-4229-A121-6FC0F74A27AC}"/>
    <hyperlink ref="J1164" r:id="rId16073" display="https://www.daloopa.com/src/19193915" xr:uid="{F794E02B-D7D0-40B7-A975-66DFF830CE2A}"/>
    <hyperlink ref="K1164" r:id="rId16074" display="https://www.daloopa.com/src/19193869" xr:uid="{9C36CE45-D8D3-4D46-917C-70A3FF3A001B}"/>
    <hyperlink ref="M1164" r:id="rId16075" display="https://www.daloopa.com/src/19193750" xr:uid="{7EDE705D-74C8-4BBB-B39E-26332ACE4BE4}"/>
    <hyperlink ref="N1164" r:id="rId16076" display="https://www.daloopa.com/src/19193654" xr:uid="{734E15DF-043A-4DB9-AB09-AE6D02A95236}"/>
    <hyperlink ref="O1164" r:id="rId16077" display="https://www.daloopa.com/src/19193586" xr:uid="{0818150F-D6AE-4E3A-88D7-EEFC9CCA2521}"/>
    <hyperlink ref="Q1164" r:id="rId16078" display="https://www.daloopa.com/src/19193532" xr:uid="{636D5F1B-B5ED-4689-82DA-1CA8818FD3B7}"/>
    <hyperlink ref="R1164" r:id="rId16079" display="https://www.daloopa.com/src/19193432" xr:uid="{C8210E46-ECCF-4A69-9607-96F2FCE0230A}"/>
    <hyperlink ref="S1164" r:id="rId16080" display="https://www.daloopa.com/src/19193384" xr:uid="{A63D3174-C21B-4CC7-951A-63448D29A276}"/>
    <hyperlink ref="AU1164" r:id="rId16081" display="https://www.daloopa.com/src/19195127" xr:uid="{A9BEFA38-C82A-4BEA-B006-E46AFB026020}"/>
    <hyperlink ref="AV1164" r:id="rId16082" display="https://www.daloopa.com/src/19195217" xr:uid="{2273A9F7-91A7-47EE-B12D-DADDB79625DB}"/>
    <hyperlink ref="A1165" r:id="rId16083" xr:uid="{8D6D5A8A-1081-46E2-8BB3-C7B81C40ECE1}"/>
    <hyperlink ref="C1165" r:id="rId16084" xr:uid="{7B6B5419-622C-4F55-B46B-461D928CB4C0}"/>
    <hyperlink ref="AK1165" r:id="rId16085" display="https://www.daloopa.com/src/20862987" xr:uid="{EC1C7114-E9D0-447A-9222-7DDA46953CE0}"/>
    <hyperlink ref="AL1165" r:id="rId16086" display="https://www.daloopa.com/src/32324375" xr:uid="{B796E832-F367-4EF1-AA96-D2457EF63227}"/>
    <hyperlink ref="AM1165" r:id="rId16087" display="https://www.daloopa.com/src/38229752" xr:uid="{247900FF-9BB6-4ACC-8749-CE508DA68108}"/>
    <hyperlink ref="AP1165" r:id="rId16088" display="https://www.daloopa.com/src/58705804" xr:uid="{CB1FF703-0B0E-4C86-9E8B-C6CE8EF46DCE}"/>
    <hyperlink ref="AQ1165" r:id="rId16089" display="https://www.daloopa.com/src/62996986" xr:uid="{5B0B63F7-6FDC-41A2-91CE-8CF89CAAB0AC}"/>
    <hyperlink ref="BB1165" r:id="rId16090" display="https://www.daloopa.com/src/46508805" xr:uid="{90A9ED5A-C3DE-4BD4-B39A-7049D1DD07E0}"/>
    <hyperlink ref="BC1165" r:id="rId16091" display="https://www.daloopa.com/src/67088840" xr:uid="{0F5F6FB2-EB50-4803-A1B6-669D0D16FF88}"/>
    <hyperlink ref="A1166" r:id="rId16092" xr:uid="{FB3DA3DC-AB9E-41C3-BDA3-D94243EBD16F}"/>
    <hyperlink ref="C1166" r:id="rId16093" xr:uid="{CB78B08F-A668-4818-8311-C82A5D1B3D0C}"/>
    <hyperlink ref="I1166" r:id="rId16094" display="https://www.daloopa.com/src/19193960" xr:uid="{8219470F-CA41-458D-9E0A-E1F1CE51AF17}"/>
    <hyperlink ref="J1166" r:id="rId16095" display="https://www.daloopa.com/src/19193913" xr:uid="{28121598-59C4-449B-8A09-F5EFCFEEECAA}"/>
    <hyperlink ref="K1166" r:id="rId16096" display="https://www.daloopa.com/src/19193868" xr:uid="{F9589DC5-4EF4-4BAD-B21F-5E92E6028377}"/>
    <hyperlink ref="M1166" r:id="rId16097" display="https://www.daloopa.com/src/19193755" xr:uid="{199011F3-26A6-4560-99C8-280145F58819}"/>
    <hyperlink ref="N1166" r:id="rId16098" display="https://www.daloopa.com/src/19193655" xr:uid="{9CF3E2A7-957A-451E-B8F1-0B28EFEA5B60}"/>
    <hyperlink ref="O1166" r:id="rId16099" display="https://www.daloopa.com/src/19193587" xr:uid="{835F4FA7-868B-4FE9-AF55-B4B6127AC6C0}"/>
    <hyperlink ref="Q1166" r:id="rId16100" display="https://www.daloopa.com/src/19193534" xr:uid="{AC8CAC58-68C5-4DDE-B98C-57A573C60173}"/>
    <hyperlink ref="R1166" r:id="rId16101" display="https://www.daloopa.com/src/19193434" xr:uid="{70F45958-5014-4273-8015-BC50959DE5B8}"/>
    <hyperlink ref="S1166" r:id="rId16102" display="https://www.daloopa.com/src/19193385" xr:uid="{03F16A58-83C6-485C-9AB6-7254CFAE2240}"/>
    <hyperlink ref="U1166" r:id="rId16103" display="https://www.daloopa.com/src/19193300" xr:uid="{EC751231-04B3-4269-8CDE-02826CA81DB7}"/>
    <hyperlink ref="V1166" r:id="rId16104" display="https://www.daloopa.com/src/19193269" xr:uid="{4E755C55-5912-401F-B357-AAB9734283E1}"/>
    <hyperlink ref="W1166" r:id="rId16105" display="https://www.daloopa.com/src/19193247" xr:uid="{0C1E36D7-F0C2-48B8-8D4A-482852CBD448}"/>
    <hyperlink ref="Y1166" r:id="rId16106" display="https://www.daloopa.com/src/19193200" xr:uid="{C8BDD9C0-E6D4-4FD3-8042-C0D12945F4A0}"/>
    <hyperlink ref="Z1166" r:id="rId16107" display="https://www.daloopa.com/src/19193043" xr:uid="{B9860BC4-EEC1-48A5-840F-8D1459685F75}"/>
    <hyperlink ref="AA1166" r:id="rId16108" display="https://www.daloopa.com/src/19193004" xr:uid="{41526003-3376-4576-B1C5-77413E2F001B}"/>
    <hyperlink ref="AC1166" r:id="rId16109" display="https://www.daloopa.com/src/19192950" xr:uid="{4CC1898E-CBC0-4A25-ADD8-70991887F8C6}"/>
    <hyperlink ref="AD1166" r:id="rId16110" display="https://www.daloopa.com/src/19192927" xr:uid="{3A8DA594-132E-4A35-8662-92296918B6FC}"/>
    <hyperlink ref="AE1166" r:id="rId16111" display="https://www.daloopa.com/src/19192873" xr:uid="{79B5B320-AF94-4A52-8FE0-200865716A41}"/>
    <hyperlink ref="AG1166" r:id="rId16112" display="https://www.daloopa.com/src/19192771" xr:uid="{C361E3B0-8FFF-47EB-A212-48C7F2493BEA}"/>
    <hyperlink ref="AH1166" r:id="rId16113" display="https://www.daloopa.com/src/19192728" xr:uid="{F0006E84-A834-4FB6-B9B4-2928AE018E28}"/>
    <hyperlink ref="AI1166" r:id="rId16114" display="https://www.daloopa.com/src/19192701" xr:uid="{B6F6B3D7-7494-488A-9638-EB258E8AA2CC}"/>
    <hyperlink ref="AK1166" r:id="rId16115" display="https://www.daloopa.com/src/20862984" xr:uid="{DA8068B0-6832-4D1C-96E0-8C943DC93B0F}"/>
    <hyperlink ref="AL1166" r:id="rId16116" display="https://www.daloopa.com/src/32324379" xr:uid="{116A7E2E-C09F-4B61-9850-C112178214AE}"/>
    <hyperlink ref="AM1166" r:id="rId16117" display="https://www.daloopa.com/src/38229760" xr:uid="{11E50294-7652-4F1D-B242-92B7D2AD286F}"/>
    <hyperlink ref="AO1166" r:id="rId16118" display="https://www.daloopa.com/src/53488416" xr:uid="{3A636C28-D9B2-49A1-9261-2D0E97AE3F33}"/>
    <hyperlink ref="AP1166" r:id="rId16119" display="https://www.daloopa.com/src/58705805" xr:uid="{8F4712DD-3DE5-4475-A042-2735EE97A881}"/>
    <hyperlink ref="AQ1166" r:id="rId16120" display="https://www.daloopa.com/src/62996987" xr:uid="{F375BDAF-B6BA-4E09-B2EC-ECE417E30D73}"/>
    <hyperlink ref="AU1166" r:id="rId16121" display="https://www.daloopa.com/src/19195129" xr:uid="{C5D49D24-82CF-407C-9DEA-073D8D7E17E9}"/>
    <hyperlink ref="AV1166" r:id="rId16122" display="https://www.daloopa.com/src/19195216" xr:uid="{1E65929E-42B2-4BC0-BCA3-D2DED7EA05CD}"/>
    <hyperlink ref="AW1166" r:id="rId16123" display="https://www.daloopa.com/src/19195284" xr:uid="{3EBAE0C5-9835-48E9-ABFA-3F50E7CC94EB}"/>
    <hyperlink ref="AX1166" r:id="rId16124" display="https://www.daloopa.com/src/19195408" xr:uid="{80C58636-5971-4917-AA08-18CD562A1556}"/>
    <hyperlink ref="AY1166" r:id="rId16125" display="https://www.daloopa.com/src/19195485" xr:uid="{98B4D897-5604-4A31-ACB3-FB8A20C9E6D1}"/>
    <hyperlink ref="AZ1166" r:id="rId16126" display="https://www.daloopa.com/src/19195589" xr:uid="{7A1752C3-6A7A-4659-8008-B95C003C3C21}"/>
    <hyperlink ref="BA1166" r:id="rId16127" display="https://www.daloopa.com/src/19192616" xr:uid="{E222CA63-7FFC-4C50-A774-3566D73EB623}"/>
    <hyperlink ref="BB1166" r:id="rId16128" display="https://www.daloopa.com/src/46508809" xr:uid="{4717328B-15A5-41AD-9270-1B7EA671F1F3}"/>
    <hyperlink ref="BC1166" r:id="rId16129" display="https://www.daloopa.com/src/67088844" xr:uid="{667D7D6F-F62B-44E7-B9DA-895640D857A4}"/>
    <hyperlink ref="A1167" r:id="rId16130" xr:uid="{0FCD8ACC-069C-449B-B582-518540168B6F}"/>
    <hyperlink ref="C1167" r:id="rId16131" xr:uid="{FC760FB8-F520-4873-9B1C-4CF2D58CCBE6}"/>
    <hyperlink ref="I1167" r:id="rId16132" display="https://www.daloopa.com/src/19193969" xr:uid="{702EB4AA-276B-4C82-A2B6-46783B0254CD}"/>
    <hyperlink ref="J1167" r:id="rId16133" display="https://www.daloopa.com/src/19193918" xr:uid="{0502654C-390F-41B0-A25E-A377ACF99C86}"/>
    <hyperlink ref="K1167" r:id="rId16134" display="https://www.daloopa.com/src/19193873" xr:uid="{5E3199C3-E79E-4FEF-BE7E-AE2C35B4A23B}"/>
    <hyperlink ref="M1167" r:id="rId16135" display="https://www.daloopa.com/src/19193757" xr:uid="{C9237B6A-309E-4C37-8B9E-5A01A694009B}"/>
    <hyperlink ref="N1167" r:id="rId16136" display="https://www.daloopa.com/src/19193663" xr:uid="{680914C4-DB01-43F3-B82A-0F8A7BA0255F}"/>
    <hyperlink ref="O1167" r:id="rId16137" display="https://www.daloopa.com/src/19193594" xr:uid="{E512B7A9-4450-4AE1-9D68-98234A906D62}"/>
    <hyperlink ref="Q1167" r:id="rId16138" display="https://www.daloopa.com/src/19193536" xr:uid="{31E1E39F-E69C-4AAB-ADD6-CBBA9556E18E}"/>
    <hyperlink ref="R1167" r:id="rId16139" display="https://www.daloopa.com/src/19193436" xr:uid="{F8204192-6F5C-4004-A84A-555B8C298B81}"/>
    <hyperlink ref="S1167" r:id="rId16140" display="https://www.daloopa.com/src/19193388" xr:uid="{ED9DACF0-FED6-4798-8A56-4D990E94D14E}"/>
    <hyperlink ref="U1167" r:id="rId16141" display="https://www.daloopa.com/src/19193306" xr:uid="{2EFF0470-9523-4332-8F99-369A01F2AA1B}"/>
    <hyperlink ref="V1167" r:id="rId16142" display="https://www.daloopa.com/src/19193274" xr:uid="{82DDBFFD-F714-4EDC-8521-879FE6D4E9AF}"/>
    <hyperlink ref="W1167" r:id="rId16143" display="https://www.daloopa.com/src/19193250" xr:uid="{0BAB0C41-273E-4CE6-9E46-822BA149C75A}"/>
    <hyperlink ref="Y1167" r:id="rId16144" display="https://www.daloopa.com/src/19193202" xr:uid="{49C411F7-F3A4-4898-B644-D32F22BB16B2}"/>
    <hyperlink ref="Z1167" r:id="rId16145" display="https://www.daloopa.com/src/19193047" xr:uid="{07863A3B-AD41-40E4-97B1-E56F824D7EC6}"/>
    <hyperlink ref="AA1167" r:id="rId16146" display="https://www.daloopa.com/src/19193006" xr:uid="{207021F7-6301-453F-A6E1-08695356A437}"/>
    <hyperlink ref="AC1167" r:id="rId16147" display="https://www.daloopa.com/src/19192955" xr:uid="{24ADB183-8800-41D2-B17B-2B9797FA8642}"/>
    <hyperlink ref="AD1167" r:id="rId16148" display="https://www.daloopa.com/src/19192928" xr:uid="{AEE38FD3-78A9-4859-92AF-4CE07E2E4FB8}"/>
    <hyperlink ref="AE1167" r:id="rId16149" display="https://www.daloopa.com/src/19192876" xr:uid="{DF7A8B8B-BAEE-4DD4-AD95-EFF8D6427532}"/>
    <hyperlink ref="AG1167" r:id="rId16150" display="https://www.daloopa.com/src/19192775" xr:uid="{D58B2560-9991-4097-969A-1B4CB77D0B6B}"/>
    <hyperlink ref="AH1167" r:id="rId16151" display="https://www.daloopa.com/src/19192733" xr:uid="{BF1A06A8-D080-4A88-84F8-B6EF67641718}"/>
    <hyperlink ref="AI1167" r:id="rId16152" display="https://www.daloopa.com/src/19192700" xr:uid="{77AA8AF5-4035-4E60-A1E2-32C33E518A0C}"/>
    <hyperlink ref="AK1167" r:id="rId16153" display="https://www.daloopa.com/src/20862985" xr:uid="{C1F09EE8-12FE-45AC-937A-52FF3F14A964}"/>
    <hyperlink ref="AL1167" r:id="rId16154" display="https://www.daloopa.com/src/32324380" xr:uid="{7D4D629A-9444-4190-A58A-BC87755EC634}"/>
    <hyperlink ref="AM1167" r:id="rId16155" display="https://www.daloopa.com/src/38229754" xr:uid="{42B1B434-9D6B-4E38-9456-754E75836FF7}"/>
    <hyperlink ref="AO1167" r:id="rId16156" display="https://www.daloopa.com/src/53488412" xr:uid="{9571B091-DDF7-45E3-BC84-B8FB57C66A89}"/>
    <hyperlink ref="AP1167" r:id="rId16157" display="https://www.daloopa.com/src/58705806" xr:uid="{E85578DE-70FE-4022-87EA-18781DCF22ED}"/>
    <hyperlink ref="AQ1167" r:id="rId16158" display="https://www.daloopa.com/src/62996991" xr:uid="{99317219-45AC-4330-B39A-90F24B28002F}"/>
    <hyperlink ref="AU1167" r:id="rId16159" display="https://www.daloopa.com/src/19195134" xr:uid="{CCB18F30-64B5-4359-AE95-A5C97B3C67B0}"/>
    <hyperlink ref="AV1167" r:id="rId16160" display="https://www.daloopa.com/src/19195221" xr:uid="{81E5A311-00B2-4B0C-B403-91BF74C8EE4A}"/>
    <hyperlink ref="AW1167" r:id="rId16161" display="https://www.daloopa.com/src/19195283" xr:uid="{2C630A1A-421C-45E1-8917-68F6A146610E}"/>
    <hyperlink ref="AX1167" r:id="rId16162" display="https://www.daloopa.com/src/19195407" xr:uid="{A202013A-67CC-4A6F-B981-56BFA83D78F0}"/>
    <hyperlink ref="AY1167" r:id="rId16163" display="https://www.daloopa.com/src/19195489" xr:uid="{16FAA02A-2E04-47A9-91B3-CE5E890C9E79}"/>
    <hyperlink ref="AZ1167" r:id="rId16164" display="https://www.daloopa.com/src/19195590" xr:uid="{F30B0D73-445F-433D-9463-087A8B7A75B5}"/>
    <hyperlink ref="BA1167" r:id="rId16165" display="https://www.daloopa.com/src/19192617" xr:uid="{BE05C54E-AFA6-4739-B47F-4E3B9D14BC0E}"/>
    <hyperlink ref="BB1167" r:id="rId16166" display="https://www.daloopa.com/src/46508803" xr:uid="{6BAE79EB-0CA9-418B-9928-A6F7FFE11034}"/>
    <hyperlink ref="BC1167" r:id="rId16167" display="https://www.daloopa.com/src/67088841" xr:uid="{815F7E2D-A63C-4669-B946-DB6B7F20AB9D}"/>
    <hyperlink ref="A1170" r:id="rId16168" xr:uid="{D226A16D-17AC-4F29-8A4D-AB7BA10ACBF0}"/>
    <hyperlink ref="C1170" r:id="rId16169" xr:uid="{3C1BB783-EDFF-4FA1-92FC-47AAA6FB1BA2}"/>
    <hyperlink ref="I1170" r:id="rId16170" display="https://www.daloopa.com/src/19193964" xr:uid="{ED921C00-3856-4F9F-89A6-C1A76F2FB20F}"/>
    <hyperlink ref="J1170" r:id="rId16171" display="https://www.daloopa.com/src/19193917" xr:uid="{9E26E004-86F9-4569-81EF-776D8A2A7FFE}"/>
    <hyperlink ref="K1170" r:id="rId16172" display="https://www.daloopa.com/src/19193870" xr:uid="{A17BD6F8-F0EC-4D72-BEC5-4AEE7688F366}"/>
    <hyperlink ref="L1170" r:id="rId16173" display="https://www.daloopa.com/src/50458035" xr:uid="{85B341BE-B90F-4666-896D-0E354902DE73}"/>
    <hyperlink ref="M1170" r:id="rId16174" display="https://www.daloopa.com/src/19193753" xr:uid="{A2657CEA-2313-460E-8C16-787D10EE707E}"/>
    <hyperlink ref="N1170" r:id="rId16175" display="https://www.daloopa.com/src/19193656" xr:uid="{31CB8FB3-2D15-43CF-97EE-DA228F735409}"/>
    <hyperlink ref="O1170" r:id="rId16176" display="https://www.daloopa.com/src/19193588" xr:uid="{EF856236-EDDD-4D2F-9D0E-E014C862F8CE}"/>
    <hyperlink ref="P1170" r:id="rId16177" display="https://www.daloopa.com/src/50458036" xr:uid="{92FE1B16-3E71-42BA-8CFA-E7E80F0E84E0}"/>
    <hyperlink ref="AU1170" r:id="rId16178" display="https://www.daloopa.com/src/19195124" xr:uid="{E6A48B2C-2F77-4BD4-B2B8-29B351F5484F}"/>
    <hyperlink ref="AV1170" r:id="rId16179" display="https://www.daloopa.com/src/19195215" xr:uid="{202B1178-7798-415A-9BA1-BA064F0F5FAB}"/>
    <hyperlink ref="A1171" r:id="rId16180" xr:uid="{28F13BAB-C79B-4210-A21C-5FBAE36ADFD9}"/>
    <hyperlink ref="C1171" r:id="rId16181" xr:uid="{86ECCB25-7626-45C7-83B6-F2D13F762911}"/>
    <hyperlink ref="I1171" r:id="rId16182" display="https://www.daloopa.com/src/19193965" xr:uid="{921FF384-128B-42A9-B270-091480BAB93F}"/>
    <hyperlink ref="J1171" r:id="rId16183" display="https://www.daloopa.com/src/19193916" xr:uid="{6FCAE01C-017E-4BA6-A503-FA3645F0218F}"/>
    <hyperlink ref="K1171" r:id="rId16184" display="https://www.daloopa.com/src/19193872" xr:uid="{DF00CD76-DFD4-4617-B5A4-893FBBBF86C3}"/>
    <hyperlink ref="L1171" r:id="rId16185" display="https://www.daloopa.com/src/50458037" xr:uid="{99CCBB8D-C409-4304-A329-5C640F6FEC43}"/>
    <hyperlink ref="AU1171" r:id="rId16186" display="https://www.daloopa.com/src/19195130" xr:uid="{811077E9-D094-4150-9EAB-CD10F407F02E}"/>
    <hyperlink ref="A1172" r:id="rId16187" xr:uid="{52FB3B1E-9E62-422F-9A14-CC226BF15E26}"/>
    <hyperlink ref="C1172" r:id="rId16188" xr:uid="{2253DB9A-11D2-4DDA-8B2E-D75ECE59323A}"/>
    <hyperlink ref="I1172" r:id="rId16189" display="https://www.daloopa.com/src/19193966" xr:uid="{87E5DF8B-B0C8-47FE-80E1-4B7F79CF15F0}"/>
    <hyperlink ref="J1172" r:id="rId16190" display="https://www.daloopa.com/src/19193912" xr:uid="{3F9445D7-1356-4A6C-AF01-46BC0F90416F}"/>
    <hyperlink ref="K1172" r:id="rId16191" display="https://www.daloopa.com/src/19193871" xr:uid="{237FC0AF-E11F-44A1-BC3E-E314FBEBC3EB}"/>
    <hyperlink ref="L1172" r:id="rId16192" display="https://www.daloopa.com/src/50458038" xr:uid="{26294088-98D3-402B-86A5-245E7AD3A255}"/>
    <hyperlink ref="M1172" r:id="rId16193" display="https://www.daloopa.com/src/19193752" xr:uid="{EC58ADB3-E4CC-446D-B78E-DB7F00B448E8}"/>
    <hyperlink ref="N1172" r:id="rId16194" display="https://www.daloopa.com/src/19193657" xr:uid="{8D0C4799-6687-4242-8CC8-D25AD1CA448D}"/>
    <hyperlink ref="O1172" r:id="rId16195" display="https://www.daloopa.com/src/19193589" xr:uid="{2307BB21-C127-4AC8-BA01-29EB3A1FBEF7}"/>
    <hyperlink ref="P1172" r:id="rId16196" display="https://www.daloopa.com/src/50458039" xr:uid="{DF2E06A0-E4C8-4F58-8A82-461CDA723971}"/>
    <hyperlink ref="Q1172" r:id="rId16197" display="https://www.daloopa.com/src/19193531" xr:uid="{78F25867-7094-41FF-9DE5-053882200E24}"/>
    <hyperlink ref="R1172" r:id="rId16198" display="https://www.daloopa.com/src/19193433" xr:uid="{9496E87F-F8D2-4DA3-A457-9171F60E08F3}"/>
    <hyperlink ref="S1172" r:id="rId16199" display="https://www.daloopa.com/src/19193386" xr:uid="{C7AA1897-E744-4055-BE28-CCA51320172D}"/>
    <hyperlink ref="T1172" r:id="rId16200" display="https://www.daloopa.com/src/50458040" xr:uid="{C0CD6EDB-BE24-4F5D-9F48-46E3D3CCB0BA}"/>
    <hyperlink ref="U1172" r:id="rId16201" display="https://www.daloopa.com/src/19193303" xr:uid="{A1B10F97-CE76-4244-BBB7-F6B4E3571ED0}"/>
    <hyperlink ref="V1172" r:id="rId16202" display="https://www.daloopa.com/src/19193270" xr:uid="{0D7EEE8E-1FC1-453E-AC66-0B0A4290AFA1}"/>
    <hyperlink ref="W1172" r:id="rId16203" display="https://www.daloopa.com/src/19193248" xr:uid="{13A825F3-D152-4A5A-81D7-6543680BD3FE}"/>
    <hyperlink ref="X1172" r:id="rId16204" display="https://www.daloopa.com/src/50458041" xr:uid="{B7321E8A-8748-4887-9A11-D1171C98961D}"/>
    <hyperlink ref="Y1172" r:id="rId16205" display="https://www.daloopa.com/src/19193197" xr:uid="{CAA99314-2588-4BBC-992D-746057B7C071}"/>
    <hyperlink ref="Z1172" r:id="rId16206" display="https://www.daloopa.com/src/19193044" xr:uid="{C59F3893-346E-4D0F-89CA-A7AE2414056C}"/>
    <hyperlink ref="AA1172" r:id="rId16207" display="https://www.daloopa.com/src/19193003" xr:uid="{277A5F33-9D64-4743-98B9-39A43A7AD698}"/>
    <hyperlink ref="AB1172" r:id="rId16208" display="https://www.daloopa.com/src/50458042" xr:uid="{635E9655-E20F-45B6-8349-C5D5CD8EA30E}"/>
    <hyperlink ref="AC1172" r:id="rId16209" display="https://www.daloopa.com/src/19192951" xr:uid="{327EBC2F-4E0A-446C-B832-7A86E9C966D7}"/>
    <hyperlink ref="AD1172" r:id="rId16210" display="https://www.daloopa.com/src/19192925" xr:uid="{8D14784B-8759-431D-9255-5D249557A256}"/>
    <hyperlink ref="AE1172" r:id="rId16211" display="https://www.daloopa.com/src/19192874" xr:uid="{5CDCBE86-81A1-44CB-91E7-10232B59D68B}"/>
    <hyperlink ref="AF1172" r:id="rId16212" display="https://www.daloopa.com/src/50458043" xr:uid="{0F2D0C40-9C24-41B8-9DE0-146F380016BF}"/>
    <hyperlink ref="AG1172" r:id="rId16213" display="https://www.daloopa.com/src/19192769" xr:uid="{17D8F136-0DDC-423D-BDE6-85CAED9F5BD2}"/>
    <hyperlink ref="AH1172" r:id="rId16214" display="https://www.daloopa.com/src/19192730" xr:uid="{984A64A5-7522-49FA-AC80-71B5879A037B}"/>
    <hyperlink ref="AI1172" r:id="rId16215" display="https://www.daloopa.com/src/19192702" xr:uid="{CB4CFFDC-083A-4619-A87B-DEDB7DF5DD91}"/>
    <hyperlink ref="AJ1172" r:id="rId16216" display="https://www.daloopa.com/src/50458044" xr:uid="{CB46187A-8F90-4648-A025-3101A8CD4B1D}"/>
    <hyperlink ref="AK1172" r:id="rId16217" display="https://www.daloopa.com/src/20862982" xr:uid="{DC5E403C-9EB1-4D92-961E-0F09EA23C35F}"/>
    <hyperlink ref="AL1172" r:id="rId16218" display="https://www.daloopa.com/src/32324374" xr:uid="{16605E5C-13E0-4F2F-84D8-71412127F8B1}"/>
    <hyperlink ref="AM1172" r:id="rId16219" display="https://www.daloopa.com/src/38229756" xr:uid="{7BE25036-D9C6-426D-9061-6FFE93831460}"/>
    <hyperlink ref="AN1172" r:id="rId16220" display="https://www.daloopa.com/src/50458045" xr:uid="{8401E71A-F1FA-46E1-B77D-BF16C0223DD2}"/>
    <hyperlink ref="AO1172" r:id="rId16221" display="https://www.daloopa.com/src/53488414" xr:uid="{F4DF133E-457A-4D4B-BD5E-039991D8ADA6}"/>
    <hyperlink ref="AP1172" r:id="rId16222" display="https://www.daloopa.com/src/58705808" xr:uid="{719BF660-002B-4FE3-BDF5-BEF02BCA4DCA}"/>
    <hyperlink ref="AQ1172" r:id="rId16223" display="https://www.daloopa.com/src/62996988" xr:uid="{2D46E7F1-AE25-42CE-B7FB-DD915A13CB94}"/>
    <hyperlink ref="AR1172" r:id="rId16224" display="https://www.daloopa.com/src/67097404" xr:uid="{2B60C2E0-16C0-4682-A119-E7974B03E2D7}"/>
    <hyperlink ref="AU1172" r:id="rId16225" display="https://www.daloopa.com/src/19195128" xr:uid="{8EAE7C75-6875-499E-8C6F-3011E125C7A2}"/>
    <hyperlink ref="AV1172" r:id="rId16226" display="https://www.daloopa.com/src/19195214" xr:uid="{06111533-4321-47AC-8F49-1E3138F4B02D}"/>
    <hyperlink ref="AW1172" r:id="rId16227" display="https://www.daloopa.com/src/19195285" xr:uid="{DEF812E6-E6CD-4F11-AEB5-2CE1091B2E08}"/>
    <hyperlink ref="AX1172" r:id="rId16228" display="https://www.daloopa.com/src/19195406" xr:uid="{F1CC23D3-A505-4406-9068-2861F1B45041}"/>
    <hyperlink ref="AY1172" r:id="rId16229" display="https://www.daloopa.com/src/19195487" xr:uid="{2C75B5CC-16E9-4519-BF69-71DA6B88AD48}"/>
    <hyperlink ref="AZ1172" r:id="rId16230" display="https://www.daloopa.com/src/19195592" xr:uid="{3A4300DC-FAC0-4BC7-BF40-DDC64ED832EE}"/>
    <hyperlink ref="BA1172" r:id="rId16231" display="https://www.daloopa.com/src/19192615" xr:uid="{DC68CD2A-8D5F-4EAA-8E2B-50BD6CDBB6D3}"/>
    <hyperlink ref="BB1172" r:id="rId16232" display="https://www.daloopa.com/src/46508804" xr:uid="{DCCC55D2-C25F-4063-870D-DD9D4911244E}"/>
    <hyperlink ref="BC1172" r:id="rId16233" display="https://www.daloopa.com/src/67088843" xr:uid="{E2A07096-5B4A-449D-B281-749569E06C45}"/>
    <hyperlink ref="A1175" r:id="rId16234" xr:uid="{52138050-E1AF-4238-8B85-53A22B5413E4}"/>
    <hyperlink ref="C1175" r:id="rId16235" xr:uid="{0702AF7A-09C3-4CCC-B8BD-43A3EED07553}"/>
    <hyperlink ref="M1175" r:id="rId16236" display="https://www.daloopa.com/src/19140252" xr:uid="{FD6AE02E-8A17-42B2-9C40-3A670E0F9DDF}"/>
    <hyperlink ref="N1175" r:id="rId16237" display="https://www.daloopa.com/src/19140216" xr:uid="{E441847A-2755-4805-9A83-C5AEA52BC8B1}"/>
    <hyperlink ref="O1175" r:id="rId16238" display="https://www.daloopa.com/src/19140215" xr:uid="{8436576C-1A38-4E59-8ED1-3DFC20A44A34}"/>
    <hyperlink ref="P1175" r:id="rId16239" display="https://www.daloopa.com/src/45303819" xr:uid="{34F9E0A3-9B45-41E0-BC79-1B440EF6BA25}"/>
    <hyperlink ref="Q1175" r:id="rId16240" display="https://www.daloopa.com/src/19140187" xr:uid="{2B8C97A7-1DEB-4376-A36B-4696A67F0164}"/>
    <hyperlink ref="R1175" r:id="rId16241" display="https://www.daloopa.com/src/19140160" xr:uid="{E909060E-EC29-46EF-AC61-89E3ADFBC1D7}"/>
    <hyperlink ref="S1175" r:id="rId16242" display="https://www.daloopa.com/src/19140152" xr:uid="{93149F64-0EAD-42C0-AFC1-B4C3F6022AA4}"/>
    <hyperlink ref="T1175" r:id="rId16243" display="https://www.daloopa.com/src/45303820" xr:uid="{14C923AD-D6F2-4323-ACFC-DD2620384710}"/>
    <hyperlink ref="U1175" r:id="rId16244" display="https://www.daloopa.com/src/19140110" xr:uid="{599C08A8-A20B-4122-9F63-78B605C577F3}"/>
    <hyperlink ref="V1175" r:id="rId16245" display="https://www.daloopa.com/src/19140107" xr:uid="{0615EF79-AFA5-46EA-A9E5-1D72946D5744}"/>
    <hyperlink ref="W1175" r:id="rId16246" display="https://www.daloopa.com/src/19140081" xr:uid="{5FA6BE3A-1F88-40FD-996E-2C4C9D5C950A}"/>
    <hyperlink ref="X1175" r:id="rId16247" display="https://www.daloopa.com/src/45303821" xr:uid="{00CD04E0-13D2-4E84-A2A4-E16A7171FD53}"/>
    <hyperlink ref="Y1175" r:id="rId16248" display="https://www.daloopa.com/src/19140076" xr:uid="{A58E8FA7-CC0E-4AA9-AFCE-75882A50778D}"/>
    <hyperlink ref="Z1175" r:id="rId16249" display="https://www.daloopa.com/src/19140054" xr:uid="{8B2F22B1-B2A5-4CDE-882C-46CE7871DFD0}"/>
    <hyperlink ref="AA1175" r:id="rId16250" display="https://www.daloopa.com/src/19140035" xr:uid="{890B8108-6421-43DB-B4BF-46FA600B4068}"/>
    <hyperlink ref="AB1175" r:id="rId16251" display="https://www.daloopa.com/src/45303822" xr:uid="{BA9F1C37-D59B-4DB8-9949-B7DE3C2BF219}"/>
    <hyperlink ref="AC1175" r:id="rId16252" display="https://www.daloopa.com/src/19140010" xr:uid="{5E3B6394-FE8D-4E26-A22B-18F96180FE08}"/>
    <hyperlink ref="AD1175" r:id="rId16253" display="https://www.daloopa.com/src/19139999" xr:uid="{232479F4-69A5-48AB-9091-74DE4C4AC815}"/>
    <hyperlink ref="AE1175" r:id="rId16254" display="https://www.daloopa.com/src/19139997" xr:uid="{679611ED-1ABF-4B41-92F8-BBF12E258F9D}"/>
    <hyperlink ref="AF1175" r:id="rId16255" display="https://www.daloopa.com/src/45303823" xr:uid="{1CFCBACE-4685-41DB-ACA6-1FD007B581D9}"/>
    <hyperlink ref="AG1175" r:id="rId16256" display="https://www.daloopa.com/src/19139959" xr:uid="{105F29DB-B525-47AB-BC68-994C923A627E}"/>
    <hyperlink ref="AH1175" r:id="rId16257" display="https://www.daloopa.com/src/19139945" xr:uid="{9D1E6C5C-A7C3-45B8-89BE-E41F63E0CAE9}"/>
    <hyperlink ref="AI1175" r:id="rId16258" display="https://www.daloopa.com/src/19139913" xr:uid="{E4D03FC1-A966-4036-A88C-BA35BB083283}"/>
    <hyperlink ref="AJ1175" r:id="rId16259" display="https://www.daloopa.com/src/45303824" xr:uid="{09D6C5AE-CBEE-494B-8DDD-E40706A0926E}"/>
    <hyperlink ref="AK1175" r:id="rId16260" display="https://www.daloopa.com/src/20861893" xr:uid="{47328B3B-3A64-4ABB-84F7-9422F2E936EC}"/>
    <hyperlink ref="AL1175" r:id="rId16261" display="https://www.daloopa.com/src/32323305" xr:uid="{020D4576-7C13-471E-9D93-E521C060F925}"/>
    <hyperlink ref="AM1175" r:id="rId16262" display="https://www.daloopa.com/src/38227726" xr:uid="{ACD2D92E-D5A7-44B3-8CC9-DDDB7E7E89BD}"/>
    <hyperlink ref="AN1175" r:id="rId16263" display="https://www.daloopa.com/src/46520584" xr:uid="{367A2ECC-10B9-4EC7-A936-C705736EB135}"/>
    <hyperlink ref="AO1175" r:id="rId16264" display="https://www.daloopa.com/src/53486786" xr:uid="{01DDF218-291C-4FBE-833A-DA6C9B4021CE}"/>
    <hyperlink ref="AP1175" r:id="rId16265" display="https://www.daloopa.com/src/58705054" xr:uid="{9C482B74-B29E-4C2A-BE12-C9CE17E37752}"/>
    <hyperlink ref="AQ1175" r:id="rId16266" display="https://www.daloopa.com/src/62996855" xr:uid="{B81DDB19-0A5F-4275-8B36-C0F3C43D3FA6}"/>
    <hyperlink ref="AR1175" r:id="rId16267" display="https://www.daloopa.com/src/67097405" xr:uid="{F62F373F-9398-4A5A-BDE3-303EFFC76DFD}"/>
    <hyperlink ref="AT1175" r:id="rId16268" display="https://www.daloopa.com/src/19271860" xr:uid="{BAE56AFB-1BD0-4596-BC4E-1030579A34AE}"/>
    <hyperlink ref="AU1175" r:id="rId16269" display="https://www.daloopa.com/src/19141031" xr:uid="{B91BF153-301B-4684-B303-121E0E09A06B}"/>
    <hyperlink ref="AV1175" r:id="rId16270" display="https://www.daloopa.com/src/19141333" xr:uid="{FB0D58B9-9D42-4610-AFC0-7A08A5F56956}"/>
    <hyperlink ref="AW1175" r:id="rId16271" display="https://www.daloopa.com/src/19141323" xr:uid="{CD23080B-FAF9-447B-BC7F-1D694AD3C99B}"/>
    <hyperlink ref="AX1175" r:id="rId16272" display="https://www.daloopa.com/src/19141294" xr:uid="{1C98557F-E8DF-4072-AD61-71035C68F5DA}"/>
    <hyperlink ref="AY1175" r:id="rId16273" display="https://www.daloopa.com/src/19141271" xr:uid="{3C43555F-DDE3-492D-99B7-724C167D9B92}"/>
    <hyperlink ref="AZ1175" r:id="rId16274" display="https://www.daloopa.com/src/19141233" xr:uid="{50ABF73A-2C87-4227-A98B-CBC8CC1FF3EF}"/>
    <hyperlink ref="BA1175" r:id="rId16275" display="https://www.daloopa.com/src/19141215" xr:uid="{A2ABEAA2-605B-4212-B823-B00EF537DDFC}"/>
    <hyperlink ref="BB1175" r:id="rId16276" display="https://www.daloopa.com/src/46504698" xr:uid="{0F1AA3A7-27D5-4CA1-94F5-3C6A5A8B6C4B}"/>
    <hyperlink ref="BC1175" r:id="rId16277" display="https://www.daloopa.com/src/67096975" xr:uid="{08A48AFE-7599-46E5-B273-B3074D450D6B}"/>
    <hyperlink ref="A1176" r:id="rId16278" xr:uid="{6DBC163E-0BF2-43A5-BEB2-123570ECD164}"/>
    <hyperlink ref="C1176" r:id="rId16279" xr:uid="{F9F342DE-9F72-4172-B231-E65C7309F2DD}"/>
    <hyperlink ref="M1176" r:id="rId16280" display="https://www.daloopa.com/src/19140249" xr:uid="{16CF950F-CAEB-4C66-AB8F-8B52004D6F85}"/>
    <hyperlink ref="N1176" r:id="rId16281" display="https://www.daloopa.com/src/19140218" xr:uid="{DF507A39-70A6-41D2-AE26-8E542EB67BAC}"/>
    <hyperlink ref="O1176" r:id="rId16282" display="https://www.daloopa.com/src/19140214" xr:uid="{30614AC0-BF91-42D9-AD98-233758BE295B}"/>
    <hyperlink ref="P1176" r:id="rId16283" display="https://www.daloopa.com/src/45303825" xr:uid="{7ECAE941-C3CB-4450-B3E4-1B9C4F771D24}"/>
    <hyperlink ref="Q1176" r:id="rId16284" display="https://www.daloopa.com/src/19140188" xr:uid="{C8C5F3E0-F7CB-4419-B32D-1D15BE1DA72A}"/>
    <hyperlink ref="R1176" r:id="rId16285" display="https://www.daloopa.com/src/19140161" xr:uid="{F8ADD3FC-321B-4C11-8545-A1F2CAC56D99}"/>
    <hyperlink ref="S1176" r:id="rId16286" display="https://www.daloopa.com/src/19140153" xr:uid="{2CB79949-FF7D-4244-BD26-D8D9331A2E6A}"/>
    <hyperlink ref="T1176" r:id="rId16287" display="https://www.daloopa.com/src/45303826" xr:uid="{0D9E360D-613B-466D-B524-D68A87DD4846}"/>
    <hyperlink ref="U1176" r:id="rId16288" display="https://www.daloopa.com/src/19140111" xr:uid="{47A90A5A-D6DF-4148-B6CA-46A5FEF3C63E}"/>
    <hyperlink ref="V1176" r:id="rId16289" display="https://www.daloopa.com/src/19140105" xr:uid="{5BD865D2-BC6A-4EB3-970B-390E823A6CF4}"/>
    <hyperlink ref="W1176" r:id="rId16290" display="https://www.daloopa.com/src/19140082" xr:uid="{BACA13BB-ED7E-4749-8AC4-C78A5E18BB88}"/>
    <hyperlink ref="X1176" r:id="rId16291" display="https://www.daloopa.com/src/45303827" xr:uid="{4796BE22-4DC6-4076-9E0B-B988E0F2185B}"/>
    <hyperlink ref="Y1176" r:id="rId16292" display="https://www.daloopa.com/src/19140079" xr:uid="{3C655743-2E9B-4BF7-A1DB-ABD586513952}"/>
    <hyperlink ref="Z1176" r:id="rId16293" display="https://www.daloopa.com/src/19140053" xr:uid="{1D19AFD3-24CF-4AFF-BA8F-78C2B21072F2}"/>
    <hyperlink ref="AA1176" r:id="rId16294" display="https://www.daloopa.com/src/19140036" xr:uid="{7BC53E5D-33E1-483C-A273-2F6B03CFE8B5}"/>
    <hyperlink ref="AB1176" r:id="rId16295" display="https://www.daloopa.com/src/45303828" xr:uid="{DE66D0DE-2532-42C5-85A0-0FF60898509A}"/>
    <hyperlink ref="AC1176" r:id="rId16296" display="https://www.daloopa.com/src/19140009" xr:uid="{9524DD47-8A83-4608-BACA-5E30A315E9BB}"/>
    <hyperlink ref="AD1176" r:id="rId16297" display="https://www.daloopa.com/src/19140000" xr:uid="{BD23DE37-8903-47C1-BA23-F17480176E6F}"/>
    <hyperlink ref="AE1176" r:id="rId16298" display="https://www.daloopa.com/src/19139995" xr:uid="{2F726F94-26EC-4D67-B1E7-469D139EB582}"/>
    <hyperlink ref="AF1176" r:id="rId16299" display="https://www.daloopa.com/src/45303829" xr:uid="{003DB28C-0F92-40E5-B777-72AAC4CD700B}"/>
    <hyperlink ref="AG1176" r:id="rId16300" display="https://www.daloopa.com/src/19139958" xr:uid="{C4C22A9D-D875-41E8-B8D3-A795D3471AA6}"/>
    <hyperlink ref="AH1176" r:id="rId16301" display="https://www.daloopa.com/src/19139947" xr:uid="{8EE26696-E40F-4EA2-8EFB-B7591B1FF108}"/>
    <hyperlink ref="AI1176" r:id="rId16302" display="https://www.daloopa.com/src/19139912" xr:uid="{FE481A95-21E8-46BA-B95C-057B912F4512}"/>
    <hyperlink ref="AJ1176" r:id="rId16303" display="https://www.daloopa.com/src/45303830" xr:uid="{5927F10F-DE73-4AD9-BFEF-AE510085A4E9}"/>
    <hyperlink ref="AK1176" r:id="rId16304" display="https://www.daloopa.com/src/20861892" xr:uid="{8C6A7F58-F54C-4468-B62D-1E55B5279066}"/>
    <hyperlink ref="AL1176" r:id="rId16305" display="https://www.daloopa.com/src/32323308" xr:uid="{8A8A6EB6-9F32-4328-8477-C89A233E9717}"/>
    <hyperlink ref="AM1176" r:id="rId16306" display="https://www.daloopa.com/src/38227725" xr:uid="{938A0167-1F49-449E-AE34-C3A581DA85D6}"/>
    <hyperlink ref="AN1176" r:id="rId16307" display="https://www.daloopa.com/src/46520585" xr:uid="{9ADA3561-8F3A-4E48-A556-22B7E4F69C33}"/>
    <hyperlink ref="AO1176" r:id="rId16308" display="https://www.daloopa.com/src/53486784" xr:uid="{C3E643F0-3AFA-4BAA-AE43-DFEC31CC61D4}"/>
    <hyperlink ref="AP1176" r:id="rId16309" display="https://www.daloopa.com/src/58705055" xr:uid="{A4F0098C-E2A9-4DB5-A3A4-417CF50C1B45}"/>
    <hyperlink ref="AQ1176" r:id="rId16310" display="https://www.daloopa.com/src/62996857" xr:uid="{6DAEC1E3-6F7B-442B-A66F-C3C4A6AC6170}"/>
    <hyperlink ref="AR1176" r:id="rId16311" display="https://www.daloopa.com/src/67097406" xr:uid="{5C052699-98D8-4B74-8E83-4532921788D0}"/>
    <hyperlink ref="AT1176" r:id="rId16312" display="https://www.daloopa.com/src/19271861" xr:uid="{A16127FB-B814-44C8-86C5-6D39A46A1499}"/>
    <hyperlink ref="AU1176" r:id="rId16313" display="https://www.daloopa.com/src/19141030" xr:uid="{3000CD89-E478-4569-9396-12EB54D77B80}"/>
    <hyperlink ref="AV1176" r:id="rId16314" display="https://www.daloopa.com/src/19141334" xr:uid="{3466F7F3-BAAE-497A-BD46-A703999D5851}"/>
    <hyperlink ref="AW1176" r:id="rId16315" display="https://www.daloopa.com/src/19141324" xr:uid="{3566BED2-8EEC-4A1B-B2A3-DE7CBD68BA03}"/>
    <hyperlink ref="AX1176" r:id="rId16316" display="https://www.daloopa.com/src/19141296" xr:uid="{96AE1FC4-855B-4C79-B2A9-EA1E585222A1}"/>
    <hyperlink ref="AY1176" r:id="rId16317" display="https://www.daloopa.com/src/19141270" xr:uid="{B85421B4-2DC1-454D-9947-BDE076835DFC}"/>
    <hyperlink ref="AZ1176" r:id="rId16318" display="https://www.daloopa.com/src/19141234" xr:uid="{EEE42853-56DD-4795-B6A2-CD81509E715D}"/>
    <hyperlink ref="BA1176" r:id="rId16319" display="https://www.daloopa.com/src/19141217" xr:uid="{1940390A-C90B-4633-867D-D82DE9DEAFA6}"/>
    <hyperlink ref="BB1176" r:id="rId16320" display="https://www.daloopa.com/src/46504701" xr:uid="{E79991DE-5D40-4EE3-83F3-3970B29C2393}"/>
    <hyperlink ref="BC1176" r:id="rId16321" display="https://www.daloopa.com/src/67096976" xr:uid="{BCF50420-01F2-42AA-9D98-7233C5C3795B}"/>
    <hyperlink ref="A1177" r:id="rId16322" xr:uid="{91EB116F-8158-478B-A37D-F8B0889B6C55}"/>
    <hyperlink ref="C1177" r:id="rId16323" xr:uid="{6CDB948F-D3D0-422D-A00C-905FFCFDFA80}"/>
    <hyperlink ref="E1177" r:id="rId16324" display="https://www.daloopa.com/src/19272113" xr:uid="{02F0E790-8531-4651-AEB6-2645FC0F95BC}"/>
    <hyperlink ref="F1177" r:id="rId16325" display="https://www.daloopa.com/src/19272013" xr:uid="{1AB3E4C2-F07F-4963-855B-B22B55B01AB7}"/>
    <hyperlink ref="G1177" r:id="rId16326" display="https://www.daloopa.com/src/19271928" xr:uid="{6758469D-CD28-4930-B34C-610FE31BC86E}"/>
    <hyperlink ref="H1177" r:id="rId16327" display="https://www.daloopa.com/src/45303831" xr:uid="{91DF4DE6-8893-4A07-9339-51F2D09B66EC}"/>
    <hyperlink ref="I1177" r:id="rId16328" display="https://www.daloopa.com/src/19140446" xr:uid="{7BCD8EDD-E19F-454C-BB76-A80981DD5145}"/>
    <hyperlink ref="J1177" r:id="rId16329" display="https://www.daloopa.com/src/19140437" xr:uid="{D589C77B-7AA2-4B3E-9603-C1468938CCEF}"/>
    <hyperlink ref="K1177" r:id="rId16330" display="https://www.daloopa.com/src/19140429" xr:uid="{CC116BDF-C752-4766-BE0C-54627131A774}"/>
    <hyperlink ref="L1177" r:id="rId16331" display="https://www.daloopa.com/src/45303832" xr:uid="{F601B9A8-828B-4B87-9A00-30B50063D326}"/>
    <hyperlink ref="M1177" r:id="rId16332" display="https://www.daloopa.com/src/19140250" xr:uid="{6E95C165-CFB8-49F2-9143-F32EC6CAA52E}"/>
    <hyperlink ref="N1177" r:id="rId16333" display="https://www.daloopa.com/src/19140219" xr:uid="{670B6E9B-43BE-4FDE-B761-06E5C065F349}"/>
    <hyperlink ref="O1177" r:id="rId16334" display="https://www.daloopa.com/src/19140213" xr:uid="{D782A3F4-1A1E-485A-A783-BAE926675710}"/>
    <hyperlink ref="P1177" r:id="rId16335" display="https://www.daloopa.com/src/45303833" xr:uid="{7CA787EB-5BE8-4C02-A644-D94417C08D1A}"/>
    <hyperlink ref="Q1177" r:id="rId16336" display="https://www.daloopa.com/src/19140189" xr:uid="{B329C3D1-EF62-45E0-9202-7C1FE3003C7E}"/>
    <hyperlink ref="R1177" r:id="rId16337" display="https://www.daloopa.com/src/19140162" xr:uid="{FCF5F178-1AF7-443E-826F-8EDEE5ADF3DD}"/>
    <hyperlink ref="S1177" r:id="rId16338" display="https://www.daloopa.com/src/19140154" xr:uid="{BAFAAAB5-4827-4866-8153-8FE1AE8F1EAF}"/>
    <hyperlink ref="T1177" r:id="rId16339" display="https://www.daloopa.com/src/45303834" xr:uid="{C27DAA09-1B6F-4381-B0CF-1356DAC29ECA}"/>
    <hyperlink ref="U1177" r:id="rId16340" display="https://www.daloopa.com/src/19140112" xr:uid="{9D60B259-B3C2-498C-A7EF-9DD81278C201}"/>
    <hyperlink ref="V1177" r:id="rId16341" display="https://www.daloopa.com/src/19140108" xr:uid="{7BC08F13-D42D-49F5-987E-00028DACE4B0}"/>
    <hyperlink ref="W1177" r:id="rId16342" display="https://www.daloopa.com/src/19140083" xr:uid="{20CEC8BB-14F2-49D8-83EC-29CE996AEC76}"/>
    <hyperlink ref="X1177" r:id="rId16343" display="https://www.daloopa.com/src/45303835" xr:uid="{BF4C1A7C-5F60-41F2-A540-5F90D8237264}"/>
    <hyperlink ref="Y1177" r:id="rId16344" display="https://www.daloopa.com/src/19140078" xr:uid="{B087355E-F3D4-4B5E-8681-E511D3398B62}"/>
    <hyperlink ref="Z1177" r:id="rId16345" display="https://www.daloopa.com/src/19140051" xr:uid="{29842E52-9F5E-4837-9DB2-0B1AD9C102A9}"/>
    <hyperlink ref="AA1177" r:id="rId16346" display="https://www.daloopa.com/src/19140038" xr:uid="{7B3C2DED-2DDB-454A-BBBD-02E60BBFABDD}"/>
    <hyperlink ref="AB1177" r:id="rId16347" display="https://www.daloopa.com/src/45303836" xr:uid="{8A860E71-75F8-4FC1-8983-F4BA43DFD98A}"/>
    <hyperlink ref="AC1177" r:id="rId16348" display="https://www.daloopa.com/src/19140011" xr:uid="{068E45D4-4A11-4BFC-AC49-DBC09E96B8EE}"/>
    <hyperlink ref="AD1177" r:id="rId16349" display="https://www.daloopa.com/src/19140001" xr:uid="{9CAD282E-4282-4881-98C7-893B5D96846D}"/>
    <hyperlink ref="AE1177" r:id="rId16350" display="https://www.daloopa.com/src/19139996" xr:uid="{0D8B9983-2DDB-4940-BF83-46DA9919493A}"/>
    <hyperlink ref="AF1177" r:id="rId16351" display="https://www.daloopa.com/src/45303837" xr:uid="{35907991-11CE-4811-9373-5FC1B0A97719}"/>
    <hyperlink ref="AG1177" r:id="rId16352" display="https://www.daloopa.com/src/19139960" xr:uid="{C427955F-5069-4DE9-8542-B90734827523}"/>
    <hyperlink ref="AH1177" r:id="rId16353" display="https://www.daloopa.com/src/19139946" xr:uid="{F5A3B3F9-C819-4209-BAD0-6A2210108DB8}"/>
    <hyperlink ref="AI1177" r:id="rId16354" display="https://www.daloopa.com/src/19139911" xr:uid="{FDAD0334-ACDA-4D23-9393-01724B11EB00}"/>
    <hyperlink ref="AJ1177" r:id="rId16355" display="https://www.daloopa.com/src/45303838" xr:uid="{267A6936-225A-4569-A60F-A6F044FC867D}"/>
    <hyperlink ref="AK1177" r:id="rId16356" display="https://www.daloopa.com/src/20861895" xr:uid="{3E00A9FB-0F00-48AA-8D4F-1CF7198B8EF9}"/>
    <hyperlink ref="AL1177" r:id="rId16357" display="https://www.daloopa.com/src/32323307" xr:uid="{014D5371-4D08-410D-87CB-C9289A6766F4}"/>
    <hyperlink ref="AM1177" r:id="rId16358" display="https://www.daloopa.com/src/38227724" xr:uid="{9D59B091-6D52-4654-BCB4-5A48C41A1A53}"/>
    <hyperlink ref="AN1177" r:id="rId16359" display="https://www.daloopa.com/src/46520586" xr:uid="{CCD2F218-E5FC-49E7-BB66-18C35A538DE2}"/>
    <hyperlink ref="AO1177" r:id="rId16360" display="https://www.daloopa.com/src/53486785" xr:uid="{003D1706-BEEE-4114-BF82-153C4FCA0A73}"/>
    <hyperlink ref="AP1177" r:id="rId16361" display="https://www.daloopa.com/src/58705056" xr:uid="{958C3A7C-5CBC-4EAF-8DAA-934FDC53B81B}"/>
    <hyperlink ref="AQ1177" r:id="rId16362" display="https://www.daloopa.com/src/62996856" xr:uid="{5C1FB632-FC2C-4F92-AB0C-DDC4472F48F4}"/>
    <hyperlink ref="AR1177" r:id="rId16363" display="https://www.daloopa.com/src/67097407" xr:uid="{26EF211F-BBB8-4E64-918B-05739C33B1D0}"/>
    <hyperlink ref="AT1177" r:id="rId16364" display="https://www.daloopa.com/src/19271859" xr:uid="{61B230DB-AB78-43D6-8669-DA4D8D3AB5CE}"/>
    <hyperlink ref="AU1177" r:id="rId16365" display="https://www.daloopa.com/src/19141032" xr:uid="{7358EC67-2C82-4DA3-A641-BE5CF7D45321}"/>
    <hyperlink ref="AV1177" r:id="rId16366" display="https://www.daloopa.com/src/19141335" xr:uid="{3704CA9E-BFF2-42CE-9604-7DAD503E86BB}"/>
    <hyperlink ref="AW1177" r:id="rId16367" display="https://www.daloopa.com/src/19141325" xr:uid="{17CC6E13-C39D-42E2-AD7E-111492858248}"/>
    <hyperlink ref="AX1177" r:id="rId16368" display="https://www.daloopa.com/src/19141295" xr:uid="{0E851278-8B0F-4723-8618-2CC129484EC2}"/>
    <hyperlink ref="AY1177" r:id="rId16369" display="https://www.daloopa.com/src/19141269" xr:uid="{AB965197-5DBB-470A-87AA-6CED29BA021B}"/>
    <hyperlink ref="AZ1177" r:id="rId16370" display="https://www.daloopa.com/src/19141235" xr:uid="{4F0660E6-1032-4D1C-A272-53EA863A35B7}"/>
    <hyperlink ref="BA1177" r:id="rId16371" display="https://www.daloopa.com/src/19141216" xr:uid="{2B4452AB-F059-4F34-B5FB-70DE94C02119}"/>
    <hyperlink ref="BB1177" r:id="rId16372" display="https://www.daloopa.com/src/46504699" xr:uid="{54A8B7BD-FC97-4111-90F7-C793F1C2BE66}"/>
    <hyperlink ref="BC1177" r:id="rId16373" display="https://www.daloopa.com/src/67096974" xr:uid="{28B00975-F1C8-4F76-A281-D795ED4A7FBA}"/>
    <hyperlink ref="A1181" r:id="rId16374" xr:uid="{FB8551AF-E9B8-4676-9AAB-DEA9740FE902}"/>
    <hyperlink ref="C1181" r:id="rId16375" xr:uid="{2B12E164-4EAB-474E-A66A-6881DF0FFEE9}"/>
    <hyperlink ref="F1181" r:id="rId16376" display="https://www.daloopa.com/src/19197198" xr:uid="{3D868527-0926-4878-9ED7-3742FECF1539}"/>
    <hyperlink ref="G1181" r:id="rId16377" display="https://www.daloopa.com/src/19197162" xr:uid="{044A1999-10FA-4566-9B4C-3471ED4984E9}"/>
    <hyperlink ref="H1181" r:id="rId16378" display="https://www.daloopa.com/src/19197370" xr:uid="{096307AD-3944-423E-BACD-2875D832E16F}"/>
    <hyperlink ref="I1181" r:id="rId16379" display="https://www.daloopa.com/src/19197075" xr:uid="{138DCEC8-47C6-4816-A6AB-8DA1E9A00DAD}"/>
    <hyperlink ref="A1182" r:id="rId16380" xr:uid="{51D6F7F1-4CBA-4DE1-BDB7-14C4F7B35E21}"/>
    <hyperlink ref="C1182" r:id="rId16381" xr:uid="{4753B417-3CDE-4A5E-A108-1C20DB924BEC}"/>
    <hyperlink ref="N1182" r:id="rId16382" display="https://www.daloopa.com/src/19196874" xr:uid="{D875EBCF-BFFC-491B-9759-95BDFEB9F01B}"/>
    <hyperlink ref="O1182" r:id="rId16383" display="https://www.daloopa.com/src/19196815" xr:uid="{3D47D504-E133-41B6-9276-5375D666C1F3}"/>
    <hyperlink ref="P1182" r:id="rId16384" display="https://www.daloopa.com/src/19196682" xr:uid="{EF4AEE52-64E9-46DE-802F-3270B68C9785}"/>
    <hyperlink ref="Q1182" r:id="rId16385" display="https://www.daloopa.com/src/19196291" xr:uid="{9F466A69-3E1F-4B65-9466-713D2E34CA93}"/>
    <hyperlink ref="A1183" r:id="rId16386" xr:uid="{C85FE340-7179-4097-B3B9-0B842DD2ED35}"/>
    <hyperlink ref="C1183" r:id="rId16387" xr:uid="{F73F65AF-8B54-4C66-B444-747E9841F61E}"/>
    <hyperlink ref="AH1183" r:id="rId16388" display="https://www.daloopa.com/src/19172020" xr:uid="{51B59C9A-7F59-48E9-A002-C6EEB12F7F08}"/>
    <hyperlink ref="A1184" r:id="rId16389" xr:uid="{2CBADB76-48B8-4B1D-AC13-7FD193FAC142}"/>
    <hyperlink ref="C1184" r:id="rId16390" xr:uid="{3399A997-2B9B-45EC-AFCD-00AF2BC531FC}"/>
    <hyperlink ref="G1184" r:id="rId16391" display="https://www.daloopa.com/src/19197158" xr:uid="{0CC9CA96-9714-4A14-8057-03B82F620D04}"/>
    <hyperlink ref="H1184" r:id="rId16392" display="https://www.daloopa.com/src/19197367" xr:uid="{08158D6E-B254-411B-84EA-5764FEEE8640}"/>
    <hyperlink ref="I1184" r:id="rId16393" display="https://www.daloopa.com/src/19197073" xr:uid="{065FD491-7442-4EB4-819C-37E99970B025}"/>
    <hyperlink ref="J1184" r:id="rId16394" display="https://www.daloopa.com/src/19197039" xr:uid="{7AA0D735-B51E-4E36-B718-EA340040729E}"/>
    <hyperlink ref="K1184" r:id="rId16395" display="https://www.daloopa.com/src/19197021" xr:uid="{DF448046-B3B2-4814-9CE7-DBC432A3D85F}"/>
    <hyperlink ref="L1184" r:id="rId16396" display="https://www.daloopa.com/src/19197430" xr:uid="{4CEFD0CB-D691-4BF3-B595-531A0BD8DDB0}"/>
    <hyperlink ref="M1184" r:id="rId16397" display="https://www.daloopa.com/src/19196909" xr:uid="{553B00E4-8A41-4AB6-8715-F70827B4B1F6}"/>
    <hyperlink ref="N1184" r:id="rId16398" display="https://www.daloopa.com/src/19196877" xr:uid="{2FCB89DC-3060-4808-8136-677C464D7B97}"/>
    <hyperlink ref="O1184" r:id="rId16399" display="https://www.daloopa.com/src/19196813" xr:uid="{0BBD9155-C6A6-41BD-9E77-8DF8D8AF7206}"/>
    <hyperlink ref="P1184" r:id="rId16400" display="https://www.daloopa.com/src/19196687" xr:uid="{D8F4E8CE-D87B-4094-A3F5-9F6D324D597C}"/>
    <hyperlink ref="Q1184" r:id="rId16401" display="https://www.daloopa.com/src/19196292" xr:uid="{5E3DEE83-95A8-440B-A958-571EEC952892}"/>
    <hyperlink ref="R1184" r:id="rId16402" display="https://www.daloopa.com/src/19166508" xr:uid="{32A39C61-4F33-4850-BE29-F565FDFA8BCC}"/>
    <hyperlink ref="A1185" r:id="rId16403" xr:uid="{5B08AFD9-EDF2-489D-8A09-201902B2CB98}"/>
    <hyperlink ref="C1185" r:id="rId16404" xr:uid="{8AC3046F-BD0D-4AD7-BCE6-EA92C326E1B6}"/>
    <hyperlink ref="AH1185" r:id="rId16405" display="https://www.daloopa.com/src/19172017" xr:uid="{94339FDE-9497-4865-ACE7-0CCE347972E4}"/>
    <hyperlink ref="A1186" r:id="rId16406" xr:uid="{358DC44A-D557-496C-B841-E8C18362DB94}"/>
    <hyperlink ref="C1186" r:id="rId16407" xr:uid="{985540A1-30A9-45D9-9D40-420A966B787F}"/>
    <hyperlink ref="AH1186" r:id="rId16408" display="https://www.daloopa.com/src/19172018" xr:uid="{20329C56-973A-4A94-A49D-671A43A1629B}"/>
    <hyperlink ref="A1187" r:id="rId16409" xr:uid="{F443CF8E-F134-41CE-A882-CA7F6CCD4580}"/>
    <hyperlink ref="C1187" r:id="rId16410" xr:uid="{29149C98-13C0-471B-BAE4-32AC5289BE99}"/>
    <hyperlink ref="F1187" r:id="rId16411" display="https://www.daloopa.com/src/19197194" xr:uid="{5FB75202-0519-4D22-A53B-E5DA73680961}"/>
    <hyperlink ref="G1187" r:id="rId16412" display="https://www.daloopa.com/src/19197163" xr:uid="{892B3B2A-A70A-4960-8273-23B455A0B225}"/>
    <hyperlink ref="H1187" r:id="rId16413" display="https://www.daloopa.com/src/19197372" xr:uid="{5488C3C1-A54E-48D3-80C0-3115D4EA8884}"/>
    <hyperlink ref="I1187" r:id="rId16414" display="https://www.daloopa.com/src/19197076" xr:uid="{897753B3-B034-47A5-818C-EB1632FCAC67}"/>
    <hyperlink ref="J1187" r:id="rId16415" display="https://www.daloopa.com/src/19197040" xr:uid="{BA124F53-4793-43EA-AAB4-196861CF5F07}"/>
    <hyperlink ref="K1187" r:id="rId16416" display="https://www.daloopa.com/src/19197022" xr:uid="{02928A81-F271-424D-843D-27EC1CC888F6}"/>
    <hyperlink ref="L1187" r:id="rId16417" display="https://www.daloopa.com/src/19197429" xr:uid="{69B28435-7F89-4B95-8DF4-990315232713}"/>
    <hyperlink ref="M1187" r:id="rId16418" display="https://www.daloopa.com/src/19196910" xr:uid="{2A026EAD-0FFD-458C-AFDB-B696F37240B1}"/>
    <hyperlink ref="N1187" r:id="rId16419" display="https://www.daloopa.com/src/19196882" xr:uid="{13F88177-5DF7-44A6-A732-00742D516251}"/>
    <hyperlink ref="O1187" r:id="rId16420" display="https://www.daloopa.com/src/19196816" xr:uid="{7682DCA3-D4C3-4F9D-973E-1C514CCBE173}"/>
    <hyperlink ref="P1187" r:id="rId16421" display="https://www.daloopa.com/src/19196686" xr:uid="{F42697E7-FE60-4D20-9688-8CC450526C27}"/>
    <hyperlink ref="Q1187" r:id="rId16422" display="https://www.daloopa.com/src/19196293" xr:uid="{FC7C557F-302A-4C8F-9425-ACA1CECD4B6B}"/>
    <hyperlink ref="R1187" r:id="rId16423" display="https://www.daloopa.com/src/19166507" xr:uid="{DB95DC26-BB36-4A38-A56F-E7777FDC1147}"/>
    <hyperlink ref="AH1187" r:id="rId16424" display="https://www.daloopa.com/src/19172019" xr:uid="{7FE8C6F6-16D6-48CA-8F65-676B9F999F87}"/>
    <hyperlink ref="A1190" r:id="rId16425" xr:uid="{D7F97C03-5ABA-4AC6-8F70-1B90CDE3BDDE}"/>
    <hyperlink ref="C1190" r:id="rId16426" xr:uid="{E355B527-BA79-4284-83DC-CDB83654C631}"/>
    <hyperlink ref="E1190" r:id="rId16427" display="https://www.daloopa.com/src/19197225" xr:uid="{D1F078CB-208F-48E9-8BB9-B94638C68AB5}"/>
    <hyperlink ref="A1191" r:id="rId16428" xr:uid="{AC4768A8-ADE8-4BD4-BF75-31F699FC89FF}"/>
    <hyperlink ref="C1191" r:id="rId16429" xr:uid="{49B70B52-731D-4397-BE74-47A7F639858A}"/>
    <hyperlink ref="E1191" r:id="rId16430" display="https://www.daloopa.com/src/19197227" xr:uid="{081787EC-5741-4B6E-9842-CA2EFB5C78B5}"/>
    <hyperlink ref="F1191" r:id="rId16431" display="https://www.daloopa.com/src/19197193" xr:uid="{9A54F44F-570A-4073-A258-C4A7614F8304}"/>
    <hyperlink ref="G1191" r:id="rId16432" display="https://www.daloopa.com/src/19197164" xr:uid="{0D6EAC87-521F-4FFB-AD6C-A8E27CFA109C}"/>
    <hyperlink ref="H1191" r:id="rId16433" display="https://www.daloopa.com/src/19197371" xr:uid="{D2DC7311-A43D-4709-844B-A4265F377FA6}"/>
    <hyperlink ref="I1191" r:id="rId16434" display="https://www.daloopa.com/src/19197077" xr:uid="{05A3056B-37AE-4282-9E50-978C091B6CD6}"/>
    <hyperlink ref="J1191" r:id="rId16435" display="https://www.daloopa.com/src/19197041" xr:uid="{6981D43B-99F4-4E68-9EB2-AA22397F8FC3}"/>
    <hyperlink ref="K1191" r:id="rId16436" display="https://www.daloopa.com/src/19197027" xr:uid="{2F40595F-6E24-4D38-9B64-ADF8835F9B68}"/>
    <hyperlink ref="L1191" r:id="rId16437" display="https://www.daloopa.com/src/19197433" xr:uid="{3259A3D2-8CE0-4B38-8E31-E5C04241613E}"/>
    <hyperlink ref="M1191" r:id="rId16438" display="https://www.daloopa.com/src/19196913" xr:uid="{9F643824-5AD9-4138-936E-CAEE71DB5CB5}"/>
    <hyperlink ref="A1192" r:id="rId16439" xr:uid="{44E9A380-50B7-473B-84C3-4E51C1A77782}"/>
    <hyperlink ref="C1192" r:id="rId16440" xr:uid="{089E758A-2B3B-4770-9519-1B1234FF20B9}"/>
    <hyperlink ref="E1192" r:id="rId16441" display="https://www.daloopa.com/src/19197226" xr:uid="{8537AB85-BD5B-4BB4-8467-612DC4A6A3FB}"/>
    <hyperlink ref="F1192" r:id="rId16442" display="https://www.daloopa.com/src/19197197" xr:uid="{54DCE3B4-A520-4885-A334-5F1A5151E189}"/>
    <hyperlink ref="G1192" r:id="rId16443" display="https://www.daloopa.com/src/19197160" xr:uid="{E2A7FDF2-0975-4801-917E-76048A8F1366}"/>
    <hyperlink ref="H1192" r:id="rId16444" display="https://www.daloopa.com/src/19197374" xr:uid="{3BF9C0C9-B464-4393-8E5A-FB1205A54CE8}"/>
    <hyperlink ref="I1192" r:id="rId16445" display="https://www.daloopa.com/src/19197079" xr:uid="{70174F05-6F13-4872-AFC4-6D172726A3E5}"/>
    <hyperlink ref="J1192" r:id="rId16446" display="https://www.daloopa.com/src/19197043" xr:uid="{06E4984E-63D4-4B66-93B7-C9C9319323E1}"/>
    <hyperlink ref="K1192" r:id="rId16447" display="https://www.daloopa.com/src/19197026" xr:uid="{53E647EE-C5FF-4685-9D07-94A0FA75AAA4}"/>
    <hyperlink ref="L1192" r:id="rId16448" display="https://www.daloopa.com/src/19197434" xr:uid="{A20EEE73-1116-4DDA-9F44-451094548794}"/>
    <hyperlink ref="M1192" r:id="rId16449" display="https://www.daloopa.com/src/19196916" xr:uid="{9F01DFE6-ED82-4BA2-BB88-4F6A2239266E}"/>
    <hyperlink ref="N1192" r:id="rId16450" display="https://www.daloopa.com/src/19196880" xr:uid="{A87F824C-8FE5-4721-9910-B4004AC5002A}"/>
    <hyperlink ref="O1192" r:id="rId16451" display="https://www.daloopa.com/src/19196818" xr:uid="{484E556C-4B8A-40B6-B5BC-F7F659DCEE2B}"/>
    <hyperlink ref="P1192" r:id="rId16452" display="https://www.daloopa.com/src/19196684" xr:uid="{776586BF-EDE2-4A3C-B11C-FEA85188BB4E}"/>
    <hyperlink ref="Q1192" r:id="rId16453" display="https://www.daloopa.com/src/19196295" xr:uid="{FC87D21E-7DB7-4C35-875B-4988B61AE8D3}"/>
    <hyperlink ref="R1192" r:id="rId16454" display="https://www.daloopa.com/src/19166509" xr:uid="{20032E5E-E796-4688-B0D7-205227FC2E3F}"/>
    <hyperlink ref="S1192" r:id="rId16455" display="https://www.daloopa.com/src/19165193" xr:uid="{246FA91A-15EB-425A-A638-6F43FFACB31A}"/>
    <hyperlink ref="T1192" r:id="rId16456" display="https://www.daloopa.com/src/19165108" xr:uid="{8115BA04-9EEC-4119-9DF8-E0D397ECC673}"/>
    <hyperlink ref="U1192" r:id="rId16457" display="https://www.daloopa.com/src/19165063" xr:uid="{58C00749-17C7-493A-A1AB-431413812DB1}"/>
    <hyperlink ref="V1192" r:id="rId16458" display="https://www.daloopa.com/src/19165023" xr:uid="{E01D72E3-345E-45C0-9427-7A03192FB049}"/>
    <hyperlink ref="W1192" r:id="rId16459" display="https://www.daloopa.com/src/19164976" xr:uid="{8E284F12-4617-4C27-BBFF-CADB42135668}"/>
    <hyperlink ref="X1192" r:id="rId16460" display="https://www.daloopa.com/src/19164949" xr:uid="{52CEB3E3-D217-46E4-BC82-898C3FE22701}"/>
    <hyperlink ref="Y1192" r:id="rId16461" display="https://www.daloopa.com/src/19164896" xr:uid="{F0C72FF7-C70F-4B6F-A356-A130AE75B7F3}"/>
    <hyperlink ref="Z1192" r:id="rId16462" display="https://www.daloopa.com/src/19164857" xr:uid="{B7B6EF9F-89E1-4968-8D26-A57EA925F0BB}"/>
    <hyperlink ref="AA1192" r:id="rId16463" display="https://www.daloopa.com/src/19164836" xr:uid="{015AFE3F-DD6F-4198-97E6-2D61D94E87B9}"/>
    <hyperlink ref="AB1192" r:id="rId16464" display="https://www.daloopa.com/src/19164781" xr:uid="{833D9723-2915-4F5F-AF40-D039A7FA8817}"/>
    <hyperlink ref="AC1192" r:id="rId16465" display="https://www.daloopa.com/src/19164749" xr:uid="{93428182-B235-4A5F-83E2-5A619A6DDE25}"/>
    <hyperlink ref="AD1192" r:id="rId16466" display="https://www.daloopa.com/src/19164692" xr:uid="{57191203-D2DA-4AB9-B1C3-58DCDFC898FA}"/>
    <hyperlink ref="AE1192" r:id="rId16467" display="https://www.daloopa.com/src/19164658" xr:uid="{0F4EA746-B16B-4088-988B-426073A515EA}"/>
    <hyperlink ref="AF1192" r:id="rId16468" display="https://www.daloopa.com/src/18842709" xr:uid="{71DD833B-F07D-4D70-AE7C-5B29D9575CFF}"/>
    <hyperlink ref="AG1192" r:id="rId16469" display="https://www.daloopa.com/src/18842961" xr:uid="{45F382DE-BDD0-4FA2-961A-6E11D6054110}"/>
    <hyperlink ref="A1193" r:id="rId16470" xr:uid="{DD1D5BC7-54CF-40E2-B6D4-60D1730033EB}"/>
    <hyperlink ref="C1193" r:id="rId16471" xr:uid="{4FC00872-BB66-49EC-9ADD-EBBCA60F212E}"/>
    <hyperlink ref="I1193" r:id="rId16472" display="https://www.daloopa.com/src/19197078" xr:uid="{606B9E4F-2ACC-45AF-A772-0D0E459EC3A5}"/>
    <hyperlink ref="J1193" r:id="rId16473" display="https://www.daloopa.com/src/19197042" xr:uid="{9F85CE2C-8BBB-420E-835A-6DB05C9F6021}"/>
    <hyperlink ref="K1193" r:id="rId16474" display="https://www.daloopa.com/src/19197029" xr:uid="{AFA0AFC9-2C32-464E-9DA3-7299C53F5FEE}"/>
    <hyperlink ref="L1193" r:id="rId16475" display="https://www.daloopa.com/src/19197436" xr:uid="{C4101D8D-9056-4606-884A-4A9E83F28A99}"/>
    <hyperlink ref="M1193" r:id="rId16476" display="https://www.daloopa.com/src/19196917" xr:uid="{8FFC190A-D75D-4177-9E98-D7E0695F4522}"/>
    <hyperlink ref="N1193" r:id="rId16477" display="https://www.daloopa.com/src/19196881" xr:uid="{C7501D39-E1AF-4E89-B0F6-80F3BDA54A35}"/>
    <hyperlink ref="O1193" r:id="rId16478" display="https://www.daloopa.com/src/19196817" xr:uid="{B9FB0ABB-7E0F-48A7-BC74-FEE2AE693338}"/>
    <hyperlink ref="P1193" r:id="rId16479" display="https://www.daloopa.com/src/19196685" xr:uid="{CF03F857-9CE8-420E-A6C4-6837D0998A4B}"/>
    <hyperlink ref="Q1193" r:id="rId16480" display="https://www.daloopa.com/src/19196290" xr:uid="{2544ED83-B712-4FFA-9F82-E459F04C020B}"/>
    <hyperlink ref="R1193" r:id="rId16481" display="https://www.daloopa.com/src/19166511" xr:uid="{093D66F5-5382-4DF9-8E4E-6D749E47ACC7}"/>
    <hyperlink ref="S1193" r:id="rId16482" display="https://www.daloopa.com/src/19165196" xr:uid="{1A3B27B7-9A33-454D-986B-24EFE75AB78E}"/>
    <hyperlink ref="T1193" r:id="rId16483" display="https://www.daloopa.com/src/19165109" xr:uid="{DDF71619-AFD3-4273-8E60-E67B270E7289}"/>
    <hyperlink ref="U1193" r:id="rId16484" display="https://www.daloopa.com/src/19165066" xr:uid="{29E69A3A-EFAF-4F92-979C-536B85F16349}"/>
    <hyperlink ref="V1193" r:id="rId16485" display="https://www.daloopa.com/src/19165028" xr:uid="{40FA68CE-C88B-46A7-96EC-9C9897647EEB}"/>
    <hyperlink ref="W1193" r:id="rId16486" display="https://www.daloopa.com/src/19164977" xr:uid="{F40140B6-586F-47F4-9A6C-47FFB1008FBE}"/>
    <hyperlink ref="X1193" r:id="rId16487" display="https://www.daloopa.com/src/19164950" xr:uid="{CEEBD919-B688-47E5-BEA7-8D092453718D}"/>
    <hyperlink ref="Y1193" r:id="rId16488" display="https://www.daloopa.com/src/19164897" xr:uid="{5D9BBEF4-A420-4D24-8B89-9F1A19B5D0F5}"/>
    <hyperlink ref="Z1193" r:id="rId16489" display="https://www.daloopa.com/src/19164859" xr:uid="{124C62FF-729D-4DC6-AB0D-38EDD846D576}"/>
    <hyperlink ref="AA1193" r:id="rId16490" display="https://www.daloopa.com/src/19164840" xr:uid="{DF9647F7-128E-445C-BCBC-2E72DD272AB9}"/>
    <hyperlink ref="AB1193" r:id="rId16491" display="https://www.daloopa.com/src/19164780" xr:uid="{69B3628F-D7A3-4311-A46A-24C2B91FF71E}"/>
    <hyperlink ref="AC1193" r:id="rId16492" display="https://www.daloopa.com/src/19164748" xr:uid="{53649B5D-D685-4A5F-905C-2CCD217391A7}"/>
    <hyperlink ref="AD1193" r:id="rId16493" display="https://www.daloopa.com/src/19164697" xr:uid="{C6A5327E-1CE6-43E3-AF23-0271E9D3AF43}"/>
    <hyperlink ref="AE1193" r:id="rId16494" display="https://www.daloopa.com/src/19164659" xr:uid="{249A61CB-49E1-4DBE-9DBD-60A909EAD8FB}"/>
    <hyperlink ref="AF1193" r:id="rId16495" display="https://www.daloopa.com/src/18842710" xr:uid="{49A71D3E-E37C-4DE6-A945-AB8438AA7A98}"/>
    <hyperlink ref="AG1193" r:id="rId16496" display="https://www.daloopa.com/src/18842963" xr:uid="{1AE7BC35-0F77-4781-A21E-F0320A515742}"/>
    <hyperlink ref="AH1193" r:id="rId16497" display="https://www.daloopa.com/src/18843786" xr:uid="{5F769442-1289-439C-8AA1-A2F4185BDBCF}"/>
    <hyperlink ref="A1194" r:id="rId16498" xr:uid="{E0990241-AC95-4A83-8547-E48666747C4B}"/>
    <hyperlink ref="C1194" r:id="rId16499" xr:uid="{6EC24EBE-55EE-4AED-BFC9-AACA660E9E8A}"/>
    <hyperlink ref="S1194" r:id="rId16500" display="https://www.daloopa.com/src/19165194" xr:uid="{9B5A0E31-19A1-442E-94D2-19A7FD8270B9}"/>
    <hyperlink ref="T1194" r:id="rId16501" display="https://www.daloopa.com/src/19165110" xr:uid="{FB29FBB6-F7EC-4657-B992-17EDAC408516}"/>
    <hyperlink ref="U1194" r:id="rId16502" display="https://www.daloopa.com/src/19165065" xr:uid="{5786A972-E82B-4758-84AB-F5B827C325A1}"/>
    <hyperlink ref="V1194" r:id="rId16503" display="https://www.daloopa.com/src/19165029" xr:uid="{18C0A68E-1BEF-4A87-A80C-2D98458D8266}"/>
    <hyperlink ref="W1194" r:id="rId16504" display="https://www.daloopa.com/src/19164980" xr:uid="{80B54F4F-3ADF-4C22-AB89-39925B86C797}"/>
    <hyperlink ref="X1194" r:id="rId16505" display="https://www.daloopa.com/src/19164951" xr:uid="{8895BCA3-0353-4B85-AA44-F2CD8F4A8580}"/>
    <hyperlink ref="Y1194" r:id="rId16506" display="https://www.daloopa.com/src/19164898" xr:uid="{1BCF753C-FDC7-4E49-9FCB-4A02432CF527}"/>
    <hyperlink ref="Z1194" r:id="rId16507" display="https://www.daloopa.com/src/19164858" xr:uid="{7CEA4454-5FA4-43A5-8681-E51C306D4B1D}"/>
    <hyperlink ref="AA1194" r:id="rId16508" display="https://www.daloopa.com/src/19164837" xr:uid="{4E1E6612-C4AF-456E-B78F-EF5D27C5F8D6}"/>
    <hyperlink ref="AB1194" r:id="rId16509" display="https://www.daloopa.com/src/19164782" xr:uid="{84E5C726-99DA-495D-8A28-57D87F2E6FB2}"/>
    <hyperlink ref="AC1194" r:id="rId16510" display="https://www.daloopa.com/src/19164751" xr:uid="{E492580F-45AE-4673-93C6-959B35902609}"/>
    <hyperlink ref="AD1194" r:id="rId16511" display="https://www.daloopa.com/src/19164696" xr:uid="{7C38B272-00A5-4824-90B4-BB11AC307F65}"/>
    <hyperlink ref="AE1194" r:id="rId16512" display="https://www.daloopa.com/src/19164660" xr:uid="{3DF20707-F132-4E05-BDC2-506CBC4362C1}"/>
    <hyperlink ref="AF1194" r:id="rId16513" display="https://www.daloopa.com/src/18842711" xr:uid="{963E1025-3BDA-4AA3-8835-305CC83DC030}"/>
    <hyperlink ref="AG1194" r:id="rId16514" display="https://www.daloopa.com/src/18842960" xr:uid="{D7963496-913B-4C35-BBDD-62D8EBA1D266}"/>
    <hyperlink ref="AH1194" r:id="rId16515" display="https://www.daloopa.com/src/18843791" xr:uid="{805D6F98-B28D-4912-BD7A-221ED195D502}"/>
    <hyperlink ref="A1195" r:id="rId16516" xr:uid="{168494A7-A12E-410D-BC7C-DD610CF6EAC4}"/>
    <hyperlink ref="C1195" r:id="rId16517" xr:uid="{7341A4BD-CD90-4B72-A843-45734BED7E0F}"/>
    <hyperlink ref="AI1195" r:id="rId16518" display="https://www.daloopa.com/src/18837798" xr:uid="{FCBE9965-A68E-4F6A-8599-CC0A95962AD2}"/>
    <hyperlink ref="AJ1195" r:id="rId16519" display="https://www.daloopa.com/src/18842778" xr:uid="{18052E78-9E9D-4B05-A717-7428A13B1D6F}"/>
    <hyperlink ref="A1196" r:id="rId16520" xr:uid="{F6B412DF-A5A6-43C3-9697-4CFEA818648F}"/>
    <hyperlink ref="C1196" r:id="rId16521" xr:uid="{C4107134-59CF-4FD7-A28B-2B94DE1F37B6}"/>
    <hyperlink ref="AI1196" r:id="rId16522" display="https://www.daloopa.com/src/18837797" xr:uid="{C6462A7E-FBF0-4396-9512-F967779791AD}"/>
    <hyperlink ref="AJ1196" r:id="rId16523" display="https://www.daloopa.com/src/18842780" xr:uid="{CE4329B3-BF12-4869-BE0E-497C9ED83A17}"/>
    <hyperlink ref="A1197" r:id="rId16524" xr:uid="{E0F10438-E33A-46F0-9931-99AA7BF682F6}"/>
    <hyperlink ref="C1197" r:id="rId16525" xr:uid="{65C3AFAF-DE86-433E-893F-BA4A59C61934}"/>
    <hyperlink ref="AK1197" r:id="rId16526" display="https://www.daloopa.com/src/20857135" xr:uid="{8FF1501B-F90F-40DA-9118-94BE790706D3}"/>
    <hyperlink ref="AL1197" r:id="rId16527" display="https://www.daloopa.com/src/32321283" xr:uid="{0529D2D8-7115-4182-8C26-8A6BD742B992}"/>
    <hyperlink ref="AM1197" r:id="rId16528" display="https://www.daloopa.com/src/38226270" xr:uid="{8282BBA9-9A9A-455C-AEF4-C1B07EA2CE68}"/>
    <hyperlink ref="AN1197" r:id="rId16529" display="https://www.daloopa.com/src/46503642" xr:uid="{99FEC5CD-93CC-4C0F-BAD8-B462416A9FA6}"/>
    <hyperlink ref="AO1197" r:id="rId16530" display="https://www.daloopa.com/src/53484692" xr:uid="{FA613AC9-844D-43B8-9549-97C89D7BAC68}"/>
    <hyperlink ref="AP1197" r:id="rId16531" display="https://www.daloopa.com/src/58703875" xr:uid="{1C71DEC6-9B61-410F-B1DE-3F6986A48262}"/>
    <hyperlink ref="AQ1197" r:id="rId16532" display="https://www.daloopa.com/src/62996646" xr:uid="{027704CF-4C63-4008-A9B2-EA6DDD777214}"/>
    <hyperlink ref="AR1197" r:id="rId16533" display="https://www.daloopa.com/src/67086669" xr:uid="{C69B7962-31DC-43CE-BC25-13832F906A3C}"/>
    <hyperlink ref="A1198" r:id="rId16534" xr:uid="{E1E071AB-77DE-4216-95AF-D0FF888A1B1A}"/>
    <hyperlink ref="C1198" r:id="rId16535" xr:uid="{22ACFA48-786B-4D95-A835-308A92EAF2FF}"/>
    <hyperlink ref="AI1198" r:id="rId16536" display="https://www.daloopa.com/src/18837795" xr:uid="{2C920A03-2802-49FE-A23F-E5FD3D5C4480}"/>
    <hyperlink ref="AJ1198" r:id="rId16537" display="https://www.daloopa.com/src/18842781" xr:uid="{B68F3E4B-7577-45AD-8CEF-1C133370C187}"/>
    <hyperlink ref="AK1198" r:id="rId16538" display="https://www.daloopa.com/src/20857129" xr:uid="{43FB4D9E-B143-418F-93AB-C109730255D0}"/>
    <hyperlink ref="AL1198" r:id="rId16539" display="https://www.daloopa.com/src/32321282" xr:uid="{5B14E524-BA79-405F-B937-70CE05579F17}"/>
    <hyperlink ref="AM1198" r:id="rId16540" display="https://www.daloopa.com/src/38226266" xr:uid="{6190C7D0-BFA3-4623-B720-5F40DC03F32A}"/>
    <hyperlink ref="AN1198" r:id="rId16541" display="https://www.daloopa.com/src/46503643" xr:uid="{6F391F0F-D8BD-49F5-A8A8-C7063574710F}"/>
    <hyperlink ref="AO1198" r:id="rId16542" display="https://www.daloopa.com/src/53484696" xr:uid="{3EE2E6FF-769D-4FDA-9311-E0EA112A6DD7}"/>
    <hyperlink ref="AP1198" r:id="rId16543" display="https://www.daloopa.com/src/58703874" xr:uid="{A588514A-982E-4A5E-8437-3016CABA8A77}"/>
    <hyperlink ref="AQ1198" r:id="rId16544" display="https://www.daloopa.com/src/62996644" xr:uid="{A86F34CF-C5DA-452F-9CF9-11B275DE2C65}"/>
    <hyperlink ref="AR1198" r:id="rId16545" display="https://www.daloopa.com/src/67086666" xr:uid="{F8D1C0E9-0776-4166-83D3-C60E7A450A18}"/>
    <hyperlink ref="A1199" r:id="rId16546" xr:uid="{CD26BED3-F4BC-454A-8412-999E08837272}"/>
    <hyperlink ref="C1199" r:id="rId16547" xr:uid="{775EF2E5-A40C-4A95-898F-357DB927577B}"/>
    <hyperlink ref="AI1199" r:id="rId16548" display="https://www.daloopa.com/src/18837796" xr:uid="{A1A670E6-3280-45BB-9DA9-4DFAFB6ACBD4}"/>
    <hyperlink ref="AJ1199" r:id="rId16549" display="https://www.daloopa.com/src/18842782" xr:uid="{D25DEF59-AABA-429A-9176-9C82D76D227D}"/>
    <hyperlink ref="AK1199" r:id="rId16550" display="https://www.daloopa.com/src/20857133" xr:uid="{721E8953-DEA6-4AB7-872C-C88E9231772E}"/>
    <hyperlink ref="AL1199" r:id="rId16551" display="https://www.daloopa.com/src/32321280" xr:uid="{96704B3A-C0A6-49F1-8EE4-6D1F505A2995}"/>
    <hyperlink ref="AM1199" r:id="rId16552" display="https://www.daloopa.com/src/38226267" xr:uid="{6B80283C-DA71-4F48-8BB1-010F088F373D}"/>
    <hyperlink ref="AN1199" r:id="rId16553" display="https://www.daloopa.com/src/46503640" xr:uid="{93283F12-E5FC-441F-B149-A39BDBCAE939}"/>
    <hyperlink ref="AO1199" r:id="rId16554" display="https://www.daloopa.com/src/53484693" xr:uid="{79945349-BB22-4AFC-881C-13E319749E4D}"/>
    <hyperlink ref="AP1199" r:id="rId16555" display="https://www.daloopa.com/src/58703876" xr:uid="{97F406E9-A201-4ACA-BC46-C8BEEE03EE2C}"/>
    <hyperlink ref="AQ1199" r:id="rId16556" display="https://www.daloopa.com/src/62996645" xr:uid="{D52E60FE-3E4D-40C7-A6D0-8D29C421D5B5}"/>
    <hyperlink ref="AR1199" r:id="rId16557" display="https://www.daloopa.com/src/67086670" xr:uid="{93EC9248-5608-4A56-8298-7778C02D7D0B}"/>
    <hyperlink ref="A1201" r:id="rId16558" xr:uid="{08A083A0-E2DB-4B17-B661-A40E8F7C6A86}"/>
    <hyperlink ref="C1201" r:id="rId16559" xr:uid="{F42AB12E-1387-4D16-AE86-71014C0063B1}"/>
    <hyperlink ref="E1201" r:id="rId16560" display="https://www.daloopa.com/src/19197223" xr:uid="{5820F32C-34CB-4498-9EFA-718993867346}"/>
    <hyperlink ref="F1201" r:id="rId16561" display="https://www.daloopa.com/src/19197195" xr:uid="{8BD894D9-AE80-4038-AC62-0736D1140DDC}"/>
    <hyperlink ref="G1201" r:id="rId16562" display="https://www.daloopa.com/src/19197157" xr:uid="{170F11D5-194D-49A6-A367-D94A50AFF2CE}"/>
    <hyperlink ref="H1201" r:id="rId16563" display="https://www.daloopa.com/src/19197368" xr:uid="{389AF4C5-2719-44AF-AB48-D6131362E2DF}"/>
    <hyperlink ref="I1201" r:id="rId16564" display="https://www.daloopa.com/src/19197074" xr:uid="{035D90FB-9574-46B6-9093-A42D62BBB045}"/>
    <hyperlink ref="J1201" r:id="rId16565" display="https://www.daloopa.com/src/19197037" xr:uid="{80454F19-0392-4E72-BA8C-CBCFEF08F58A}"/>
    <hyperlink ref="K1201" r:id="rId16566" display="https://www.daloopa.com/src/19197024" xr:uid="{AFC08807-40B7-4D2A-958F-093B64378D3E}"/>
    <hyperlink ref="L1201" r:id="rId16567" display="https://www.daloopa.com/src/19197431" xr:uid="{40B1BB05-EFB0-4578-8534-70DE23B35852}"/>
    <hyperlink ref="M1201" r:id="rId16568" display="https://www.daloopa.com/src/19196911" xr:uid="{8F6C2E88-C211-4B63-BECA-6EA125CDFFFF}"/>
    <hyperlink ref="N1201" r:id="rId16569" display="https://www.daloopa.com/src/19196875" xr:uid="{6E38588A-1294-49B4-8665-02FF8EF58488}"/>
    <hyperlink ref="O1201" r:id="rId16570" display="https://www.daloopa.com/src/19196814" xr:uid="{883D52CB-BDA4-4ED3-A302-AD01F92EF32F}"/>
    <hyperlink ref="P1201" r:id="rId16571" display="https://www.daloopa.com/src/19196680" xr:uid="{62C44A84-F87C-4FFD-9EB3-75DE7F5BDB9C}"/>
    <hyperlink ref="Q1201" r:id="rId16572" display="https://www.daloopa.com/src/19196294" xr:uid="{28F77D55-E24E-4033-ABEB-B2AEA182F287}"/>
    <hyperlink ref="R1201" r:id="rId16573" display="https://www.daloopa.com/src/19166506" xr:uid="{DECABD09-1BEE-474C-8CD3-9F36A6FB564C}"/>
    <hyperlink ref="S1201" r:id="rId16574" display="https://www.daloopa.com/src/19165192" xr:uid="{D4C4BC89-2C4B-43AF-AFEE-DA9E6051680A}"/>
    <hyperlink ref="T1201" r:id="rId16575" display="https://www.daloopa.com/src/19165111" xr:uid="{12AD159B-7874-4350-9489-E8BC862FB399}"/>
    <hyperlink ref="U1201" r:id="rId16576" display="https://www.daloopa.com/src/19165062" xr:uid="{BA98B6D2-2EB8-4771-95C0-040322A862B8}"/>
    <hyperlink ref="V1201" r:id="rId16577" display="https://www.daloopa.com/src/19165025" xr:uid="{A626D6E6-DA4B-4A3F-8E80-505E21BD25BF}"/>
    <hyperlink ref="W1201" r:id="rId16578" display="https://www.daloopa.com/src/19164979" xr:uid="{B27FFD5F-2C9D-4818-B4B2-E2D0D418B50D}"/>
    <hyperlink ref="X1201" r:id="rId16579" display="https://www.daloopa.com/src/19164948" xr:uid="{77AB9C2D-7C68-4979-95FC-C85DD4D19EFE}"/>
    <hyperlink ref="Y1201" r:id="rId16580" display="https://www.daloopa.com/src/19164892" xr:uid="{49335795-B457-4172-AC9A-D7D304650648}"/>
    <hyperlink ref="Z1201" r:id="rId16581" display="https://www.daloopa.com/src/19164855" xr:uid="{14214104-30C7-4ADE-AD66-04232959E888}"/>
    <hyperlink ref="AA1201" r:id="rId16582" display="https://www.daloopa.com/src/19164834" xr:uid="{D8D1415F-6718-4582-9793-E02BEE4B3207}"/>
    <hyperlink ref="AB1201" r:id="rId16583" display="https://www.daloopa.com/src/19164778" xr:uid="{A99DB47C-97EF-4756-9C71-4204687F2485}"/>
    <hyperlink ref="AC1201" r:id="rId16584" display="https://www.daloopa.com/src/19164746" xr:uid="{B8C0E6D8-0B67-4ABA-AEDC-2F8013557A99}"/>
    <hyperlink ref="AD1201" r:id="rId16585" display="https://www.daloopa.com/src/19164693" xr:uid="{BE3E1D23-E273-4C68-867D-FEA37048D808}"/>
    <hyperlink ref="AE1201" r:id="rId16586" display="https://www.daloopa.com/src/19164661" xr:uid="{10891857-0983-4162-A4F2-926315A820AB}"/>
    <hyperlink ref="AF1201" r:id="rId16587" display="https://www.daloopa.com/src/18842708" xr:uid="{0F5857E9-56D4-42C2-B547-B359A230EE39}"/>
    <hyperlink ref="AG1201" r:id="rId16588" display="https://www.daloopa.com/src/18842958" xr:uid="{6477B613-C6B2-45E7-98EA-CAF536195879}"/>
    <hyperlink ref="AH1201" r:id="rId16589" display="https://www.daloopa.com/src/18843787" xr:uid="{21EBCD77-8D9D-4F90-A8DB-0CFFB48D96AC}"/>
    <hyperlink ref="AI1201" r:id="rId16590" display="https://www.daloopa.com/src/18837792" xr:uid="{5B3B9655-6E07-43B2-987B-BD84A0968309}"/>
    <hyperlink ref="AJ1201" r:id="rId16591" display="https://www.daloopa.com/src/18842784" xr:uid="{978A4659-E61C-468B-8CED-DA48C97E0CB8}"/>
    <hyperlink ref="AK1201" r:id="rId16592" display="https://www.daloopa.com/src/20857130" xr:uid="{6F7DD385-7D5C-4740-A7FF-9833E1D3B942}"/>
    <hyperlink ref="AL1201" r:id="rId16593" display="https://www.daloopa.com/src/32321279" xr:uid="{83DA394A-BB91-44D9-B1DD-1A4BE16411EA}"/>
    <hyperlink ref="AM1201" r:id="rId16594" display="https://www.daloopa.com/src/38226264" xr:uid="{DB0080C4-AB40-48A4-9795-BF4B8FDE64D4}"/>
    <hyperlink ref="AN1201" r:id="rId16595" display="https://www.daloopa.com/src/46503638" xr:uid="{6A182E66-0162-4C89-AD92-D40387549E92}"/>
    <hyperlink ref="AO1201" r:id="rId16596" display="https://www.daloopa.com/src/53484697" xr:uid="{968CE458-6933-4253-BF43-B2A388D6FAF0}"/>
    <hyperlink ref="AP1201" r:id="rId16597" display="https://www.daloopa.com/src/58703873" xr:uid="{F50FB894-3D94-4A73-8DBB-76016DC8FD48}"/>
    <hyperlink ref="AQ1201" r:id="rId16598" display="https://www.daloopa.com/src/62996642" xr:uid="{0483996B-36CA-434F-A3FC-B34A38446338}"/>
    <hyperlink ref="AR1201" r:id="rId16599" display="https://www.daloopa.com/src/67086667" xr:uid="{159F4D34-2393-44CE-9C04-D9D46C4DEC41}"/>
    <hyperlink ref="A1202" r:id="rId16600" xr:uid="{7DEFDB72-DBE6-4BB7-9C38-5B0F6B2162E5}"/>
    <hyperlink ref="C1202" r:id="rId16601" xr:uid="{DDEDCEC7-CCBD-402B-A348-4389E69C185A}"/>
    <hyperlink ref="G1202" r:id="rId16602" display="https://www.daloopa.com/src/19197161" xr:uid="{203D7681-759A-47EB-9148-126360EA9366}"/>
    <hyperlink ref="H1202" r:id="rId16603" display="https://www.daloopa.com/src/19197373" xr:uid="{BB53D8AF-F036-495D-B241-49DF3F429E60}"/>
    <hyperlink ref="I1202" r:id="rId16604" display="https://www.daloopa.com/src/19197080" xr:uid="{87108440-BDF2-4A6D-98B5-ED3644D171A3}"/>
    <hyperlink ref="J1202" r:id="rId16605" display="https://www.daloopa.com/src/19197044" xr:uid="{2D5B884E-29B8-4D7E-AC8B-92343022BF25}"/>
    <hyperlink ref="K1202" r:id="rId16606" display="https://www.daloopa.com/src/19197028" xr:uid="{45878733-770D-4635-87B2-2B29916F9BA7}"/>
    <hyperlink ref="L1202" r:id="rId16607" display="https://www.daloopa.com/src/19197432" xr:uid="{DFE7F8B9-2A63-4CDC-9B7A-7AF0340199C7}"/>
    <hyperlink ref="M1202" r:id="rId16608" display="https://www.daloopa.com/src/19196915" xr:uid="{9DE0D6A0-79E6-4C43-8AF4-F0CA51398279}"/>
    <hyperlink ref="N1202" r:id="rId16609" display="https://www.daloopa.com/src/19196879" xr:uid="{F5DE39A0-CEAF-4FC7-878F-16E632F507A0}"/>
    <hyperlink ref="O1202" r:id="rId16610" display="https://www.daloopa.com/src/19196819" xr:uid="{A9F511EA-CAA7-4E14-AB22-6B9F16E407ED}"/>
    <hyperlink ref="P1202" r:id="rId16611" display="https://www.daloopa.com/src/19196683" xr:uid="{37372113-2B12-4A61-8BE8-FCF727720A4C}"/>
    <hyperlink ref="V1202" r:id="rId16612" display="https://www.daloopa.com/src/19165027" xr:uid="{909B787B-11D6-4B74-8ABA-F1189C8E7B42}"/>
    <hyperlink ref="W1202" r:id="rId16613" display="https://www.daloopa.com/src/19164978" xr:uid="{78B5ECB3-8577-4037-8355-B76F84CE8EE2}"/>
    <hyperlink ref="X1202" r:id="rId16614" display="https://www.daloopa.com/src/19164953" xr:uid="{B2150160-EEE4-40FC-AAAB-BC9F85646A62}"/>
    <hyperlink ref="Y1202" r:id="rId16615" display="https://www.daloopa.com/src/19164894" xr:uid="{8C8C4F37-1EE0-4215-A13D-F7697D9DC9A5}"/>
    <hyperlink ref="Z1202" r:id="rId16616" display="https://www.daloopa.com/src/19164856" xr:uid="{D57E6878-D4E1-4F8B-8295-2873920C019F}"/>
    <hyperlink ref="AA1202" r:id="rId16617" display="https://www.daloopa.com/src/19164838" xr:uid="{8E1D855B-229B-4579-8D90-A9905A9DEDF4}"/>
    <hyperlink ref="AB1202" r:id="rId16618" display="https://www.daloopa.com/src/19164783" xr:uid="{563C0149-ACE1-43A4-8832-8CDEAEE4DF68}"/>
    <hyperlink ref="AC1202" r:id="rId16619" display="https://www.daloopa.com/src/19164747" xr:uid="{8BC5DD45-4C26-4896-BD87-504E023CA026}"/>
    <hyperlink ref="AD1202" r:id="rId16620" display="https://www.daloopa.com/src/19164695" xr:uid="{50BC67E5-B0A7-41E5-BADC-0EF5DF0EB389}"/>
    <hyperlink ref="AE1202" r:id="rId16621" display="https://www.daloopa.com/src/19164662" xr:uid="{B485FDBE-F3C2-4A4D-99FB-C56C0327E62C}"/>
    <hyperlink ref="AF1202" r:id="rId16622" display="https://www.daloopa.com/src/18842712" xr:uid="{78A5709E-5287-483D-84DC-F67D84A909DD}"/>
    <hyperlink ref="AG1202" r:id="rId16623" display="https://www.daloopa.com/src/18842964" xr:uid="{45A883E4-4923-4BC9-B03E-DD7204CF6948}"/>
    <hyperlink ref="AH1202" r:id="rId16624" display="https://www.daloopa.com/src/18843785" xr:uid="{2BF9E11B-D808-4561-9A45-CC25771D2F5D}"/>
    <hyperlink ref="A1204" r:id="rId16625" xr:uid="{01EC06EA-9D70-4F54-A492-157EA8FC88B3}"/>
    <hyperlink ref="C1204" r:id="rId16626" xr:uid="{F65CAC44-E447-437F-96DA-E19F71830C97}"/>
    <hyperlink ref="G1204" r:id="rId16627" display="https://www.daloopa.com/src/19197156" xr:uid="{E4DF6F70-7C20-4D4E-A810-DD65449490A4}"/>
    <hyperlink ref="H1204" r:id="rId16628" display="https://www.daloopa.com/src/19197369" xr:uid="{7DE28007-944E-40C6-97B0-BD65CFEE7052}"/>
    <hyperlink ref="I1204" r:id="rId16629" display="https://www.daloopa.com/src/19197081" xr:uid="{D03A399B-77ED-4D09-B7B0-A43363F59AAD}"/>
    <hyperlink ref="J1204" r:id="rId16630" display="https://www.daloopa.com/src/19197038" xr:uid="{2D300EE5-481E-4FDB-84D0-70CE28384110}"/>
    <hyperlink ref="K1204" r:id="rId16631" display="https://www.daloopa.com/src/19197023" xr:uid="{034A8398-E008-40CB-A984-D4D1BFE5C150}"/>
    <hyperlink ref="L1204" r:id="rId16632" display="https://www.daloopa.com/src/19197437" xr:uid="{4858FE65-EB47-4680-BFB1-D6FF11F01492}"/>
    <hyperlink ref="M1204" r:id="rId16633" display="https://www.daloopa.com/src/19196912" xr:uid="{DD06813B-8AF4-492C-82DB-6CFA68DB7633}"/>
    <hyperlink ref="N1204" r:id="rId16634" display="https://www.daloopa.com/src/19196876" xr:uid="{313BF131-CBE7-425F-8CE8-F0C30EAB37E4}"/>
    <hyperlink ref="V1204" r:id="rId16635" display="https://www.daloopa.com/src/19165024" xr:uid="{50DADFBC-C47D-4E35-8780-B7973C6DF050}"/>
    <hyperlink ref="W1204" r:id="rId16636" display="https://www.daloopa.com/src/19164981" xr:uid="{5EDAAABC-EB7B-4D5B-9112-24420119FB2A}"/>
    <hyperlink ref="X1204" r:id="rId16637" display="https://www.daloopa.com/src/19351482" xr:uid="{A3A588E5-0D21-4E27-A755-E0490950422A}"/>
    <hyperlink ref="Y1204" r:id="rId16638" display="https://www.daloopa.com/src/19164893" xr:uid="{BA674A57-D186-4020-BD60-3BC3D2FA3EEE}"/>
    <hyperlink ref="Z1204" r:id="rId16639" display="https://www.daloopa.com/src/19164854" xr:uid="{8F3CC22A-1AE3-48A5-A4D6-F43D564ACCAE}"/>
    <hyperlink ref="AA1204" r:id="rId16640" display="https://www.daloopa.com/src/19164835" xr:uid="{A3CCB654-3589-4A41-8093-873278C17833}"/>
    <hyperlink ref="AB1204" r:id="rId16641" display="https://www.daloopa.com/src/19164779" xr:uid="{81FF6CDE-16FD-43B1-A8C9-E1FF71D6558F}"/>
    <hyperlink ref="AC1204" r:id="rId16642" display="https://www.daloopa.com/src/19164745" xr:uid="{4DD4C3BF-96C6-4E9D-9893-1ED3096E6BAD}"/>
    <hyperlink ref="AD1204" r:id="rId16643" display="https://www.daloopa.com/src/19164698" xr:uid="{46F3C0FE-CF95-4C18-91A6-4BE2BE3693BD}"/>
    <hyperlink ref="AE1204" r:id="rId16644" display="https://www.daloopa.com/src/19164664" xr:uid="{A074C38E-DBE6-42F2-86F6-D4D01DF13D30}"/>
    <hyperlink ref="AF1204" r:id="rId16645" display="https://www.daloopa.com/src/18842706" xr:uid="{D656A472-693E-4682-9BAD-A00CDC41D7FC}"/>
    <hyperlink ref="AG1204" r:id="rId16646" display="https://www.daloopa.com/src/18842965" xr:uid="{AF51C9DF-2A1C-4594-9DB8-3504ED7C1651}"/>
    <hyperlink ref="AH1204" r:id="rId16647" display="https://www.daloopa.com/src/18843789" xr:uid="{9C987B58-72E0-48B7-B70A-A8610B4F18D0}"/>
    <hyperlink ref="A1205" r:id="rId16648" xr:uid="{43F33DB7-1F52-4844-A035-992596B5DF84}"/>
    <hyperlink ref="C1205" r:id="rId16649" xr:uid="{6BB23A3F-B0AD-42F7-B1E1-9412F185B44E}"/>
    <hyperlink ref="AF1205" r:id="rId16650" display="https://www.daloopa.com/src/18842707" xr:uid="{A61E2019-3DAE-485A-9065-852851C56D53}"/>
    <hyperlink ref="AG1205" r:id="rId16651" display="https://www.daloopa.com/src/18842959" xr:uid="{5BA760D3-AF13-46F1-97CB-C3049436FE51}"/>
    <hyperlink ref="AH1205" r:id="rId16652" display="https://www.daloopa.com/src/18843790" xr:uid="{87D656F7-71B4-45A0-A1CF-2FD1E0FE9643}"/>
    <hyperlink ref="A1206" r:id="rId16653" xr:uid="{3767020C-D004-4E4F-9A8E-1417145AE3F8}"/>
    <hyperlink ref="C1206" r:id="rId16654" xr:uid="{9A33D84C-E5AB-4FEE-A828-08B1608A908C}"/>
    <hyperlink ref="AI1206" r:id="rId16655" display="https://www.daloopa.com/src/18837793" xr:uid="{8C1BE115-642A-4E4D-BF23-97525D7DA8EC}"/>
    <hyperlink ref="AJ1206" r:id="rId16656" display="https://www.daloopa.com/src/18842779" xr:uid="{47695CEE-674E-4545-8751-0B09A1FB3D80}"/>
    <hyperlink ref="AK1206" r:id="rId16657" display="https://www.daloopa.com/src/20857134" xr:uid="{B7ED3300-13AD-4956-A047-20318558BA1B}"/>
    <hyperlink ref="AL1206" r:id="rId16658" display="https://www.daloopa.com/src/32321277" xr:uid="{BD103320-2520-4E68-A625-0C9AFA47A0A4}"/>
    <hyperlink ref="AM1206" r:id="rId16659" display="https://www.daloopa.com/src/38226265" xr:uid="{43A73F91-8E3E-4F18-9C9C-24357972A1A5}"/>
    <hyperlink ref="A1207" r:id="rId16660" xr:uid="{98FD256E-5AA6-48E6-BFA8-920CF4A8952C}"/>
    <hyperlink ref="C1207" r:id="rId16661" xr:uid="{26454E0C-85CA-42FA-99BA-888883A6214E}"/>
    <hyperlink ref="AI1207" r:id="rId16662" display="https://www.daloopa.com/src/18837794" xr:uid="{7564D6A2-C3C2-40CB-A951-CA1C30966B2C}"/>
    <hyperlink ref="AJ1207" r:id="rId16663" display="https://www.daloopa.com/src/18842785" xr:uid="{5C62BF57-4C49-4BB4-846F-CE1D6984683B}"/>
    <hyperlink ref="AK1207" r:id="rId16664" display="https://www.daloopa.com/src/20857131" xr:uid="{BE03849C-CD84-4959-AD2F-473F3504A960}"/>
    <hyperlink ref="AL1207" r:id="rId16665" display="https://www.daloopa.com/src/32321278" xr:uid="{7750E469-470B-4619-BC32-9FB1CEE15089}"/>
    <hyperlink ref="AM1207" r:id="rId16666" display="https://www.daloopa.com/src/38226268" xr:uid="{5D792ECD-971A-4EF2-B0B2-B3B212AAE55B}"/>
    <hyperlink ref="AN1207" r:id="rId16667" display="https://www.daloopa.com/src/46503639" xr:uid="{9C783441-BED2-4DAF-876A-445AC81D65EB}"/>
    <hyperlink ref="AO1207" r:id="rId16668" display="https://www.daloopa.com/src/53484695" xr:uid="{E7EED443-E377-4E8E-B2F6-3E95A69E338B}"/>
    <hyperlink ref="AP1207" r:id="rId16669" display="https://www.daloopa.com/src/58703872" xr:uid="{2E670E60-4D05-40D9-A9F8-6F7BDDDED325}"/>
    <hyperlink ref="AQ1207" r:id="rId16670" display="https://www.daloopa.com/src/62996641" xr:uid="{56E4F562-E26B-496B-AEA7-8D085FF55E99}"/>
    <hyperlink ref="AR1207" r:id="rId16671" display="https://www.daloopa.com/src/67086668" xr:uid="{7757CE2E-6AF1-4AE9-AAC8-BCBAE8859DF4}"/>
    <hyperlink ref="A1208" r:id="rId16672" xr:uid="{8997AC69-9E01-4386-9352-1177AE2911EA}"/>
    <hyperlink ref="C1208" r:id="rId16673" xr:uid="{EEFB97DE-B091-427F-908D-1B5E3AECC259}"/>
    <hyperlink ref="E1208" r:id="rId16674" display="https://www.daloopa.com/src/19197224" xr:uid="{20031F08-6844-44E9-ABD0-B892CA564485}"/>
    <hyperlink ref="F1208" r:id="rId16675" display="https://www.daloopa.com/src/19197196" xr:uid="{073EC1D7-F9C9-4654-8DD8-C0DD9DCCA64D}"/>
    <hyperlink ref="G1208" r:id="rId16676" display="https://www.daloopa.com/src/19197159" xr:uid="{60596B6D-6705-4493-B40A-53DF7B3642DF}"/>
    <hyperlink ref="H1208" r:id="rId16677" display="https://www.daloopa.com/src/19197375" xr:uid="{9CF9B011-229F-467A-AE33-3A64FE3005EE}"/>
    <hyperlink ref="I1208" r:id="rId16678" display="https://www.daloopa.com/src/19197082" xr:uid="{6213365C-C80E-4769-A02C-B36D5289E62B}"/>
    <hyperlink ref="J1208" r:id="rId16679" display="https://www.daloopa.com/src/19197045" xr:uid="{6AEBEE7B-417E-40A2-B9DA-3A8EBF4F3978}"/>
    <hyperlink ref="K1208" r:id="rId16680" display="https://www.daloopa.com/src/19197025" xr:uid="{41E34926-FC3E-422E-9EB9-570D087C3152}"/>
    <hyperlink ref="L1208" r:id="rId16681" display="https://www.daloopa.com/src/19197435" xr:uid="{E66EAA01-328C-4F1F-9D55-FFAE28F946DF}"/>
    <hyperlink ref="M1208" r:id="rId16682" display="https://www.daloopa.com/src/19196914" xr:uid="{7FEA9158-DF47-4033-9CAD-B05C506C6DB8}"/>
    <hyperlink ref="N1208" r:id="rId16683" display="https://www.daloopa.com/src/19196878" xr:uid="{9D201DA7-B487-4DA1-8935-5D0FA59708A2}"/>
    <hyperlink ref="O1208" r:id="rId16684" display="https://www.daloopa.com/src/19196820" xr:uid="{9169235D-E5F3-42CA-BDB3-8D00DA4EBF32}"/>
    <hyperlink ref="P1208" r:id="rId16685" display="https://www.daloopa.com/src/19196681" xr:uid="{0725E064-BDCF-4C29-9E37-C61F82734401}"/>
    <hyperlink ref="Q1208" r:id="rId16686" display="https://www.daloopa.com/src/19196296" xr:uid="{88A417DA-A336-48F8-94A5-79EED9B66C69}"/>
    <hyperlink ref="R1208" r:id="rId16687" display="https://www.daloopa.com/src/19166510" xr:uid="{260AD64B-14A9-4BAB-8982-DE18F3FB3F85}"/>
    <hyperlink ref="S1208" r:id="rId16688" display="https://www.daloopa.com/src/19165195" xr:uid="{5CA2B9D5-F612-44E1-8611-339F5D16A4D3}"/>
    <hyperlink ref="T1208" r:id="rId16689" display="https://www.daloopa.com/src/19165112" xr:uid="{7A39BF7A-4078-47B4-AC34-77DFDB744AA0}"/>
    <hyperlink ref="U1208" r:id="rId16690" display="https://www.daloopa.com/src/19165064" xr:uid="{25DF6D95-820A-4F6F-BC97-DF154FAA9001}"/>
    <hyperlink ref="V1208" r:id="rId16691" display="https://www.daloopa.com/src/19165026" xr:uid="{5A2341FF-320B-490A-8A51-68B7C12B14E9}"/>
    <hyperlink ref="W1208" r:id="rId16692" display="https://www.daloopa.com/src/19164982" xr:uid="{70E6E3AF-767A-4114-A977-802BA375CF2E}"/>
    <hyperlink ref="X1208" r:id="rId16693" display="https://www.daloopa.com/src/19164952" xr:uid="{2B58756D-0640-4829-9B47-3714532D312E}"/>
    <hyperlink ref="Y1208" r:id="rId16694" display="https://www.daloopa.com/src/19164895" xr:uid="{75100108-5EBB-425E-B499-8A67CE7CB3E5}"/>
    <hyperlink ref="Z1208" r:id="rId16695" display="https://www.daloopa.com/src/19164860" xr:uid="{41A93384-47B8-4ECA-9D9E-B458D641D0B2}"/>
    <hyperlink ref="AA1208" r:id="rId16696" display="https://www.daloopa.com/src/19164839" xr:uid="{9054219B-80C7-4ACB-89C5-6C044A3200E7}"/>
    <hyperlink ref="AB1208" r:id="rId16697" display="https://www.daloopa.com/src/19164784" xr:uid="{C920522B-18E4-49A6-B733-2BBEFE6DCF56}"/>
    <hyperlink ref="AC1208" r:id="rId16698" display="https://www.daloopa.com/src/19164750" xr:uid="{7963D896-E8F8-46C0-AA6C-AA2048E727E5}"/>
    <hyperlink ref="AD1208" r:id="rId16699" display="https://www.daloopa.com/src/19164694" xr:uid="{1271F8CA-D287-464F-8E58-384C8E9F9127}"/>
    <hyperlink ref="AE1208" r:id="rId16700" display="https://www.daloopa.com/src/19164663" xr:uid="{7BF43102-94C4-4A4E-A38D-52D3E2AEF3FC}"/>
    <hyperlink ref="AF1208" r:id="rId16701" display="https://www.daloopa.com/src/18842713" xr:uid="{D55960B5-194A-4811-AFF7-39FA57FC8F6A}"/>
    <hyperlink ref="AG1208" r:id="rId16702" display="https://www.daloopa.com/src/18842962" xr:uid="{67E45EDB-2760-4C3E-95B8-3AABC4EB72C9}"/>
    <hyperlink ref="AH1208" r:id="rId16703" display="https://www.daloopa.com/src/18843788" xr:uid="{819EBD27-AE2A-4179-97C4-A481354B1549}"/>
    <hyperlink ref="AI1208" r:id="rId16704" display="https://www.daloopa.com/src/18837799" xr:uid="{DA48023A-4614-4EC3-9C49-7561A9CE2796}"/>
    <hyperlink ref="AJ1208" r:id="rId16705" display="https://www.daloopa.com/src/18842783" xr:uid="{46765C95-7BC1-4AEF-8C29-925A6DCFB171}"/>
    <hyperlink ref="AK1208" r:id="rId16706" display="https://www.daloopa.com/src/20857132" xr:uid="{9264E963-193B-4B2C-8138-9C2B53695699}"/>
    <hyperlink ref="AL1208" r:id="rId16707" display="https://www.daloopa.com/src/32321281" xr:uid="{624B8C6E-F0B8-4A4C-9318-76B27DE7AC90}"/>
    <hyperlink ref="AM1208" r:id="rId16708" display="https://www.daloopa.com/src/38226269" xr:uid="{E39963E4-AA69-4B68-A228-E34107F41F6F}"/>
    <hyperlink ref="AN1208" r:id="rId16709" display="https://www.daloopa.com/src/46503641" xr:uid="{F457A591-34A0-4947-88F5-18747093545C}"/>
    <hyperlink ref="AO1208" r:id="rId16710" display="https://www.daloopa.com/src/53484694" xr:uid="{AE5F373B-606B-496F-84A3-C9ED1A11D77F}"/>
    <hyperlink ref="AP1208" r:id="rId16711" display="https://www.daloopa.com/src/58703877" xr:uid="{C146F5D5-F69D-42E0-A389-00651B50E546}"/>
    <hyperlink ref="AQ1208" r:id="rId16712" display="https://www.daloopa.com/src/62996643" xr:uid="{99C73BCD-EABB-494C-B8DC-F9C7C36E3E03}"/>
    <hyperlink ref="AR1208" r:id="rId16713" display="https://www.daloopa.com/src/67086671" xr:uid="{A8CC9B0A-71B2-4589-B009-71120B7AADC6}"/>
    <hyperlink ref="A1211" r:id="rId16714" xr:uid="{BD7409DA-1B07-4A74-9E4D-53C0C8CA3E10}"/>
    <hyperlink ref="C1211" r:id="rId16715" xr:uid="{2C7E1F39-8090-4AD1-9224-6556F7580E1F}"/>
    <hyperlink ref="AJ1211" r:id="rId16716" display="https://www.daloopa.com/src/62705935" xr:uid="{4E238C9C-459B-41FE-81F8-F43C3DBA99F4}"/>
    <hyperlink ref="AN1211" r:id="rId16717" display="https://www.daloopa.com/src/62705731" xr:uid="{89404CBB-D01A-41B5-B6E9-D54A923E28CF}"/>
    <hyperlink ref="AR1211" r:id="rId16718" display="https://www.daloopa.com/src/67090200" xr:uid="{EDDE5798-1890-46B6-9828-88EBACCD7FCF}"/>
    <hyperlink ref="A1212" r:id="rId16719" xr:uid="{160BE004-EB77-42D8-967A-B9B797C973A2}"/>
    <hyperlink ref="C1212" r:id="rId16720" xr:uid="{4DBC7CD7-CDD0-4B9D-9D0B-DE5DDFF70D2E}"/>
    <hyperlink ref="AJ1212" r:id="rId16721" display="https://www.daloopa.com/src/62705936" xr:uid="{23427624-5739-4416-9CBC-5E6346957379}"/>
    <hyperlink ref="AN1212" r:id="rId16722" display="https://www.daloopa.com/src/62705732" xr:uid="{332B7408-5397-4EE8-9DB7-0C1BA2C3A9FC}"/>
    <hyperlink ref="AR1212" r:id="rId16723" display="https://www.daloopa.com/src/67090201" xr:uid="{13F5F5E4-A6A6-470A-A852-67B9AFA857EA}"/>
    <hyperlink ref="A1213" r:id="rId16724" xr:uid="{892571E5-CF34-4FF7-99A7-4D6C8AF7A3FC}"/>
    <hyperlink ref="C1213" r:id="rId16725" xr:uid="{134F636B-FBFF-4A70-9C06-6694DF54A1AA}"/>
    <hyperlink ref="AJ1213" r:id="rId16726" display="https://www.daloopa.com/src/62705937" xr:uid="{6ECDD515-3CE2-4DA8-A910-837EE44682C8}"/>
    <hyperlink ref="AN1213" r:id="rId16727" display="https://www.daloopa.com/src/62705733" xr:uid="{300285B4-D8FE-4C53-91C1-A46E6C134F3E}"/>
    <hyperlink ref="AR1213" r:id="rId16728" display="https://www.daloopa.com/src/67090202" xr:uid="{AB5C9D04-46CD-4AAC-BB3D-46B61926340A}"/>
    <hyperlink ref="A1214" r:id="rId16729" xr:uid="{92FD6942-DB18-4882-B028-735AE0AA2494}"/>
    <hyperlink ref="C1214" r:id="rId16730" xr:uid="{292341FE-DB38-4543-B8DC-A5D49923575F}"/>
    <hyperlink ref="AJ1214" r:id="rId16731" display="https://www.daloopa.com/src/62705938" xr:uid="{4FB28829-3ECE-4364-B92B-D8C52F0A4FA8}"/>
    <hyperlink ref="AN1214" r:id="rId16732" display="https://www.daloopa.com/src/62705734" xr:uid="{3DF7D1DB-E21C-4561-951B-849BF6FCFD49}"/>
    <hyperlink ref="AR1214" r:id="rId16733" display="https://www.daloopa.com/src/67090203" xr:uid="{8956D28B-FEE0-4400-803B-F2294A32C7C5}"/>
    <hyperlink ref="A1215" r:id="rId16734" xr:uid="{9E2CE6C9-27D1-4CD2-AF5B-3EBD676E6EBD}"/>
    <hyperlink ref="C1215" r:id="rId16735" xr:uid="{3D91E692-D1FC-4CC6-8E46-0B0344D2B89B}"/>
    <hyperlink ref="AJ1215" r:id="rId16736" display="https://www.daloopa.com/src/62705939" xr:uid="{4FBA8A67-BEE0-490A-8159-845E84D4C25A}"/>
    <hyperlink ref="AN1215" r:id="rId16737" display="https://www.daloopa.com/src/62705735" xr:uid="{F790674F-C5A0-4E4B-884D-70D404280AD0}"/>
    <hyperlink ref="AR1215" r:id="rId16738" display="https://www.daloopa.com/src/67090204" xr:uid="{60C49606-F8D6-4B99-8522-19BDAF0E6C38}"/>
    <hyperlink ref="A1216" r:id="rId16739" xr:uid="{1D7A442D-7494-45EA-B6D0-3C68A11DCD90}"/>
    <hyperlink ref="C1216" r:id="rId16740" xr:uid="{E9433C92-49C5-49A6-9D18-77CDC56C769F}"/>
    <hyperlink ref="AJ1216" r:id="rId16741" display="https://www.daloopa.com/src/62705940" xr:uid="{46AC4EA5-9E13-4FE1-AE2C-127C253E5245}"/>
    <hyperlink ref="AN1216" r:id="rId16742" display="https://www.daloopa.com/src/62705736" xr:uid="{AED6BB54-A252-41F9-819D-F500A499D5CA}"/>
    <hyperlink ref="AR1216" r:id="rId16743" display="https://www.daloopa.com/src/67090205" xr:uid="{F3CC1D06-D802-4909-AFB7-2F66DAFA5083}"/>
    <hyperlink ref="A1217" r:id="rId16744" xr:uid="{519F3FC3-7850-4E61-9FFB-354B29056F65}"/>
    <hyperlink ref="C1217" r:id="rId16745" xr:uid="{5DF865D5-A070-49CD-9232-01FED005D65A}"/>
    <hyperlink ref="AJ1217" r:id="rId16746" display="https://www.daloopa.com/src/62705941" xr:uid="{B18EE8E4-36AD-44EF-A3F4-DFD758EB2BF8}"/>
    <hyperlink ref="AN1217" r:id="rId16747" display="https://www.daloopa.com/src/62705737" xr:uid="{D8C345E2-5F19-473A-B622-4A97AA425A54}"/>
    <hyperlink ref="AR1217" r:id="rId16748" display="https://www.daloopa.com/src/67090206" xr:uid="{7909BB50-6CCB-4138-869A-D2B075A9885F}"/>
    <hyperlink ref="A1220" r:id="rId16749" xr:uid="{C8615E00-52D7-4520-AA23-6D04DDC1836B}"/>
    <hyperlink ref="C1220" r:id="rId16750" xr:uid="{A24AE479-BDF3-4FE3-85CE-5ADB292D673B}"/>
    <hyperlink ref="AN1220" r:id="rId16751" display="https://www.daloopa.com/src/66377576" xr:uid="{40E77BFB-05D8-4810-A654-AC22E1FD4461}"/>
    <hyperlink ref="AR1220" r:id="rId16752" display="https://www.daloopa.com/src/67090491" xr:uid="{D997BA48-6D04-4665-B764-7E29C96FEAA1}"/>
    <hyperlink ref="A1221" r:id="rId16753" xr:uid="{C193CE74-F5CF-47ED-8486-80BB6C5B8928}"/>
    <hyperlink ref="C1221" r:id="rId16754" xr:uid="{12EC7D3C-A4BA-4E8B-BDB0-FE9DEE9A1B43}"/>
    <hyperlink ref="AN1221" r:id="rId16755" display="https://www.daloopa.com/src/66377577" xr:uid="{B07B17B7-A0BF-43A0-AA12-E322AFDF274A}"/>
    <hyperlink ref="AR1221" r:id="rId16756" display="https://www.daloopa.com/src/67090492" xr:uid="{9ACFAA5E-4A3F-42EA-BF2C-2CC13A4F75A2}"/>
    <hyperlink ref="A1222" r:id="rId16757" xr:uid="{1D2EA7C3-8B8D-4969-A5D1-DE3697D1BE97}"/>
    <hyperlink ref="C1222" r:id="rId16758" xr:uid="{D797C5CC-D86F-4EB5-853C-A42C8CDCEA0E}"/>
    <hyperlink ref="AN1222" r:id="rId16759" display="https://www.daloopa.com/src/66377578" xr:uid="{CB5E9A91-D67D-4301-91D8-5334AA4B83E1}"/>
    <hyperlink ref="AR1222" r:id="rId16760" display="https://www.daloopa.com/src/67090493" xr:uid="{7980ACDC-2FC1-4F0F-999A-8412E27F2D1E}"/>
    <hyperlink ref="A1223" r:id="rId16761" xr:uid="{A4177EFF-ED3C-4A66-8900-79F78B44228B}"/>
    <hyperlink ref="C1223" r:id="rId16762" xr:uid="{A35332D0-4431-45F6-9F6A-31A9D7A4FF15}"/>
    <hyperlink ref="AN1223" r:id="rId16763" display="https://www.daloopa.com/src/66377579" xr:uid="{E8D7E55D-6DE2-4C0E-8E91-A873FA082714}"/>
    <hyperlink ref="AR1223" r:id="rId16764" display="https://www.daloopa.com/src/67090494" xr:uid="{4C1D1F3C-C30D-4153-8809-76CE46A2D672}"/>
    <hyperlink ref="A1224" r:id="rId16765" xr:uid="{C6100080-0E39-445C-8A9F-955F828794B7}"/>
    <hyperlink ref="C1224" r:id="rId16766" xr:uid="{8B4C9CE2-FCCE-4DD0-9989-715FC7791B2B}"/>
    <hyperlink ref="AN1224" r:id="rId16767" display="https://www.daloopa.com/src/66377580" xr:uid="{94C03C61-C873-41DD-9EAC-6EA696236F4F}"/>
    <hyperlink ref="AR1224" r:id="rId16768" display="https://www.daloopa.com/src/67090495" xr:uid="{AD7991D8-FB08-4E14-AA17-D21D7E91E6DB}"/>
    <hyperlink ref="A1225" r:id="rId16769" xr:uid="{8B249299-D7B9-4E1F-A678-1745537BEEC0}"/>
    <hyperlink ref="C1225" r:id="rId16770" xr:uid="{F082E063-6A42-415A-8CE1-E4DD85261F78}"/>
    <hyperlink ref="AN1225" r:id="rId16771" display="https://www.daloopa.com/src/66377572" xr:uid="{CD70D3CC-6171-41C8-9D66-F9083E87B106}"/>
    <hyperlink ref="AR1225" r:id="rId16772" display="https://www.daloopa.com/src/67090496" xr:uid="{D0E71C0A-C703-4E96-BF3E-EA4ACF5CCDE9}"/>
    <hyperlink ref="A1226" r:id="rId16773" xr:uid="{5CBBB57B-A60C-460B-BFF4-7B979F458F47}"/>
    <hyperlink ref="C1226" r:id="rId16774" xr:uid="{12789140-5CE0-4260-BB40-93D6D507EAE4}"/>
    <hyperlink ref="AN1226" r:id="rId16775" display="https://www.daloopa.com/src/66377574" xr:uid="{BC3CD6A5-7D4D-47D0-839D-6B0A69627D27}"/>
    <hyperlink ref="AR1226" r:id="rId16776" display="https://www.daloopa.com/src/67090488" xr:uid="{1AFD53AD-30A0-41AB-BEE9-F76B0583BA35}"/>
    <hyperlink ref="A1228" r:id="rId16777" xr:uid="{694E2AFE-5C14-4BA5-B78E-F617A9C504F4}"/>
    <hyperlink ref="C1228" r:id="rId16778" xr:uid="{5DD761EF-C8F4-43FD-91CD-688212241322}"/>
    <hyperlink ref="AN1228" r:id="rId16779" display="https://www.daloopa.com/src/66377573" xr:uid="{CB8776CC-8FF4-464A-A183-C00BAD6DFAF9}"/>
    <hyperlink ref="AR1228" r:id="rId16780" display="https://www.daloopa.com/src/67090489" xr:uid="{6B635A49-97DA-415D-9BC0-C7B8C104EF4E}"/>
    <hyperlink ref="A1229" r:id="rId16781" xr:uid="{BD47033E-9FBB-4396-8A4E-787384A06413}"/>
    <hyperlink ref="C1229" r:id="rId16782" xr:uid="{CBF1838B-872B-424F-8680-B04AAC866B3E}"/>
    <hyperlink ref="AN1229" r:id="rId16783" display="https://www.daloopa.com/src/66377575" xr:uid="{105009B5-348B-4081-A3EB-C58AF4ECEFD5}"/>
    <hyperlink ref="AR1229" r:id="rId16784" display="https://www.daloopa.com/src/67090490" xr:uid="{C8C03BF4-889C-4BC4-9201-BC24A1EA2F54}"/>
    <hyperlink ref="A1232" r:id="rId16785" xr:uid="{089164E2-78DC-4AFE-BEE9-77F059145772}"/>
    <hyperlink ref="C1232" r:id="rId16786" xr:uid="{023944EE-80A8-4235-A477-164236831BE4}"/>
    <hyperlink ref="AC1232" r:id="rId16787" display="https://www.daloopa.com/src/50203091" xr:uid="{39EF235F-F1AF-4F0A-8065-6CF7829FD377}"/>
    <hyperlink ref="AD1232" r:id="rId16788" display="https://www.daloopa.com/src/50203060" xr:uid="{6C00A248-2E69-4F87-B7F7-08A11AB6122F}"/>
    <hyperlink ref="AE1232" r:id="rId16789" display="https://www.daloopa.com/src/50202996" xr:uid="{8491CED2-B127-4F58-BA19-8FD9C252CC5F}"/>
    <hyperlink ref="AF1232" r:id="rId16790" display="https://www.daloopa.com/src/50458046" xr:uid="{6E7B27D1-9A67-41E6-B07D-106702ACDB7E}"/>
    <hyperlink ref="AG1232" r:id="rId16791" display="https://www.daloopa.com/src/50324286" xr:uid="{9BE10178-7C70-4057-B1BA-7D0D1D685C62}"/>
    <hyperlink ref="AH1232" r:id="rId16792" display="https://www.daloopa.com/src/50324145" xr:uid="{A617828C-1F1C-4809-B0EF-A9CC5EFB3112}"/>
    <hyperlink ref="AI1232" r:id="rId16793" display="https://www.daloopa.com/src/50324039" xr:uid="{2023BC6D-8176-42DA-9483-C332629EA4CF}"/>
    <hyperlink ref="AJ1232" r:id="rId16794" display="https://www.daloopa.com/src/50458047" xr:uid="{FE382A50-B38F-473A-A164-16838729BD4D}"/>
    <hyperlink ref="AZ1232" r:id="rId16795" display="https://www.daloopa.com/src/48906998" xr:uid="{0619A2C9-2F82-4D1A-95FA-184A1042EC62}"/>
    <hyperlink ref="BA1232" r:id="rId16796" display="https://www.daloopa.com/src/48906952" xr:uid="{F35BB4AD-ED1D-4E17-90AF-365A9870CC07}"/>
    <hyperlink ref="BB1232" r:id="rId16797" display="https://www.daloopa.com/src/48906733" xr:uid="{6E798AE0-AABF-43CD-B74E-E398368A7318}"/>
    <hyperlink ref="BC1232" r:id="rId16798" display="https://www.daloopa.com/src/67089849" xr:uid="{1AEB2806-919B-4D67-96F7-A5D9604383DF}"/>
    <hyperlink ref="A1233" r:id="rId16799" xr:uid="{0C7E886B-27D5-4980-AE3D-2247BD91F2DA}"/>
    <hyperlink ref="C1233" r:id="rId16800" xr:uid="{4FED73CA-A22E-44A1-9800-B46FAFBD5A27}"/>
    <hyperlink ref="AC1233" r:id="rId16801" display="https://www.daloopa.com/src/50203092" xr:uid="{DE6A40A1-325E-4798-B8D0-997FA91E6D08}"/>
    <hyperlink ref="AD1233" r:id="rId16802" display="https://www.daloopa.com/src/50203059" xr:uid="{216AE4A2-B208-4C3F-BA6C-6AD64DB13C3F}"/>
    <hyperlink ref="AE1233" r:id="rId16803" display="https://www.daloopa.com/src/50202995" xr:uid="{537B731F-DB0E-4EE1-A3A9-EC8E79E6EEEF}"/>
    <hyperlink ref="AF1233" r:id="rId16804" display="https://www.daloopa.com/src/50458048" xr:uid="{89F4E56A-E2F9-4B22-B484-5D2BB78D14AE}"/>
    <hyperlink ref="AG1233" r:id="rId16805" display="https://www.daloopa.com/src/50324288" xr:uid="{E910801B-88BD-4A8F-A06C-2A4E70CAECCA}"/>
    <hyperlink ref="AH1233" r:id="rId16806" display="https://www.daloopa.com/src/50324146" xr:uid="{545E650F-2E58-41A9-B810-A75E8C4F3329}"/>
    <hyperlink ref="AI1233" r:id="rId16807" display="https://www.daloopa.com/src/50324040" xr:uid="{449CF2E7-B06E-422B-9A7E-D9A2B35692F3}"/>
    <hyperlink ref="AJ1233" r:id="rId16808" display="https://www.daloopa.com/src/50458049" xr:uid="{795DC622-52E1-45BE-A6A3-B1CC6B15D08A}"/>
    <hyperlink ref="AZ1233" r:id="rId16809" display="https://www.daloopa.com/src/48906999" xr:uid="{705A5324-55A9-4E72-841B-C04C4FE5782D}"/>
    <hyperlink ref="BA1233" r:id="rId16810" display="https://www.daloopa.com/src/48906950" xr:uid="{3B5528A6-2F8D-4E3F-9643-58A6525D0D98}"/>
    <hyperlink ref="BB1233" r:id="rId16811" display="https://www.daloopa.com/src/48906734" xr:uid="{76568DB8-87F3-4903-A20C-A08B13461FA7}"/>
    <hyperlink ref="BC1233" r:id="rId16812" display="https://www.daloopa.com/src/67089850" xr:uid="{7F2F06D7-C986-44FD-9B64-754BDC36009F}"/>
    <hyperlink ref="A1234" r:id="rId16813" xr:uid="{0734C8CA-FCB3-459B-862D-050F4D3902C3}"/>
    <hyperlink ref="C1234" r:id="rId16814" xr:uid="{DDB1B47B-005E-4FFE-8830-98CD23820862}"/>
    <hyperlink ref="AC1234" r:id="rId16815" display="https://www.daloopa.com/src/50203093" xr:uid="{FF02411A-5B8A-4865-A891-00A1582F04AD}"/>
    <hyperlink ref="AD1234" r:id="rId16816" display="https://www.daloopa.com/src/50203058" xr:uid="{05C2CB72-32B0-4AD3-9F6E-61E59732D996}"/>
    <hyperlink ref="AE1234" r:id="rId16817" display="https://www.daloopa.com/src/50202997" xr:uid="{963E9E2E-0329-432C-B101-7C3EB8B594BC}"/>
    <hyperlink ref="AF1234" r:id="rId16818" display="https://www.daloopa.com/src/50458050" xr:uid="{A493F834-C05B-4B4A-9224-D2B7B7ADE062}"/>
    <hyperlink ref="AG1234" r:id="rId16819" display="https://www.daloopa.com/src/50324287" xr:uid="{CEACF978-D7CD-4AF3-B21F-AD3652F83D5C}"/>
    <hyperlink ref="AH1234" r:id="rId16820" display="https://www.daloopa.com/src/50324147" xr:uid="{1FCE7C8F-5E50-4B01-B0A6-EE02100217C5}"/>
    <hyperlink ref="AI1234" r:id="rId16821" display="https://www.daloopa.com/src/50324041" xr:uid="{3BF5A98B-4157-49BD-92EF-0ABD74E27FD3}"/>
    <hyperlink ref="AJ1234" r:id="rId16822" display="https://www.daloopa.com/src/50458051" xr:uid="{02B09D63-144D-482F-8EBC-4DE9092004E5}"/>
    <hyperlink ref="AZ1234" r:id="rId16823" display="https://www.daloopa.com/src/48907000" xr:uid="{79FE401E-877B-4D16-9391-666AB939C5C2}"/>
    <hyperlink ref="BA1234" r:id="rId16824" display="https://www.daloopa.com/src/48906951" xr:uid="{975E083F-46DB-4B91-A7DF-E768AEEE2C0C}"/>
    <hyperlink ref="BB1234" r:id="rId16825" display="https://www.daloopa.com/src/48906732" xr:uid="{12D2BA85-6E57-466F-A209-9BA4DC92C1E6}"/>
    <hyperlink ref="BC1234" r:id="rId16826" display="https://www.daloopa.com/src/67089851" xr:uid="{A7A23500-A26D-4B2E-A7E0-5BAC9C7C6C40}"/>
    <hyperlink ref="A1238" r:id="rId16827" xr:uid="{C81E737A-B32B-4157-9AC3-434C7A3BE5E5}"/>
    <hyperlink ref="C1238" r:id="rId16828" xr:uid="{277BBDC5-95F9-4017-851F-7A4E78D96012}"/>
    <hyperlink ref="E1238" r:id="rId16829" display="https://www.daloopa.com/src/48792065" xr:uid="{16A74D50-86BD-45D1-8955-4E1EB3109312}"/>
    <hyperlink ref="F1238" r:id="rId16830" display="https://www.daloopa.com/src/48792030" xr:uid="{E518B64F-2933-4026-A4F7-8591C968A511}"/>
    <hyperlink ref="G1238" r:id="rId16831" display="https://www.daloopa.com/src/48791880" xr:uid="{4A1D0894-96AB-4515-821F-5042D091EE98}"/>
    <hyperlink ref="H1238" r:id="rId16832" display="https://www.daloopa.com/src/48791853" xr:uid="{95FAF9D8-49EE-4DAC-BB2D-474253DA4066}"/>
    <hyperlink ref="I1238" r:id="rId16833" display="https://www.daloopa.com/src/48791844" xr:uid="{F2417607-BD2F-4D5D-B28C-B986CB832B3E}"/>
    <hyperlink ref="J1238" r:id="rId16834" display="https://www.daloopa.com/src/48791832" xr:uid="{EE7149C2-5635-49A5-BDCC-F3CBF8EF516E}"/>
    <hyperlink ref="K1238" r:id="rId16835" display="https://www.daloopa.com/src/48791819" xr:uid="{168E8A18-BEF5-4E66-AD4E-F9B6DCA14160}"/>
    <hyperlink ref="L1238" r:id="rId16836" display="https://www.daloopa.com/src/48791788" xr:uid="{1B4DB7E4-01D7-433E-937F-8D28E30858D6}"/>
    <hyperlink ref="M1238" r:id="rId16837" display="https://www.daloopa.com/src/48791761" xr:uid="{25F05461-FF7B-452C-BC9B-7953FD2EF9D7}"/>
    <hyperlink ref="N1238" r:id="rId16838" display="https://www.daloopa.com/src/48791744" xr:uid="{EF14EB5D-13B1-40C8-B4EB-B4D13957C55D}"/>
    <hyperlink ref="O1238" r:id="rId16839" display="https://www.daloopa.com/src/48791709" xr:uid="{0810FA5D-14A4-4891-9139-8659DAD1B819}"/>
    <hyperlink ref="P1238" r:id="rId16840" display="https://www.daloopa.com/src/48791679" xr:uid="{A79080AF-19CA-40B5-8894-0A8BBB13B43B}"/>
    <hyperlink ref="Q1238" r:id="rId16841" display="https://www.daloopa.com/src/48791529" xr:uid="{73E6AE14-C419-4BB4-A0CC-B4557716A4A5}"/>
    <hyperlink ref="R1238" r:id="rId16842" display="https://www.daloopa.com/src/48791516" xr:uid="{1D7ED486-927F-4AB1-BCBF-4BEA752D9C70}"/>
    <hyperlink ref="S1238" r:id="rId16843" display="https://www.daloopa.com/src/48791508" xr:uid="{16957F8F-3DC1-4E83-AA4D-B8F06A4E8591}"/>
    <hyperlink ref="T1238" r:id="rId16844" display="https://www.daloopa.com/src/48791491" xr:uid="{2EA17C69-F94C-46E4-A5EC-56C70D7B5E7B}"/>
    <hyperlink ref="U1238" r:id="rId16845" display="https://www.daloopa.com/src/48791484" xr:uid="{622510ED-99BA-4F34-98E5-7EC8E8869E21}"/>
    <hyperlink ref="V1238" r:id="rId16846" display="https://www.daloopa.com/src/48791473" xr:uid="{8630AF4E-9862-48E2-B39F-50931DE4D1AD}"/>
    <hyperlink ref="W1238" r:id="rId16847" display="https://www.daloopa.com/src/48791467" xr:uid="{881CEBF8-14AF-4182-AEED-5BFFA0312137}"/>
    <hyperlink ref="X1238" r:id="rId16848" display="https://www.daloopa.com/src/48791432" xr:uid="{D9571411-87C1-4D46-B5BB-5F0E6FE09CF3}"/>
    <hyperlink ref="Y1238" r:id="rId16849" display="https://www.daloopa.com/src/48791401" xr:uid="{EA675F9E-04B1-4BE7-927D-909F352E7350}"/>
    <hyperlink ref="Z1238" r:id="rId16850" display="https://www.daloopa.com/src/48791291" xr:uid="{8C056C35-40EC-4413-8ED7-0CD195D6E761}"/>
    <hyperlink ref="AA1238" r:id="rId16851" display="https://www.daloopa.com/src/48791285" xr:uid="{2A5CDDD6-CD28-4A60-AE0E-AE81D62A9820}"/>
    <hyperlink ref="AB1238" r:id="rId16852" display="https://www.daloopa.com/src/48791278" xr:uid="{5F94F273-79B0-478E-95D8-7D84D1AB4495}"/>
    <hyperlink ref="AC1238" r:id="rId16853" display="https://www.daloopa.com/src/48791181" xr:uid="{4C82520D-3985-4747-B3BC-587DDB75CD1A}"/>
    <hyperlink ref="AD1238" r:id="rId16854" display="https://www.daloopa.com/src/48791174" xr:uid="{E5E231A5-C4A9-47A2-98D4-DA3836926395}"/>
    <hyperlink ref="AE1238" r:id="rId16855" display="https://www.daloopa.com/src/48791161" xr:uid="{98CE2E7A-957C-42DD-830E-2CF6997F801E}"/>
    <hyperlink ref="AF1238" r:id="rId16856" display="https://www.daloopa.com/src/48791145" xr:uid="{7820C3D4-E1A4-4033-AC37-274473B41815}"/>
    <hyperlink ref="AG1238" r:id="rId16857" display="https://www.daloopa.com/src/48791057" xr:uid="{30BAE844-4D4C-4D25-9D3B-198532FC348F}"/>
    <hyperlink ref="AH1238" r:id="rId16858" display="https://www.daloopa.com/src/48791020" xr:uid="{86AFC6CB-D2B7-40FD-B1E7-20B072E4B6B1}"/>
    <hyperlink ref="AI1238" r:id="rId16859" display="https://www.daloopa.com/src/48791007" xr:uid="{4A694060-0534-456F-B51C-137A7FADF1FC}"/>
    <hyperlink ref="AJ1238" r:id="rId16860" display="https://www.daloopa.com/src/48790967" xr:uid="{99F751FB-CE38-4C38-9723-AE22F6A341FA}"/>
    <hyperlink ref="AK1238" r:id="rId16861" display="https://www.daloopa.com/src/48790802" xr:uid="{642E4551-8FA4-40DF-9219-5228AD1E8E7E}"/>
    <hyperlink ref="AL1238" r:id="rId16862" display="https://www.daloopa.com/src/48790773" xr:uid="{0034DF37-DC6D-4F6E-84AE-03FBBE1EF49A}"/>
    <hyperlink ref="AM1238" r:id="rId16863" display="https://www.daloopa.com/src/48789242" xr:uid="{4B10D2F5-E62A-4BC4-ADF2-4543B5EF6DB3}"/>
    <hyperlink ref="AN1238" r:id="rId16864" display="https://www.daloopa.com/src/48789095" xr:uid="{0DCDA485-005D-4CB7-A685-19D9B22EF395}"/>
    <hyperlink ref="AO1238" r:id="rId16865" display="https://www.daloopa.com/src/53490019" xr:uid="{679C8967-E0B1-4110-8B91-2FFDD8A9097A}"/>
    <hyperlink ref="AP1238" r:id="rId16866" display="https://www.daloopa.com/src/58706461" xr:uid="{7C2BD012-2F0C-41BF-B7C2-17465D6517A8}"/>
    <hyperlink ref="AQ1238" r:id="rId16867" display="https://www.daloopa.com/src/62997078" xr:uid="{66B3BDD7-966D-4D14-83EC-04AE059B5CF1}"/>
    <hyperlink ref="AR1238" r:id="rId16868" display="https://www.daloopa.com/src/67089741" xr:uid="{F96A570A-5D87-4121-9A94-48E429C91E50}"/>
    <hyperlink ref="A1239" r:id="rId16869" xr:uid="{945BD1A3-4174-4928-B72E-97ED15F8903F}"/>
    <hyperlink ref="C1239" r:id="rId16870" xr:uid="{F776B0A0-469E-4913-9F72-9053FC8553BD}"/>
    <hyperlink ref="E1239" r:id="rId16871" display="https://www.daloopa.com/src/48792064" xr:uid="{E85A5409-2071-4027-A156-5B78990FAA8B}"/>
    <hyperlink ref="F1239" r:id="rId16872" display="https://www.daloopa.com/src/48792031" xr:uid="{9C273C1B-91A5-47A9-A49C-0D1B4A2A85E2}"/>
    <hyperlink ref="G1239" r:id="rId16873" display="https://www.daloopa.com/src/48791881" xr:uid="{6643CCEA-0A07-4F59-8808-C0E2DEF7BE80}"/>
    <hyperlink ref="H1239" r:id="rId16874" display="https://www.daloopa.com/src/48791854" xr:uid="{89837954-343A-4D4F-BAC9-A0D01432CD9F}"/>
    <hyperlink ref="I1239" r:id="rId16875" display="https://www.daloopa.com/src/48791842" xr:uid="{63B6A297-5B8C-41B4-81D7-35AE54DA5575}"/>
    <hyperlink ref="J1239" r:id="rId16876" display="https://www.daloopa.com/src/48791835" xr:uid="{E1FF0711-A716-4895-9A4A-30CB8F992067}"/>
    <hyperlink ref="K1239" r:id="rId16877" display="https://www.daloopa.com/src/48791818" xr:uid="{2F82BEC9-17A9-48A2-AEF4-E02089336D91}"/>
    <hyperlink ref="L1239" r:id="rId16878" display="https://www.daloopa.com/src/48791789" xr:uid="{9D2B6CFD-66E0-4E59-B0EF-A6AC0E934498}"/>
    <hyperlink ref="M1239" r:id="rId16879" display="https://www.daloopa.com/src/48791760" xr:uid="{CA0227B3-2604-4067-AF4C-E7B4C629C7C0}"/>
    <hyperlink ref="N1239" r:id="rId16880" display="https://www.daloopa.com/src/48791746" xr:uid="{A79BDFE9-F145-4B60-85F1-C614341C8103}"/>
    <hyperlink ref="O1239" r:id="rId16881" display="https://www.daloopa.com/src/48791710" xr:uid="{5751AE97-3E87-42AD-A545-DF5ACD165DFC}"/>
    <hyperlink ref="P1239" r:id="rId16882" display="https://www.daloopa.com/src/48791677" xr:uid="{EBF8FED7-3A11-4C24-AD7A-DA19A35652BD}"/>
    <hyperlink ref="Q1239" r:id="rId16883" display="https://www.daloopa.com/src/48791530" xr:uid="{9823B4C8-FA2D-4901-B714-B233F0C80735}"/>
    <hyperlink ref="R1239" r:id="rId16884" display="https://www.daloopa.com/src/48791517" xr:uid="{D44CD6C7-C5A3-48C5-A0B4-D5F7650518D2}"/>
    <hyperlink ref="S1239" r:id="rId16885" display="https://www.daloopa.com/src/48791506" xr:uid="{0BE2DACC-DDEF-4E31-BDD0-711979E04DAA}"/>
    <hyperlink ref="T1239" r:id="rId16886" display="https://www.daloopa.com/src/48791492" xr:uid="{595975BD-3AB5-4C9B-86C5-90356C6C2D6B}"/>
    <hyperlink ref="U1239" r:id="rId16887" display="https://www.daloopa.com/src/48791482" xr:uid="{1405A58E-EDB8-406C-A0BB-2960A048AC90}"/>
    <hyperlink ref="V1239" r:id="rId16888" display="https://www.daloopa.com/src/48791472" xr:uid="{FD1BE3B6-41FE-4FB1-86A8-DE28E6BD152A}"/>
    <hyperlink ref="W1239" r:id="rId16889" display="https://www.daloopa.com/src/48791466" xr:uid="{618E7EFF-44AA-4763-BA9A-B5E7F0F2186F}"/>
    <hyperlink ref="X1239" r:id="rId16890" display="https://www.daloopa.com/src/48791429" xr:uid="{DF9FD83B-8051-40FA-B645-A29064F8F0F4}"/>
    <hyperlink ref="Y1239" r:id="rId16891" display="https://www.daloopa.com/src/48791398" xr:uid="{A597BCE7-2861-47EC-967D-7BBB185F6C47}"/>
    <hyperlink ref="Z1239" r:id="rId16892" display="https://www.daloopa.com/src/48791289" xr:uid="{8787AECA-953A-4C8D-A839-0454CAD0809F}"/>
    <hyperlink ref="AA1239" r:id="rId16893" display="https://www.daloopa.com/src/48791284" xr:uid="{51A3D7A6-AFCE-458E-B615-ADA3FE7F8D8C}"/>
    <hyperlink ref="AB1239" r:id="rId16894" display="https://www.daloopa.com/src/48791280" xr:uid="{99BD1FEF-E35D-4E78-92FB-57361ED0B840}"/>
    <hyperlink ref="AC1239" r:id="rId16895" display="https://www.daloopa.com/src/48791184" xr:uid="{3C7FF419-44C3-415E-8472-E7A7DD79A11F}"/>
    <hyperlink ref="AD1239" r:id="rId16896" display="https://www.daloopa.com/src/48791171" xr:uid="{02DD93AF-1AC9-4C35-B6F1-91522BD292FD}"/>
    <hyperlink ref="AE1239" r:id="rId16897" display="https://www.daloopa.com/src/48791160" xr:uid="{7D068322-2AA0-41F4-AA5C-91BD3626601D}"/>
    <hyperlink ref="AF1239" r:id="rId16898" display="https://www.daloopa.com/src/48791144" xr:uid="{52F78A5F-C79E-4715-B34E-37F16234D290}"/>
    <hyperlink ref="AG1239" r:id="rId16899" display="https://www.daloopa.com/src/48791056" xr:uid="{5CDC79BF-787B-4EED-B484-55F3AE8D0A69}"/>
    <hyperlink ref="AH1239" r:id="rId16900" display="https://www.daloopa.com/src/48791021" xr:uid="{C91DE732-5075-4946-8800-D9F6F9A2BD94}"/>
    <hyperlink ref="AI1239" r:id="rId16901" display="https://www.daloopa.com/src/48791008" xr:uid="{F3E18E1C-E41B-4FB9-887D-0CA7AF9CC8A3}"/>
    <hyperlink ref="AJ1239" r:id="rId16902" display="https://www.daloopa.com/src/48790966" xr:uid="{EA7E8901-C5F4-40A6-A5DD-3F9FE0D265D7}"/>
    <hyperlink ref="AK1239" r:id="rId16903" display="https://www.daloopa.com/src/48790803" xr:uid="{EDA17FB9-9BA1-434E-BA20-35E57F0D8B21}"/>
    <hyperlink ref="AL1239" r:id="rId16904" display="https://www.daloopa.com/src/48790772" xr:uid="{85F39BEC-2F62-49E5-9DD2-EC8FE8AAE824}"/>
    <hyperlink ref="AM1239" r:id="rId16905" display="https://www.daloopa.com/src/48789241" xr:uid="{6144C12C-17F5-4A0C-8255-BD7F3F2CB191}"/>
    <hyperlink ref="AN1239" r:id="rId16906" display="https://www.daloopa.com/src/48789092" xr:uid="{56367D6F-3AE6-446B-8A5F-83DD0216E0B5}"/>
    <hyperlink ref="AO1239" r:id="rId16907" display="https://www.daloopa.com/src/53490018" xr:uid="{A4F5B76C-D60B-4B68-9A99-AE302A83E667}"/>
    <hyperlink ref="AP1239" r:id="rId16908" display="https://www.daloopa.com/src/58706462" xr:uid="{C1D36A45-41E3-4394-86FD-5029678FC2C2}"/>
    <hyperlink ref="AQ1239" r:id="rId16909" display="https://www.daloopa.com/src/62997079" xr:uid="{CCF4DCC9-F91B-401F-8171-E0A823973F71}"/>
    <hyperlink ref="AR1239" r:id="rId16910" display="https://www.daloopa.com/src/67089740" xr:uid="{EDBFC07F-805E-47F7-827A-7CAF9950FC19}"/>
    <hyperlink ref="A1240" r:id="rId16911" xr:uid="{2D48103B-0030-40FA-8280-F1262E2ACFE8}"/>
    <hyperlink ref="C1240" r:id="rId16912" xr:uid="{8EF7C529-BD84-431B-9583-7A788E4A2E17}"/>
    <hyperlink ref="E1240" r:id="rId16913" display="https://www.daloopa.com/src/48792062" xr:uid="{20B71895-295E-431D-B580-3EF5C76BA385}"/>
    <hyperlink ref="F1240" r:id="rId16914" display="https://www.daloopa.com/src/48792032" xr:uid="{7D61B6A4-8559-4539-B162-C7825DD45EB0}"/>
    <hyperlink ref="G1240" r:id="rId16915" display="https://www.daloopa.com/src/48791879" xr:uid="{8FC66D8F-C496-4ABF-BB21-1D9F484AF781}"/>
    <hyperlink ref="H1240" r:id="rId16916" display="https://www.daloopa.com/src/48791852" xr:uid="{171F7CD1-B4E6-417D-B443-B4FF82DCD5F7}"/>
    <hyperlink ref="I1240" r:id="rId16917" display="https://www.daloopa.com/src/48791843" xr:uid="{DB41509E-425C-4AEC-A060-1EBC37E349C0}"/>
    <hyperlink ref="J1240" r:id="rId16918" display="https://www.daloopa.com/src/48791834" xr:uid="{6976AF4A-3919-48F4-AB5B-F10A3F722D04}"/>
    <hyperlink ref="K1240" r:id="rId16919" display="https://www.daloopa.com/src/48791817" xr:uid="{6F8E5276-5C2C-4E43-B259-BAC70EC746A0}"/>
    <hyperlink ref="L1240" r:id="rId16920" display="https://www.daloopa.com/src/48791791" xr:uid="{F639FA9F-1923-4E60-BDE4-C15D9933885A}"/>
    <hyperlink ref="M1240" r:id="rId16921" display="https://www.daloopa.com/src/48791762" xr:uid="{D31A725C-AE18-447F-B398-AD99992BEA1D}"/>
    <hyperlink ref="N1240" r:id="rId16922" display="https://www.daloopa.com/src/48791747" xr:uid="{6DAA29E6-070D-48F4-915A-102C0FB23A7E}"/>
    <hyperlink ref="O1240" r:id="rId16923" display="https://www.daloopa.com/src/48791711" xr:uid="{14EA99E3-4CB3-499E-AA83-E962A5028157}"/>
    <hyperlink ref="P1240" r:id="rId16924" display="https://www.daloopa.com/src/48791676" xr:uid="{11CBC7DB-98F4-4C49-91FB-0FEEEE38DE2C}"/>
    <hyperlink ref="Q1240" r:id="rId16925" display="https://www.daloopa.com/src/48791531" xr:uid="{4F576CF7-326F-44EA-9020-9693F868F3A9}"/>
    <hyperlink ref="R1240" r:id="rId16926" display="https://www.daloopa.com/src/48791515" xr:uid="{EDB21D58-2EF4-4ECD-B59F-3D9E54EF3089}"/>
    <hyperlink ref="S1240" r:id="rId16927" display="https://www.daloopa.com/src/48791505" xr:uid="{DBC721C8-C140-4283-BB13-C85CC9EF8F55}"/>
    <hyperlink ref="T1240" r:id="rId16928" display="https://www.daloopa.com/src/48791493" xr:uid="{83329D1D-B397-41B6-980B-C95B885C578D}"/>
    <hyperlink ref="U1240" r:id="rId16929" display="https://www.daloopa.com/src/48791481" xr:uid="{4F76248A-C5C7-4C67-AF7E-7A648BB3E6D7}"/>
    <hyperlink ref="V1240" r:id="rId16930" display="https://www.daloopa.com/src/48791470" xr:uid="{87E8A57F-776B-4B16-9B80-3AE4ED050C79}"/>
    <hyperlink ref="W1240" r:id="rId16931" display="https://www.daloopa.com/src/48791468" xr:uid="{AD21E3BD-265D-4FE9-A056-C99D4C1E9B5D}"/>
    <hyperlink ref="X1240" r:id="rId16932" display="https://www.daloopa.com/src/48791430" xr:uid="{91408B8F-B978-4AE5-A7B4-5F344962BCF0}"/>
    <hyperlink ref="Y1240" r:id="rId16933" display="https://www.daloopa.com/src/48791399" xr:uid="{41A095D0-A0D3-4A28-BD10-5B8E3EC55EED}"/>
    <hyperlink ref="Z1240" r:id="rId16934" display="https://www.daloopa.com/src/48791288" xr:uid="{4013EAFB-94B6-492D-A103-860B6E6B1235}"/>
    <hyperlink ref="AA1240" r:id="rId16935" display="https://www.daloopa.com/src/48791282" xr:uid="{81A72233-91D0-4C68-AAC3-1F4A4A654FD6}"/>
    <hyperlink ref="AB1240" r:id="rId16936" display="https://www.daloopa.com/src/48791279" xr:uid="{39A2CD99-28AF-485D-A7CF-6CAD30DE538F}"/>
    <hyperlink ref="AC1240" r:id="rId16937" display="https://www.daloopa.com/src/48791183" xr:uid="{60D62A12-515F-4813-9942-0930C7F6A38F}"/>
    <hyperlink ref="AD1240" r:id="rId16938" display="https://www.daloopa.com/src/48791172" xr:uid="{9F90CBA3-F652-4A43-A1B8-ABDCA954D2FF}"/>
    <hyperlink ref="AE1240" r:id="rId16939" display="https://www.daloopa.com/src/48791159" xr:uid="{0EA05D80-4343-48C1-A890-1C19232269C1}"/>
    <hyperlink ref="AF1240" r:id="rId16940" display="https://www.daloopa.com/src/48791142" xr:uid="{DE730713-FAD0-47E8-8D69-7F815260AAEC}"/>
    <hyperlink ref="AG1240" r:id="rId16941" display="https://www.daloopa.com/src/48791055" xr:uid="{39D252A7-F049-4F0C-8F5C-610A624D56A7}"/>
    <hyperlink ref="AH1240" r:id="rId16942" display="https://www.daloopa.com/src/48791022" xr:uid="{6F4C5344-09A5-47DC-810E-DDFE94989B44}"/>
    <hyperlink ref="AI1240" r:id="rId16943" display="https://www.daloopa.com/src/48791005" xr:uid="{54F5BED3-AE7E-4572-B11C-0A80808AC2DF}"/>
    <hyperlink ref="AJ1240" r:id="rId16944" display="https://www.daloopa.com/src/48790965" xr:uid="{CB9297E0-5AD0-4B00-8870-202C0195CF69}"/>
    <hyperlink ref="AK1240" r:id="rId16945" display="https://www.daloopa.com/src/48790804" xr:uid="{262813A4-B88E-419E-933F-6BC6664C0DBF}"/>
    <hyperlink ref="AL1240" r:id="rId16946" display="https://www.daloopa.com/src/48790774" xr:uid="{322E3955-4283-44C3-829A-597348CDA2D3}"/>
    <hyperlink ref="AM1240" r:id="rId16947" display="https://www.daloopa.com/src/48789240" xr:uid="{6BC49899-6EE5-4C63-AF5D-DEA68C1E371A}"/>
    <hyperlink ref="AN1240" r:id="rId16948" display="https://www.daloopa.com/src/48789093" xr:uid="{1AE3DDD4-FC70-44D0-835E-2A4303DA2976}"/>
    <hyperlink ref="AO1240" r:id="rId16949" display="https://www.daloopa.com/src/53490017" xr:uid="{ECCF555A-DA86-4C4C-A4B3-AA16FC4ABAD8}"/>
    <hyperlink ref="AP1240" r:id="rId16950" display="https://www.daloopa.com/src/58706463" xr:uid="{7B466049-E747-4FEE-8B4E-D7E611AE1E95}"/>
    <hyperlink ref="AQ1240" r:id="rId16951" display="https://www.daloopa.com/src/62997082" xr:uid="{7208DA55-310C-4AE7-9C18-83064C654340}"/>
    <hyperlink ref="AR1240" r:id="rId16952" display="https://www.daloopa.com/src/67089739" xr:uid="{E81A85F3-923C-47AF-A69B-A9DAAB8DB627}"/>
    <hyperlink ref="A1241" r:id="rId16953" xr:uid="{F5A2BDAA-8983-4908-90A7-CD6C37CA4B6E}"/>
    <hyperlink ref="C1241" r:id="rId16954" xr:uid="{229ECBE0-0144-4914-A6C8-B511E32B7620}"/>
    <hyperlink ref="AN1241" r:id="rId16955" display="https://www.daloopa.com/src/48789094" xr:uid="{B0FAC2C5-4020-444B-BFE3-BFF53D3A2E7A}"/>
    <hyperlink ref="AO1241" r:id="rId16956" display="https://www.daloopa.com/src/53490016" xr:uid="{B1376A4D-A6D9-450F-8AF8-C483C299FA04}"/>
    <hyperlink ref="AP1241" r:id="rId16957" display="https://www.daloopa.com/src/58706466" xr:uid="{83DA492C-7CD1-4A97-A4A5-9A5CCB85957E}"/>
    <hyperlink ref="AQ1241" r:id="rId16958" display="https://www.daloopa.com/src/62997080" xr:uid="{11D1DE86-E2AA-4373-AF5B-9A167A660136}"/>
    <hyperlink ref="AR1241" r:id="rId16959" display="https://www.daloopa.com/src/67089738" xr:uid="{8FE7C3D9-AACA-4937-B15C-B7FA57E0EBCE}"/>
    <hyperlink ref="A1243" r:id="rId16960" xr:uid="{82E242A6-6948-4AAC-9C82-0008A72BD3EC}"/>
    <hyperlink ref="C1243" r:id="rId16961" xr:uid="{61E55A44-4740-4243-9FF6-E6A7F22E9250}"/>
    <hyperlink ref="AN1243" r:id="rId16962" display="https://www.daloopa.com/src/48789096" xr:uid="{21235883-7E44-4C41-8B32-B9A1D43CBC95}"/>
    <hyperlink ref="AO1243" r:id="rId16963" display="https://www.daloopa.com/src/53490015" xr:uid="{1755A027-5482-4129-BE1C-FE7696323787}"/>
    <hyperlink ref="AP1243" r:id="rId16964" display="https://www.daloopa.com/src/58706464" xr:uid="{22B3D7DA-30B0-41EF-A76C-9ADA090647F1}"/>
    <hyperlink ref="AQ1243" r:id="rId16965" display="https://www.daloopa.com/src/62997081" xr:uid="{CEAB2788-D208-4A86-8EDE-6BDADC256CAF}"/>
    <hyperlink ref="AR1243" r:id="rId16966" display="https://www.daloopa.com/src/67089737" xr:uid="{E90D7010-EB28-42D5-A89C-97CF0A67491E}"/>
    <hyperlink ref="A1244" r:id="rId16967" xr:uid="{33EE7D01-108A-4FBB-9EDC-E6E9A6A531DF}"/>
    <hyperlink ref="C1244" r:id="rId16968" xr:uid="{A19261AF-C839-437D-B70F-0EEC4AE2487C}"/>
    <hyperlink ref="E1244" r:id="rId16969" display="https://www.daloopa.com/src/48792063" xr:uid="{85341E05-0346-41E3-A29A-A1EC1AF6B4D8}"/>
    <hyperlink ref="F1244" r:id="rId16970" display="https://www.daloopa.com/src/48792029" xr:uid="{193A5CB6-8B31-4B03-97EC-B83AB45AE558}"/>
    <hyperlink ref="G1244" r:id="rId16971" display="https://www.daloopa.com/src/48791882" xr:uid="{94E74BB5-0291-4460-93D9-18C5C7AB1194}"/>
    <hyperlink ref="H1244" r:id="rId16972" display="https://www.daloopa.com/src/48791851" xr:uid="{F25DF949-6333-4DBF-BFF4-5FBA5F1D8952}"/>
    <hyperlink ref="I1244" r:id="rId16973" display="https://www.daloopa.com/src/48791845" xr:uid="{AE09F579-D57F-437C-9CA0-605C1CB53BB8}"/>
    <hyperlink ref="J1244" r:id="rId16974" display="https://www.daloopa.com/src/48791833" xr:uid="{E8498019-68EC-4D12-81D9-F0D723B5E270}"/>
    <hyperlink ref="K1244" r:id="rId16975" display="https://www.daloopa.com/src/48791816" xr:uid="{9127DB49-4442-4BDE-9C35-DF4C7C4320EC}"/>
    <hyperlink ref="L1244" r:id="rId16976" display="https://www.daloopa.com/src/48791790" xr:uid="{13ACFB7A-C160-47B0-8BA6-B26E43E97F7F}"/>
    <hyperlink ref="M1244" r:id="rId16977" display="https://www.daloopa.com/src/48791759" xr:uid="{CF5E1B18-9DC8-4431-B3F2-FC20C543A173}"/>
    <hyperlink ref="N1244" r:id="rId16978" display="https://www.daloopa.com/src/48791745" xr:uid="{8F30543C-BF7E-40BB-9833-76360154A1A1}"/>
    <hyperlink ref="O1244" r:id="rId16979" display="https://www.daloopa.com/src/48791712" xr:uid="{0F973FB1-097C-4314-9A87-1ECF4F30FF63}"/>
    <hyperlink ref="P1244" r:id="rId16980" display="https://www.daloopa.com/src/48791678" xr:uid="{3E5DB04D-03EE-4A2C-A455-094C5279368F}"/>
    <hyperlink ref="Q1244" r:id="rId16981" display="https://www.daloopa.com/src/48791532" xr:uid="{48C5115A-8D49-4F0B-926C-399D8932F289}"/>
    <hyperlink ref="R1244" r:id="rId16982" display="https://www.daloopa.com/src/48791518" xr:uid="{2BF01DCC-9BDF-47D2-BB5A-252FB1448BB7}"/>
    <hyperlink ref="S1244" r:id="rId16983" display="https://www.daloopa.com/src/48791507" xr:uid="{5AA7A776-D914-454F-BD78-7070D3A375E2}"/>
    <hyperlink ref="T1244" r:id="rId16984" display="https://www.daloopa.com/src/48791494" xr:uid="{C784A190-DAD3-4E76-BD00-29A308074680}"/>
    <hyperlink ref="U1244" r:id="rId16985" display="https://www.daloopa.com/src/48791483" xr:uid="{B11AF476-7247-4D3E-9E21-A73FCCDF7C82}"/>
    <hyperlink ref="V1244" r:id="rId16986" display="https://www.daloopa.com/src/48791471" xr:uid="{2A513335-B469-4208-917E-4C3A63F442C7}"/>
    <hyperlink ref="W1244" r:id="rId16987" display="https://www.daloopa.com/src/48791469" xr:uid="{124F2D86-166B-4639-B789-748B5A95A2AB}"/>
    <hyperlink ref="X1244" r:id="rId16988" display="https://www.daloopa.com/src/48791431" xr:uid="{7F93C6D9-A67B-40F9-B6A4-F80BCCAC8160}"/>
    <hyperlink ref="Y1244" r:id="rId16989" display="https://www.daloopa.com/src/48791400" xr:uid="{9BB35440-176D-4B84-B1AE-4E380756681D}"/>
    <hyperlink ref="Z1244" r:id="rId16990" display="https://www.daloopa.com/src/48791290" xr:uid="{E3B4E810-76FC-4AB5-8AAC-7AA07A9B0CB2}"/>
    <hyperlink ref="AA1244" r:id="rId16991" display="https://www.daloopa.com/src/48791283" xr:uid="{90BC559C-EE66-4C24-9862-59D1911B22B6}"/>
    <hyperlink ref="AB1244" r:id="rId16992" display="https://www.daloopa.com/src/48791277" xr:uid="{79807D3B-7E60-46E8-8288-C652440D5502}"/>
    <hyperlink ref="AC1244" r:id="rId16993" display="https://www.daloopa.com/src/48791182" xr:uid="{CCD5452C-0B33-4A0A-846D-64B3DDE13BCD}"/>
    <hyperlink ref="AD1244" r:id="rId16994" display="https://www.daloopa.com/src/48791173" xr:uid="{B1B56CA7-92EE-4E67-A2A0-9A89EF439590}"/>
    <hyperlink ref="AE1244" r:id="rId16995" display="https://www.daloopa.com/src/48791158" xr:uid="{B2E9C86E-1F2D-44B8-83FF-EE24ACF15033}"/>
    <hyperlink ref="AF1244" r:id="rId16996" display="https://www.daloopa.com/src/48791143" xr:uid="{0ED57845-B8F5-42DE-993A-EDD41C8C6872}"/>
    <hyperlink ref="AG1244" r:id="rId16997" display="https://www.daloopa.com/src/48791058" xr:uid="{EF1BE730-1263-4B06-AEA3-1D5A86651B82}"/>
    <hyperlink ref="AH1244" r:id="rId16998" display="https://www.daloopa.com/src/48791023" xr:uid="{2691AE25-6EA6-449A-A730-EA3D2C67DB90}"/>
    <hyperlink ref="AI1244" r:id="rId16999" display="https://www.daloopa.com/src/48791006" xr:uid="{B027A55C-4E53-4AB5-A23E-0315E32F6F0A}"/>
    <hyperlink ref="AJ1244" r:id="rId17000" display="https://www.daloopa.com/src/48790964" xr:uid="{C57BF34E-FCD2-4790-9416-0F9735B255D4}"/>
    <hyperlink ref="AK1244" r:id="rId17001" display="https://www.daloopa.com/src/48790801" xr:uid="{FB7AD76C-5B83-429F-B5F9-80F948D90D53}"/>
    <hyperlink ref="AL1244" r:id="rId17002" display="https://www.daloopa.com/src/48790775" xr:uid="{6F53FF8B-7C8E-4E0C-8B46-A7C78A46CAAE}"/>
    <hyperlink ref="AM1244" r:id="rId17003" display="https://www.daloopa.com/src/48789239" xr:uid="{4A6F4CCF-0A55-4DFD-AA0B-2BA54026EBFF}"/>
    <hyperlink ref="AN1244" r:id="rId17004" display="https://www.daloopa.com/src/48789097" xr:uid="{24381FC1-6EBE-4EAF-87B1-F41401DD79E3}"/>
    <hyperlink ref="AO1244" r:id="rId17005" display="https://www.daloopa.com/src/53490014" xr:uid="{7E6B1782-6296-42F2-94CF-1B415EA6C35E}"/>
    <hyperlink ref="AP1244" r:id="rId17006" display="https://www.daloopa.com/src/58706465" xr:uid="{B587640B-C0B8-49B4-9A66-63F13FFC2FCE}"/>
    <hyperlink ref="AQ1244" r:id="rId17007" display="https://www.daloopa.com/src/62997083" xr:uid="{8A262E4D-7333-4019-B0D8-FEEDD78D7B44}"/>
    <hyperlink ref="AR1244" r:id="rId17008" display="https://www.daloopa.com/src/67089736" xr:uid="{3E9B30A4-9AC5-424F-B820-50B8AFC493A7}"/>
    <hyperlink ref="A1247" r:id="rId17009" xr:uid="{D34BC4BC-ADF9-4095-9EF7-3EF0350B1C75}"/>
    <hyperlink ref="C1247" r:id="rId17010" xr:uid="{62B98959-7124-4A58-81F2-2369EA34E3C6}"/>
    <hyperlink ref="E1247" r:id="rId17011" display="https://www.daloopa.com/src/48792223" xr:uid="{6851B992-F5EE-4535-AC28-1BCD9CF91FAE}"/>
    <hyperlink ref="F1247" r:id="rId17012" display="https://www.daloopa.com/src/48792254" xr:uid="{FD739C3E-43DC-439D-A909-87901FB1DDB1}"/>
    <hyperlink ref="G1247" r:id="rId17013" display="https://www.daloopa.com/src/48792282" xr:uid="{239F9477-6304-431A-8EF6-AAF46BBA3196}"/>
    <hyperlink ref="H1247" r:id="rId17014" display="https://www.daloopa.com/src/48792305" xr:uid="{341945BD-F098-43C7-AAE8-28016DBF8451}"/>
    <hyperlink ref="I1247" r:id="rId17015" display="https://www.daloopa.com/src/48792333" xr:uid="{CEBE37E4-226C-444B-8FBE-DD9AACE4CF71}"/>
    <hyperlink ref="J1247" r:id="rId17016" display="https://www.daloopa.com/src/48792354" xr:uid="{5AB834AC-F670-4359-ADE1-C0BAB91BFA33}"/>
    <hyperlink ref="K1247" r:id="rId17017" display="https://www.daloopa.com/src/48792400" xr:uid="{DBCA9700-5ED2-445B-8B71-6CDF7E29A625}"/>
    <hyperlink ref="L1247" r:id="rId17018" display="https://www.daloopa.com/src/48792420" xr:uid="{406BD3A2-2145-4D1C-93C5-0372EAA96246}"/>
    <hyperlink ref="M1247" r:id="rId17019" display="https://www.daloopa.com/src/48792440" xr:uid="{18FD5F63-9818-401A-9886-D9CE3C1BF62D}"/>
    <hyperlink ref="N1247" r:id="rId17020" display="https://www.daloopa.com/src/48792507" xr:uid="{EE1ACF55-E8BF-46C6-ACD8-A66E8F0C4567}"/>
    <hyperlink ref="O1247" r:id="rId17021" display="https://www.daloopa.com/src/48792545" xr:uid="{CBD2D91D-A422-4D79-B6A1-29D76161C03B}"/>
    <hyperlink ref="P1247" r:id="rId17022" display="https://www.daloopa.com/src/48792651" xr:uid="{ED243EB4-C79C-4DCC-AE14-3E9F03B35DC7}"/>
    <hyperlink ref="Q1247" r:id="rId17023" display="https://www.daloopa.com/src/48792702" xr:uid="{7722AA4B-5ECB-4D20-93CF-DD0AF88363BB}"/>
    <hyperlink ref="R1247" r:id="rId17024" display="https://www.daloopa.com/src/48792773" xr:uid="{38BC7735-D3EF-4205-A303-5E9D906D66ED}"/>
    <hyperlink ref="S1247" r:id="rId17025" display="https://www.daloopa.com/src/48792837" xr:uid="{AC70FC67-C343-420A-B734-C87BAED4B5FF}"/>
    <hyperlink ref="T1247" r:id="rId17026" display="https://www.daloopa.com/src/48792889" xr:uid="{82FA584A-2A4D-4812-A489-C22F6600BB2C}"/>
    <hyperlink ref="U1247" r:id="rId17027" display="https://www.daloopa.com/src/48793035" xr:uid="{4C680A86-33CE-470C-AFC4-21A022ECEC2D}"/>
    <hyperlink ref="V1247" r:id="rId17028" display="https://www.daloopa.com/src/48793066" xr:uid="{6F0DF3CA-8757-4072-ABFE-AC09B743D393}"/>
    <hyperlink ref="W1247" r:id="rId17029" display="https://www.daloopa.com/src/48793107" xr:uid="{98F1AB73-A183-4EF8-B614-5DB33C8FE2FE}"/>
    <hyperlink ref="X1247" r:id="rId17030" display="https://www.daloopa.com/src/48793140" xr:uid="{3189520C-0EED-4A82-8EE5-1106FFE4CC58}"/>
    <hyperlink ref="Y1247" r:id="rId17031" display="https://www.daloopa.com/src/48793208" xr:uid="{3BC03A68-9414-4FC6-9EFE-DF7331999EA8}"/>
    <hyperlink ref="Z1247" r:id="rId17032" display="https://www.daloopa.com/src/48793384" xr:uid="{D80444ED-99F5-496D-A2B0-FD874F3DA1C9}"/>
    <hyperlink ref="AA1247" r:id="rId17033" display="https://www.daloopa.com/src/48793422" xr:uid="{5CE1A09A-1718-42C4-8862-86EBDEED210A}"/>
    <hyperlink ref="AB1247" r:id="rId17034" display="https://www.daloopa.com/src/48793479" xr:uid="{DEEAF618-092F-40B8-AA04-03E0EE59A473}"/>
    <hyperlink ref="AC1247" r:id="rId17035" display="https://www.daloopa.com/src/48793518" xr:uid="{F6E9867D-63FB-40F1-9D9A-8E12874E9B1F}"/>
    <hyperlink ref="AD1247" r:id="rId17036" display="https://www.daloopa.com/src/48793552" xr:uid="{68BBAC02-CC21-4070-86A6-60F6F1620AF3}"/>
    <hyperlink ref="AE1247" r:id="rId17037" display="https://www.daloopa.com/src/48793615" xr:uid="{8BBCB7C8-B8AD-49FF-9C42-33B11A9AEBDF}"/>
    <hyperlink ref="AF1247" r:id="rId17038" display="https://www.daloopa.com/src/48793670" xr:uid="{9D04E192-5A5B-4DBC-B0F5-76DC1E06F879}"/>
    <hyperlink ref="AG1247" r:id="rId17039" display="https://www.daloopa.com/src/48793712" xr:uid="{E453619F-3E63-4732-AE07-667D98D5802A}"/>
    <hyperlink ref="AH1247" r:id="rId17040" display="https://www.daloopa.com/src/48793782" xr:uid="{61F04789-C8F2-417A-A5E7-011FDA0F3B44}"/>
    <hyperlink ref="AI1247" r:id="rId17041" display="https://www.daloopa.com/src/48793851" xr:uid="{599A6B9D-CCB1-44D3-998B-6563981DBC62}"/>
    <hyperlink ref="AJ1247" r:id="rId17042" display="https://www.daloopa.com/src/48793857" xr:uid="{2AFBA33B-751E-4FA8-9748-4E5E9143D892}"/>
    <hyperlink ref="AK1247" r:id="rId17043" display="https://www.daloopa.com/src/48794023" xr:uid="{7C2C2441-C16A-47C5-B19C-89ED08EA49F4}"/>
    <hyperlink ref="AL1247" r:id="rId17044" display="https://www.daloopa.com/src/48794052" xr:uid="{7EE2D7D1-361B-42D8-896D-E2531D1C0321}"/>
    <hyperlink ref="AM1247" r:id="rId17045" display="https://www.daloopa.com/src/48794066" xr:uid="{4D707626-7B05-42A8-B0F5-EAC7A9A20265}"/>
    <hyperlink ref="AN1247" r:id="rId17046" display="https://www.daloopa.com/src/48794133" xr:uid="{EF1F7497-3CB5-41B3-9799-475119604ADD}"/>
    <hyperlink ref="AO1247" r:id="rId17047" display="https://www.daloopa.com/src/53490089" xr:uid="{0379719A-016E-4426-BC55-34219E7D97BD}"/>
    <hyperlink ref="AP1247" r:id="rId17048" display="https://www.daloopa.com/src/58706519" xr:uid="{5FAB24A5-C448-4D5D-B2C4-2575A2516655}"/>
    <hyperlink ref="AQ1247" r:id="rId17049" display="https://www.daloopa.com/src/62997113" xr:uid="{D15B7D4E-B1B5-4816-BB8E-98B457C50A82}"/>
    <hyperlink ref="AR1247" r:id="rId17050" display="https://www.daloopa.com/src/67089784" xr:uid="{307B5AB5-87BB-49B5-A902-EBF6646942D2}"/>
    <hyperlink ref="A1248" r:id="rId17051" xr:uid="{D7BF3E75-6D95-484C-81DF-494666E73612}"/>
    <hyperlink ref="C1248" r:id="rId17052" xr:uid="{1913F6D4-FFB6-4226-9CB3-8CD6306374B4}"/>
    <hyperlink ref="E1248" r:id="rId17053" display="https://www.daloopa.com/src/48792221" xr:uid="{7B1A0FC5-78AC-4491-8A79-5356163A9307}"/>
    <hyperlink ref="F1248" r:id="rId17054" display="https://www.daloopa.com/src/48792252" xr:uid="{2929FA8C-2538-45B5-8EE9-29DBB23E729A}"/>
    <hyperlink ref="G1248" r:id="rId17055" display="https://www.daloopa.com/src/48792283" xr:uid="{9B21589D-D016-45AA-BD64-3277B785FD40}"/>
    <hyperlink ref="H1248" r:id="rId17056" display="https://www.daloopa.com/src/48792303" xr:uid="{F3CF4BE4-6053-49D6-9572-F5FDD0A1F6F6}"/>
    <hyperlink ref="I1248" r:id="rId17057" display="https://www.daloopa.com/src/48792331" xr:uid="{63D3DFAF-E4BF-4E33-A0E8-1AB15C8CF1CE}"/>
    <hyperlink ref="J1248" r:id="rId17058" display="https://www.daloopa.com/src/48792355" xr:uid="{55C1E354-FAEA-434E-9FF2-3ECBE6DB19B2}"/>
    <hyperlink ref="K1248" r:id="rId17059" display="https://www.daloopa.com/src/48792403" xr:uid="{05EC129F-66DD-4EED-91B8-4D6D92A6648F}"/>
    <hyperlink ref="L1248" r:id="rId17060" display="https://www.daloopa.com/src/48792419" xr:uid="{F6D74D0D-CBB6-45D0-A392-259367274958}"/>
    <hyperlink ref="M1248" r:id="rId17061" display="https://www.daloopa.com/src/48792439" xr:uid="{8B90916F-8C5B-4A4A-9C08-7300516BCCF9}"/>
    <hyperlink ref="N1248" r:id="rId17062" display="https://www.daloopa.com/src/48792505" xr:uid="{99D8300B-3A03-4DB6-BE82-2993C56BBDEE}"/>
    <hyperlink ref="O1248" r:id="rId17063" display="https://www.daloopa.com/src/48792546" xr:uid="{AC26D51F-144E-47CD-AFBA-B1B9FB22769C}"/>
    <hyperlink ref="P1248" r:id="rId17064" display="https://www.daloopa.com/src/48792650" xr:uid="{4F81F774-F610-4E4D-B7FD-B7C64ED92420}"/>
    <hyperlink ref="Q1248" r:id="rId17065" display="https://www.daloopa.com/src/48792703" xr:uid="{246F6E32-5B10-4294-B2D5-ADCE78EC0D4A}"/>
    <hyperlink ref="R1248" r:id="rId17066" display="https://www.daloopa.com/src/48792774" xr:uid="{AA8C0B4E-13D4-46B2-814A-D53734BB1B29}"/>
    <hyperlink ref="S1248" r:id="rId17067" display="https://www.daloopa.com/src/48792836" xr:uid="{923390D4-CA54-4104-8B27-AE68F10FAD69}"/>
    <hyperlink ref="T1248" r:id="rId17068" display="https://www.daloopa.com/src/48792888" xr:uid="{4E108A85-72AF-41F9-A860-128B63C2347E}"/>
    <hyperlink ref="U1248" r:id="rId17069" display="https://www.daloopa.com/src/48793036" xr:uid="{78455C63-C220-467A-9664-6A484BE03411}"/>
    <hyperlink ref="V1248" r:id="rId17070" display="https://www.daloopa.com/src/48793065" xr:uid="{1AB1BEF2-413B-4916-ACB2-22A8DC3B79AD}"/>
    <hyperlink ref="W1248" r:id="rId17071" display="https://www.daloopa.com/src/48793108" xr:uid="{094970F1-43F8-42D1-A46B-845B263A7F6F}"/>
    <hyperlink ref="X1248" r:id="rId17072" display="https://www.daloopa.com/src/48793137" xr:uid="{643C1EB7-8A22-4C08-873A-FF594E9CB729}"/>
    <hyperlink ref="Y1248" r:id="rId17073" display="https://www.daloopa.com/src/48793211" xr:uid="{4B7BE990-AEC4-4B12-8477-CBF005C56675}"/>
    <hyperlink ref="Z1248" r:id="rId17074" display="https://www.daloopa.com/src/48793383" xr:uid="{AB31CDCE-A315-47C4-A6E0-558060198FD4}"/>
    <hyperlink ref="AA1248" r:id="rId17075" display="https://www.daloopa.com/src/48793419" xr:uid="{6AF07480-36A5-4191-A195-83717C29F37E}"/>
    <hyperlink ref="AB1248" r:id="rId17076" display="https://www.daloopa.com/src/48793480" xr:uid="{D9FD24A8-8E1A-4C4F-9A21-CEC3928F3393}"/>
    <hyperlink ref="AC1248" r:id="rId17077" display="https://www.daloopa.com/src/48793520" xr:uid="{DFAC8A70-FCED-4AA4-9DBE-13AEE0106457}"/>
    <hyperlink ref="AD1248" r:id="rId17078" display="https://www.daloopa.com/src/48793551" xr:uid="{14C4986C-7BE5-4A52-A92E-C26A5A7D22CB}"/>
    <hyperlink ref="AE1248" r:id="rId17079" display="https://www.daloopa.com/src/48793614" xr:uid="{E84840BC-3BC5-4DB8-95EF-25A741094D39}"/>
    <hyperlink ref="AF1248" r:id="rId17080" display="https://www.daloopa.com/src/48793667" xr:uid="{DF200BD7-FC21-4BD0-BA9C-1CAE80B0E1FE}"/>
    <hyperlink ref="AG1248" r:id="rId17081" display="https://www.daloopa.com/src/48793714" xr:uid="{E0E7413C-F740-4613-8F15-1F7BD38687F3}"/>
    <hyperlink ref="AH1248" r:id="rId17082" display="https://www.daloopa.com/src/48793783" xr:uid="{5BD41FB3-7D2D-4585-8E07-351186D965C1}"/>
    <hyperlink ref="AI1248" r:id="rId17083" display="https://www.daloopa.com/src/48793849" xr:uid="{4EC1022E-7DC3-493A-B954-AB5534724FD2}"/>
    <hyperlink ref="AJ1248" r:id="rId17084" display="https://www.daloopa.com/src/48793858" xr:uid="{090BE34E-DA8D-438E-8211-D8F36DF8EED8}"/>
    <hyperlink ref="AK1248" r:id="rId17085" display="https://www.daloopa.com/src/48794022" xr:uid="{0F4EAF9D-7FAD-4D35-9F4D-DAC306D611F2}"/>
    <hyperlink ref="AL1248" r:id="rId17086" display="https://www.daloopa.com/src/48794050" xr:uid="{5A71C87C-04BE-470C-9536-3D8AFC4032E6}"/>
    <hyperlink ref="AM1248" r:id="rId17087" display="https://www.daloopa.com/src/48794063" xr:uid="{0A92BCA5-A061-43EE-81F4-074368117373}"/>
    <hyperlink ref="AN1248" r:id="rId17088" display="https://www.daloopa.com/src/48794134" xr:uid="{F03DE3BB-D06F-4E6A-9D0C-85D3C5AC9C19}"/>
    <hyperlink ref="AO1248" r:id="rId17089" display="https://www.daloopa.com/src/53490093" xr:uid="{01239C3F-16C0-44D6-B20B-2630D0FB8A6B}"/>
    <hyperlink ref="AP1248" r:id="rId17090" display="https://www.daloopa.com/src/58706520" xr:uid="{FF5792BF-4E98-45F6-A976-A017259D3B62}"/>
    <hyperlink ref="AQ1248" r:id="rId17091" display="https://www.daloopa.com/src/62997111" xr:uid="{5C4BB773-9BE4-4117-B54F-B0BB6E38C8DE}"/>
    <hyperlink ref="AR1248" r:id="rId17092" display="https://www.daloopa.com/src/67089789" xr:uid="{3B90342C-29B4-4755-B8D6-47759D946182}"/>
    <hyperlink ref="A1249" r:id="rId17093" xr:uid="{8AC2E301-491B-4E39-B436-7CFA235669CD}"/>
    <hyperlink ref="C1249" r:id="rId17094" xr:uid="{99BC4092-AF16-44E7-9485-E7AF61D4E0E9}"/>
    <hyperlink ref="E1249" r:id="rId17095" display="https://www.daloopa.com/src/48792224" xr:uid="{66975517-A18C-4FEC-A4B3-598CB23CD238}"/>
    <hyperlink ref="F1249" r:id="rId17096" display="https://www.daloopa.com/src/48792253" xr:uid="{FCE3D58F-5322-4128-B983-DC4C186E2A64}"/>
    <hyperlink ref="G1249" r:id="rId17097" display="https://www.daloopa.com/src/48792281" xr:uid="{6361B5AA-775B-4B42-9546-AF389033A9AE}"/>
    <hyperlink ref="H1249" r:id="rId17098" display="https://www.daloopa.com/src/48792302" xr:uid="{AB830A19-C54B-4BE5-BE0C-47DE273AF56E}"/>
    <hyperlink ref="I1249" r:id="rId17099" display="https://www.daloopa.com/src/48792330" xr:uid="{CB06DE8A-C2A1-4B11-9CFC-A80E7C4E815E}"/>
    <hyperlink ref="J1249" r:id="rId17100" display="https://www.daloopa.com/src/48792356" xr:uid="{B2142DB3-70BC-4B68-9BAC-4F07E4B8C989}"/>
    <hyperlink ref="K1249" r:id="rId17101" display="https://www.daloopa.com/src/48792401" xr:uid="{AE43F7B6-F6F8-4FC7-B210-0D4A243600D7}"/>
    <hyperlink ref="L1249" r:id="rId17102" display="https://www.daloopa.com/src/48792418" xr:uid="{DE5D8DB8-A47C-4DE9-8424-14CA6031382F}"/>
    <hyperlink ref="M1249" r:id="rId17103" display="https://www.daloopa.com/src/48792437" xr:uid="{1E79D446-1B54-45E2-9B1C-83CC4735A58F}"/>
    <hyperlink ref="N1249" r:id="rId17104" display="https://www.daloopa.com/src/48792504" xr:uid="{5892DEB4-21EB-4EFD-9C5A-3AA55F148FC4}"/>
    <hyperlink ref="O1249" r:id="rId17105" display="https://www.daloopa.com/src/48792544" xr:uid="{D15FBEEE-3321-4D1E-A4D4-282F194316B5}"/>
    <hyperlink ref="P1249" r:id="rId17106" display="https://www.daloopa.com/src/48792649" xr:uid="{EBCDA666-5C4C-4583-8D4B-6A5B3C8D03FF}"/>
    <hyperlink ref="Q1249" r:id="rId17107" display="https://www.daloopa.com/src/48792700" xr:uid="{A30D6676-0FE3-40EF-99DC-DCCA4929B37F}"/>
    <hyperlink ref="R1249" r:id="rId17108" display="https://www.daloopa.com/src/48792772" xr:uid="{E6490A7A-AC44-4084-9B0C-18617E51D373}"/>
    <hyperlink ref="S1249" r:id="rId17109" display="https://www.daloopa.com/src/48792835" xr:uid="{7EAC5467-9181-4A0F-9CEB-E0D7984269DB}"/>
    <hyperlink ref="T1249" r:id="rId17110" display="https://www.daloopa.com/src/48792891" xr:uid="{1E69DDAF-9E34-47C0-B82E-A7652BC4F5B7}"/>
    <hyperlink ref="U1249" r:id="rId17111" display="https://www.daloopa.com/src/48793037" xr:uid="{1C48D207-3BCA-4CA4-B2C2-279449698616}"/>
    <hyperlink ref="V1249" r:id="rId17112" display="https://www.daloopa.com/src/48793064" xr:uid="{D32E44E6-BD51-4C35-AB11-9F979E1ED759}"/>
    <hyperlink ref="W1249" r:id="rId17113" display="https://www.daloopa.com/src/48793110" xr:uid="{3EA292A2-45E8-4A31-9BE3-E07CBC7CE1DA}"/>
    <hyperlink ref="X1249" r:id="rId17114" display="https://www.daloopa.com/src/48793139" xr:uid="{3523BF2A-E84D-4CF2-BBB8-AEEC1EF45FAE}"/>
    <hyperlink ref="Y1249" r:id="rId17115" display="https://www.daloopa.com/src/48793210" xr:uid="{19720B87-F575-49B7-9E9D-9B99D53D9EB4}"/>
    <hyperlink ref="Z1249" r:id="rId17116" display="https://www.daloopa.com/src/48793381" xr:uid="{159BF371-F051-428D-B29A-2868B027A889}"/>
    <hyperlink ref="AA1249" r:id="rId17117" display="https://www.daloopa.com/src/48793420" xr:uid="{4D5745C0-3BB4-4AE7-9974-1C66A0F1BAED}"/>
    <hyperlink ref="AB1249" r:id="rId17118" display="https://www.daloopa.com/src/48793481" xr:uid="{2AEABEEA-DB0D-4FC8-9DC9-6DAC6CC74943}"/>
    <hyperlink ref="AC1249" r:id="rId17119" display="https://www.daloopa.com/src/48793521" xr:uid="{2D255AE9-0D69-4091-8EBD-9E16CC9D2B53}"/>
    <hyperlink ref="AD1249" r:id="rId17120" display="https://www.daloopa.com/src/48793554" xr:uid="{0C29704E-D348-4021-A57B-77D1A40AD0E4}"/>
    <hyperlink ref="AE1249" r:id="rId17121" display="https://www.daloopa.com/src/48793616" xr:uid="{1AA94CD5-B9E9-40CC-82F3-A4899429AFBE}"/>
    <hyperlink ref="AF1249" r:id="rId17122" display="https://www.daloopa.com/src/48793668" xr:uid="{608DFF56-1CB6-4EB7-AD84-E86C2E10D971}"/>
    <hyperlink ref="AG1249" r:id="rId17123" display="https://www.daloopa.com/src/48793713" xr:uid="{CFA9D521-C251-4516-8E52-699B3D827A1A}"/>
    <hyperlink ref="AH1249" r:id="rId17124" display="https://www.daloopa.com/src/48793784" xr:uid="{F4721336-3EFC-4B83-BF0E-3B461B6ABF32}"/>
    <hyperlink ref="AI1249" r:id="rId17125" display="https://www.daloopa.com/src/48793850" xr:uid="{079722EB-14BA-4EC4-96B1-7F537897AD28}"/>
    <hyperlink ref="AJ1249" r:id="rId17126" display="https://www.daloopa.com/src/48793859" xr:uid="{D09E01A0-8E7D-4C86-977F-FABC56172C57}"/>
    <hyperlink ref="AK1249" r:id="rId17127" display="https://www.daloopa.com/src/48794025" xr:uid="{258127EB-59CD-455D-B2C4-71D726D4D8AB}"/>
    <hyperlink ref="AL1249" r:id="rId17128" display="https://www.daloopa.com/src/48794051" xr:uid="{1595D0B7-B923-455A-9461-CD8CBA306B2C}"/>
    <hyperlink ref="AM1249" r:id="rId17129" display="https://www.daloopa.com/src/48794064" xr:uid="{F9C9FE2F-1256-4FD3-82EC-DF897F1876AF}"/>
    <hyperlink ref="AN1249" r:id="rId17130" display="https://www.daloopa.com/src/48794136" xr:uid="{918387CA-1873-443B-88E8-28DD0EBE44D3}"/>
    <hyperlink ref="AO1249" r:id="rId17131" display="https://www.daloopa.com/src/53490088" xr:uid="{DF1CD80C-C853-47EC-B4CC-3286D7CADC1E}"/>
    <hyperlink ref="AP1249" r:id="rId17132" display="https://www.daloopa.com/src/58706522" xr:uid="{DC7CEC90-076A-4DFE-8C46-DFEBD898BE4E}"/>
    <hyperlink ref="AQ1249" r:id="rId17133" display="https://www.daloopa.com/src/62997115" xr:uid="{2992386D-1DC0-4A40-89CA-23371767C868}"/>
    <hyperlink ref="AR1249" r:id="rId17134" display="https://www.daloopa.com/src/67089785" xr:uid="{EBBA4E12-6780-4A92-8EFE-25A322E4DCC9}"/>
    <hyperlink ref="A1250" r:id="rId17135" xr:uid="{A6431F66-967F-4470-B1AB-96D7220636B6}"/>
    <hyperlink ref="C1250" r:id="rId17136" xr:uid="{04EF44CB-AB6E-483B-9890-5C24FA2A3F2B}"/>
    <hyperlink ref="AN1250" r:id="rId17137" display="https://www.daloopa.com/src/48794135" xr:uid="{3202B8DA-DE78-4030-89AD-DB08C87123B1}"/>
    <hyperlink ref="AO1250" r:id="rId17138" display="https://www.daloopa.com/src/53490092" xr:uid="{8376EF99-87FF-42CB-B357-C1D9BA9A64FD}"/>
    <hyperlink ref="AP1250" r:id="rId17139" display="https://www.daloopa.com/src/58706524" xr:uid="{C58C9D6D-3293-4F37-8E18-2B9AFC1142DD}"/>
    <hyperlink ref="AQ1250" r:id="rId17140" display="https://www.daloopa.com/src/62997114" xr:uid="{B80EA5E6-BB96-4622-819C-C6A73EE9D1D0}"/>
    <hyperlink ref="AR1250" r:id="rId17141" display="https://www.daloopa.com/src/67089787" xr:uid="{D7E8D583-663E-426B-8AC5-0932258DC4E5}"/>
    <hyperlink ref="A1252" r:id="rId17142" xr:uid="{538D830E-A5E0-40EE-8986-2409B15ADE3C}"/>
    <hyperlink ref="C1252" r:id="rId17143" xr:uid="{F88AA54C-64AF-4A5F-A883-0D67931CF8E7}"/>
    <hyperlink ref="AN1252" r:id="rId17144" display="https://www.daloopa.com/src/48794132" xr:uid="{47C130D4-F436-4D6D-AD5B-7A71A836A3EA}"/>
    <hyperlink ref="AO1252" r:id="rId17145" display="https://www.daloopa.com/src/53490090" xr:uid="{C6000CC6-DD43-453E-AA4D-997E3E54B95F}"/>
    <hyperlink ref="AP1252" r:id="rId17146" display="https://www.daloopa.com/src/58706523" xr:uid="{6E3079A8-48A1-4563-8060-AB593118B769}"/>
    <hyperlink ref="AQ1252" r:id="rId17147" display="https://www.daloopa.com/src/62997110" xr:uid="{7D02EFFA-6DA3-4D08-9AD1-15202EEB959D}"/>
    <hyperlink ref="AR1252" r:id="rId17148" display="https://www.daloopa.com/src/67089786" xr:uid="{AFEE30EC-376D-4EDE-9A51-54BFD0402A94}"/>
    <hyperlink ref="A1253" r:id="rId17149" xr:uid="{48A1D091-4A11-4EFA-985C-4DAA934C14AF}"/>
    <hyperlink ref="C1253" r:id="rId17150" xr:uid="{E29FC7EE-0ED5-4C3C-A575-2F1429DA8408}"/>
    <hyperlink ref="E1253" r:id="rId17151" display="https://www.daloopa.com/src/48792222" xr:uid="{83A1AD70-D433-4EDE-A378-743EFA5D79D3}"/>
    <hyperlink ref="F1253" r:id="rId17152" display="https://www.daloopa.com/src/48792255" xr:uid="{1C82CBB0-1A79-4F99-8EB6-53A178597304}"/>
    <hyperlink ref="G1253" r:id="rId17153" display="https://www.daloopa.com/src/48792284" xr:uid="{D118087A-A507-423F-9FB4-9F35756B190E}"/>
    <hyperlink ref="H1253" r:id="rId17154" display="https://www.daloopa.com/src/48792304" xr:uid="{DDBF7F8E-C105-49DE-BE4A-C0E517516D0E}"/>
    <hyperlink ref="I1253" r:id="rId17155" display="https://www.daloopa.com/src/48792332" xr:uid="{933B4CE5-A394-4E76-95C3-234F13D423F3}"/>
    <hyperlink ref="J1253" r:id="rId17156" display="https://www.daloopa.com/src/48792357" xr:uid="{A9C6386C-2585-4FAD-A260-99117652BF09}"/>
    <hyperlink ref="K1253" r:id="rId17157" display="https://www.daloopa.com/src/48792402" xr:uid="{C9BC4091-7F35-4B7F-8214-E5F0B94A02ED}"/>
    <hyperlink ref="L1253" r:id="rId17158" display="https://www.daloopa.com/src/48792421" xr:uid="{3AB7DF9F-DD98-4619-A3E1-3BD3250B3530}"/>
    <hyperlink ref="M1253" r:id="rId17159" display="https://www.daloopa.com/src/48792438" xr:uid="{15F359F4-BE9F-4E47-841B-B61E4C034E02}"/>
    <hyperlink ref="N1253" r:id="rId17160" display="https://www.daloopa.com/src/48792506" xr:uid="{BA823B03-D5B4-4B89-AFAE-6DC587D01B31}"/>
    <hyperlink ref="O1253" r:id="rId17161" display="https://www.daloopa.com/src/48792543" xr:uid="{4E2E6E81-D073-4C6B-98BE-4A8BA3317B61}"/>
    <hyperlink ref="P1253" r:id="rId17162" display="https://www.daloopa.com/src/48792652" xr:uid="{0A3AC908-D6B7-4293-99BE-A92A3677F70F}"/>
    <hyperlink ref="Q1253" r:id="rId17163" display="https://www.daloopa.com/src/48792701" xr:uid="{9950B092-5510-4809-BAA1-18D90305402A}"/>
    <hyperlink ref="R1253" r:id="rId17164" display="https://www.daloopa.com/src/48792771" xr:uid="{9AD516EE-D468-4AA8-97F6-BB8EAB3AFC8C}"/>
    <hyperlink ref="S1253" r:id="rId17165" display="https://www.daloopa.com/src/48792834" xr:uid="{4FEBCD04-40EC-44C3-B321-539DD7D63E53}"/>
    <hyperlink ref="T1253" r:id="rId17166" display="https://www.daloopa.com/src/48792890" xr:uid="{A7C01E9A-EB2C-4308-8407-124B90BEFD62}"/>
    <hyperlink ref="U1253" r:id="rId17167" display="https://www.daloopa.com/src/48793034" xr:uid="{CCE6AF3F-1D71-45CF-ACBC-874C5740247B}"/>
    <hyperlink ref="V1253" r:id="rId17168" display="https://www.daloopa.com/src/48793067" xr:uid="{63EBE4D2-18A8-44D6-BB94-D6B6844389FA}"/>
    <hyperlink ref="W1253" r:id="rId17169" display="https://www.daloopa.com/src/48793109" xr:uid="{3D3AF962-E83F-4CF7-B7D4-954AC2FF02DA}"/>
    <hyperlink ref="X1253" r:id="rId17170" display="https://www.daloopa.com/src/48793138" xr:uid="{76A72459-020A-487D-9B9F-70C96BAEF607}"/>
    <hyperlink ref="Y1253" r:id="rId17171" display="https://www.daloopa.com/src/48793209" xr:uid="{39EA6526-A0F1-4A49-B222-4F5EA624BD97}"/>
    <hyperlink ref="Z1253" r:id="rId17172" display="https://www.daloopa.com/src/48793382" xr:uid="{7E766BD3-7CF3-49B0-AD3A-CF30A73DF635}"/>
    <hyperlink ref="AA1253" r:id="rId17173" display="https://www.daloopa.com/src/48793421" xr:uid="{DD94D977-B178-4975-892A-38814B346479}"/>
    <hyperlink ref="AB1253" r:id="rId17174" display="https://www.daloopa.com/src/48793482" xr:uid="{B5086B85-0E48-4FC3-86CF-2842F1D6F9FF}"/>
    <hyperlink ref="AC1253" r:id="rId17175" display="https://www.daloopa.com/src/48793519" xr:uid="{432A0392-FA5E-43F5-A1C9-B233142C7F6F}"/>
    <hyperlink ref="AD1253" r:id="rId17176" display="https://www.daloopa.com/src/48793553" xr:uid="{B8AD5F45-905F-4E56-BC56-95CD8DAE3EBF}"/>
    <hyperlink ref="AE1253" r:id="rId17177" display="https://www.daloopa.com/src/48793617" xr:uid="{44563396-60DB-40A2-AA21-6989AF7B9CAD}"/>
    <hyperlink ref="AF1253" r:id="rId17178" display="https://www.daloopa.com/src/48793669" xr:uid="{351CB68C-CE33-4873-B0E4-5F68D595A50F}"/>
    <hyperlink ref="AG1253" r:id="rId17179" display="https://www.daloopa.com/src/48793711" xr:uid="{3E86E9E4-70BB-4973-A2D1-7ED4836A781A}"/>
    <hyperlink ref="AH1253" r:id="rId17180" display="https://www.daloopa.com/src/48793781" xr:uid="{DF8B853A-7498-440F-BE82-9AC8728F47B5}"/>
    <hyperlink ref="AI1253" r:id="rId17181" display="https://www.daloopa.com/src/48793852" xr:uid="{0CB87900-2E6F-4040-8725-6DB920C7E378}"/>
    <hyperlink ref="AJ1253" r:id="rId17182" display="https://www.daloopa.com/src/48793856" xr:uid="{1D98E9F8-4C8B-47F7-B28E-5C826E81B66A}"/>
    <hyperlink ref="AK1253" r:id="rId17183" display="https://www.daloopa.com/src/48794024" xr:uid="{103B1682-0F22-42E2-A7DC-9DA9A5CB7BB9}"/>
    <hyperlink ref="AL1253" r:id="rId17184" display="https://www.daloopa.com/src/48794053" xr:uid="{33C00D8B-198A-40B8-9621-6A5D4645B5D5}"/>
    <hyperlink ref="AM1253" r:id="rId17185" display="https://www.daloopa.com/src/48794065" xr:uid="{890521F7-126F-40B4-A8B3-B1F3B561ADB1}"/>
    <hyperlink ref="AN1253" r:id="rId17186" display="https://www.daloopa.com/src/48794137" xr:uid="{7AA4278D-8E00-4B5C-B072-16D345FAB037}"/>
    <hyperlink ref="AO1253" r:id="rId17187" display="https://www.daloopa.com/src/53490091" xr:uid="{E8EEB6A9-C335-4868-8E3E-664465D9CE4A}"/>
    <hyperlink ref="AP1253" r:id="rId17188" display="https://www.daloopa.com/src/58706521" xr:uid="{8A0720E3-33D0-4BCE-8167-996F13A1351D}"/>
    <hyperlink ref="AQ1253" r:id="rId17189" display="https://www.daloopa.com/src/62997112" xr:uid="{6DD239C3-D016-46E3-A474-BA8378265380}"/>
    <hyperlink ref="AR1253" r:id="rId17190" display="https://www.daloopa.com/src/67089788" xr:uid="{95DBC9FA-951B-4860-94E4-59437794E004}"/>
    <hyperlink ref="A1256" r:id="rId17191" xr:uid="{8BCFCA8F-571E-4638-9C4C-DE96AA87FB66}"/>
    <hyperlink ref="C1256" r:id="rId17192" xr:uid="{6E70D080-01C4-478F-829F-37C423AA48BB}"/>
    <hyperlink ref="E1256" r:id="rId17193" display="https://www.daloopa.com/src/48803294" xr:uid="{026A0B60-2947-436E-811A-E7C7D9158684}"/>
    <hyperlink ref="F1256" r:id="rId17194" display="https://www.daloopa.com/src/48803282" xr:uid="{79280D94-F41F-4BF4-AE68-AE79151A046A}"/>
    <hyperlink ref="G1256" r:id="rId17195" display="https://www.daloopa.com/src/48799609" xr:uid="{1D600FDD-2B00-42F5-BF13-CBAE7B6250FB}"/>
    <hyperlink ref="H1256" r:id="rId17196" display="https://www.daloopa.com/src/48799524" xr:uid="{29DCB07A-9805-4217-BC53-3B74D6246564}"/>
    <hyperlink ref="I1256" r:id="rId17197" display="https://www.daloopa.com/src/48799504" xr:uid="{68B6D083-D8E6-4648-A965-67966E819810}"/>
    <hyperlink ref="J1256" r:id="rId17198" display="https://www.daloopa.com/src/48799484" xr:uid="{DC06EDCA-A0DF-4761-95E3-79E53AB60515}"/>
    <hyperlink ref="K1256" r:id="rId17199" display="https://www.daloopa.com/src/48799369" xr:uid="{B512ABBA-B470-4C45-9E2B-2D3789FC28AE}"/>
    <hyperlink ref="L1256" r:id="rId17200" display="https://www.daloopa.com/src/48799347" xr:uid="{67307567-A8AC-4BC8-B7CB-CE32B69D1846}"/>
    <hyperlink ref="M1256" r:id="rId17201" display="https://www.daloopa.com/src/48799274" xr:uid="{2BF24207-84C4-40FD-8647-D2E120E63D6D}"/>
    <hyperlink ref="N1256" r:id="rId17202" display="https://www.daloopa.com/src/48799269" xr:uid="{82A7172C-4A60-4F40-B60C-7426AFE7CED0}"/>
    <hyperlink ref="O1256" r:id="rId17203" display="https://www.daloopa.com/src/48799221" xr:uid="{295C24AC-9552-4F26-A357-4B7ED2B999C9}"/>
    <hyperlink ref="P1256" r:id="rId17204" display="https://www.daloopa.com/src/48798645" xr:uid="{CCFD6FC6-26CB-4336-A2B1-CAD2C22DC2E4}"/>
    <hyperlink ref="Q1256" r:id="rId17205" display="https://www.daloopa.com/src/48798384" xr:uid="{FB58EEE1-DD07-41E5-9237-C035B0694F8A}"/>
    <hyperlink ref="R1256" r:id="rId17206" display="https://www.daloopa.com/src/48798347" xr:uid="{2887D88B-68E5-4E75-9F81-44726AD3DDEA}"/>
    <hyperlink ref="S1256" r:id="rId17207" display="https://www.daloopa.com/src/48798234" xr:uid="{0AE235EA-3929-479D-85D0-1FC0D4703C1F}"/>
    <hyperlink ref="T1256" r:id="rId17208" display="https://www.daloopa.com/src/48798193" xr:uid="{0E6027BE-9FD7-4267-AD98-4EBD830DF0BF}"/>
    <hyperlink ref="U1256" r:id="rId17209" display="https://www.daloopa.com/src/48798038" xr:uid="{3C6FBA6E-3DFF-4B07-97CC-8475A7DCC27F}"/>
    <hyperlink ref="V1256" r:id="rId17210" display="https://www.daloopa.com/src/48797989" xr:uid="{9C3FDC80-70C8-4760-BC3E-BFCD7175843D}"/>
    <hyperlink ref="W1256" r:id="rId17211" display="https://www.daloopa.com/src/48797973" xr:uid="{F68A803E-5008-44AE-925B-B90A0732D51A}"/>
    <hyperlink ref="X1256" r:id="rId17212" display="https://www.daloopa.com/src/48797616" xr:uid="{D0042939-10D0-4B7A-9A24-2D48885A1FC2}"/>
    <hyperlink ref="Y1256" r:id="rId17213" display="https://www.daloopa.com/src/48797595" xr:uid="{456E492A-0BA9-4049-A231-ECD42834325D}"/>
    <hyperlink ref="Z1256" r:id="rId17214" display="https://www.daloopa.com/src/48797523" xr:uid="{AEB00069-AD95-42BF-9E49-71DB459186BB}"/>
    <hyperlink ref="AA1256" r:id="rId17215" display="https://www.daloopa.com/src/48797500" xr:uid="{37108025-3113-46C4-827B-0D503BC39DEE}"/>
    <hyperlink ref="AB1256" r:id="rId17216" display="https://www.daloopa.com/src/48796985" xr:uid="{CF7F3663-42A2-4C84-A4D5-7037D645B418}"/>
    <hyperlink ref="AC1256" r:id="rId17217" display="https://www.daloopa.com/src/48796772" xr:uid="{2A540FC8-C288-49B1-B9D4-50CEA2BB235B}"/>
    <hyperlink ref="AD1256" r:id="rId17218" display="https://www.daloopa.com/src/48796702" xr:uid="{43299277-3F00-4389-9374-03701CF25639}"/>
    <hyperlink ref="AE1256" r:id="rId17219" display="https://www.daloopa.com/src/48796640" xr:uid="{FE649B65-D606-434F-A8E3-44553FF5B195}"/>
    <hyperlink ref="AF1256" r:id="rId17220" display="https://www.daloopa.com/src/48796508" xr:uid="{D7162629-3825-43EA-89DD-F2569855CB83}"/>
    <hyperlink ref="AG1256" r:id="rId17221" display="https://www.daloopa.com/src/48796292" xr:uid="{2AFE2B5E-185F-4DE4-858A-975101C25BDB}"/>
    <hyperlink ref="AH1256" r:id="rId17222" display="https://www.daloopa.com/src/48796273" xr:uid="{8D7BB533-F505-4953-B88B-9F9296619F32}"/>
    <hyperlink ref="AI1256" r:id="rId17223" display="https://www.daloopa.com/src/48796244" xr:uid="{0095F19B-1D34-4050-851E-C02D275EF80E}"/>
    <hyperlink ref="AJ1256" r:id="rId17224" display="https://www.daloopa.com/src/48796234" xr:uid="{82A92557-08DD-4133-9711-BFB61BBBC261}"/>
    <hyperlink ref="AK1256" r:id="rId17225" display="https://www.daloopa.com/src/48796164" xr:uid="{F764E48A-6A40-40B5-9894-828BC9004DC2}"/>
    <hyperlink ref="AL1256" r:id="rId17226" display="https://www.daloopa.com/src/48796125" xr:uid="{77DFACD4-E2AD-49DB-BDA7-E1C8E54990C2}"/>
    <hyperlink ref="AM1256" r:id="rId17227" display="https://www.daloopa.com/src/48794497" xr:uid="{6FC44225-7FCA-41E7-9EE2-58EF9F52D87C}"/>
    <hyperlink ref="AN1256" r:id="rId17228" display="https://www.daloopa.com/src/48794382" xr:uid="{42F9B160-7559-4F2C-9EF7-4C5D8CE182D3}"/>
    <hyperlink ref="AO1256" r:id="rId17229" display="https://www.daloopa.com/src/53490189" xr:uid="{BC286198-679B-4233-8C0F-0F810D26DC84}"/>
    <hyperlink ref="AP1256" r:id="rId17230" display="https://www.daloopa.com/src/58706533" xr:uid="{2FC6092F-B3B1-4F27-ADB2-4C7905746A5D}"/>
    <hyperlink ref="AQ1256" r:id="rId17231" display="https://www.daloopa.com/src/62997158" xr:uid="{7A45C6E8-867D-44DE-A21A-FC7A18868962}"/>
    <hyperlink ref="AR1256" r:id="rId17232" display="https://www.daloopa.com/src/67089803" xr:uid="{7DB5A79A-FBD1-48B6-9A11-8AFC2C19BE1E}"/>
    <hyperlink ref="A1257" r:id="rId17233" xr:uid="{848AC224-2D62-4245-B0E1-3BF23B94F9A6}"/>
    <hyperlink ref="C1257" r:id="rId17234" xr:uid="{B7C1789B-C914-4606-AB65-4785391DFB40}"/>
    <hyperlink ref="E1257" r:id="rId17235" display="https://www.daloopa.com/src/48803293" xr:uid="{BC6E1FDA-8DBF-4678-83DE-4C47E99A25FC}"/>
    <hyperlink ref="F1257" r:id="rId17236" display="https://www.daloopa.com/src/48803283" xr:uid="{705BDC14-3032-4DD9-BDE0-FE98F8CFCD77}"/>
    <hyperlink ref="G1257" r:id="rId17237" display="https://www.daloopa.com/src/48799610" xr:uid="{8B31A1A8-C76D-498C-9F91-EBCBE93E32B2}"/>
    <hyperlink ref="H1257" r:id="rId17238" display="https://www.daloopa.com/src/48799522" xr:uid="{97BE8F47-7F37-48F2-96E7-7CACDEAEBB0D}"/>
    <hyperlink ref="I1257" r:id="rId17239" display="https://www.daloopa.com/src/48799507" xr:uid="{2340D965-02D4-4079-901D-F14830C8C288}"/>
    <hyperlink ref="J1257" r:id="rId17240" display="https://www.daloopa.com/src/48799483" xr:uid="{46066EB2-1699-47D3-A2F6-FEBA4BD057AA}"/>
    <hyperlink ref="K1257" r:id="rId17241" display="https://www.daloopa.com/src/48799370" xr:uid="{7A72F628-25E9-4E76-8F2D-4F3B76CA4A58}"/>
    <hyperlink ref="L1257" r:id="rId17242" display="https://www.daloopa.com/src/48799348" xr:uid="{3EC081E7-F55D-4FAB-AA90-6B88EC239806}"/>
    <hyperlink ref="M1257" r:id="rId17243" display="https://www.daloopa.com/src/48799273" xr:uid="{62C61FAA-A067-4D14-99D6-257F949EB9B6}"/>
    <hyperlink ref="N1257" r:id="rId17244" display="https://www.daloopa.com/src/48799268" xr:uid="{AEFCAC44-9A8B-4778-8D1E-210510881748}"/>
    <hyperlink ref="O1257" r:id="rId17245" display="https://www.daloopa.com/src/48799219" xr:uid="{5AD1D0B6-4659-49A4-946E-94B92005C423}"/>
    <hyperlink ref="P1257" r:id="rId17246" display="https://www.daloopa.com/src/48798647" xr:uid="{B6934167-3DD2-4101-87A3-D3ECF8D24B5E}"/>
    <hyperlink ref="Q1257" r:id="rId17247" display="https://www.daloopa.com/src/48798382" xr:uid="{4847E9EC-30AD-406B-889E-023FA7507A8A}"/>
    <hyperlink ref="R1257" r:id="rId17248" display="https://www.daloopa.com/src/48798346" xr:uid="{C510D16A-A5E5-4228-9C49-712501534F63}"/>
    <hyperlink ref="S1257" r:id="rId17249" display="https://www.daloopa.com/src/48798235" xr:uid="{00FFCD0E-FB29-41A0-981F-62D993E9313F}"/>
    <hyperlink ref="T1257" r:id="rId17250" display="https://www.daloopa.com/src/48798190" xr:uid="{F28EC685-8E6F-4C64-9343-B612AD9B6EEF}"/>
    <hyperlink ref="U1257" r:id="rId17251" display="https://www.daloopa.com/src/48798035" xr:uid="{C2731FB3-9231-4AE2-B99C-A2C07A929487}"/>
    <hyperlink ref="V1257" r:id="rId17252" display="https://www.daloopa.com/src/48797991" xr:uid="{7257913B-7F22-43A7-AEB5-C91CE3C00959}"/>
    <hyperlink ref="W1257" r:id="rId17253" display="https://www.daloopa.com/src/48797975" xr:uid="{D2E8F10D-E2A1-413C-BEF4-2B8F2FFFFC45}"/>
    <hyperlink ref="X1257" r:id="rId17254" display="https://www.daloopa.com/src/48797615" xr:uid="{B3495572-1613-433B-9092-6DC5A0ACC203}"/>
    <hyperlink ref="Y1257" r:id="rId17255" display="https://www.daloopa.com/src/48797594" xr:uid="{94A53B70-C78E-45E8-9F6E-07913EC23754}"/>
    <hyperlink ref="Z1257" r:id="rId17256" display="https://www.daloopa.com/src/48797524" xr:uid="{B8530B09-D272-4DD0-83C6-6C8DCE775F07}"/>
    <hyperlink ref="AA1257" r:id="rId17257" display="https://www.daloopa.com/src/48797501" xr:uid="{E4129F80-728F-4069-A88B-69DEE6B23836}"/>
    <hyperlink ref="AB1257" r:id="rId17258" display="https://www.daloopa.com/src/48796983" xr:uid="{B71B837A-2865-43BC-ADE4-14ABBFA9015F}"/>
    <hyperlink ref="AC1257" r:id="rId17259" display="https://www.daloopa.com/src/48796770" xr:uid="{CD482113-8562-4787-B2A6-7962B140EEB6}"/>
    <hyperlink ref="AD1257" r:id="rId17260" display="https://www.daloopa.com/src/48796701" xr:uid="{A3A07A6A-5A3A-40B5-9668-BD2B8F77866D}"/>
    <hyperlink ref="AE1257" r:id="rId17261" display="https://www.daloopa.com/src/48796638" xr:uid="{7557EAC9-CE68-4118-9BBF-1150E403098E}"/>
    <hyperlink ref="AF1257" r:id="rId17262" display="https://www.daloopa.com/src/48796505" xr:uid="{3E60364F-A47E-4B0A-9522-9061E2D04314}"/>
    <hyperlink ref="AG1257" r:id="rId17263" display="https://www.daloopa.com/src/48796289" xr:uid="{723B484D-9BFC-42BE-AC25-DD775C233924}"/>
    <hyperlink ref="AH1257" r:id="rId17264" display="https://www.daloopa.com/src/48796272" xr:uid="{E35BFB97-1AB8-4D19-BB49-4B1C3DE9F4C5}"/>
    <hyperlink ref="AI1257" r:id="rId17265" display="https://www.daloopa.com/src/48796245" xr:uid="{003E25BD-2CD5-4C0E-9B21-C14AB098099C}"/>
    <hyperlink ref="AJ1257" r:id="rId17266" display="https://www.daloopa.com/src/48796232" xr:uid="{8EB877E9-8178-4CE6-B1F9-CC01BBD949FE}"/>
    <hyperlink ref="AK1257" r:id="rId17267" display="https://www.daloopa.com/src/48796163" xr:uid="{58F428BD-3B90-44D8-8B1A-042BC294F51F}"/>
    <hyperlink ref="AL1257" r:id="rId17268" display="https://www.daloopa.com/src/48796126" xr:uid="{7701F70A-A3DE-4DB5-B0DA-6C6E593CD3A2}"/>
    <hyperlink ref="AM1257" r:id="rId17269" display="https://www.daloopa.com/src/48794496" xr:uid="{33F2EBEE-2151-4AB9-A8FD-4945500A1D54}"/>
    <hyperlink ref="AN1257" r:id="rId17270" display="https://www.daloopa.com/src/48794381" xr:uid="{7664E0F9-DEC4-4413-9CB1-7E9F7A99D6CC}"/>
    <hyperlink ref="AO1257" r:id="rId17271" display="https://www.daloopa.com/src/53490188" xr:uid="{B210FFD3-F422-43EF-9475-E0E0223479C8}"/>
    <hyperlink ref="AP1257" r:id="rId17272" display="https://www.daloopa.com/src/58706536" xr:uid="{18E2B176-A703-43CA-B590-BE09D6B7B6BE}"/>
    <hyperlink ref="AQ1257" r:id="rId17273" display="https://www.daloopa.com/src/62997153" xr:uid="{4D7527DD-1C95-48DB-BF78-38161A89A41A}"/>
    <hyperlink ref="AR1257" r:id="rId17274" display="https://www.daloopa.com/src/67089804" xr:uid="{C972778C-0F1F-40C6-A7CA-F78D012408BC}"/>
    <hyperlink ref="A1258" r:id="rId17275" xr:uid="{783C877E-C9C0-4976-9548-0E3A7D2E9996}"/>
    <hyperlink ref="C1258" r:id="rId17276" xr:uid="{55E9F348-C296-44ED-872C-6A9554DC4C5E}"/>
    <hyperlink ref="E1258" r:id="rId17277" display="https://www.daloopa.com/src/48803291" xr:uid="{24CFE432-AF63-49D6-A80D-9A28A0D61CD5}"/>
    <hyperlink ref="F1258" r:id="rId17278" display="https://www.daloopa.com/src/48803285" xr:uid="{D2C33E63-D412-4860-9A5F-4FDA9E9B693A}"/>
    <hyperlink ref="G1258" r:id="rId17279" display="https://www.daloopa.com/src/48799608" xr:uid="{55CFFC32-4D96-4058-8C0C-318B416CA353}"/>
    <hyperlink ref="H1258" r:id="rId17280" display="https://www.daloopa.com/src/48799521" xr:uid="{3D6BC77B-D37F-448E-8CDB-8886C2F02393}"/>
    <hyperlink ref="I1258" r:id="rId17281" display="https://www.daloopa.com/src/48799506" xr:uid="{232EEDE5-1D25-4F24-AA11-4F349A3C8A3B}"/>
    <hyperlink ref="J1258" r:id="rId17282" display="https://www.daloopa.com/src/48799482" xr:uid="{1C0DFAB1-3D02-4CD3-8692-49DD93A053D9}"/>
    <hyperlink ref="K1258" r:id="rId17283" display="https://www.daloopa.com/src/48799371" xr:uid="{BC7F1108-530D-4A9A-A547-D4241D4D4A32}"/>
    <hyperlink ref="L1258" r:id="rId17284" display="https://www.daloopa.com/src/48799349" xr:uid="{EB82EF75-2E22-4493-9108-1E3B482C96E1}"/>
    <hyperlink ref="M1258" r:id="rId17285" display="https://www.daloopa.com/src/48799272" xr:uid="{15665411-EABC-4E80-9029-3B4D9E1C3BAE}"/>
    <hyperlink ref="N1258" r:id="rId17286" display="https://www.daloopa.com/src/48799271" xr:uid="{21F96245-88D9-493B-AEFA-FB2923FEAF8A}"/>
    <hyperlink ref="O1258" r:id="rId17287" display="https://www.daloopa.com/src/48799218" xr:uid="{E9E0C6F7-2277-4B7C-B305-D2EDD4B63790}"/>
    <hyperlink ref="P1258" r:id="rId17288" display="https://www.daloopa.com/src/48798648" xr:uid="{23B46940-2AD5-42E5-BEF7-1388CB984868}"/>
    <hyperlink ref="Q1258" r:id="rId17289" display="https://www.daloopa.com/src/48798383" xr:uid="{C235D6EB-94DD-4886-B814-E807E7BD916E}"/>
    <hyperlink ref="R1258" r:id="rId17290" display="https://www.daloopa.com/src/48798349" xr:uid="{69C940B7-E6F7-4E62-9F4D-197B89676701}"/>
    <hyperlink ref="S1258" r:id="rId17291" display="https://www.daloopa.com/src/48798236" xr:uid="{0A587EDF-788F-4D5B-A8F4-DB860DC1E2EC}"/>
    <hyperlink ref="T1258" r:id="rId17292" display="https://www.daloopa.com/src/48798191" xr:uid="{33261C52-FCE9-4B6A-9F60-C46817E1B9DE}"/>
    <hyperlink ref="U1258" r:id="rId17293" display="https://www.daloopa.com/src/48798036" xr:uid="{89C95A29-71B3-4B59-8F59-9AA4C85E2AEF}"/>
    <hyperlink ref="V1258" r:id="rId17294" display="https://www.daloopa.com/src/48797988" xr:uid="{0F371877-1E30-4374-8B33-618240495A5D}"/>
    <hyperlink ref="W1258" r:id="rId17295" display="https://www.daloopa.com/src/48797976" xr:uid="{F9285990-CE6B-4EFF-BB1F-A3233F26A08A}"/>
    <hyperlink ref="X1258" r:id="rId17296" display="https://www.daloopa.com/src/48797617" xr:uid="{57FCB677-EBE3-49CC-A06D-34E76E1B648E}"/>
    <hyperlink ref="Y1258" r:id="rId17297" display="https://www.daloopa.com/src/48797593" xr:uid="{DB9E3ECF-DD28-4435-B7F6-BDBD7604D9E3}"/>
    <hyperlink ref="Z1258" r:id="rId17298" display="https://www.daloopa.com/src/48797525" xr:uid="{BCE08458-F75E-4585-8137-CC3010026F6E}"/>
    <hyperlink ref="AA1258" r:id="rId17299" display="https://www.daloopa.com/src/48797502" xr:uid="{F759C013-2678-4B86-A7D7-C1E800824C96}"/>
    <hyperlink ref="AB1258" r:id="rId17300" display="https://www.daloopa.com/src/48796984" xr:uid="{BC2D5418-2335-4694-A01E-E7EA1E745261}"/>
    <hyperlink ref="AC1258" r:id="rId17301" display="https://www.daloopa.com/src/48796769" xr:uid="{E29BE4F2-0579-4075-9165-466863037F10}"/>
    <hyperlink ref="AD1258" r:id="rId17302" display="https://www.daloopa.com/src/48796703" xr:uid="{5A788006-44B4-4CD6-AA9B-BEDD9B4E287A}"/>
    <hyperlink ref="AE1258" r:id="rId17303" display="https://www.daloopa.com/src/48796637" xr:uid="{3E2D919F-5662-45F8-9053-927A1E5E93C9}"/>
    <hyperlink ref="AF1258" r:id="rId17304" display="https://www.daloopa.com/src/48796506" xr:uid="{2245E300-7A33-48C5-A5B7-59A3F28D611B}"/>
    <hyperlink ref="AG1258" r:id="rId17305" display="https://www.daloopa.com/src/48796290" xr:uid="{BE218EB7-86DF-4AEE-93F1-4527FC454632}"/>
    <hyperlink ref="AH1258" r:id="rId17306" display="https://www.daloopa.com/src/48796274" xr:uid="{587FBC13-06F8-43F2-8BB2-2E8845D54F6B}"/>
    <hyperlink ref="AI1258" r:id="rId17307" display="https://www.daloopa.com/src/48796246" xr:uid="{5CDEDDE2-0144-4AC7-976D-BA9E9D5A45A1}"/>
    <hyperlink ref="AJ1258" r:id="rId17308" display="https://www.daloopa.com/src/48796233" xr:uid="{CD84E05D-4132-4E25-A79C-8188DBF9E1BB}"/>
    <hyperlink ref="AK1258" r:id="rId17309" display="https://www.daloopa.com/src/48796162" xr:uid="{CF6C6DB8-C677-49EE-9316-C0DE01296ADF}"/>
    <hyperlink ref="AL1258" r:id="rId17310" display="https://www.daloopa.com/src/48796127" xr:uid="{2EAA00ED-D8B6-475A-89B3-638373AEC2EB}"/>
    <hyperlink ref="AM1258" r:id="rId17311" display="https://www.daloopa.com/src/48794495" xr:uid="{62A25009-1810-438C-BB5A-92EB40F4F0AC}"/>
    <hyperlink ref="AN1258" r:id="rId17312" display="https://www.daloopa.com/src/48794380" xr:uid="{B2F50E92-961F-4592-9D99-2C844A2ACEB3}"/>
    <hyperlink ref="AO1258" r:id="rId17313" display="https://www.daloopa.com/src/53490191" xr:uid="{9DD35FBA-C820-423E-8579-E52B0AF8DFBF}"/>
    <hyperlink ref="AP1258" r:id="rId17314" display="https://www.daloopa.com/src/58706538" xr:uid="{65AA2D05-E424-40B9-BB5D-CEE67F0CDFBD}"/>
    <hyperlink ref="AQ1258" r:id="rId17315" display="https://www.daloopa.com/src/62997154" xr:uid="{40B0E235-A4FF-4508-A450-FFDC6366A29C}"/>
    <hyperlink ref="AR1258" r:id="rId17316" display="https://www.daloopa.com/src/67089801" xr:uid="{2A7DB8B2-7502-493F-B0AF-1D90A5D29948}"/>
    <hyperlink ref="A1259" r:id="rId17317" xr:uid="{F1063059-63D7-432B-A102-CF972952F6D4}"/>
    <hyperlink ref="C1259" r:id="rId17318" xr:uid="{FC195EB1-ED6F-4D3D-BF0A-015C7AEE015C}"/>
    <hyperlink ref="AN1259" r:id="rId17319" display="https://www.daloopa.com/src/48794384" xr:uid="{2DB8A874-9740-4A8B-A64A-FCD072D545B5}"/>
    <hyperlink ref="AO1259" r:id="rId17320" display="https://www.daloopa.com/src/53490192" xr:uid="{9B46E875-4840-49D5-A112-C962E39E06F3}"/>
    <hyperlink ref="AP1259" r:id="rId17321" display="https://www.daloopa.com/src/58706535" xr:uid="{971C0D27-F181-4FEC-9BEE-953D2B25ED8A}"/>
    <hyperlink ref="AQ1259" r:id="rId17322" display="https://www.daloopa.com/src/62997155" xr:uid="{3836A1CD-0B1F-48ED-A972-9E1FBF3A0A0C}"/>
    <hyperlink ref="AR1259" r:id="rId17323" display="https://www.daloopa.com/src/67089800" xr:uid="{4D621819-A3C6-4BD1-951F-23848F7A3BB2}"/>
    <hyperlink ref="A1261" r:id="rId17324" xr:uid="{FFF84529-D06E-4F64-A966-C9BE82AE214C}"/>
    <hyperlink ref="C1261" r:id="rId17325" xr:uid="{7990769D-51C6-4FED-8A0D-54224EBA6E8A}"/>
    <hyperlink ref="AN1261" r:id="rId17326" display="https://www.daloopa.com/src/48794379" xr:uid="{F86F97F0-19F0-4D4B-8F8A-22198B2CFB26}"/>
    <hyperlink ref="AO1261" r:id="rId17327" display="https://www.daloopa.com/src/53490190" xr:uid="{C223F22C-4DAA-4EA7-85C1-BB4E6EEB3EB9}"/>
    <hyperlink ref="AP1261" r:id="rId17328" display="https://www.daloopa.com/src/58706534" xr:uid="{DA4391B1-6BB8-419C-86C0-2CC656A8425B}"/>
    <hyperlink ref="AQ1261" r:id="rId17329" display="https://www.daloopa.com/src/62997156" xr:uid="{EF5CE288-349C-4306-9A95-1345AEE8E53A}"/>
    <hyperlink ref="AR1261" r:id="rId17330" display="https://www.daloopa.com/src/67089805" xr:uid="{37034693-65C3-49F9-A7F0-98BA3A699E60}"/>
    <hyperlink ref="A1262" r:id="rId17331" xr:uid="{C02EC73C-92D2-4865-B54F-53AD5C53ACE5}"/>
    <hyperlink ref="C1262" r:id="rId17332" xr:uid="{4714AB29-582D-42DA-B8CA-43299E2B0D0C}"/>
    <hyperlink ref="E1262" r:id="rId17333" display="https://www.daloopa.com/src/48803292" xr:uid="{401CB929-A380-4DC6-99DF-32F9E285D0AB}"/>
    <hyperlink ref="F1262" r:id="rId17334" display="https://www.daloopa.com/src/48803284" xr:uid="{CE811FEA-A559-4C44-9B03-48F89B836E02}"/>
    <hyperlink ref="G1262" r:id="rId17335" display="https://www.daloopa.com/src/48799611" xr:uid="{368B6C0B-F08B-483D-9BA7-5C93144CCBE0}"/>
    <hyperlink ref="H1262" r:id="rId17336" display="https://www.daloopa.com/src/48799523" xr:uid="{30DE5847-CDD6-488B-BCCE-C89B63BA8BE3}"/>
    <hyperlink ref="I1262" r:id="rId17337" display="https://www.daloopa.com/src/48799505" xr:uid="{6F70C454-B0D2-40F0-8437-ABC41B7907BA}"/>
    <hyperlink ref="J1262" r:id="rId17338" display="https://www.daloopa.com/src/48799485" xr:uid="{82E256C1-9C08-4922-ACAF-3CD0533CCD55}"/>
    <hyperlink ref="K1262" r:id="rId17339" display="https://www.daloopa.com/src/48799372" xr:uid="{61B03298-FE1B-4755-9DB5-F2D0A29038FD}"/>
    <hyperlink ref="L1262" r:id="rId17340" display="https://www.daloopa.com/src/48799350" xr:uid="{2FED857F-3D7D-419E-8523-3BB105214496}"/>
    <hyperlink ref="M1262" r:id="rId17341" display="https://www.daloopa.com/src/48799275" xr:uid="{81516E13-6C8E-4B8F-B9F1-FD8026002A5D}"/>
    <hyperlink ref="N1262" r:id="rId17342" display="https://www.daloopa.com/src/48799270" xr:uid="{99D19E27-DA30-4D67-B396-473618967264}"/>
    <hyperlink ref="O1262" r:id="rId17343" display="https://www.daloopa.com/src/48799220" xr:uid="{F0A22DC4-196A-418C-8A14-45998D3AB755}"/>
    <hyperlink ref="P1262" r:id="rId17344" display="https://www.daloopa.com/src/48798646" xr:uid="{7D9D9292-9243-4A90-9534-9A1492724A6A}"/>
    <hyperlink ref="Q1262" r:id="rId17345" display="https://www.daloopa.com/src/48798385" xr:uid="{331F34C6-6D6C-4E71-9C05-706B016F9EC9}"/>
    <hyperlink ref="R1262" r:id="rId17346" display="https://www.daloopa.com/src/48798348" xr:uid="{BEB129CC-8396-4E32-901E-BEE3F546DF5D}"/>
    <hyperlink ref="S1262" r:id="rId17347" display="https://www.daloopa.com/src/48798233" xr:uid="{24858187-3076-42C8-A729-8E9C61A2F75D}"/>
    <hyperlink ref="T1262" r:id="rId17348" display="https://www.daloopa.com/src/48798192" xr:uid="{8207690B-7C37-4D9C-983E-986668C7C18B}"/>
    <hyperlink ref="U1262" r:id="rId17349" display="https://www.daloopa.com/src/48798037" xr:uid="{D8D2A3C3-0020-467A-80B6-9EB2B649718C}"/>
    <hyperlink ref="V1262" r:id="rId17350" display="https://www.daloopa.com/src/48797990" xr:uid="{7CD3E928-7FD5-4F47-85DA-F12127E33528}"/>
    <hyperlink ref="W1262" r:id="rId17351" display="https://www.daloopa.com/src/48797974" xr:uid="{2EC070CE-758C-4D5F-ADC2-2F17883B8D64}"/>
    <hyperlink ref="X1262" r:id="rId17352" display="https://www.daloopa.com/src/48797618" xr:uid="{A63CA42E-4FDA-4CB7-9C0A-215B443C2551}"/>
    <hyperlink ref="Y1262" r:id="rId17353" display="https://www.daloopa.com/src/48797592" xr:uid="{8A7423E7-C4BC-4CD5-96B2-5A107E42F17C}"/>
    <hyperlink ref="Z1262" r:id="rId17354" display="https://www.daloopa.com/src/48797526" xr:uid="{65703A9D-361E-47B3-BCCB-C325B58B022D}"/>
    <hyperlink ref="AA1262" r:id="rId17355" display="https://www.daloopa.com/src/48797503" xr:uid="{58FC6036-786B-40BB-9722-FA4D893CB1DF}"/>
    <hyperlink ref="AB1262" r:id="rId17356" display="https://www.daloopa.com/src/48796986" xr:uid="{F0422238-E167-4A59-8C8B-65E1E333276A}"/>
    <hyperlink ref="AC1262" r:id="rId17357" display="https://www.daloopa.com/src/48796771" xr:uid="{138DD1F9-D28C-4992-9AA3-CC9A9A9A3088}"/>
    <hyperlink ref="AD1262" r:id="rId17358" display="https://www.daloopa.com/src/48796704" xr:uid="{F4DDE29B-3CA2-4D19-AEA0-3B3D7BF9EF3B}"/>
    <hyperlink ref="AE1262" r:id="rId17359" display="https://www.daloopa.com/src/48796639" xr:uid="{F8B18726-9E17-4814-B77D-22E1CF1886A7}"/>
    <hyperlink ref="AF1262" r:id="rId17360" display="https://www.daloopa.com/src/48796507" xr:uid="{2369C39F-A60B-4729-B7DB-6BD2F08F1A4E}"/>
    <hyperlink ref="AG1262" r:id="rId17361" display="https://www.daloopa.com/src/48796291" xr:uid="{EC1F19B7-9BD4-4C14-BFFE-D4DE48C92B3D}"/>
    <hyperlink ref="AH1262" r:id="rId17362" display="https://www.daloopa.com/src/48796275" xr:uid="{E1421BD4-5775-4CFF-8F10-15455A28FA62}"/>
    <hyperlink ref="AI1262" r:id="rId17363" display="https://www.daloopa.com/src/48796243" xr:uid="{6A159DFD-7991-4822-8588-AC53F5ED3FB0}"/>
    <hyperlink ref="AJ1262" r:id="rId17364" display="https://www.daloopa.com/src/48796235" xr:uid="{2D464BD6-7098-49F6-9A52-AA74CD60C942}"/>
    <hyperlink ref="AK1262" r:id="rId17365" display="https://www.daloopa.com/src/48796165" xr:uid="{C27AD219-43BA-4046-B778-2DCE63D3877B}"/>
    <hyperlink ref="AL1262" r:id="rId17366" display="https://www.daloopa.com/src/48796128" xr:uid="{1D1B39D5-03E9-48E1-A9C1-DBD96C410D7E}"/>
    <hyperlink ref="AM1262" r:id="rId17367" display="https://www.daloopa.com/src/48794494" xr:uid="{74B8797B-0DEE-4941-88B4-F9116993EBBA}"/>
    <hyperlink ref="AN1262" r:id="rId17368" display="https://www.daloopa.com/src/48794383" xr:uid="{7AEC6C25-5644-4CF7-A580-C028FA347C2C}"/>
    <hyperlink ref="AO1262" r:id="rId17369" display="https://www.daloopa.com/src/53490193" xr:uid="{B656E494-C97E-4774-9B46-F0D68DDE1BCA}"/>
    <hyperlink ref="AP1262" r:id="rId17370" display="https://www.daloopa.com/src/58706537" xr:uid="{66574B79-AE6F-4494-B3A8-1A7334230C52}"/>
    <hyperlink ref="AQ1262" r:id="rId17371" display="https://www.daloopa.com/src/62997157" xr:uid="{1A0A33A2-AB49-4B1B-BF77-231F9E5CE7BA}"/>
    <hyperlink ref="AR1262" r:id="rId17372" display="https://www.daloopa.com/src/67089802" xr:uid="{1BF4AD7D-A69D-4E29-B33E-89F9D339078D}"/>
    <hyperlink ref="A1265" r:id="rId17373" xr:uid="{8CFCCA30-066C-4310-90AF-D39C99485D2C}"/>
    <hyperlink ref="C1265" r:id="rId17374" xr:uid="{2163BA41-6B6E-4162-B2DE-AB208B3CEDE2}"/>
    <hyperlink ref="AO1265" r:id="rId17375" display="https://www.daloopa.com/src/62865851" xr:uid="{053C4AFF-A982-4BBF-B435-D929934067E6}"/>
    <hyperlink ref="AP1265" r:id="rId17376" display="https://www.daloopa.com/src/62865830" xr:uid="{D2F7AABE-D903-431C-AD30-6EFC0DC99309}"/>
    <hyperlink ref="AQ1265" r:id="rId17377" display="https://www.daloopa.com/src/62995428" xr:uid="{47BE1C5A-BE0E-4BF3-815E-84E00E0FF84D}"/>
    <hyperlink ref="A1266" r:id="rId17378" xr:uid="{1D04C007-73D7-4FE7-AA26-C545F337AF06}"/>
    <hyperlink ref="C1266" r:id="rId17379" xr:uid="{C4FF2180-6A3E-426D-A3EE-445D34F3D849}"/>
    <hyperlink ref="AN1266" r:id="rId17380" display="https://www.daloopa.com/src/62865870" xr:uid="{00595360-76F7-46C7-8F37-6DF478CA9122}"/>
    <hyperlink ref="AO1266" r:id="rId17381" display="https://www.daloopa.com/src/62865849" xr:uid="{BF657F3F-58AC-4F5A-B77D-74AC8D7CCAED}"/>
    <hyperlink ref="AP1266" r:id="rId17382" display="https://www.daloopa.com/src/62865831" xr:uid="{104F8A8A-8850-44BC-A4E9-238C45218009}"/>
    <hyperlink ref="AQ1266" r:id="rId17383" display="https://www.daloopa.com/src/62995431" xr:uid="{C96EF097-BF69-4AC6-99F3-761F40A5AAAF}"/>
    <hyperlink ref="AR1266" r:id="rId17384" display="https://www.daloopa.com/src/67090402" xr:uid="{B09EB538-79C4-446C-809D-97BB2C65F6DF}"/>
    <hyperlink ref="A1267" r:id="rId17385" xr:uid="{AE4325AC-78DE-46B3-9B4F-57AEB7FB8F4F}"/>
    <hyperlink ref="C1267" r:id="rId17386" xr:uid="{0F1676E1-E7B7-447A-9FF9-963667D03B22}"/>
    <hyperlink ref="AN1267" r:id="rId17387" display="https://www.daloopa.com/src/62865874" xr:uid="{6CF2450F-9451-4F78-B523-0534CF6A2E21}"/>
    <hyperlink ref="AO1267" r:id="rId17388" display="https://www.daloopa.com/src/62865847" xr:uid="{3A4C050E-A802-42FE-A42A-D304A2243FA4}"/>
    <hyperlink ref="AP1267" r:id="rId17389" display="https://www.daloopa.com/src/62865829" xr:uid="{4E520CC4-A8E8-44D2-B80C-2782A2133089}"/>
    <hyperlink ref="AQ1267" r:id="rId17390" display="https://www.daloopa.com/src/62995432" xr:uid="{60B89233-054E-4707-B5B0-817B3F6F053C}"/>
    <hyperlink ref="AR1267" r:id="rId17391" display="https://www.daloopa.com/src/67090401" xr:uid="{575A8D80-DFA0-4CC1-85FA-E497CB6FCF62}"/>
    <hyperlink ref="A1268" r:id="rId17392" xr:uid="{EACDFFF9-CDA2-484D-A36C-547518B226C9}"/>
    <hyperlink ref="C1268" r:id="rId17393" xr:uid="{2E91A385-F195-4723-B474-6E798CAFEBE7}"/>
    <hyperlink ref="AN1268" r:id="rId17394" display="https://www.daloopa.com/src/62865873" xr:uid="{3667D497-649B-41B7-8D50-25D6C291BB6A}"/>
    <hyperlink ref="AO1268" r:id="rId17395" display="https://www.daloopa.com/src/62865846" xr:uid="{FC7BC136-9E5B-4EB0-BB13-41190964ED4D}"/>
    <hyperlink ref="AP1268" r:id="rId17396" display="https://www.daloopa.com/src/62865832" xr:uid="{AD9755D8-2C64-4B14-997E-2A6D2D6B34E9}"/>
    <hyperlink ref="AQ1268" r:id="rId17397" display="https://www.daloopa.com/src/62995430" xr:uid="{FA83B83E-713D-484F-BD97-5828BE7E61B5}"/>
    <hyperlink ref="AR1268" r:id="rId17398" display="https://www.daloopa.com/src/67090400" xr:uid="{42F6D059-2EFE-40E6-B923-0B1AA1B05E89}"/>
    <hyperlink ref="A1269" r:id="rId17399" xr:uid="{476669AD-C1B7-402E-AB70-8EAA119DD06F}"/>
    <hyperlink ref="C1269" r:id="rId17400" xr:uid="{CD23C306-21C9-4CC2-9A56-2A2811FCF8EB}"/>
    <hyperlink ref="AN1269" r:id="rId17401" display="https://www.daloopa.com/src/62865871" xr:uid="{A06FF774-79E4-46BF-B1D4-5064F7795A1E}"/>
    <hyperlink ref="AO1269" r:id="rId17402" display="https://www.daloopa.com/src/62865848" xr:uid="{158DD897-3285-47DB-AA94-3A2E54EEE788}"/>
    <hyperlink ref="AP1269" r:id="rId17403" display="https://www.daloopa.com/src/62865833" xr:uid="{5903C747-C731-49A6-81BC-00E5DD79EB8B}"/>
    <hyperlink ref="AQ1269" r:id="rId17404" display="https://www.daloopa.com/src/62995429" xr:uid="{5AB01EA5-7CAD-4FBF-B0C4-CB5B280015D7}"/>
    <hyperlink ref="AR1269" r:id="rId17405" display="https://www.daloopa.com/src/67090404" xr:uid="{BB08E1B5-6E28-42AD-81ED-515704FBB8E0}"/>
    <hyperlink ref="A1270" r:id="rId17406" xr:uid="{5ED4F179-DBCF-45A7-A7C8-E4AA58604525}"/>
    <hyperlink ref="C1270" r:id="rId17407" xr:uid="{66F01333-7B19-4F33-840F-D2D532E63B4D}"/>
    <hyperlink ref="AN1270" r:id="rId17408" display="https://www.daloopa.com/src/62865868" xr:uid="{388A23D1-9183-4A35-9C69-D3C48D849DDE}"/>
    <hyperlink ref="AR1270" r:id="rId17409" display="https://www.daloopa.com/src/67090405" xr:uid="{78C06CF7-B78B-4A53-904C-0B79B91CD9B2}"/>
    <hyperlink ref="A1271" r:id="rId17410" xr:uid="{3C3D1101-F8C0-4220-9E41-3EB98C83647B}"/>
    <hyperlink ref="C1271" r:id="rId17411" xr:uid="{2EA5B87E-39F0-40A5-A65A-0683A806F6C4}"/>
    <hyperlink ref="AN1271" r:id="rId17412" display="https://www.daloopa.com/src/62865869" xr:uid="{4CFB13FC-2519-4095-A56A-C6CE6187AACD}"/>
    <hyperlink ref="AO1271" r:id="rId17413" display="https://www.daloopa.com/src/62865850" xr:uid="{5E669254-BD6B-47B0-8AA9-C7E4FDEC863F}"/>
    <hyperlink ref="AP1271" r:id="rId17414" display="https://www.daloopa.com/src/62865834" xr:uid="{A1B71130-520D-4DDC-9E0E-E6413B5B0D94}"/>
    <hyperlink ref="AQ1271" r:id="rId17415" display="https://www.daloopa.com/src/62995433" xr:uid="{3537007F-B464-43F3-B5B7-71E4EC46A3D5}"/>
    <hyperlink ref="AR1271" r:id="rId17416" display="https://www.daloopa.com/src/67090403" xr:uid="{AC62FDFA-C64C-41AB-8897-9A7200189BF9}"/>
    <hyperlink ref="A1272" r:id="rId17417" xr:uid="{794259D1-2CB0-4FCF-8B12-1E470E24DDB0}"/>
    <hyperlink ref="C1272" r:id="rId17418" xr:uid="{213B6C98-F6A8-42F3-9190-48559622AC33}"/>
    <hyperlink ref="AN1272" r:id="rId17419" display="https://www.daloopa.com/src/62865872" xr:uid="{0D5788B6-1C6E-409A-B8EE-D76E76947F1D}"/>
    <hyperlink ref="AO1272" r:id="rId17420" display="https://www.daloopa.com/src/62865845" xr:uid="{FF89675C-3B83-4848-BFFF-B75CB3205F9F}"/>
    <hyperlink ref="AP1272" r:id="rId17421" display="https://www.daloopa.com/src/62865835" xr:uid="{104C9AE1-FF67-485C-8F98-D5C7BBC19A6A}"/>
    <hyperlink ref="AQ1272" r:id="rId17422" display="https://www.daloopa.com/src/62995434" xr:uid="{8181DCBB-343C-4C5A-99DE-65FB5F82E617}"/>
    <hyperlink ref="AR1272" r:id="rId17423" display="https://www.daloopa.com/src/67090406" xr:uid="{B85B0B7B-F49F-45C2-8397-A7CB34A79AB4}"/>
    <hyperlink ref="A1275" r:id="rId17424" xr:uid="{BFB91292-704F-47A0-9F2C-D7B128905411}"/>
    <hyperlink ref="C1275" r:id="rId17425" xr:uid="{C8AA73EA-0058-4A51-87E2-EB41B65A3CF1}"/>
    <hyperlink ref="AN1275" r:id="rId17426" display="https://www.daloopa.com/src/62705637" xr:uid="{AC6BC245-43AF-4833-B94C-C8ECB4B5145D}"/>
    <hyperlink ref="AO1275" r:id="rId17427" display="https://www.daloopa.com/src/62705569" xr:uid="{FFF6DDCC-78D2-4EA8-A56C-DE0614CE7908}"/>
    <hyperlink ref="AP1275" r:id="rId17428" display="https://www.daloopa.com/src/62705514" xr:uid="{09EF004E-8A22-46B1-A7EC-5E4A0927FDBC}"/>
    <hyperlink ref="AQ1275" r:id="rId17429" display="https://www.daloopa.com/src/62995807" xr:uid="{D6A654CF-D6E5-462C-9583-6A29E2D2EDF8}"/>
    <hyperlink ref="AR1275" r:id="rId17430" display="https://www.daloopa.com/src/67089959" xr:uid="{F2B653DB-5324-4792-81B6-D40D42B8F45B}"/>
    <hyperlink ref="A1276" r:id="rId17431" xr:uid="{B2DCFFB5-1C73-4675-8A95-2E8D693E8269}"/>
    <hyperlink ref="C1276" r:id="rId17432" xr:uid="{715585CB-0E99-436B-AC99-489BAAF91C52}"/>
    <hyperlink ref="AN1276" r:id="rId17433" display="https://www.daloopa.com/src/62705634" xr:uid="{4DBDFAFC-E870-4F5E-B46E-BCADD5E97545}"/>
    <hyperlink ref="AO1276" r:id="rId17434" display="https://www.daloopa.com/src/62705570" xr:uid="{A269C863-71C2-49EC-922D-E8C893751298}"/>
    <hyperlink ref="AP1276" r:id="rId17435" display="https://www.daloopa.com/src/62705513" xr:uid="{87BB3C05-1107-46B5-B7D5-7C7B602CC896}"/>
    <hyperlink ref="AQ1276" r:id="rId17436" display="https://www.daloopa.com/src/62995806" xr:uid="{053AC164-F520-4DB2-A8C6-7CF04D711C8E}"/>
    <hyperlink ref="AR1276" r:id="rId17437" display="https://www.daloopa.com/src/67089957" xr:uid="{6B7ACD64-10D4-45C7-A56B-FB3B1F769E03}"/>
    <hyperlink ref="A1277" r:id="rId17438" xr:uid="{4D007C7B-919C-4B45-8003-7A31BE1C0C5E}"/>
    <hyperlink ref="C1277" r:id="rId17439" xr:uid="{B186E2DC-9191-47BC-8C33-43837D9CD2A9}"/>
    <hyperlink ref="AN1277" r:id="rId17440" display="https://www.daloopa.com/src/62705635" xr:uid="{93C1837F-3901-4B13-99B8-6B84F7E37244}"/>
    <hyperlink ref="AO1277" r:id="rId17441" display="https://www.daloopa.com/src/62705567" xr:uid="{1EB54484-AE2E-464F-8CA2-BC60BA880714}"/>
    <hyperlink ref="AP1277" r:id="rId17442" display="https://www.daloopa.com/src/62705516" xr:uid="{73CC7F4D-990B-467A-B132-8BECB6460E75}"/>
    <hyperlink ref="AQ1277" r:id="rId17443" display="https://www.daloopa.com/src/62995805" xr:uid="{84617322-D404-45CD-9F18-80CDDA03A4BC}"/>
    <hyperlink ref="AR1277" r:id="rId17444" display="https://www.daloopa.com/src/67089958" xr:uid="{EFD740CF-D289-4624-8CE1-2DEFCA641B2E}"/>
    <hyperlink ref="A1278" r:id="rId17445" xr:uid="{2048D199-4E4F-4EB2-94AC-CED5A3B98018}"/>
    <hyperlink ref="C1278" r:id="rId17446" xr:uid="{D1AA507E-619E-4E7A-BE28-D0E653E14CD6}"/>
    <hyperlink ref="AN1278" r:id="rId17447" display="https://www.daloopa.com/src/62705636" xr:uid="{38C6C63F-DA5E-4096-801B-D76BFDD09F61}"/>
    <hyperlink ref="AO1278" r:id="rId17448" display="https://www.daloopa.com/src/62705568" xr:uid="{2CF84224-8AFC-42B3-9682-3F70724EA52A}"/>
    <hyperlink ref="AP1278" r:id="rId17449" display="https://www.daloopa.com/src/62705515" xr:uid="{497A4E71-9765-4038-8B26-B10B6B596159}"/>
    <hyperlink ref="AQ1278" r:id="rId17450" display="https://www.daloopa.com/src/62995808" xr:uid="{D0ECBF33-7818-40EE-8E0C-23265CA7D52B}"/>
    <hyperlink ref="AR1278" r:id="rId17451" display="https://www.daloopa.com/src/67089955" xr:uid="{6B3F2A14-BAD3-4206-A945-176185D16465}"/>
    <hyperlink ref="A1279" r:id="rId17452" xr:uid="{5998A7BB-6E88-4290-A304-248F9415E16E}"/>
    <hyperlink ref="C1279" r:id="rId17453" xr:uid="{BA5D1C86-7943-45D9-B3C1-CEADB29926A5}"/>
    <hyperlink ref="AN1279" r:id="rId17454" display="https://www.daloopa.com/src/62705638" xr:uid="{78730B5B-44B5-4B93-B0FF-51A7E23D827C}"/>
    <hyperlink ref="AO1279" r:id="rId17455" display="https://www.daloopa.com/src/62705571" xr:uid="{DBAF8BAD-B445-40CF-BF01-A17610C82AF6}"/>
    <hyperlink ref="AP1279" r:id="rId17456" display="https://www.daloopa.com/src/62705517" xr:uid="{DF0A0D31-5255-49C2-800D-30E60625DC26}"/>
    <hyperlink ref="AQ1279" r:id="rId17457" display="https://www.daloopa.com/src/62995809" xr:uid="{9A3F905D-9FC3-4940-90E2-0A806B68FDCF}"/>
    <hyperlink ref="AR1279" r:id="rId17458" display="https://www.daloopa.com/src/67089956" xr:uid="{29A83919-6EBE-4927-ABDB-70CB54CD2F50}"/>
    <hyperlink ref="A1282" r:id="rId17459" xr:uid="{9607DC12-25BC-4C5B-87B2-DB2E6870A6BA}"/>
    <hyperlink ref="C1282" r:id="rId17460" xr:uid="{E56FCF1B-7CBD-424C-97B9-F9DE4D195A4D}"/>
    <hyperlink ref="E1282" r:id="rId17461" display="https://www.daloopa.com/src/62761334" xr:uid="{2C33189F-3DCF-4E5E-A872-E1303A7A6190}"/>
    <hyperlink ref="F1282" r:id="rId17462" display="https://www.daloopa.com/src/62761326" xr:uid="{D778A9B2-0367-4239-A335-B72B6DBB39C5}"/>
    <hyperlink ref="G1282" r:id="rId17463" display="https://www.daloopa.com/src/62761318" xr:uid="{B8B0B8C9-49DE-4A5B-AE87-DBE7BEE151B3}"/>
    <hyperlink ref="H1282" r:id="rId17464" display="https://www.daloopa.com/src/62770399" xr:uid="{B044FEC8-D669-43F3-8A5A-393EC41FFAB4}"/>
    <hyperlink ref="I1282" r:id="rId17465" display="https://www.daloopa.com/src/62761303" xr:uid="{B79815C8-7B3B-4F7C-9984-C7869F031DDA}"/>
    <hyperlink ref="J1282" r:id="rId17466" display="https://www.daloopa.com/src/62761275" xr:uid="{C8D8CA7F-B697-4CFC-8E83-964BDD541943}"/>
    <hyperlink ref="K1282" r:id="rId17467" display="https://www.daloopa.com/src/62761261" xr:uid="{94F2E845-96EF-4EDA-8208-63DCD8CBC810}"/>
    <hyperlink ref="L1282" r:id="rId17468" display="https://www.daloopa.com/src/62706904" xr:uid="{90E40421-A467-45DD-BBE2-D78D601F922F}"/>
    <hyperlink ref="M1282" r:id="rId17469" display="https://www.daloopa.com/src/62706888" xr:uid="{DAE95378-9AD6-4E4E-B2E0-F38D74D29E75}"/>
    <hyperlink ref="N1282" r:id="rId17470" display="https://www.daloopa.com/src/62706884" xr:uid="{D34DD093-13AE-42DF-85B3-304BE60DD4E5}"/>
    <hyperlink ref="O1282" r:id="rId17471" display="https://www.daloopa.com/src/62706859" xr:uid="{287BD997-9E19-4431-8F0F-2C79200C5687}"/>
    <hyperlink ref="P1282" r:id="rId17472" display="https://www.daloopa.com/src/62706476" xr:uid="{8F471009-02FA-4055-9205-B724D92AE367}"/>
    <hyperlink ref="Q1282" r:id="rId17473" display="https://www.daloopa.com/src/62706388" xr:uid="{F41D78F5-C9CF-4560-A6CB-A20A13B00CCA}"/>
    <hyperlink ref="R1282" r:id="rId17474" display="https://www.daloopa.com/src/62706364" xr:uid="{DAE287C3-B680-4628-BDBC-5C2C2FDC6061}"/>
    <hyperlink ref="S1282" r:id="rId17475" display="https://www.daloopa.com/src/62706346" xr:uid="{5DA285C2-3AB6-40D2-AAC9-070BF770BDA8}"/>
    <hyperlink ref="T1282" r:id="rId17476" display="https://www.daloopa.com/src/62706319" xr:uid="{C9FC20C5-3940-4CC3-AC2B-1E04A7E10E1F}"/>
    <hyperlink ref="U1282" r:id="rId17477" display="https://www.daloopa.com/src/62706316" xr:uid="{9530861A-E409-4A9D-9F2C-1BBA582D263C}"/>
    <hyperlink ref="V1282" r:id="rId17478" display="https://www.daloopa.com/src/62706234" xr:uid="{DDBA6F07-17AC-4A42-8BAD-A4D76E7F83CB}"/>
    <hyperlink ref="W1282" r:id="rId17479" display="https://www.daloopa.com/src/62706193" xr:uid="{B439F34D-89A2-4D88-A045-E7D63236340B}"/>
    <hyperlink ref="X1282" r:id="rId17480" display="https://www.daloopa.com/src/62706142" xr:uid="{7D2A299A-4EB7-4075-AF0A-FE89749E1AE5}"/>
    <hyperlink ref="Y1282" r:id="rId17481" display="https://www.daloopa.com/src/62706129" xr:uid="{69478CFA-4E09-439B-AF23-F839B1951DF6}"/>
    <hyperlink ref="Z1282" r:id="rId17482" display="https://www.daloopa.com/src/62706101" xr:uid="{39DAD274-B3C1-4523-81CF-964538DCD27B}"/>
    <hyperlink ref="AA1282" r:id="rId17483" display="https://www.daloopa.com/src/62706055" xr:uid="{A2A40AB1-7C57-4E47-A9E1-9E478836A7BD}"/>
    <hyperlink ref="AB1282" r:id="rId17484" display="https://www.daloopa.com/src/62706051" xr:uid="{6775D0DF-0DD3-49E6-B907-808B281742B2}"/>
    <hyperlink ref="AC1282" r:id="rId17485" display="https://www.daloopa.com/src/62706010" xr:uid="{0C2B1170-94FD-418C-AA19-ABE31A620509}"/>
    <hyperlink ref="AD1282" r:id="rId17486" display="https://www.daloopa.com/src/62706000" xr:uid="{297F83C3-0BA0-4DD7-BBC9-48338B0DB3E7}"/>
    <hyperlink ref="AE1282" r:id="rId17487" display="https://www.daloopa.com/src/62705950" xr:uid="{C1B3662B-AEA2-43A7-AC9B-2446EF1E0C47}"/>
    <hyperlink ref="AF1282" r:id="rId17488" display="https://www.daloopa.com/src/62705933" xr:uid="{06939E24-9B20-43BD-B9E4-31FA8420AB5D}"/>
    <hyperlink ref="AG1282" r:id="rId17489" display="https://www.daloopa.com/src/62705912" xr:uid="{F4C081A8-C20D-4CA0-970D-DDEB9658DAEE}"/>
    <hyperlink ref="AH1282" r:id="rId17490" display="https://www.daloopa.com/src/62705900" xr:uid="{6703B557-2893-4838-82A3-4FB4F271B119}"/>
    <hyperlink ref="AI1282" r:id="rId17491" display="https://www.daloopa.com/src/62705895" xr:uid="{12162C65-0C6B-4623-95F3-BCDCE218944C}"/>
    <hyperlink ref="AJ1282" r:id="rId17492" display="https://www.daloopa.com/src/62705861" xr:uid="{9268F213-955A-43B2-9171-110D3A55E531}"/>
    <hyperlink ref="AK1282" r:id="rId17493" display="https://www.daloopa.com/src/62705856" xr:uid="{2497554F-BCB8-4AC7-BD54-7A2D909B1956}"/>
    <hyperlink ref="AL1282" r:id="rId17494" display="https://www.daloopa.com/src/62705814" xr:uid="{54F2CA8A-DC41-4D0B-B55B-2FC6F3BA2DA3}"/>
    <hyperlink ref="AM1282" r:id="rId17495" display="https://www.daloopa.com/src/62705808" xr:uid="{09A54346-EBE0-4041-9F7B-45535DC9967C}"/>
    <hyperlink ref="AN1282" r:id="rId17496" display="https://www.daloopa.com/src/62705747" xr:uid="{476591E8-35FE-4232-A463-489C5D1290CA}"/>
    <hyperlink ref="AO1282" r:id="rId17497" display="https://www.daloopa.com/src/62705722" xr:uid="{42D34F1C-5540-412D-9596-05154D4FC188}"/>
    <hyperlink ref="AP1282" r:id="rId17498" display="https://www.daloopa.com/src/62705686" xr:uid="{4AEECE4B-FB13-481F-85CF-1E908577053D}"/>
    <hyperlink ref="AQ1282" r:id="rId17499" display="https://www.daloopa.com/src/62950380" xr:uid="{2D604194-6A52-4B4A-852E-7D2B1721EDF0}"/>
    <hyperlink ref="AR1282" r:id="rId17500" display="https://www.daloopa.com/src/67046097" xr:uid="{AF9C0174-A6FD-4C29-92C5-5133CBF596D7}"/>
    <hyperlink ref="AT1282" r:id="rId17501" display="https://www.daloopa.com/src/62761313" xr:uid="{E38FB783-1AA7-4893-8600-ED0D1AFB78AF}"/>
    <hyperlink ref="AU1282" r:id="rId17502" display="https://www.daloopa.com/src/62762240" xr:uid="{DFDFC08E-1043-4B1E-9721-C1463B4EF353}"/>
    <hyperlink ref="AV1282" r:id="rId17503" display="https://www.daloopa.com/src/62762221" xr:uid="{BDFAED0F-03F7-4D5A-B38B-D2DCF1C436F2}"/>
    <hyperlink ref="AW1282" r:id="rId17504" display="https://www.daloopa.com/src/62762216" xr:uid="{1E9C200A-39C8-4019-8E4F-AF55FA3F091D}"/>
    <hyperlink ref="AX1282" r:id="rId17505" display="https://www.daloopa.com/src/62762206" xr:uid="{8D6870A2-A1F9-463A-8766-E7CB9A38F5CC}"/>
    <hyperlink ref="AY1282" r:id="rId17506" display="https://www.daloopa.com/src/62762187" xr:uid="{AB7AB77E-0D4E-494A-988A-11DF6CA34FA4}"/>
    <hyperlink ref="AZ1282" r:id="rId17507" display="https://www.daloopa.com/src/62762181" xr:uid="{0B420275-F286-48C9-8B3F-9E5BF1BE13BB}"/>
    <hyperlink ref="BA1282" r:id="rId17508" display="https://www.daloopa.com/src/62762163" xr:uid="{C0178A4F-5B62-458C-9DB2-2290BE321E32}"/>
    <hyperlink ref="BB1282" r:id="rId17509" display="https://www.daloopa.com/src/62762151" xr:uid="{5369C86E-59A3-4E81-9900-4A8196CE79B9}"/>
    <hyperlink ref="BC1282" r:id="rId17510" display="https://www.daloopa.com/src/67091613" xr:uid="{BFE93B6C-20E5-491F-8430-2E1C585EE8C0}"/>
    <hyperlink ref="A1283" r:id="rId17511" xr:uid="{6D83A85E-CE8C-4695-B7D8-DBEE10B29678}"/>
    <hyperlink ref="C1283" r:id="rId17512" xr:uid="{0C5F19A0-F3C2-4F06-B7C2-43BE7368C2D9}"/>
    <hyperlink ref="E1283" r:id="rId17513" display="https://www.daloopa.com/src/62761338" xr:uid="{85A47237-7573-47DA-91CF-EA4EC5945BA2}"/>
    <hyperlink ref="F1283" r:id="rId17514" display="https://www.daloopa.com/src/62761327" xr:uid="{65DD1ADB-233F-40C7-8716-C14866A61946}"/>
    <hyperlink ref="G1283" r:id="rId17515" display="https://www.daloopa.com/src/62761319" xr:uid="{DB07BAA1-FD5E-4B47-A0CF-E7450D4F1875}"/>
    <hyperlink ref="H1283" r:id="rId17516" display="https://www.daloopa.com/src/62770400" xr:uid="{7EBB9D32-FB16-4C46-96FA-027167D9A832}"/>
    <hyperlink ref="I1283" r:id="rId17517" display="https://www.daloopa.com/src/62761301" xr:uid="{184BF09D-D230-4826-BEB1-EC279D23E1A5}"/>
    <hyperlink ref="J1283" r:id="rId17518" display="https://www.daloopa.com/src/62761278" xr:uid="{38CBE615-842A-4E10-95B4-C0E2441850A3}"/>
    <hyperlink ref="K1283" r:id="rId17519" display="https://www.daloopa.com/src/62761265" xr:uid="{B723C965-0D74-4E74-BDEE-5D0B567DB0C9}"/>
    <hyperlink ref="L1283" r:id="rId17520" display="https://www.daloopa.com/src/62706905" xr:uid="{9157443A-4485-4256-B9E2-ABD9DE6C92A0}"/>
    <hyperlink ref="M1283" r:id="rId17521" display="https://www.daloopa.com/src/62706890" xr:uid="{E4EAE78D-F0E5-4DC0-832D-1B0737012865}"/>
    <hyperlink ref="N1283" r:id="rId17522" display="https://www.daloopa.com/src/62706883" xr:uid="{A63AE407-2FB1-4651-9A85-AC05C171D54B}"/>
    <hyperlink ref="O1283" r:id="rId17523" display="https://www.daloopa.com/src/62706853" xr:uid="{1E72A25C-E6D5-40BA-B72F-C07440422B0A}"/>
    <hyperlink ref="P1283" r:id="rId17524" display="https://www.daloopa.com/src/62706475" xr:uid="{4D6888D3-16B4-4BAE-9140-6EC84E59B491}"/>
    <hyperlink ref="Q1283" r:id="rId17525" display="https://www.daloopa.com/src/62706387" xr:uid="{986D798B-6873-4413-B66C-4C03847E1113}"/>
    <hyperlink ref="R1283" r:id="rId17526" display="https://www.daloopa.com/src/62706369" xr:uid="{5596E99D-FDBB-45D5-8E8B-5FD257476031}"/>
    <hyperlink ref="S1283" r:id="rId17527" display="https://www.daloopa.com/src/62706347" xr:uid="{869104E3-AF40-4F3C-B534-332D603840C5}"/>
    <hyperlink ref="T1283" r:id="rId17528" display="https://www.daloopa.com/src/62706318" xr:uid="{A7EF1E5C-A08B-4077-989D-2A8F8AB8D2D3}"/>
    <hyperlink ref="U1283" r:id="rId17529" display="https://www.daloopa.com/src/62706315" xr:uid="{0EDD8BB4-399E-45DC-A70C-58FEEFFC4FE8}"/>
    <hyperlink ref="V1283" r:id="rId17530" display="https://www.daloopa.com/src/62706230" xr:uid="{1CF9EA17-454F-498E-AE54-255C4124B12C}"/>
    <hyperlink ref="W1283" r:id="rId17531" display="https://www.daloopa.com/src/62706195" xr:uid="{FD975E32-0624-4BD0-B57D-77AFB9E1CA89}"/>
    <hyperlink ref="X1283" r:id="rId17532" display="https://www.daloopa.com/src/62706141" xr:uid="{9E6CFBE4-0631-45E5-A6ED-BA7CAB8A648B}"/>
    <hyperlink ref="Y1283" r:id="rId17533" display="https://www.daloopa.com/src/62706128" xr:uid="{4397E4E4-47A1-464A-A915-CFAF33D8C230}"/>
    <hyperlink ref="Z1283" r:id="rId17534" display="https://www.daloopa.com/src/62706100" xr:uid="{637BF117-C6FF-4829-995A-30F0A45072DB}"/>
    <hyperlink ref="AA1283" r:id="rId17535" display="https://www.daloopa.com/src/62706054" xr:uid="{778F9BAB-D7CA-4FB7-BA4C-6F84A1DBE2D4}"/>
    <hyperlink ref="AB1283" r:id="rId17536" display="https://www.daloopa.com/src/62706050" xr:uid="{6621A049-7E91-4372-BB05-F590507B7790}"/>
    <hyperlink ref="AC1283" r:id="rId17537" display="https://www.daloopa.com/src/62706011" xr:uid="{ABAED8BB-6C89-49E6-9620-A71445AC15C8}"/>
    <hyperlink ref="AD1283" r:id="rId17538" display="https://www.daloopa.com/src/62706005" xr:uid="{1573FD1F-6906-4DD5-A64D-FE525FC23582}"/>
    <hyperlink ref="AE1283" r:id="rId17539" display="https://www.daloopa.com/src/62705944" xr:uid="{9D51957A-F54D-4CC9-A88E-E2CF67A172C9}"/>
    <hyperlink ref="AF1283" r:id="rId17540" display="https://www.daloopa.com/src/62705932" xr:uid="{B05DE0D3-C7CF-4C79-B025-35E1125AE886}"/>
    <hyperlink ref="AG1283" r:id="rId17541" display="https://www.daloopa.com/src/62705911" xr:uid="{A9922D3F-0BA8-4349-8CAC-A50A19F75343}"/>
    <hyperlink ref="AH1283" r:id="rId17542" display="https://www.daloopa.com/src/62705901" xr:uid="{4A7E5ECB-A0C6-4DBC-913A-B545DDDF637D}"/>
    <hyperlink ref="AI1283" r:id="rId17543" display="https://www.daloopa.com/src/62705894" xr:uid="{432227E0-FCF4-45E2-9E80-6C9ED3A6FBB2}"/>
    <hyperlink ref="AJ1283" r:id="rId17544" display="https://www.daloopa.com/src/62705862" xr:uid="{4E3555BF-8C21-476A-B1DD-A8EEF312B28A}"/>
    <hyperlink ref="AK1283" r:id="rId17545" display="https://www.daloopa.com/src/62705855" xr:uid="{69C8AE70-C6E9-4E03-86FD-EFAB0F0BFD72}"/>
    <hyperlink ref="AL1283" r:id="rId17546" display="https://www.daloopa.com/src/62705817" xr:uid="{E4065F2E-1A9B-4D96-921F-13A63D0403B6}"/>
    <hyperlink ref="AM1283" r:id="rId17547" display="https://www.daloopa.com/src/62705803" xr:uid="{1464E2B7-390F-4882-9D7B-A845A1A6BF2A}"/>
    <hyperlink ref="AN1283" r:id="rId17548" display="https://www.daloopa.com/src/62705746" xr:uid="{1C91978B-3BEC-46EC-83CB-787E1FFDFFDA}"/>
    <hyperlink ref="AO1283" r:id="rId17549" display="https://www.daloopa.com/src/62705721" xr:uid="{463A14BB-72E5-450D-A7A8-7C50F3258DA4}"/>
    <hyperlink ref="AP1283" r:id="rId17550" display="https://www.daloopa.com/src/62705685" xr:uid="{DF8D8722-516D-4724-B57D-EC48BE5D78C1}"/>
    <hyperlink ref="AQ1283" r:id="rId17551" display="https://www.daloopa.com/src/62950372" xr:uid="{3691248F-08BE-4830-9007-08708030AB0C}"/>
    <hyperlink ref="AR1283" r:id="rId17552" display="https://www.daloopa.com/src/67046098" xr:uid="{A84B4CA4-6450-48CE-8005-1A6012618B68}"/>
    <hyperlink ref="AT1283" r:id="rId17553" display="https://www.daloopa.com/src/62761312" xr:uid="{E058F7ED-45AF-4441-9BAA-2175209FD665}"/>
    <hyperlink ref="AU1283" r:id="rId17554" display="https://www.daloopa.com/src/62762242" xr:uid="{17F87B9C-D6EA-42A4-A635-535277036706}"/>
    <hyperlink ref="AV1283" r:id="rId17555" display="https://www.daloopa.com/src/62762223" xr:uid="{F2779D17-54C8-4F4B-8D91-3C7149AFAA16}"/>
    <hyperlink ref="AW1283" r:id="rId17556" display="https://www.daloopa.com/src/62762213" xr:uid="{3D03F6E7-217D-4B89-9597-7E900C643A7D}"/>
    <hyperlink ref="AX1283" r:id="rId17557" display="https://www.daloopa.com/src/62762207" xr:uid="{9EDAB3D3-A645-4315-9433-D6316D3BE8F3}"/>
    <hyperlink ref="AY1283" r:id="rId17558" display="https://www.daloopa.com/src/62762186" xr:uid="{3F2C5871-1BA8-44F5-AFB9-C64DD9F86C49}"/>
    <hyperlink ref="AZ1283" r:id="rId17559" display="https://www.daloopa.com/src/62762177" xr:uid="{9FB7560E-F7E7-4E75-A501-AC9628C66649}"/>
    <hyperlink ref="BA1283" r:id="rId17560" display="https://www.daloopa.com/src/62762164" xr:uid="{BF49624C-DC14-4241-9797-97DE84AE72B7}"/>
    <hyperlink ref="BB1283" r:id="rId17561" display="https://www.daloopa.com/src/62762152" xr:uid="{6F67B144-EA6F-4B01-8E82-6A6D6C281C00}"/>
    <hyperlink ref="BC1283" r:id="rId17562" display="https://www.daloopa.com/src/67091612" xr:uid="{944D54CF-5335-485B-8078-9FF2604603E1}"/>
    <hyperlink ref="A1284" r:id="rId17563" xr:uid="{CC3103DB-1F21-429D-B539-A747B26479D8}"/>
    <hyperlink ref="C1284" r:id="rId17564" xr:uid="{D2FE67A7-8F20-465E-8A29-38022D58ABD3}"/>
    <hyperlink ref="E1284" r:id="rId17565" display="https://www.daloopa.com/src/62761337" xr:uid="{F95489DF-7D30-4BF9-B47C-6662AE2A8387}"/>
    <hyperlink ref="F1284" r:id="rId17566" display="https://www.daloopa.com/src/62761328" xr:uid="{CC6E880C-7122-4B39-B25B-0B0981E4D0DC}"/>
    <hyperlink ref="G1284" r:id="rId17567" display="https://www.daloopa.com/src/62761320" xr:uid="{FF9B6DCD-F7BB-49C3-BB14-40297B5F5135}"/>
    <hyperlink ref="H1284" r:id="rId17568" display="https://www.daloopa.com/src/62770403" xr:uid="{D98E21F3-D593-440C-95A5-3D6CDFA5E1C9}"/>
    <hyperlink ref="I1284" r:id="rId17569" display="https://www.daloopa.com/src/62761304" xr:uid="{8EE1DDFA-D612-4E52-9941-F5A47568F642}"/>
    <hyperlink ref="J1284" r:id="rId17570" display="https://www.daloopa.com/src/62761277" xr:uid="{4C0F5D28-4659-49B7-91F3-BEB79484BC17}"/>
    <hyperlink ref="K1284" r:id="rId17571" display="https://www.daloopa.com/src/62761262" xr:uid="{8A8C3BBB-05F5-4C52-A031-C770EBA6473B}"/>
    <hyperlink ref="L1284" r:id="rId17572" display="https://www.daloopa.com/src/62706906" xr:uid="{6D678FBC-E09F-4AB0-B05D-378C8BB85D5D}"/>
    <hyperlink ref="M1284" r:id="rId17573" display="https://www.daloopa.com/src/62706893" xr:uid="{5195A349-845D-4E79-83B7-52577B8C7542}"/>
    <hyperlink ref="N1284" r:id="rId17574" display="https://www.daloopa.com/src/62706882" xr:uid="{12377AC6-63B2-413D-A256-9B212FD4F805}"/>
    <hyperlink ref="O1284" r:id="rId17575" display="https://www.daloopa.com/src/62706856" xr:uid="{54462D95-0F90-43F4-9E2A-16B6B681AB6F}"/>
    <hyperlink ref="P1284" r:id="rId17576" display="https://www.daloopa.com/src/62706471" xr:uid="{B111D29D-C42B-4C52-8235-87E722692D9F}"/>
    <hyperlink ref="Q1284" r:id="rId17577" display="https://www.daloopa.com/src/62706382" xr:uid="{F3F119A4-4022-495A-9A4B-53814176C1E2}"/>
    <hyperlink ref="R1284" r:id="rId17578" display="https://www.daloopa.com/src/62706367" xr:uid="{A6A29672-4551-414E-8C71-8670EDD3C7AB}"/>
    <hyperlink ref="S1284" r:id="rId17579" display="https://www.daloopa.com/src/62706344" xr:uid="{7E9FF924-23A6-4DB8-BEE3-09E90586FA46}"/>
    <hyperlink ref="T1284" r:id="rId17580" display="https://www.daloopa.com/src/62706321" xr:uid="{54A1DFFD-6C64-476A-B5F0-C4308A184717}"/>
    <hyperlink ref="U1284" r:id="rId17581" display="https://www.daloopa.com/src/62706313" xr:uid="{EBAFE767-349E-49BF-8FC1-52B3BFAC169B}"/>
    <hyperlink ref="V1284" r:id="rId17582" display="https://www.daloopa.com/src/62706232" xr:uid="{0F81DEC6-BF7A-4823-8E8A-E668FDFE765A}"/>
    <hyperlink ref="W1284" r:id="rId17583" display="https://www.daloopa.com/src/62706198" xr:uid="{ECAA0523-29E6-4E21-BBE0-4C5CE68AB4E4}"/>
    <hyperlink ref="X1284" r:id="rId17584" display="https://www.daloopa.com/src/62706139" xr:uid="{8811ADD1-0F11-40A5-85AB-CB207E172BBA}"/>
    <hyperlink ref="AT1284" r:id="rId17585" display="https://www.daloopa.com/src/62761317" xr:uid="{3490E8EF-6E63-4B77-82D2-7FF209ED4144}"/>
    <hyperlink ref="AU1284" r:id="rId17586" display="https://www.daloopa.com/src/62762243" xr:uid="{1204496E-5E4F-4227-9B3A-E3860B0B028B}"/>
    <hyperlink ref="AV1284" r:id="rId17587" display="https://www.daloopa.com/src/62762224" xr:uid="{5FE53680-4AA6-4793-BBD4-B6C7119F086F}"/>
    <hyperlink ref="AW1284" r:id="rId17588" display="https://www.daloopa.com/src/62762211" xr:uid="{29E87A76-2082-464F-8C44-429C8B5504CE}"/>
    <hyperlink ref="AX1284" r:id="rId17589" display="https://www.daloopa.com/src/62762201" xr:uid="{4AA94698-9978-4B3B-B554-B767AC626DCB}"/>
    <hyperlink ref="A1285" r:id="rId17590" xr:uid="{0EF905DB-4496-4F65-824B-E07CEFFB7CB3}"/>
    <hyperlink ref="C1285" r:id="rId17591" xr:uid="{853558CB-32F5-4189-B302-606EB1BE7779}"/>
    <hyperlink ref="E1285" r:id="rId17592" display="https://www.daloopa.com/src/62761336" xr:uid="{13FB0CE6-96AF-4663-9A98-F53B63970414}"/>
    <hyperlink ref="F1285" r:id="rId17593" display="https://www.daloopa.com/src/62761329" xr:uid="{A4AA5D01-7D3F-460D-A927-7458CCB27F39}"/>
    <hyperlink ref="G1285" r:id="rId17594" display="https://www.daloopa.com/src/62761323" xr:uid="{B0F5C148-2758-4D59-85BE-00F244CCF646}"/>
    <hyperlink ref="H1285" r:id="rId17595" display="https://www.daloopa.com/src/62770401" xr:uid="{90D642BA-07CB-4B48-AF19-19FE7231003B}"/>
    <hyperlink ref="I1285" r:id="rId17596" display="https://www.daloopa.com/src/62761299" xr:uid="{465BF348-4F0B-47EF-B6C7-9A258D75FEBF}"/>
    <hyperlink ref="J1285" r:id="rId17597" display="https://www.daloopa.com/src/62761276" xr:uid="{FBFB70E3-DBC1-4A65-9140-799745D26C3D}"/>
    <hyperlink ref="K1285" r:id="rId17598" display="https://www.daloopa.com/src/62761268" xr:uid="{261F49C7-7ECB-429C-AC07-83908E72AD33}"/>
    <hyperlink ref="L1285" r:id="rId17599" display="https://www.daloopa.com/src/62706909" xr:uid="{0A8E78FC-94FC-4E1F-85C2-0F139E65E625}"/>
    <hyperlink ref="M1285" r:id="rId17600" display="https://www.daloopa.com/src/62706894" xr:uid="{98AFFAF8-7FF5-48C2-8C02-D4F1DE47DBAF}"/>
    <hyperlink ref="N1285" r:id="rId17601" display="https://www.daloopa.com/src/62706880" xr:uid="{72970F6B-28FD-48EB-A77B-93993597A4DD}"/>
    <hyperlink ref="O1285" r:id="rId17602" display="https://www.daloopa.com/src/62706857" xr:uid="{3FE4937E-E9C7-4319-BCBA-FBA4BB5AF5E8}"/>
    <hyperlink ref="P1285" r:id="rId17603" display="https://www.daloopa.com/src/62706472" xr:uid="{36382D2B-F654-47FB-B590-38ACF2D1410C}"/>
    <hyperlink ref="Q1285" r:id="rId17604" display="https://www.daloopa.com/src/62706386" xr:uid="{59D47B89-93E5-4A50-A404-B5D1283D9021}"/>
    <hyperlink ref="R1285" r:id="rId17605" display="https://www.daloopa.com/src/62706368" xr:uid="{B6589D31-5B29-4A25-8B86-2D02A88A18B2}"/>
    <hyperlink ref="S1285" r:id="rId17606" display="https://www.daloopa.com/src/62706345" xr:uid="{DA51727E-9219-4EF5-95F7-D27E9D103192}"/>
    <hyperlink ref="T1285" r:id="rId17607" display="https://www.daloopa.com/src/62706320" xr:uid="{C1E54442-DC4B-43DB-A6BA-5922BA96A535}"/>
    <hyperlink ref="U1285" r:id="rId17608" display="https://www.daloopa.com/src/62706314" xr:uid="{11903BF8-8CA9-472C-9702-121E7DAAF76E}"/>
    <hyperlink ref="V1285" r:id="rId17609" display="https://www.daloopa.com/src/62706231" xr:uid="{154EA53E-B611-47C4-846E-4A75130AA7D2}"/>
    <hyperlink ref="W1285" r:id="rId17610" display="https://www.daloopa.com/src/62706197" xr:uid="{1C2902A3-A1FF-4263-88DD-47AA4BA87DDD}"/>
    <hyperlink ref="X1285" r:id="rId17611" display="https://www.daloopa.com/src/62706140" xr:uid="{D8571317-4FDE-4C20-856D-95D7784D9BD6}"/>
    <hyperlink ref="Y1285" r:id="rId17612" display="https://www.daloopa.com/src/62706127" xr:uid="{2F745DFA-3070-4CC8-8C6F-F2F7B5537704}"/>
    <hyperlink ref="Z1285" r:id="rId17613" display="https://www.daloopa.com/src/62706099" xr:uid="{4AFBAA18-0826-49E8-8F17-72937CAAF7F2}"/>
    <hyperlink ref="AA1285" r:id="rId17614" display="https://www.daloopa.com/src/62706056" xr:uid="{2E13A6B1-1C33-40DC-A675-D10E2236B29C}"/>
    <hyperlink ref="AB1285" r:id="rId17615" display="https://www.daloopa.com/src/62706049" xr:uid="{1BDA8369-750C-4874-8237-7EDE24F32F03}"/>
    <hyperlink ref="AC1285" r:id="rId17616" display="https://www.daloopa.com/src/62706012" xr:uid="{EDE525D8-8A81-44F9-97FF-04D6D3E243BF}"/>
    <hyperlink ref="AD1285" r:id="rId17617" display="https://www.daloopa.com/src/62706004" xr:uid="{F8EA90AA-24C7-489F-8A0D-6842E2000A49}"/>
    <hyperlink ref="AE1285" r:id="rId17618" display="https://www.daloopa.com/src/62705945" xr:uid="{4C411FC9-BC5A-4D71-A3FE-18CEA90BFF2C}"/>
    <hyperlink ref="AF1285" r:id="rId17619" display="https://www.daloopa.com/src/62705931" xr:uid="{91DCBC72-E1D3-4077-9E5D-D7821505BE20}"/>
    <hyperlink ref="AG1285" r:id="rId17620" display="https://www.daloopa.com/src/62705913" xr:uid="{953A0623-598B-434F-9ED5-9D0BF0DC11C9}"/>
    <hyperlink ref="AH1285" r:id="rId17621" display="https://www.daloopa.com/src/62705902" xr:uid="{8EA3E14B-F3E7-4BA2-8BBA-9AD40A6A7EC7}"/>
    <hyperlink ref="AI1285" r:id="rId17622" display="https://www.daloopa.com/src/62705893" xr:uid="{D6010585-1B73-43DF-B831-8DDF753532AD}"/>
    <hyperlink ref="AJ1285" r:id="rId17623" display="https://www.daloopa.com/src/62705863" xr:uid="{266EF913-AEDE-4697-8975-5C13AFEF1876}"/>
    <hyperlink ref="AK1285" r:id="rId17624" display="https://www.daloopa.com/src/62705854" xr:uid="{9F830761-C4E2-4852-B88A-4816EDCD77EC}"/>
    <hyperlink ref="AL1285" r:id="rId17625" display="https://www.daloopa.com/src/62705820" xr:uid="{2136D43C-1E44-46CE-9686-E97D93F17BD6}"/>
    <hyperlink ref="AM1285" r:id="rId17626" display="https://www.daloopa.com/src/62705802" xr:uid="{628745BF-6509-420D-A4E9-1516379FD0B2}"/>
    <hyperlink ref="AN1285" r:id="rId17627" display="https://www.daloopa.com/src/62705745" xr:uid="{5969F70E-B646-4E09-B09E-9A9A883701CD}"/>
    <hyperlink ref="AO1285" r:id="rId17628" display="https://www.daloopa.com/src/62705720" xr:uid="{676451E0-22CC-4861-AD36-28134483ABEB}"/>
    <hyperlink ref="AP1285" r:id="rId17629" display="https://www.daloopa.com/src/62705682" xr:uid="{987B595F-A134-4267-B637-1937165D120B}"/>
    <hyperlink ref="AQ1285" r:id="rId17630" display="https://www.daloopa.com/src/62950373" xr:uid="{4EECE09E-B157-40D0-9A8B-6129A4C6B3E2}"/>
    <hyperlink ref="AR1285" r:id="rId17631" display="https://www.daloopa.com/src/67046099" xr:uid="{68453429-1970-4C0A-A0DD-BE010D25998D}"/>
    <hyperlink ref="AT1285" r:id="rId17632" display="https://www.daloopa.com/src/62761315" xr:uid="{917911AD-9FDB-4365-8114-A1DCD1978FFF}"/>
    <hyperlink ref="AU1285" r:id="rId17633" display="https://www.daloopa.com/src/62762241" xr:uid="{78761BDB-08D8-4CE4-AE38-2C99A18D9E2A}"/>
    <hyperlink ref="AV1285" r:id="rId17634" display="https://www.daloopa.com/src/62762225" xr:uid="{5B886B21-00FF-4A7C-B17F-035D953C24D2}"/>
    <hyperlink ref="AW1285" r:id="rId17635" display="https://www.daloopa.com/src/62762214" xr:uid="{4E2EA2CA-F213-41F0-A381-841539066C2D}"/>
    <hyperlink ref="AX1285" r:id="rId17636" display="https://www.daloopa.com/src/62762204" xr:uid="{5BA14217-041C-4B0C-BE68-60495565466F}"/>
    <hyperlink ref="AY1285" r:id="rId17637" display="https://www.daloopa.com/src/62762185" xr:uid="{942D8929-42F2-4F03-ABD5-FE11B39847AE}"/>
    <hyperlink ref="AZ1285" r:id="rId17638" display="https://www.daloopa.com/src/62762174" xr:uid="{3D40F8F3-F3E1-4AB4-A06C-EB42D59DC7B8}"/>
    <hyperlink ref="BA1285" r:id="rId17639" display="https://www.daloopa.com/src/62762165" xr:uid="{D4A27B1B-704E-4753-9631-3B83B32FF479}"/>
    <hyperlink ref="BB1285" r:id="rId17640" display="https://www.daloopa.com/src/62762154" xr:uid="{723674AF-B075-4271-A499-1C8768D55AC3}"/>
    <hyperlink ref="BC1285" r:id="rId17641" display="https://www.daloopa.com/src/67091610" xr:uid="{778F1589-5946-4B9D-959F-BD44E684590C}"/>
    <hyperlink ref="A1286" r:id="rId17642" xr:uid="{327C8BE6-A862-48AF-9C54-D463944999D4}"/>
    <hyperlink ref="C1286" r:id="rId17643" xr:uid="{8A46265A-0641-4DDE-8479-D91695A2552F}"/>
    <hyperlink ref="I1286" r:id="rId17644" display="https://www.daloopa.com/src/62761300" xr:uid="{E1239475-1D22-487A-B896-D65E6533E402}"/>
    <hyperlink ref="J1286" r:id="rId17645" display="https://www.daloopa.com/src/62761279" xr:uid="{667952E4-DFDE-4F3E-8217-73A4C94AB89B}"/>
    <hyperlink ref="K1286" r:id="rId17646" display="https://www.daloopa.com/src/62761263" xr:uid="{B9E65428-65A8-457B-931F-5F14389B5E44}"/>
    <hyperlink ref="L1286" r:id="rId17647" display="https://www.daloopa.com/src/62706910" xr:uid="{BD64598A-770A-425A-91B3-37D61A181684}"/>
    <hyperlink ref="M1286" r:id="rId17648" display="https://www.daloopa.com/src/62706892" xr:uid="{19EC3EFC-607D-408C-A4AD-EE5BBD5C0116}"/>
    <hyperlink ref="N1286" r:id="rId17649" display="https://www.daloopa.com/src/62706886" xr:uid="{746F2017-3BC6-4B5D-9333-6D1993950414}"/>
    <hyperlink ref="O1286" r:id="rId17650" display="https://www.daloopa.com/src/62706854" xr:uid="{CA28AE26-FE5E-49F8-909A-92340584A5DD}"/>
    <hyperlink ref="P1286" r:id="rId17651" display="https://www.daloopa.com/src/62706473" xr:uid="{CA522795-9038-4A14-820D-E99AE23CB9E5}"/>
    <hyperlink ref="Q1286" r:id="rId17652" display="https://www.daloopa.com/src/62706385" xr:uid="{0B583D96-D23F-4B7D-8B13-71628302D3CE}"/>
    <hyperlink ref="R1286" r:id="rId17653" display="https://www.daloopa.com/src/62706366" xr:uid="{AEABA572-A53B-402B-A11F-CF19BEF93C7D}"/>
    <hyperlink ref="S1286" r:id="rId17654" display="https://www.daloopa.com/src/62706343" xr:uid="{30C9CA3E-A05C-4901-870D-823E5538F682}"/>
    <hyperlink ref="T1286" r:id="rId17655" display="https://www.daloopa.com/src/62706323" xr:uid="{C0A84059-FF31-4814-9B62-171A03D42E0E}"/>
    <hyperlink ref="U1286" r:id="rId17656" display="https://www.daloopa.com/src/62706310" xr:uid="{B26393D6-26D5-4609-A565-893B0CB886EF}"/>
    <hyperlink ref="V1286" r:id="rId17657" display="https://www.daloopa.com/src/62706235" xr:uid="{189E3BBF-5858-4298-9622-8555340D2328}"/>
    <hyperlink ref="W1286" r:id="rId17658" display="https://www.daloopa.com/src/62706196" xr:uid="{4902367F-1C26-4E29-B088-B4CC696FCAC8}"/>
    <hyperlink ref="X1286" r:id="rId17659" display="https://www.daloopa.com/src/62706138" xr:uid="{3995E07A-B1D1-4044-A9A5-27F15A765CD6}"/>
    <hyperlink ref="AU1286" r:id="rId17660" display="https://www.daloopa.com/src/62762237" xr:uid="{4A37F34F-187D-4146-AC42-05FDEFB58F55}"/>
    <hyperlink ref="AV1286" r:id="rId17661" display="https://www.daloopa.com/src/62762226" xr:uid="{4E077165-D2A4-4CD3-815B-64C2C655AC8B}"/>
    <hyperlink ref="AW1286" r:id="rId17662" display="https://www.daloopa.com/src/62762210" xr:uid="{59578DD4-CDD0-4825-B4B0-01012851F209}"/>
    <hyperlink ref="AX1286" r:id="rId17663" display="https://www.daloopa.com/src/62762202" xr:uid="{1A818E09-8273-4117-9163-5116E6165975}"/>
    <hyperlink ref="A1287" r:id="rId17664" xr:uid="{108178B3-0DA1-4BF1-B935-26516FB2E2E8}"/>
    <hyperlink ref="C1287" r:id="rId17665" xr:uid="{F0169DF1-085A-40F1-B51E-2E9E7C5F07A2}"/>
    <hyperlink ref="F1287" r:id="rId17666" display="https://www.daloopa.com/src/62761330" xr:uid="{5C3B2E76-A797-4B7F-9662-27A251D133CF}"/>
    <hyperlink ref="H1287" r:id="rId17667" display="https://www.daloopa.com/src/62770402" xr:uid="{21E26A92-B140-4335-A455-EEFEFD03D1C1}"/>
    <hyperlink ref="AT1287" r:id="rId17668" display="https://www.daloopa.com/src/62761316" xr:uid="{314056FC-5F6B-408E-8578-56DF25A227A8}"/>
    <hyperlink ref="AU1287" r:id="rId17669" display="https://www.daloopa.com/src/62762236" xr:uid="{D1406D2C-3302-43D6-A4FC-AB79764C53AD}"/>
    <hyperlink ref="A1288" r:id="rId17670" xr:uid="{17B82839-7347-4BCC-B3A4-0B239EFC5204}"/>
    <hyperlink ref="C1288" r:id="rId17671" xr:uid="{827D63DC-A3E2-418C-BA9B-FB332D368F26}"/>
    <hyperlink ref="Y1288" r:id="rId17672" display="https://www.daloopa.com/src/62706126" xr:uid="{10D10F36-BE51-4386-A100-173E487E33B6}"/>
    <hyperlink ref="Z1288" r:id="rId17673" display="https://www.daloopa.com/src/62706098" xr:uid="{F2C4BF08-D1F9-4B32-AA6B-11FB72A41587}"/>
    <hyperlink ref="AA1288" r:id="rId17674" display="https://www.daloopa.com/src/62706057" xr:uid="{D8BE2C26-0E5B-45CA-83F6-0DFBA58054F9}"/>
    <hyperlink ref="AB1288" r:id="rId17675" display="https://www.daloopa.com/src/62706052" xr:uid="{5B444AD6-8F6E-4BB7-BA4F-9FF9F6767A2D}"/>
    <hyperlink ref="AC1288" r:id="rId17676" display="https://www.daloopa.com/src/62706014" xr:uid="{85AD5617-5F4C-4B9B-9630-6C34FC0D9EEE}"/>
    <hyperlink ref="AD1288" r:id="rId17677" display="https://www.daloopa.com/src/62706003" xr:uid="{1AF0739A-FD42-4D86-BC13-A003403A72F3}"/>
    <hyperlink ref="AE1288" r:id="rId17678" display="https://www.daloopa.com/src/62705946" xr:uid="{0176C0F9-54D7-4716-BE25-23E9051F2E54}"/>
    <hyperlink ref="AF1288" r:id="rId17679" display="https://www.daloopa.com/src/62705930" xr:uid="{47FA109D-F647-4FBD-A831-327E7E6305A8}"/>
    <hyperlink ref="AG1288" r:id="rId17680" display="https://www.daloopa.com/src/62705914" xr:uid="{97849593-70F6-4CC8-989D-B7D5D3182AC9}"/>
    <hyperlink ref="AH1288" r:id="rId17681" display="https://www.daloopa.com/src/62705903" xr:uid="{DB58CC94-130F-4DBF-B951-30136A3CB604}"/>
    <hyperlink ref="AI1288" r:id="rId17682" display="https://www.daloopa.com/src/62705892" xr:uid="{282F93EE-1489-4A46-A556-195F7AB34563}"/>
    <hyperlink ref="AJ1288" r:id="rId17683" display="https://www.daloopa.com/src/62705864" xr:uid="{2B1F32CB-9F91-45D4-AB05-5457A157CDD1}"/>
    <hyperlink ref="AK1288" r:id="rId17684" display="https://www.daloopa.com/src/62705853" xr:uid="{16A29E12-3379-48AA-AB38-049526739BA9}"/>
    <hyperlink ref="AL1288" r:id="rId17685" display="https://www.daloopa.com/src/62705822" xr:uid="{6101C384-8312-4559-BB9E-993389C5F28A}"/>
    <hyperlink ref="AM1288" r:id="rId17686" display="https://www.daloopa.com/src/62705809" xr:uid="{821209E6-2193-41BA-8AAD-D3A1ED7BA721}"/>
    <hyperlink ref="AN1288" r:id="rId17687" display="https://www.daloopa.com/src/62705744" xr:uid="{B6ADC748-526F-40CB-A467-185CF7066C73}"/>
    <hyperlink ref="AO1288" r:id="rId17688" display="https://www.daloopa.com/src/62705719" xr:uid="{6527DFDC-D4D1-4183-9BDD-3F166D642BF6}"/>
    <hyperlink ref="AP1288" r:id="rId17689" display="https://www.daloopa.com/src/62705681" xr:uid="{9DE03C94-F20E-4041-8A1E-2F09FEC7ADF2}"/>
    <hyperlink ref="AQ1288" r:id="rId17690" display="https://www.daloopa.com/src/62950374" xr:uid="{BA1D4128-7BD5-4782-AE5C-B1657B99E205}"/>
    <hyperlink ref="AR1288" r:id="rId17691" display="https://www.daloopa.com/src/67046100" xr:uid="{AF6C7A1F-9E1B-4F41-84F0-83DB88B14B45}"/>
    <hyperlink ref="AY1288" r:id="rId17692" display="https://www.daloopa.com/src/62762184" xr:uid="{E0504260-9D36-44C1-85B0-C9995CC51884}"/>
    <hyperlink ref="AZ1288" r:id="rId17693" display="https://www.daloopa.com/src/62762176" xr:uid="{AD9FBD63-1A67-4ECB-9AD8-9E659A9321AC}"/>
    <hyperlink ref="BA1288" r:id="rId17694" display="https://www.daloopa.com/src/62762168" xr:uid="{EACAFBF0-FFBC-4E8C-AB9E-422015B7BDF5}"/>
    <hyperlink ref="BB1288" r:id="rId17695" display="https://www.daloopa.com/src/62762147" xr:uid="{B3DE0B08-E375-41C6-85E8-911FA530BA0F}"/>
    <hyperlink ref="BC1288" r:id="rId17696" display="https://www.daloopa.com/src/67091608" xr:uid="{82FA5B76-6139-424B-B846-75C9900F891A}"/>
    <hyperlink ref="A1289" r:id="rId17697" xr:uid="{516F38DD-BAE6-4E39-BFAF-0F01FF073A38}"/>
    <hyperlink ref="C1289" r:id="rId17698" xr:uid="{14C9EC9F-83AB-488A-A416-123170BC24DD}"/>
    <hyperlink ref="I1289" r:id="rId17699" display="https://www.daloopa.com/src/62761302" xr:uid="{F4612BED-4AF8-4F76-A2CA-ADF5FDE971C8}"/>
    <hyperlink ref="J1289" r:id="rId17700" display="https://www.daloopa.com/src/62761281" xr:uid="{6710C0E7-CD46-4B4F-8EA9-32A4D93F7069}"/>
    <hyperlink ref="K1289" r:id="rId17701" display="https://www.daloopa.com/src/62761264" xr:uid="{B66AA7F1-5F9E-4170-9798-181A281F588A}"/>
    <hyperlink ref="Y1289" r:id="rId17702" display="https://www.daloopa.com/src/62706125" xr:uid="{FE0607A3-5329-4A45-BA47-BC0A5622098C}"/>
    <hyperlink ref="Z1289" r:id="rId17703" display="https://www.daloopa.com/src/62706097" xr:uid="{3875F7EF-A8F3-43D9-9D1F-DA98DDC15E52}"/>
    <hyperlink ref="AA1289" r:id="rId17704" display="https://www.daloopa.com/src/62706060" xr:uid="{47F438BD-FA8E-425D-91C3-22905ACED3A4}"/>
    <hyperlink ref="AB1289" r:id="rId17705" display="https://www.daloopa.com/src/62706048" xr:uid="{90BD4A78-E22B-4A77-9909-FB9739098A5E}"/>
    <hyperlink ref="AC1289" r:id="rId17706" display="https://www.daloopa.com/src/62706016" xr:uid="{ECC13182-5A85-4DEC-A698-B493AD33A1F1}"/>
    <hyperlink ref="AD1289" r:id="rId17707" display="https://www.daloopa.com/src/62705999" xr:uid="{709903F5-E21A-4C44-825A-AAB9E5F8C43B}"/>
    <hyperlink ref="AE1289" r:id="rId17708" display="https://www.daloopa.com/src/62705942" xr:uid="{877480D6-D300-404D-A9A7-30A7F62DCBBC}"/>
    <hyperlink ref="AF1289" r:id="rId17709" display="https://www.daloopa.com/src/62705928" xr:uid="{FFD2E418-DB61-48A1-9F40-A35CD51F342D}"/>
    <hyperlink ref="AG1289" r:id="rId17710" display="https://www.daloopa.com/src/62705919" xr:uid="{018278FB-AAF2-4979-AB64-417CA1CA3A05}"/>
    <hyperlink ref="AH1289" r:id="rId17711" display="https://www.daloopa.com/src/62705898" xr:uid="{14369FB9-116C-475B-A8B7-3C56F4F11130}"/>
    <hyperlink ref="AI1289" r:id="rId17712" display="https://www.daloopa.com/src/62705891" xr:uid="{2A47C1F1-9FFC-4D1C-8F46-10807DE3C726}"/>
    <hyperlink ref="AJ1289" r:id="rId17713" display="https://www.daloopa.com/src/62705865" xr:uid="{C169DB69-CAE7-4DD6-98D8-5FEBA1726B28}"/>
    <hyperlink ref="AK1289" r:id="rId17714" display="https://www.daloopa.com/src/62705852" xr:uid="{440FF944-DF9A-400E-8CA4-85E06929B104}"/>
    <hyperlink ref="AL1289" r:id="rId17715" display="https://www.daloopa.com/src/62705815" xr:uid="{2106DBFC-C378-4338-825F-69F2A43E57DA}"/>
    <hyperlink ref="AM1289" r:id="rId17716" display="https://www.daloopa.com/src/62705804" xr:uid="{23A03CC3-759A-4E5D-9D6C-3BF90798A887}"/>
    <hyperlink ref="AN1289" r:id="rId17717" display="https://www.daloopa.com/src/62705743" xr:uid="{733999DD-2E4D-477A-976C-608CBB34E49D}"/>
    <hyperlink ref="AO1289" r:id="rId17718" display="https://www.daloopa.com/src/62705715" xr:uid="{0C3103EE-C2EA-4353-815F-097DF46F60AD}"/>
    <hyperlink ref="AP1289" r:id="rId17719" display="https://www.daloopa.com/src/62705689" xr:uid="{8F24615B-0114-4613-9E34-5AB21BCD903B}"/>
    <hyperlink ref="AQ1289" r:id="rId17720" display="https://www.daloopa.com/src/62950375" xr:uid="{4C081F83-343E-4428-AB93-D64DDEAB4138}"/>
    <hyperlink ref="AR1289" r:id="rId17721" display="https://www.daloopa.com/src/67046101" xr:uid="{DEB519B2-CB87-48D3-80BB-9FC2E8C6738D}"/>
    <hyperlink ref="AU1289" r:id="rId17722" display="https://www.daloopa.com/src/62762235" xr:uid="{0C4E24ED-23D4-419C-9B01-0E13C11D0E55}"/>
    <hyperlink ref="AY1289" r:id="rId17723" display="https://www.daloopa.com/src/62762188" xr:uid="{C46769F1-677E-4185-A927-E953AF625C66}"/>
    <hyperlink ref="AZ1289" r:id="rId17724" display="https://www.daloopa.com/src/62762178" xr:uid="{0121F5BA-43A5-46AF-A49F-528E5784366E}"/>
    <hyperlink ref="BA1289" r:id="rId17725" display="https://www.daloopa.com/src/62762167" xr:uid="{1C19DCD0-E6FF-4643-9212-12E8C9E32C38}"/>
    <hyperlink ref="BB1289" r:id="rId17726" display="https://www.daloopa.com/src/62762146" xr:uid="{EFB89131-9678-4FB4-90A9-784DBE2D6F3B}"/>
    <hyperlink ref="BC1289" r:id="rId17727" display="https://www.daloopa.com/src/67091609" xr:uid="{7B7BA1D3-72D1-4FFA-8F64-ACEC1FD9A917}"/>
    <hyperlink ref="A1290" r:id="rId17728" xr:uid="{97454919-8568-48DA-A1BC-F66729F8A5EC}"/>
    <hyperlink ref="C1290" r:id="rId17729" xr:uid="{CD829CD2-FE91-48E9-93AA-5B4211ABF2E5}"/>
    <hyperlink ref="AC1290" r:id="rId17730" display="https://www.daloopa.com/src/62706018" xr:uid="{A6BFFC3A-9BE2-40CF-87FE-0FC298C12BD2}"/>
    <hyperlink ref="AD1290" r:id="rId17731" display="https://www.daloopa.com/src/62705998" xr:uid="{866667BE-560B-4A9C-8690-C0713FD884E8}"/>
    <hyperlink ref="AE1290" r:id="rId17732" display="https://www.daloopa.com/src/62705947" xr:uid="{4E08EC29-9295-4DD1-9085-0805AA6DB8D5}"/>
    <hyperlink ref="AF1290" r:id="rId17733" display="https://www.daloopa.com/src/62705927" xr:uid="{5F943BAC-BACB-4980-A953-AE5438D92E21}"/>
    <hyperlink ref="AG1290" r:id="rId17734" display="https://www.daloopa.com/src/62705918" xr:uid="{5E6D8FB8-B57F-40E7-AF55-71EDA2D24765}"/>
    <hyperlink ref="AH1290" r:id="rId17735" display="https://www.daloopa.com/src/62705904" xr:uid="{AC1EBDED-6C1D-4F27-856F-758FE5227E0B}"/>
    <hyperlink ref="AI1290" r:id="rId17736" display="https://www.daloopa.com/src/62705890" xr:uid="{33641620-ECCA-42DE-A5CB-05A517DE3F60}"/>
    <hyperlink ref="AJ1290" r:id="rId17737" display="https://www.daloopa.com/src/62705857" xr:uid="{89C8286A-C1EF-4E68-A797-B3CC577667E8}"/>
    <hyperlink ref="AK1290" r:id="rId17738" display="https://www.daloopa.com/src/62705851" xr:uid="{147EA928-4701-4830-B70E-85E0700BF10C}"/>
    <hyperlink ref="AL1290" r:id="rId17739" display="https://www.daloopa.com/src/62705816" xr:uid="{16B455FC-1361-4506-9AA4-4099C3006C80}"/>
    <hyperlink ref="AM1290" r:id="rId17740" display="https://www.daloopa.com/src/62705805" xr:uid="{62AAF8B5-5C91-45C7-908C-EF1C285893FC}"/>
    <hyperlink ref="AN1290" r:id="rId17741" display="https://www.daloopa.com/src/62705742" xr:uid="{9610E2BA-F195-428A-87F0-76A44A57DACA}"/>
    <hyperlink ref="AO1290" r:id="rId17742" display="https://www.daloopa.com/src/62705718" xr:uid="{DAE4B843-9377-4AC7-BF15-2F1CF4E602AE}"/>
    <hyperlink ref="AP1290" r:id="rId17743" display="https://www.daloopa.com/src/62705684" xr:uid="{DF278159-CBD6-4194-9E2A-68AE2EF67D11}"/>
    <hyperlink ref="AQ1290" r:id="rId17744" display="https://www.daloopa.com/src/62950379" xr:uid="{004CC987-EAC5-4062-B514-A1C102828514}"/>
    <hyperlink ref="AR1290" r:id="rId17745" display="https://www.daloopa.com/src/67046102" xr:uid="{86D529E3-A24F-43DC-9E08-FEF2E378315E}"/>
    <hyperlink ref="AZ1290" r:id="rId17746" display="https://www.daloopa.com/src/62762179" xr:uid="{418C8D2B-6960-4C28-9710-E3F3B9B97F5D}"/>
    <hyperlink ref="BA1290" r:id="rId17747" display="https://www.daloopa.com/src/62762170" xr:uid="{E6F157E6-6854-4DB4-ADF6-B5FC19F0FCF1}"/>
    <hyperlink ref="BB1290" r:id="rId17748" display="https://www.daloopa.com/src/62762148" xr:uid="{E37E45A2-1C5E-4003-BD97-48496DC896C6}"/>
    <hyperlink ref="BC1290" r:id="rId17749" display="https://www.daloopa.com/src/67091607" xr:uid="{AF716996-5F1E-4484-96E5-9AF9EFA59D3B}"/>
    <hyperlink ref="A1291" r:id="rId17750" xr:uid="{74039104-CB30-4DED-8E1B-A6DCF7EC7A2F}"/>
    <hyperlink ref="C1291" r:id="rId17751" xr:uid="{AC42AE2F-76A7-477A-8E50-799A5CE431DC}"/>
    <hyperlink ref="Y1291" r:id="rId17752" display="https://www.daloopa.com/src/62706124" xr:uid="{E01B90B9-CE0F-4AEB-9FCB-3FDEDEE248FE}"/>
    <hyperlink ref="Z1291" r:id="rId17753" display="https://www.daloopa.com/src/62706096" xr:uid="{4280C7FA-0EB6-4304-8BC8-2210A0558EEC}"/>
    <hyperlink ref="AA1291" r:id="rId17754" display="https://www.daloopa.com/src/62706058" xr:uid="{E9C05104-2A29-4BB0-BD22-8C24BE0AFF3C}"/>
    <hyperlink ref="AB1291" r:id="rId17755" display="https://www.daloopa.com/src/62706047" xr:uid="{ED3F200B-2F96-4130-BCF4-D632DB1173A9}"/>
    <hyperlink ref="AC1291" r:id="rId17756" display="https://www.daloopa.com/src/62706017" xr:uid="{78891D4E-71CB-4CFA-B2F1-7F0B60858C87}"/>
    <hyperlink ref="AD1291" r:id="rId17757" display="https://www.daloopa.com/src/62706001" xr:uid="{E5E8539B-3A40-433C-B600-2C0B4ACFD470}"/>
    <hyperlink ref="AE1291" r:id="rId17758" display="https://www.daloopa.com/src/62705948" xr:uid="{162479F2-949B-448D-B737-747A6B23B483}"/>
    <hyperlink ref="AF1291" r:id="rId17759" display="https://www.daloopa.com/src/62705926" xr:uid="{FB939F93-946E-4631-9CF3-CB2F0848A622}"/>
    <hyperlink ref="AG1291" r:id="rId17760" display="https://www.daloopa.com/src/62705917" xr:uid="{84D9FB8F-610E-4806-AE58-94C1D214CF6B}"/>
    <hyperlink ref="AH1291" r:id="rId17761" display="https://www.daloopa.com/src/62705899" xr:uid="{179C8614-21A5-42D3-96F6-0A0921193248}"/>
    <hyperlink ref="AI1291" r:id="rId17762" display="https://www.daloopa.com/src/62705889" xr:uid="{3CC55833-B984-4DA8-B1E2-AFC1FCD8D4FA}"/>
    <hyperlink ref="AJ1291" r:id="rId17763" display="https://www.daloopa.com/src/62705858" xr:uid="{926503D0-363A-4C30-9334-1572170576FA}"/>
    <hyperlink ref="AK1291" r:id="rId17764" display="https://www.daloopa.com/src/62705850" xr:uid="{15949A3E-2C36-4349-ABF2-BBA21B1BFD87}"/>
    <hyperlink ref="AL1291" r:id="rId17765" display="https://www.daloopa.com/src/62705821" xr:uid="{2ECBB094-A1F1-48B6-BBD9-AE87B709BD09}"/>
    <hyperlink ref="AM1291" r:id="rId17766" display="https://www.daloopa.com/src/62705807" xr:uid="{8FFBA169-4BF7-49F7-A645-543E96D7B12F}"/>
    <hyperlink ref="AN1291" r:id="rId17767" display="https://www.daloopa.com/src/62705741" xr:uid="{4FA111DE-FF97-4F02-AB07-6BB19296CEE1}"/>
    <hyperlink ref="AO1291" r:id="rId17768" display="https://www.daloopa.com/src/62705717" xr:uid="{9C365587-1E90-4298-9A95-0D5D91810F15}"/>
    <hyperlink ref="AP1291" r:id="rId17769" display="https://www.daloopa.com/src/62705683" xr:uid="{2AC8054B-D00E-4B77-9CFF-5B047D41DB54}"/>
    <hyperlink ref="AQ1291" r:id="rId17770" display="https://www.daloopa.com/src/62950378" xr:uid="{96260B81-6509-4EE1-A9BF-83C7DE989ACB}"/>
    <hyperlink ref="AR1291" r:id="rId17771" display="https://www.daloopa.com/src/67046094" xr:uid="{84D38A88-33B9-47CC-B86E-0E616E92CA66}"/>
    <hyperlink ref="AY1291" r:id="rId17772" display="https://www.daloopa.com/src/62762189" xr:uid="{13183654-BB86-4F20-8597-49C28C0EECB4}"/>
    <hyperlink ref="AZ1291" r:id="rId17773" display="https://www.daloopa.com/src/62762175" xr:uid="{DE1F4116-16FF-4D88-9EB9-094DA02BD722}"/>
    <hyperlink ref="BA1291" r:id="rId17774" display="https://www.daloopa.com/src/62762169" xr:uid="{EEFC035B-EC42-4E22-91EF-11F2C16A466F}"/>
    <hyperlink ref="BB1291" r:id="rId17775" display="https://www.daloopa.com/src/62762153" xr:uid="{EFB458FD-A608-48B4-96ED-4A4D4F8E6DC0}"/>
    <hyperlink ref="BC1291" r:id="rId17776" display="https://www.daloopa.com/src/67091606" xr:uid="{33624154-C31C-43BA-B48E-CBE7111DC863}"/>
    <hyperlink ref="A1292" r:id="rId17777" xr:uid="{7AD4D5DB-F4A7-48C5-BB6B-76A9ADE65B06}"/>
    <hyperlink ref="C1292" r:id="rId17778" xr:uid="{111A222E-8350-4B62-8B62-F3647E1A8B68}"/>
    <hyperlink ref="E1292" r:id="rId17779" display="https://www.daloopa.com/src/62761335" xr:uid="{81F57E54-9ADA-48A6-8C6F-870D432825AB}"/>
    <hyperlink ref="F1292" r:id="rId17780" display="https://www.daloopa.com/src/62761331" xr:uid="{D2B11DA6-BC7C-4A13-939A-05A7A9D047C6}"/>
    <hyperlink ref="G1292" r:id="rId17781" display="https://www.daloopa.com/src/62761322" xr:uid="{8C0CC899-0950-49D8-A77B-3DF4F7327722}"/>
    <hyperlink ref="H1292" r:id="rId17782" display="https://www.daloopa.com/src/62770406" xr:uid="{409669AB-97C5-4098-B1F1-4CB7C5351E47}"/>
    <hyperlink ref="I1292" r:id="rId17783" display="https://www.daloopa.com/src/62761305" xr:uid="{458DFAE1-D6DA-4BEB-AAEE-82010698F6B2}"/>
    <hyperlink ref="J1292" r:id="rId17784" display="https://www.daloopa.com/src/62761280" xr:uid="{D229EDA8-B5E4-401C-8AC2-B78D4BC3A67C}"/>
    <hyperlink ref="K1292" r:id="rId17785" display="https://www.daloopa.com/src/62761266" xr:uid="{6D3D352B-EAEB-488C-BADC-E9AFF187D43A}"/>
    <hyperlink ref="L1292" r:id="rId17786" display="https://www.daloopa.com/src/62706907" xr:uid="{CAB9C66C-CEB1-480B-B1A8-FFDFCC5665BF}"/>
    <hyperlink ref="M1292" r:id="rId17787" display="https://www.daloopa.com/src/62706891" xr:uid="{2A7A834A-B3ED-4C8A-AA10-B0D02E479623}"/>
    <hyperlink ref="N1292" r:id="rId17788" display="https://www.daloopa.com/src/62706881" xr:uid="{51948795-7385-45AA-9A24-9A26470BF7AF}"/>
    <hyperlink ref="O1292" r:id="rId17789" display="https://www.daloopa.com/src/62706855" xr:uid="{A34152EA-FB0F-4536-8D7E-EC526FF7B0ED}"/>
    <hyperlink ref="P1292" r:id="rId17790" display="https://www.daloopa.com/src/62706474" xr:uid="{22064278-9C9E-49E2-9B24-B9412B4A5BB7}"/>
    <hyperlink ref="Q1292" r:id="rId17791" display="https://www.daloopa.com/src/62706384" xr:uid="{3C476818-269C-443D-AA09-C0207B2F9FD8}"/>
    <hyperlink ref="R1292" r:id="rId17792" display="https://www.daloopa.com/src/62706363" xr:uid="{CD73B6AD-ADDC-4F73-8C24-1AED03424868}"/>
    <hyperlink ref="S1292" r:id="rId17793" display="https://www.daloopa.com/src/62706342" xr:uid="{A15E6072-3646-4FAF-8DF0-60A615DF8222}"/>
    <hyperlink ref="T1292" r:id="rId17794" display="https://www.daloopa.com/src/62706324" xr:uid="{F7E607F2-E722-44F7-838A-D54118D0D078}"/>
    <hyperlink ref="U1292" r:id="rId17795" display="https://www.daloopa.com/src/62706311" xr:uid="{DB54A650-D96C-4B89-A330-71FDBA50F60F}"/>
    <hyperlink ref="V1292" r:id="rId17796" display="https://www.daloopa.com/src/62706236" xr:uid="{CCE4144E-7604-4879-9679-B2B52D889AF7}"/>
    <hyperlink ref="W1292" r:id="rId17797" display="https://www.daloopa.com/src/62706194" xr:uid="{2F889A32-3AB3-40A4-908D-12BA44867A7F}"/>
    <hyperlink ref="X1292" r:id="rId17798" display="https://www.daloopa.com/src/62706137" xr:uid="{C3D4FB27-4E54-461C-9EA6-786585B89008}"/>
    <hyperlink ref="Y1292" r:id="rId17799" display="https://www.daloopa.com/src/62706122" xr:uid="{8A00D515-1897-4093-8EC7-A57AC64B10D4}"/>
    <hyperlink ref="Z1292" r:id="rId17800" display="https://www.daloopa.com/src/62706095" xr:uid="{759660B4-B27D-4E80-9F84-5243480B179E}"/>
    <hyperlink ref="AA1292" r:id="rId17801" display="https://www.daloopa.com/src/62706061" xr:uid="{06C1BCC5-23CE-4345-A415-F7AA5E03C60F}"/>
    <hyperlink ref="AB1292" r:id="rId17802" display="https://www.daloopa.com/src/62706046" xr:uid="{B4FE6CA2-749A-4198-AA23-B7CAE2853F64}"/>
    <hyperlink ref="AC1292" r:id="rId17803" display="https://www.daloopa.com/src/62706015" xr:uid="{52044804-1B21-4CB5-AA65-2D50BE0AA037}"/>
    <hyperlink ref="AD1292" r:id="rId17804" display="https://www.daloopa.com/src/62706002" xr:uid="{811632CB-6558-4BB3-BEE4-9A8CC6BAD824}"/>
    <hyperlink ref="AE1292" r:id="rId17805" display="https://www.daloopa.com/src/62705949" xr:uid="{48640D1B-0AD4-409D-B47E-7B0750CDCF62}"/>
    <hyperlink ref="AF1292" r:id="rId17806" display="https://www.daloopa.com/src/62705929" xr:uid="{3FB7FC75-D9D6-479E-BC17-2D02EB7A4FD8}"/>
    <hyperlink ref="AG1292" r:id="rId17807" display="https://www.daloopa.com/src/62705916" xr:uid="{BA9B45C0-9B9C-467B-B9B6-86ED0E5D0ED1}"/>
    <hyperlink ref="AH1292" r:id="rId17808" display="https://www.daloopa.com/src/62705897" xr:uid="{EC3D5288-41B2-4A50-ACBE-830A4343398B}"/>
    <hyperlink ref="AI1292" r:id="rId17809" display="https://www.daloopa.com/src/62705888" xr:uid="{EBE46033-80EE-4408-91FC-88536D101218}"/>
    <hyperlink ref="AJ1292" r:id="rId17810" display="https://www.daloopa.com/src/62705859" xr:uid="{AD08F45C-07BC-48CB-A99A-E91D88D7E3A6}"/>
    <hyperlink ref="AK1292" r:id="rId17811" display="https://www.daloopa.com/src/62705849" xr:uid="{77208432-4EF6-4B0A-AE1C-902805AC0835}"/>
    <hyperlink ref="AL1292" r:id="rId17812" display="https://www.daloopa.com/src/62705818" xr:uid="{8920CDE2-7DDA-42EB-B0E9-731823996A40}"/>
    <hyperlink ref="AM1292" r:id="rId17813" display="https://www.daloopa.com/src/62705810" xr:uid="{3FF088AC-3732-4A56-84A3-2698E0844636}"/>
    <hyperlink ref="AN1292" r:id="rId17814" display="https://www.daloopa.com/src/62705740" xr:uid="{C9F97B58-C73A-4412-A646-BCD58A04690D}"/>
    <hyperlink ref="AO1292" r:id="rId17815" display="https://www.daloopa.com/src/62705716" xr:uid="{A115102D-048A-476B-AB72-74AECA72BA9B}"/>
    <hyperlink ref="AP1292" r:id="rId17816" display="https://www.daloopa.com/src/62705687" xr:uid="{1F009A6B-6089-423E-B168-171A4A71A0E7}"/>
    <hyperlink ref="AQ1292" r:id="rId17817" display="https://www.daloopa.com/src/62950377" xr:uid="{067570FA-C5FF-4460-A4FA-8576F5BBB1D9}"/>
    <hyperlink ref="AR1292" r:id="rId17818" display="https://www.daloopa.com/src/67046095" xr:uid="{5680E83F-DACF-492E-8E5D-1F6E966536E6}"/>
    <hyperlink ref="AT1292" r:id="rId17819" display="https://www.daloopa.com/src/62761310" xr:uid="{EB159CE5-DEE1-4D5F-A067-EC534861AC07}"/>
    <hyperlink ref="AU1292" r:id="rId17820" display="https://www.daloopa.com/src/62762238" xr:uid="{D2D057EB-725C-44CF-B2A4-48D0CBC8DADF}"/>
    <hyperlink ref="AV1292" r:id="rId17821" display="https://www.daloopa.com/src/62762219" xr:uid="{7DB033AC-6B54-4772-BEBB-C30C93D490F6}"/>
    <hyperlink ref="AW1292" r:id="rId17822" display="https://www.daloopa.com/src/62762215" xr:uid="{1A9EF272-538E-41A1-903D-8E6A5FC922F9}"/>
    <hyperlink ref="AX1292" r:id="rId17823" display="https://www.daloopa.com/src/62762203" xr:uid="{1C3AB41E-D225-4D7E-AD60-6A49D47F6F5D}"/>
    <hyperlink ref="AY1292" r:id="rId17824" display="https://www.daloopa.com/src/62762190" xr:uid="{6D6BAE86-31EC-47F7-8C8B-D2C747594BB9}"/>
    <hyperlink ref="AZ1292" r:id="rId17825" display="https://www.daloopa.com/src/62762180" xr:uid="{A306A3F6-DFF0-4CC9-B7F7-1A40B9B8EF38}"/>
    <hyperlink ref="BA1292" r:id="rId17826" display="https://www.daloopa.com/src/62762171" xr:uid="{64854B09-E2FA-4EA8-872C-7D52073C7267}"/>
    <hyperlink ref="BB1292" r:id="rId17827" display="https://www.daloopa.com/src/62762150" xr:uid="{DBF3EB37-A888-4900-BB58-101046F31EFA}"/>
    <hyperlink ref="BC1292" r:id="rId17828" display="https://www.daloopa.com/src/67091614" xr:uid="{0D394103-E2F3-4DBD-A684-9735BD40B3BC}"/>
    <hyperlink ref="A1293" r:id="rId17829" xr:uid="{85DB2B04-5511-408F-93FC-66A32670A4F8}"/>
    <hyperlink ref="C1293" r:id="rId17830" xr:uid="{1397B568-6DE1-4F3C-895A-2697482D0C28}"/>
    <hyperlink ref="E1293" r:id="rId17831" display="https://www.daloopa.com/src/62761333" xr:uid="{D865AC2D-1884-45FA-8638-4F1F0FFB19E1}"/>
    <hyperlink ref="F1293" r:id="rId17832" display="https://www.daloopa.com/src/62761332" xr:uid="{1EF5EB68-D25A-4D7A-9693-3F7AC922399C}"/>
    <hyperlink ref="G1293" r:id="rId17833" display="https://www.daloopa.com/src/62761321" xr:uid="{3759FE1D-E696-4C6A-A3C5-F357FD8C56E9}"/>
    <hyperlink ref="H1293" r:id="rId17834" display="https://www.daloopa.com/src/62770407" xr:uid="{8C213CFD-B4A7-4F8D-9FB2-8B067C6DBFFE}"/>
    <hyperlink ref="I1293" r:id="rId17835" display="https://www.daloopa.com/src/62761306" xr:uid="{EE2FD582-D740-4951-9030-1604BDCF3F92}"/>
    <hyperlink ref="J1293" r:id="rId17836" display="https://www.daloopa.com/src/62761274" xr:uid="{D3DE65E2-7D2A-4752-9247-CDD5E0877A76}"/>
    <hyperlink ref="K1293" r:id="rId17837" display="https://www.daloopa.com/src/62761267" xr:uid="{E8A0A2DA-89B2-4E27-915F-F9F374C3A9E0}"/>
    <hyperlink ref="L1293" r:id="rId17838" display="https://www.daloopa.com/src/62706908" xr:uid="{701D92AB-4546-4EE5-93C7-1129A858E2D1}"/>
    <hyperlink ref="M1293" r:id="rId17839" display="https://www.daloopa.com/src/62706889" xr:uid="{048ECE2C-EC7C-42BB-A862-1421A2AA6B43}"/>
    <hyperlink ref="N1293" r:id="rId17840" display="https://www.daloopa.com/src/62706885" xr:uid="{4FBA7650-CFA7-40E7-B7DB-ACD67E78DCDB}"/>
    <hyperlink ref="O1293" r:id="rId17841" display="https://www.daloopa.com/src/62706858" xr:uid="{E6CCCA6C-D535-44CF-A458-99708EE78180}"/>
    <hyperlink ref="P1293" r:id="rId17842" display="https://www.daloopa.com/src/62706477" xr:uid="{CD71F69E-E770-4D5E-B60E-340A3F429C19}"/>
    <hyperlink ref="Q1293" r:id="rId17843" display="https://www.daloopa.com/src/62706383" xr:uid="{154903FD-6DB7-4307-914F-6367F5A72F89}"/>
    <hyperlink ref="R1293" r:id="rId17844" display="https://www.daloopa.com/src/62706365" xr:uid="{48FB13F0-E3C7-46DF-82FE-480E4F28F66D}"/>
    <hyperlink ref="S1293" r:id="rId17845" display="https://www.daloopa.com/src/62706341" xr:uid="{1349033A-9F24-4486-921D-9D4E3458B152}"/>
    <hyperlink ref="T1293" r:id="rId17846" display="https://www.daloopa.com/src/62706322" xr:uid="{FEEC929F-38CE-4E12-A466-5C3F0DC9B287}"/>
    <hyperlink ref="U1293" r:id="rId17847" display="https://www.daloopa.com/src/62706312" xr:uid="{7881E90A-E9FA-41FB-BD47-36EDD42E38E7}"/>
    <hyperlink ref="V1293" r:id="rId17848" display="https://www.daloopa.com/src/62706233" xr:uid="{5E5F9385-2405-493B-A671-4383CE65F583}"/>
    <hyperlink ref="W1293" r:id="rId17849" display="https://www.daloopa.com/src/62706192" xr:uid="{8A1AE3F4-22BD-419A-B978-30BA58BFF6E4}"/>
    <hyperlink ref="X1293" r:id="rId17850" display="https://www.daloopa.com/src/62706136" xr:uid="{730E5ED5-30A1-4D8C-8487-3FC622379188}"/>
    <hyperlink ref="Y1293" r:id="rId17851" display="https://www.daloopa.com/src/62706123" xr:uid="{02F2B244-1BB2-45DC-91BD-84E01A726D0A}"/>
    <hyperlink ref="Z1293" r:id="rId17852" display="https://www.daloopa.com/src/62706102" xr:uid="{5355F610-9EDE-48A8-BBB4-630789348F08}"/>
    <hyperlink ref="AA1293" r:id="rId17853" display="https://www.daloopa.com/src/62706059" xr:uid="{7815D3C2-469B-4901-8DA1-621084F7A1AB}"/>
    <hyperlink ref="AB1293" r:id="rId17854" display="https://www.daloopa.com/src/62706053" xr:uid="{59EEB708-F8E5-49E0-A066-1A23B53D932D}"/>
    <hyperlink ref="AC1293" r:id="rId17855" display="https://www.daloopa.com/src/62706013" xr:uid="{8E3259FA-5039-4249-B881-3C9152E7E54E}"/>
    <hyperlink ref="AD1293" r:id="rId17856" display="https://www.daloopa.com/src/62705997" xr:uid="{6418E183-4153-4125-92E4-6643100A9704}"/>
    <hyperlink ref="AE1293" r:id="rId17857" display="https://www.daloopa.com/src/62705943" xr:uid="{80FC5EAA-22A3-4F82-8BE7-DB1211DA1CDF}"/>
    <hyperlink ref="AF1293" r:id="rId17858" display="https://www.daloopa.com/src/62705934" xr:uid="{3969DB8E-D91C-4837-9F09-550C2076F701}"/>
    <hyperlink ref="AG1293" r:id="rId17859" display="https://www.daloopa.com/src/62705915" xr:uid="{2CC7E03C-BF6A-4231-A6D0-ED291FA741A8}"/>
    <hyperlink ref="AH1293" r:id="rId17860" display="https://www.daloopa.com/src/62705896" xr:uid="{399D3BA5-FD33-4443-8ABE-55129888B852}"/>
    <hyperlink ref="AI1293" r:id="rId17861" display="https://www.daloopa.com/src/62705887" xr:uid="{FA1E9EB2-6A0D-4F1A-82F1-7975043EC461}"/>
    <hyperlink ref="AJ1293" r:id="rId17862" display="https://www.daloopa.com/src/62705860" xr:uid="{1EC1A779-6F15-4209-9193-58A67372DE49}"/>
    <hyperlink ref="AK1293" r:id="rId17863" display="https://www.daloopa.com/src/62705848" xr:uid="{44662087-092D-418D-A88B-C03B7CA1FC1B}"/>
    <hyperlink ref="AL1293" r:id="rId17864" display="https://www.daloopa.com/src/62705819" xr:uid="{02E7F638-668B-49A1-8956-4C3777586388}"/>
    <hyperlink ref="AM1293" r:id="rId17865" display="https://www.daloopa.com/src/62705806" xr:uid="{667EC34D-B0B0-41D5-95FC-2BA949B198FB}"/>
    <hyperlink ref="AN1293" r:id="rId17866" display="https://www.daloopa.com/src/62705739" xr:uid="{9060C128-569D-4D20-9AD7-A2076C5F4745}"/>
    <hyperlink ref="AO1293" r:id="rId17867" display="https://www.daloopa.com/src/62705714" xr:uid="{B71A1C0B-DC55-4000-BCFC-3956D87332AB}"/>
    <hyperlink ref="AP1293" r:id="rId17868" display="https://www.daloopa.com/src/62705688" xr:uid="{53E0DE3A-2DB8-4E44-B422-E4C65687AA8F}"/>
    <hyperlink ref="AQ1293" r:id="rId17869" display="https://www.daloopa.com/src/62950376" xr:uid="{7AD2F547-7309-49BE-94CF-A98F489532E1}"/>
    <hyperlink ref="AR1293" r:id="rId17870" display="https://www.daloopa.com/src/67046096" xr:uid="{F8B5D9B0-D9BF-4BEF-85D5-86D05A880C0E}"/>
    <hyperlink ref="AT1293" r:id="rId17871" display="https://www.daloopa.com/src/62761314" xr:uid="{AD500DBA-C2AC-4DCA-B925-4E6A88D06511}"/>
    <hyperlink ref="AU1293" r:id="rId17872" display="https://www.daloopa.com/src/62762239" xr:uid="{94AD758D-9A11-42FD-8305-622C63AF0C95}"/>
    <hyperlink ref="AV1293" r:id="rId17873" display="https://www.daloopa.com/src/62762220" xr:uid="{8D22E526-55F6-4843-89F8-2B466D1D53D6}"/>
    <hyperlink ref="AW1293" r:id="rId17874" display="https://www.daloopa.com/src/62762212" xr:uid="{357C627F-8888-4A3C-AC2A-B0589DE98DBC}"/>
    <hyperlink ref="AX1293" r:id="rId17875" display="https://www.daloopa.com/src/62762205" xr:uid="{A2BF5AFF-1E4D-45B9-99F7-B0ED9311A500}"/>
    <hyperlink ref="AY1293" r:id="rId17876" display="https://www.daloopa.com/src/62762183" xr:uid="{3B38911B-D0DE-4702-98CB-6AAF830BFD0F}"/>
    <hyperlink ref="AZ1293" r:id="rId17877" display="https://www.daloopa.com/src/62762182" xr:uid="{8D483C44-3A55-4472-A92D-9F7415AA7B69}"/>
    <hyperlink ref="BA1293" r:id="rId17878" display="https://www.daloopa.com/src/62762166" xr:uid="{FB416D38-96BB-4BA4-AC81-E4013E79BAFA}"/>
    <hyperlink ref="BB1293" r:id="rId17879" display="https://www.daloopa.com/src/62762149" xr:uid="{43DCA4BF-75DD-4C2A-9BA0-F16AD64CB7C3}"/>
    <hyperlink ref="BC1293" r:id="rId17880" display="https://www.daloopa.com/src/67091611" xr:uid="{588D4431-DB48-445A-AC50-30195B520969}"/>
    <hyperlink ref="A1296" r:id="rId17881" xr:uid="{BB738014-55F9-4726-9010-86BAAD81EDD5}"/>
    <hyperlink ref="C1296" r:id="rId17882" xr:uid="{4778B4FD-69BD-498A-A0F7-C5ECEE2CC45B}"/>
    <hyperlink ref="V1296" r:id="rId17883" display="https://www.daloopa.com/src/62709356" xr:uid="{AA74099D-09CC-4E4A-A492-4909F3A8F645}"/>
    <hyperlink ref="W1296" r:id="rId17884" display="https://www.daloopa.com/src/62709342" xr:uid="{E7014BC2-19BA-4D37-981E-5981DA5272BC}"/>
    <hyperlink ref="X1296" r:id="rId17885" display="https://www.daloopa.com/src/62709291" xr:uid="{1A252C82-A65D-405C-B747-178A128BA3B8}"/>
    <hyperlink ref="Y1296" r:id="rId17886" display="https://www.daloopa.com/src/62709240" xr:uid="{18A320F8-E747-4832-9C58-1E115ED4B621}"/>
    <hyperlink ref="Z1296" r:id="rId17887" display="https://www.daloopa.com/src/62709237" xr:uid="{FD8D58BD-5AF9-46E9-995F-01D651A9F7E4}"/>
    <hyperlink ref="AA1296" r:id="rId17888" display="https://www.daloopa.com/src/62709219" xr:uid="{338609FA-4150-4F71-9C0E-A5448EAADB22}"/>
    <hyperlink ref="AB1296" r:id="rId17889" display="https://www.daloopa.com/src/62709213" xr:uid="{3F1446E1-ED05-447A-BD7E-994D5719F843}"/>
    <hyperlink ref="AC1296" r:id="rId17890" display="https://www.daloopa.com/src/62709189" xr:uid="{313CAA78-C596-4E69-98E5-ADB089A62FB5}"/>
    <hyperlink ref="AD1296" r:id="rId17891" display="https://www.daloopa.com/src/62709136" xr:uid="{4AAE98E6-C953-4C95-889F-B29CB8309783}"/>
    <hyperlink ref="AE1296" r:id="rId17892" display="https://www.daloopa.com/src/62709091" xr:uid="{2EAADD34-BCC4-4FAD-946F-80E420A10EE0}"/>
    <hyperlink ref="AF1296" r:id="rId17893" display="https://www.daloopa.com/src/62709070" xr:uid="{E2AE1BC1-055C-448A-91BF-814B85F00CED}"/>
    <hyperlink ref="AG1296" r:id="rId17894" display="https://www.daloopa.com/src/62708938" xr:uid="{D0CBBC61-EA8F-46A6-B01F-780028EA5C16}"/>
    <hyperlink ref="AH1296" r:id="rId17895" display="https://www.daloopa.com/src/62708896" xr:uid="{FB30E315-970D-4AF5-928C-AF51ADBFA9E7}"/>
    <hyperlink ref="AI1296" r:id="rId17896" display="https://www.daloopa.com/src/62708844" xr:uid="{3ECAF58B-CB5C-4A2B-9FBA-13FF5999068D}"/>
    <hyperlink ref="AJ1296" r:id="rId17897" display="https://www.daloopa.com/src/62708835" xr:uid="{2D6EF573-507A-41E3-B4AB-6B4CF0968E92}"/>
    <hyperlink ref="AK1296" r:id="rId17898" display="https://www.daloopa.com/src/62708773" xr:uid="{FBD61588-4CD0-4E38-A96C-3699EB781127}"/>
    <hyperlink ref="AL1296" r:id="rId17899" display="https://www.daloopa.com/src/62708750" xr:uid="{3C27349D-2BFE-407D-A870-5CF93BB50C1C}"/>
    <hyperlink ref="AM1296" r:id="rId17900" display="https://www.daloopa.com/src/62708742" xr:uid="{E8061BDA-CA64-4573-B5DA-34BFAAE8157D}"/>
    <hyperlink ref="AN1296" r:id="rId17901" display="https://www.daloopa.com/src/62708693" xr:uid="{FD5DC98E-CDB4-47E2-8BE2-5A834B6DF708}"/>
    <hyperlink ref="AO1296" r:id="rId17902" display="https://www.daloopa.com/src/62708688" xr:uid="{DCA0E392-A2A4-46AE-A95A-CA803E8D3C0C}"/>
    <hyperlink ref="AP1296" r:id="rId17903" display="https://www.daloopa.com/src/62708636" xr:uid="{9E3D72E4-C38F-4FE3-A9FC-EE3ABD604175}"/>
    <hyperlink ref="AQ1296" r:id="rId17904" display="https://www.daloopa.com/src/62995513" xr:uid="{079FA5BF-21CE-4EE4-BFAC-A50373D53FEB}"/>
    <hyperlink ref="AR1296" r:id="rId17905" display="https://www.daloopa.com/src/67090262" xr:uid="{9AF0C21D-2346-4340-B56E-B0CCAA4CB9DC}"/>
    <hyperlink ref="A1297" r:id="rId17906" xr:uid="{8D23476D-D14E-4885-8F1D-E3F7582F485D}"/>
    <hyperlink ref="C1297" r:id="rId17907" xr:uid="{4E992A2D-F680-4AE6-8E4D-2B47A775E6CE}"/>
    <hyperlink ref="AK1297" r:id="rId17908" display="https://www.daloopa.com/src/62708770" xr:uid="{3B7D4003-04BB-4BCB-A239-7CE5BC270A28}"/>
    <hyperlink ref="AL1297" r:id="rId17909" display="https://www.daloopa.com/src/62708749" xr:uid="{63F59A19-5086-48DF-99D0-305BBABCB358}"/>
    <hyperlink ref="AM1297" r:id="rId17910" display="https://www.daloopa.com/src/62708741" xr:uid="{E5F709FE-2A7F-4F7E-9FA0-6C7BF598A6C7}"/>
    <hyperlink ref="AN1297" r:id="rId17911" display="https://www.daloopa.com/src/62708694" xr:uid="{2B4C8487-FDE7-4F81-B6F7-E123D98E7E75}"/>
    <hyperlink ref="A1298" r:id="rId17912" xr:uid="{C3D12993-E668-4C15-A0C5-56F20F394184}"/>
    <hyperlink ref="C1298" r:id="rId17913" xr:uid="{8426E1C9-8BD2-44DE-809E-6515F987CF48}"/>
    <hyperlink ref="P1298" r:id="rId17914" display="https://www.daloopa.com/src/62764307" xr:uid="{9F0D1682-C8BB-45C9-9533-FAC70CFD7BF8}"/>
    <hyperlink ref="T1298" r:id="rId17915" display="https://www.daloopa.com/src/62709405" xr:uid="{3F48F297-4C05-423C-BBD7-016B30DC0493}"/>
    <hyperlink ref="U1298" r:id="rId17916" display="https://www.daloopa.com/src/62709366" xr:uid="{25941C9C-1B9D-4AF0-9C41-3D442F454E0F}"/>
    <hyperlink ref="V1298" r:id="rId17917" display="https://www.daloopa.com/src/62709357" xr:uid="{3D0026EB-3796-42C0-A3FB-F4A03E28A4BC}"/>
    <hyperlink ref="W1298" r:id="rId17918" display="https://www.daloopa.com/src/62709340" xr:uid="{4CD6FA5E-D643-4778-AB57-E05C6AE47DFF}"/>
    <hyperlink ref="X1298" r:id="rId17919" display="https://www.daloopa.com/src/62709292" xr:uid="{1C1309C7-A11D-4A35-9779-ADB584FF7404}"/>
    <hyperlink ref="Y1298" r:id="rId17920" display="https://www.daloopa.com/src/62709241" xr:uid="{EC9A0C19-1266-4C52-8CE2-4C43F4C4611D}"/>
    <hyperlink ref="Z1298" r:id="rId17921" display="https://www.daloopa.com/src/62709235" xr:uid="{136563EB-7314-433A-987A-7822AC147485}"/>
    <hyperlink ref="AA1298" r:id="rId17922" display="https://www.daloopa.com/src/62709220" xr:uid="{C3E1B95C-19BF-4572-ABB8-004A4A73C496}"/>
    <hyperlink ref="AB1298" r:id="rId17923" display="https://www.daloopa.com/src/62709214" xr:uid="{6D459110-66C5-417E-B3BC-4E3C5ABE8F1C}"/>
    <hyperlink ref="AC1298" r:id="rId17924" display="https://www.daloopa.com/src/62709192" xr:uid="{EBF85A10-D525-44BB-8D91-A422766E11FA}"/>
    <hyperlink ref="AD1298" r:id="rId17925" display="https://www.daloopa.com/src/62709135" xr:uid="{B812F246-7E13-4970-AC73-55912D515218}"/>
    <hyperlink ref="AE1298" r:id="rId17926" display="https://www.daloopa.com/src/62709092" xr:uid="{743F96C5-C382-469C-9D60-DD0017EDC32D}"/>
    <hyperlink ref="AF1298" r:id="rId17927" display="https://www.daloopa.com/src/62709066" xr:uid="{3CD66E24-45BA-42CD-865F-893C3B09A9D0}"/>
    <hyperlink ref="AG1298" r:id="rId17928" display="https://www.daloopa.com/src/62708939" xr:uid="{92A3DCBC-4E25-4C9E-B27E-BE6E2905246C}"/>
    <hyperlink ref="AH1298" r:id="rId17929" display="https://www.daloopa.com/src/62708899" xr:uid="{E71F091F-AC56-4E6B-A415-042F9A195A85}"/>
    <hyperlink ref="AI1298" r:id="rId17930" display="https://www.daloopa.com/src/62708842" xr:uid="{6D551683-AD11-4C79-ADD6-B76CC5A0477C}"/>
    <hyperlink ref="AJ1298" r:id="rId17931" display="https://www.daloopa.com/src/62708830" xr:uid="{3C1514DA-21B1-41D3-A755-A43121CB6F17}"/>
    <hyperlink ref="AK1298" r:id="rId17932" display="https://www.daloopa.com/src/62708768" xr:uid="{14D4DB90-3850-4F54-8D48-EC0FA5AB5BB4}"/>
    <hyperlink ref="AL1298" r:id="rId17933" display="https://www.daloopa.com/src/62708748" xr:uid="{DB8B307D-FEF6-4DF8-AAD3-CFEF166AB810}"/>
    <hyperlink ref="AM1298" r:id="rId17934" display="https://www.daloopa.com/src/62708740" xr:uid="{1A246646-FAB0-4F28-BF0A-875D19EB1B48}"/>
    <hyperlink ref="AN1298" r:id="rId17935" display="https://www.daloopa.com/src/62708695" xr:uid="{409AF694-8FAB-46A1-B520-B3C76CF2C8B2}"/>
    <hyperlink ref="AO1298" r:id="rId17936" display="https://www.daloopa.com/src/62708685" xr:uid="{B6D224AF-6529-4CBA-A858-53194F1E3A48}"/>
    <hyperlink ref="AP1298" r:id="rId17937" display="https://www.daloopa.com/src/62708638" xr:uid="{5637263E-CCF9-49AE-842E-FB60A7103BCF}"/>
    <hyperlink ref="AQ1298" r:id="rId17938" display="https://www.daloopa.com/src/62995511" xr:uid="{AA10F0E4-84EC-407B-B3AE-63F13070461F}"/>
    <hyperlink ref="AR1298" r:id="rId17939" display="https://www.daloopa.com/src/67090263" xr:uid="{3F17E97F-783C-44A3-B286-360D3FAE966E}"/>
    <hyperlink ref="A1299" r:id="rId17940" xr:uid="{21AFF376-313D-4AF4-89D3-CB4AE93C7355}"/>
    <hyperlink ref="C1299" r:id="rId17941" xr:uid="{50403D81-118B-4813-B503-89B75A0B4E52}"/>
    <hyperlink ref="AF1299" r:id="rId17942" display="https://www.daloopa.com/src/62709067" xr:uid="{58801259-53F3-4069-B0A0-CE4C367A9BAC}"/>
    <hyperlink ref="AG1299" r:id="rId17943" display="https://www.daloopa.com/src/62708940" xr:uid="{53F0C8EE-6976-4B26-B13F-09C76051EA7A}"/>
    <hyperlink ref="AH1299" r:id="rId17944" display="https://www.daloopa.com/src/62708895" xr:uid="{FF909825-807C-4D3F-A523-CFAEFDF91C20}"/>
    <hyperlink ref="AI1299" r:id="rId17945" display="https://www.daloopa.com/src/62708843" xr:uid="{7FC0F2E3-38C3-4596-B18C-C7716605E606}"/>
    <hyperlink ref="AJ1299" r:id="rId17946" display="https://www.daloopa.com/src/62708832" xr:uid="{D77AA970-20C8-4C31-A3CF-D4FE0F589A35}"/>
    <hyperlink ref="AK1299" r:id="rId17947" display="https://www.daloopa.com/src/62708769" xr:uid="{7C7D4997-3694-4A70-BD0B-4333A6DA092A}"/>
    <hyperlink ref="AL1299" r:id="rId17948" display="https://www.daloopa.com/src/62708747" xr:uid="{2B32CCB1-A791-4753-807C-9542A042D7BC}"/>
    <hyperlink ref="AM1299" r:id="rId17949" display="https://www.daloopa.com/src/62708738" xr:uid="{EBCA5EB7-B439-41A0-8E68-7C1DEDCFCACB}"/>
    <hyperlink ref="AN1299" r:id="rId17950" display="https://www.daloopa.com/src/62708696" xr:uid="{4307DB81-19B3-4EB0-B4A6-11BBBB447DB7}"/>
    <hyperlink ref="AO1299" r:id="rId17951" display="https://www.daloopa.com/src/62708687" xr:uid="{8F654C9D-3731-4D07-BAE1-55F9FF2B7BED}"/>
    <hyperlink ref="AP1299" r:id="rId17952" display="https://www.daloopa.com/src/62708640" xr:uid="{334BC366-50E9-4462-BC14-746BAD2C09E7}"/>
    <hyperlink ref="AQ1299" r:id="rId17953" display="https://www.daloopa.com/src/62995510" xr:uid="{8D4E23D5-A3BD-437C-A228-BF0A0C90B79A}"/>
    <hyperlink ref="AR1299" r:id="rId17954" display="https://www.daloopa.com/src/67090265" xr:uid="{2C345676-7930-40C4-A193-C2A0DAE92F8C}"/>
    <hyperlink ref="A1300" r:id="rId17955" xr:uid="{BDA84DD9-7000-4202-8B77-0C7A22B0F2D5}"/>
    <hyperlink ref="C1300" r:id="rId17956" xr:uid="{827939CC-CE0D-4CF4-8416-81982E7BBE47}"/>
    <hyperlink ref="AF1300" r:id="rId17957" display="https://www.daloopa.com/src/62709068" xr:uid="{C71F182F-0A66-4F35-A85C-F784011B9546}"/>
    <hyperlink ref="AG1300" r:id="rId17958" display="https://www.daloopa.com/src/62708941" xr:uid="{4CC2071F-7AE5-4FB6-9BA8-C6FECEC6CDC5}"/>
    <hyperlink ref="AH1300" r:id="rId17959" display="https://www.daloopa.com/src/62708898" xr:uid="{947BFCBD-9BCB-4BB9-884A-55CA3010E9FF}"/>
    <hyperlink ref="AI1300" r:id="rId17960" display="https://www.daloopa.com/src/62708846" xr:uid="{A361B5CE-B9F6-4E02-9798-55729734BEE9}"/>
    <hyperlink ref="AJ1300" r:id="rId17961" display="https://www.daloopa.com/src/62708831" xr:uid="{6F2A425E-52BF-4683-B35C-43A77383624A}"/>
    <hyperlink ref="AK1300" r:id="rId17962" display="https://www.daloopa.com/src/62708771" xr:uid="{C825CC94-0D90-4858-8454-4D1D14FB7225}"/>
    <hyperlink ref="AL1300" r:id="rId17963" display="https://www.daloopa.com/src/62708746" xr:uid="{5B4FAC67-7EA4-4109-AF12-9ADE2956BF10}"/>
    <hyperlink ref="AM1300" r:id="rId17964" display="https://www.daloopa.com/src/62708736" xr:uid="{418B6A29-1291-4098-AFC2-138248AB3A96}"/>
    <hyperlink ref="AN1300" r:id="rId17965" display="https://www.daloopa.com/src/62708692" xr:uid="{B1E1D81B-AB19-4862-BD7F-4C7D37FDE978}"/>
    <hyperlink ref="AO1300" r:id="rId17966" display="https://www.daloopa.com/src/62708686" xr:uid="{94D44D4E-8DB4-4B8D-9A9E-D430053C478D}"/>
    <hyperlink ref="AP1300" r:id="rId17967" display="https://www.daloopa.com/src/62708641" xr:uid="{3970F524-8F87-477E-9B68-2A719E5FB5E1}"/>
    <hyperlink ref="AQ1300" r:id="rId17968" display="https://www.daloopa.com/src/62995512" xr:uid="{1FE8A790-CF99-4516-8D68-3C14F387CD8E}"/>
    <hyperlink ref="AR1300" r:id="rId17969" display="https://www.daloopa.com/src/67090267" xr:uid="{423FB178-BACB-4F4D-9A2F-19D8CAE424D6}"/>
    <hyperlink ref="A1301" r:id="rId17970" xr:uid="{31296507-CCF9-462C-AE00-C3FEA9C914DA}"/>
    <hyperlink ref="C1301" r:id="rId17971" xr:uid="{F0D54316-E1FD-460F-BBFD-C102EEF34B4F}"/>
    <hyperlink ref="P1301" r:id="rId17972" display="https://www.daloopa.com/src/62764306" xr:uid="{7B704807-6DCD-4E4C-9ADB-3200A9DF96E3}"/>
    <hyperlink ref="T1301" r:id="rId17973" display="https://www.daloopa.com/src/62709406" xr:uid="{DF5043BE-2033-4B7A-ADFE-C9E23AE3791F}"/>
    <hyperlink ref="U1301" r:id="rId17974" display="https://www.daloopa.com/src/62709367" xr:uid="{3C4D7914-1B73-40B2-8500-4EFD5682E46C}"/>
    <hyperlink ref="V1301" r:id="rId17975" display="https://www.daloopa.com/src/62709354" xr:uid="{4109FD4C-4CFB-4556-BC11-BCC68B0648BB}"/>
    <hyperlink ref="W1301" r:id="rId17976" display="https://www.daloopa.com/src/62709339" xr:uid="{7A7C57F9-D2F9-4D0B-888A-173A6B638972}"/>
    <hyperlink ref="X1301" r:id="rId17977" display="https://www.daloopa.com/src/62709290" xr:uid="{8C780395-5EA2-4F49-8938-1476BDC8E320}"/>
    <hyperlink ref="Y1301" r:id="rId17978" display="https://www.daloopa.com/src/62709239" xr:uid="{D9673481-8D7B-47FE-AC21-21338719F2CF}"/>
    <hyperlink ref="Z1301" r:id="rId17979" display="https://www.daloopa.com/src/62709236" xr:uid="{98F1B794-4123-4A66-B4A2-875EA668284D}"/>
    <hyperlink ref="AA1301" r:id="rId17980" display="https://www.daloopa.com/src/62709217" xr:uid="{3FF6E710-F78D-489F-B8F8-80E781D649BF}"/>
    <hyperlink ref="AB1301" r:id="rId17981" display="https://www.daloopa.com/src/62709215" xr:uid="{FEAC3E4A-153E-4622-B6AB-AE6FE4CC4305}"/>
    <hyperlink ref="AC1301" r:id="rId17982" display="https://www.daloopa.com/src/62709191" xr:uid="{F80A26C7-B265-463B-ACBE-6367CF2EBEBD}"/>
    <hyperlink ref="AD1301" r:id="rId17983" display="https://www.daloopa.com/src/62709134" xr:uid="{1026A263-322E-4A12-87F0-D5D2253728BA}"/>
    <hyperlink ref="AE1301" r:id="rId17984" display="https://www.daloopa.com/src/62709094" xr:uid="{F399D67E-2780-4FD7-BBC9-C70DF502C54F}"/>
    <hyperlink ref="AF1301" r:id="rId17985" display="https://www.daloopa.com/src/62709069" xr:uid="{03AE51C7-F3D8-4EF9-A813-2C942BC741AE}"/>
    <hyperlink ref="AG1301" r:id="rId17986" display="https://www.daloopa.com/src/62708942" xr:uid="{693E698A-24F8-4C6D-92A2-147E206700D6}"/>
    <hyperlink ref="AH1301" r:id="rId17987" display="https://www.daloopa.com/src/62708894" xr:uid="{2A27F482-83CC-4A74-9216-07C67C24E9BC}"/>
    <hyperlink ref="AI1301" r:id="rId17988" display="https://www.daloopa.com/src/62708845" xr:uid="{3F95459C-46C4-47EC-A23E-8AF73C1EFF3A}"/>
    <hyperlink ref="AJ1301" r:id="rId17989" display="https://www.daloopa.com/src/62708834" xr:uid="{9DC7AEE9-5379-41AD-9FBD-7F3795C6F622}"/>
    <hyperlink ref="AK1301" r:id="rId17990" display="https://www.daloopa.com/src/62708772" xr:uid="{EA322C1B-D112-430E-968A-B6B87F369FDB}"/>
    <hyperlink ref="AL1301" r:id="rId17991" display="https://www.daloopa.com/src/62708744" xr:uid="{C9FDB780-8BA1-4669-ADFE-68BAFEB44243}"/>
    <hyperlink ref="AM1301" r:id="rId17992" display="https://www.daloopa.com/src/62708739" xr:uid="{205854B8-921C-48DD-8C57-975FA45B3C75}"/>
    <hyperlink ref="AN1301" r:id="rId17993" display="https://www.daloopa.com/src/62708691" xr:uid="{F947B9FE-C58A-41F8-8E35-F4567F7392F3}"/>
    <hyperlink ref="AO1301" r:id="rId17994" display="https://www.daloopa.com/src/62708690" xr:uid="{E9050280-96F6-40C0-98DD-35E5E18D09B2}"/>
    <hyperlink ref="AP1301" r:id="rId17995" display="https://www.daloopa.com/src/62708637" xr:uid="{6D41E4CB-7255-448F-B0A2-DB9665FA5A65}"/>
    <hyperlink ref="AQ1301" r:id="rId17996" display="https://www.daloopa.com/src/62995514" xr:uid="{F5E5D5A6-9079-44D0-84B8-A097D95793EA}"/>
    <hyperlink ref="AR1301" r:id="rId17997" display="https://www.daloopa.com/src/67090266" xr:uid="{DEC8C42F-9290-492D-8AAA-D2E743B2E4FB}"/>
    <hyperlink ref="A1302" r:id="rId17998" xr:uid="{989E8605-3023-43A5-BEBF-B088A4643F3B}"/>
    <hyperlink ref="C1302" r:id="rId17999" xr:uid="{5B6CB50A-77BD-447A-9849-45B33087C6C1}"/>
    <hyperlink ref="P1302" r:id="rId18000" display="https://www.daloopa.com/src/62764305" xr:uid="{1720E1E3-A585-47B0-B461-B46B17E616B0}"/>
    <hyperlink ref="T1302" r:id="rId18001" display="https://www.daloopa.com/src/62709407" xr:uid="{FCAB370F-0918-4C71-9F08-7FD6AA780188}"/>
    <hyperlink ref="U1302" r:id="rId18002" display="https://www.daloopa.com/src/62709368" xr:uid="{86A910EA-C632-4C5E-8630-C4BEC6F98DCF}"/>
    <hyperlink ref="V1302" r:id="rId18003" display="https://www.daloopa.com/src/62709355" xr:uid="{E9DE494E-1211-4CDB-8F04-E3E53CAC15AC}"/>
    <hyperlink ref="W1302" r:id="rId18004" display="https://www.daloopa.com/src/62709341" xr:uid="{8BA0DE6B-11BE-4BB6-BB0C-8D24FB9F7ACC}"/>
    <hyperlink ref="X1302" r:id="rId18005" display="https://www.daloopa.com/src/62709293" xr:uid="{3F8C95AC-B993-4D94-8B69-0491F7E47D29}"/>
    <hyperlink ref="Y1302" r:id="rId18006" display="https://www.daloopa.com/src/62709242" xr:uid="{7AFEA649-0B4D-4258-A1DE-0B28ED0310DF}"/>
    <hyperlink ref="Z1302" r:id="rId18007" display="https://www.daloopa.com/src/62709238" xr:uid="{01E941E5-3ABE-47B8-82ED-DB253BE1060C}"/>
    <hyperlink ref="AA1302" r:id="rId18008" display="https://www.daloopa.com/src/62709218" xr:uid="{DC6BABE7-BD80-48F9-8EFF-965E83B0DC91}"/>
    <hyperlink ref="AB1302" r:id="rId18009" display="https://www.daloopa.com/src/62709216" xr:uid="{DB472801-BC65-4439-A514-9BCE9C2B6253}"/>
    <hyperlink ref="AC1302" r:id="rId18010" display="https://www.daloopa.com/src/62709190" xr:uid="{0CA65B9C-539E-490F-9D11-DB4448BC2BA3}"/>
    <hyperlink ref="AD1302" r:id="rId18011" display="https://www.daloopa.com/src/62709133" xr:uid="{CB69850E-5CA9-492B-B10E-445268103D0C}"/>
    <hyperlink ref="AE1302" r:id="rId18012" display="https://www.daloopa.com/src/62709093" xr:uid="{2F05B88B-66B3-498F-B417-A4F7DC9E3C9F}"/>
    <hyperlink ref="AF1302" r:id="rId18013" display="https://www.daloopa.com/src/62709071" xr:uid="{21B53529-F738-4DB5-94D9-DBC2790971F7}"/>
    <hyperlink ref="AG1302" r:id="rId18014" display="https://www.daloopa.com/src/62708943" xr:uid="{AFD6C518-9813-4A87-B1A2-C805BD54DDCB}"/>
    <hyperlink ref="AH1302" r:id="rId18015" display="https://www.daloopa.com/src/62708897" xr:uid="{8E27B9FC-8CA8-4F26-8B87-85AAE9C2F608}"/>
    <hyperlink ref="AI1302" r:id="rId18016" display="https://www.daloopa.com/src/62708841" xr:uid="{BF0C3C4F-C8F2-4892-9FE2-CC4BCDDD9F7B}"/>
    <hyperlink ref="AJ1302" r:id="rId18017" display="https://www.daloopa.com/src/62708833" xr:uid="{77ACC47E-A8BB-4C0A-9B44-09CC4C42DA3A}"/>
    <hyperlink ref="AK1302" r:id="rId18018" display="https://www.daloopa.com/src/62708774" xr:uid="{81649C5E-59AC-443C-AC25-F54F9117D46C}"/>
    <hyperlink ref="AL1302" r:id="rId18019" display="https://www.daloopa.com/src/62708745" xr:uid="{9576853C-6B4B-4C03-A6B5-EEA9EF72233A}"/>
    <hyperlink ref="AM1302" r:id="rId18020" display="https://www.daloopa.com/src/62708737" xr:uid="{9004E38C-3C8A-411D-8436-D5A885A2DAFD}"/>
    <hyperlink ref="AN1302" r:id="rId18021" display="https://www.daloopa.com/src/62708697" xr:uid="{56A26D54-6B45-427A-A49A-837DB639FF45}"/>
    <hyperlink ref="AO1302" r:id="rId18022" display="https://www.daloopa.com/src/62708689" xr:uid="{2936BB7C-4C47-48C2-B2E3-30B97D19E7B0}"/>
    <hyperlink ref="AP1302" r:id="rId18023" display="https://www.daloopa.com/src/62708639" xr:uid="{2A27A44F-0809-4C45-8027-E5AF923B3CC0}"/>
    <hyperlink ref="AQ1302" r:id="rId18024" display="https://www.daloopa.com/src/62995515" xr:uid="{3CB75A12-4A4F-474A-B221-F8F935574E56}"/>
    <hyperlink ref="AR1302" r:id="rId18025" display="https://www.daloopa.com/src/67090264" xr:uid="{9BD9CA64-1D94-4989-918D-395122D7B4FB}"/>
    <hyperlink ref="A1306" r:id="rId18026" xr:uid="{28F4A230-E60D-4030-ADFE-1871C85CD997}"/>
    <hyperlink ref="C1306" r:id="rId18027" xr:uid="{0969953E-EAB9-4923-9F13-04CDC0BB5195}"/>
    <hyperlink ref="AT1306" r:id="rId18028" display="https://www.daloopa.com/src/19238163" xr:uid="{D3042881-8568-4358-A7CA-1E1F06C2C29F}"/>
    <hyperlink ref="AU1306" r:id="rId18029" display="https://www.daloopa.com/src/19238110" xr:uid="{7F293B4A-9375-4079-9DB8-6B21B8315D6E}"/>
    <hyperlink ref="AV1306" r:id="rId18030" display="https://www.daloopa.com/src/19238070" xr:uid="{E329BDD6-702F-41C6-8227-3C314AE6D773}"/>
    <hyperlink ref="AW1306" r:id="rId18031" display="https://www.daloopa.com/src/19237996" xr:uid="{E8121B10-9DBA-41AA-BEB0-F370B26AF931}"/>
    <hyperlink ref="A1307" r:id="rId18032" xr:uid="{CB80FDAA-0731-4DC6-9732-4F2B5D20E9C6}"/>
    <hyperlink ref="C1307" r:id="rId18033" xr:uid="{17F41483-66E5-417C-A384-6C8CF97631F4}"/>
    <hyperlink ref="AT1307" r:id="rId18034" display="https://www.daloopa.com/src/19238158" xr:uid="{B95A7A09-7761-481F-BFF1-68A1A2D2768D}"/>
    <hyperlink ref="AU1307" r:id="rId18035" display="https://www.daloopa.com/src/19238105" xr:uid="{09F4EA3D-4963-4F75-BCDC-9E5E5255262A}"/>
    <hyperlink ref="AV1307" r:id="rId18036" display="https://www.daloopa.com/src/19238073" xr:uid="{EF3DEA6B-C8C3-490B-B432-4F4E6FB4090E}"/>
    <hyperlink ref="AW1307" r:id="rId18037" display="https://www.daloopa.com/src/19238001" xr:uid="{81C66D01-1062-4F19-B592-96600B3A5791}"/>
    <hyperlink ref="A1308" r:id="rId18038" xr:uid="{A8342155-0CE6-4F21-B1C1-A71EEA01C8E9}"/>
    <hyperlink ref="C1308" r:id="rId18039" xr:uid="{861057B7-08E5-483C-AD7E-79B4586155F5}"/>
    <hyperlink ref="AX1308" r:id="rId18040" display="https://www.daloopa.com/src/19237960" xr:uid="{25E207C4-476C-4DB6-A952-57DF8A0BEBF8}"/>
    <hyperlink ref="AY1308" r:id="rId18041" display="https://www.daloopa.com/src/19237924" xr:uid="{8269DE66-FB3A-476B-BAF2-DB46D07D9FEC}"/>
    <hyperlink ref="AZ1308" r:id="rId18042" display="https://www.daloopa.com/src/19237901" xr:uid="{7E995272-654C-4745-B38B-12EB37C448A0}"/>
    <hyperlink ref="BA1308" r:id="rId18043" display="https://www.daloopa.com/src/19237607" xr:uid="{7A7F4BA6-2C96-4157-AAEF-439ACB80F452}"/>
    <hyperlink ref="BB1308" r:id="rId18044" display="https://www.daloopa.com/src/46508974" xr:uid="{4BC02D17-09D3-4815-9946-380A960D4B30}"/>
    <hyperlink ref="BC1308" r:id="rId18045" display="https://www.daloopa.com/src/67089096" xr:uid="{3B2026DA-5E8B-42E9-B31D-A1D86289B8CD}"/>
    <hyperlink ref="A1309" r:id="rId18046" xr:uid="{0445B1D0-E39C-4667-96DD-E3A2BDD7F216}"/>
    <hyperlink ref="C1309" r:id="rId18047" xr:uid="{5CE48B69-6291-4F4E-A418-D129DB30A615}"/>
    <hyperlink ref="AT1309" r:id="rId18048" display="https://www.daloopa.com/src/19238160" xr:uid="{6F5421F4-2184-42C3-AEDF-2E1F19406B9C}"/>
    <hyperlink ref="AU1309" r:id="rId18049" display="https://www.daloopa.com/src/19238104" xr:uid="{DB3FE009-CF02-4A95-9318-1EAA96248C11}"/>
    <hyperlink ref="AV1309" r:id="rId18050" display="https://www.daloopa.com/src/19238065" xr:uid="{EE32DF85-FDC9-49A9-A410-5B43646BD409}"/>
    <hyperlink ref="AW1309" r:id="rId18051" display="https://www.daloopa.com/src/19237998" xr:uid="{6ECD7B43-2DEE-4DD9-8C5C-3A72240F0B8F}"/>
    <hyperlink ref="AX1309" r:id="rId18052" display="https://www.daloopa.com/src/19237956" xr:uid="{A77A0FB3-5A0C-45EC-92DC-993A5E8305AF}"/>
    <hyperlink ref="AY1309" r:id="rId18053" display="https://www.daloopa.com/src/19237925" xr:uid="{9A8E0227-B2DB-4407-AC17-20D51FF83456}"/>
    <hyperlink ref="AZ1309" r:id="rId18054" display="https://www.daloopa.com/src/19237900" xr:uid="{C10FDDB2-C593-4038-9873-7A50FCF3F9AF}"/>
    <hyperlink ref="BA1309" r:id="rId18055" display="https://www.daloopa.com/src/19237606" xr:uid="{0636A1A1-12E0-4A26-A292-1686EDECCF4E}"/>
    <hyperlink ref="BB1309" r:id="rId18056" display="https://www.daloopa.com/src/46508975" xr:uid="{091F74A8-6899-4278-BDC5-F08007BD2741}"/>
    <hyperlink ref="BC1309" r:id="rId18057" display="https://www.daloopa.com/src/67089098" xr:uid="{1D749602-93FA-4087-9428-CE09DBAB64DA}"/>
    <hyperlink ref="A1310" r:id="rId18058" xr:uid="{52AA7E51-9877-49F1-8608-84B6B2EF9D26}"/>
    <hyperlink ref="C1310" r:id="rId18059" xr:uid="{24DD048D-CFE1-4A18-AF4A-1058BB284E76}"/>
    <hyperlink ref="AT1310" r:id="rId18060" display="https://www.daloopa.com/src/19238164" xr:uid="{7E0F8F97-6E0A-41C3-907C-473B76BDDBEF}"/>
    <hyperlink ref="AU1310" r:id="rId18061" display="https://www.daloopa.com/src/19238111" xr:uid="{6539EBC8-50BE-4827-B8DC-33E2E19A30F1}"/>
    <hyperlink ref="AV1310" r:id="rId18062" display="https://www.daloopa.com/src/19238069" xr:uid="{C4E91AC8-4BE1-4EE5-AF39-0ABDB3CBCC9D}"/>
    <hyperlink ref="AW1310" r:id="rId18063" display="https://www.daloopa.com/src/19237999" xr:uid="{62D54996-1958-4157-B5ED-1E6D2BC33B08}"/>
    <hyperlink ref="AX1310" r:id="rId18064" display="https://www.daloopa.com/src/19237958" xr:uid="{68C599F2-8210-4EDA-BD3E-19A5D1B15799}"/>
    <hyperlink ref="AY1310" r:id="rId18065" display="https://www.daloopa.com/src/19237926" xr:uid="{C45324F2-DA33-46E2-B678-00DC84A97ACC}"/>
    <hyperlink ref="AZ1310" r:id="rId18066" display="https://www.daloopa.com/src/19237899" xr:uid="{B71B6EE1-38F7-4D15-A521-068B52B7E91E}"/>
    <hyperlink ref="BA1310" r:id="rId18067" display="https://www.daloopa.com/src/19237605" xr:uid="{03ED4D25-DF83-4D5B-A74C-D9A481CFCB5B}"/>
    <hyperlink ref="BB1310" r:id="rId18068" display="https://www.daloopa.com/src/46508973" xr:uid="{FEF8CF28-DA3D-41FA-AFC9-E544C3669660}"/>
    <hyperlink ref="BC1310" r:id="rId18069" display="https://www.daloopa.com/src/67089099" xr:uid="{1E5AF8F2-D923-4765-A97F-110B20E53BFC}"/>
    <hyperlink ref="A1313" r:id="rId18070" xr:uid="{FFD6AF1A-2A5A-4B04-A265-49F488D9DB7E}"/>
    <hyperlink ref="C1313" r:id="rId18071" xr:uid="{DDB2D6DC-C020-4F21-B84D-9D84186D19D2}"/>
    <hyperlink ref="AT1313" r:id="rId18072" display="https://www.daloopa.com/src/19238165" xr:uid="{4EAD4AB1-F1B2-44FF-8647-E2D78665DDB5}"/>
    <hyperlink ref="AU1313" r:id="rId18073" display="https://www.daloopa.com/src/19238107" xr:uid="{D8CC1FD7-2F9A-4196-B431-CECA063BC479}"/>
    <hyperlink ref="AV1313" r:id="rId18074" display="https://www.daloopa.com/src/19238072" xr:uid="{DCBC50C8-E0FB-4E55-94B1-0ABC2BD5746C}"/>
    <hyperlink ref="AW1313" r:id="rId18075" display="https://www.daloopa.com/src/19237997" xr:uid="{2B55BAB2-3538-40F4-A3A1-F5EEA6460E9C}"/>
    <hyperlink ref="A1314" r:id="rId18076" xr:uid="{B6C2E079-84AB-49B3-8043-A6C551A7D203}"/>
    <hyperlink ref="C1314" r:id="rId18077" xr:uid="{020A00B2-45D1-49E0-81F3-DDB8C9B4DE23}"/>
    <hyperlink ref="AT1314" r:id="rId18078" display="https://www.daloopa.com/src/19238161" xr:uid="{63975987-A580-422D-B253-D1B9924102C6}"/>
    <hyperlink ref="AU1314" r:id="rId18079" display="https://www.daloopa.com/src/19238109" xr:uid="{621D29EB-B4BE-4493-8088-C3068483441A}"/>
    <hyperlink ref="AV1314" r:id="rId18080" display="https://www.daloopa.com/src/19238066" xr:uid="{9EC04AA2-4B7A-4489-893E-5535B6DBB518}"/>
    <hyperlink ref="A1315" r:id="rId18081" xr:uid="{5E9C9C1B-BE53-47AD-BB90-3E8DBE2E5394}"/>
    <hyperlink ref="C1315" r:id="rId18082" xr:uid="{2B07B0EB-732F-4859-8ECC-97F79538A301}"/>
    <hyperlink ref="AX1315" r:id="rId18083" display="https://www.daloopa.com/src/19237954" xr:uid="{9B5149D5-ED7C-4DF4-9AEE-CE02DC4CAD21}"/>
    <hyperlink ref="AY1315" r:id="rId18084" display="https://www.daloopa.com/src/19237927" xr:uid="{1D7B6C93-0E8B-4CD7-9573-5BF0A896BCFB}"/>
    <hyperlink ref="AZ1315" r:id="rId18085" display="https://www.daloopa.com/src/19237895" xr:uid="{6B6E4A0E-813B-4734-B6AB-00303D0E812E}"/>
    <hyperlink ref="BA1315" r:id="rId18086" display="https://www.daloopa.com/src/19237604" xr:uid="{0544B67E-8CC0-42DB-B7D5-17C8ED516DEA}"/>
    <hyperlink ref="BB1315" r:id="rId18087" display="https://www.daloopa.com/src/46508976" xr:uid="{1644002E-AE0E-43C1-AC23-D86C1C31CDA4}"/>
    <hyperlink ref="BC1315" r:id="rId18088" display="https://www.daloopa.com/src/67089097" xr:uid="{78B7B992-4492-4CCD-8AC8-84CF9BBA89F8}"/>
    <hyperlink ref="A1316" r:id="rId18089" xr:uid="{D8641973-6C3B-4E1A-ACD9-50D8EE04995C}"/>
    <hyperlink ref="C1316" r:id="rId18090" xr:uid="{61D09F00-C645-4564-872C-75694901BF6D}"/>
    <hyperlink ref="AT1316" r:id="rId18091" display="https://www.daloopa.com/src/19238159" xr:uid="{9CA1A42C-CFC5-4094-8202-6B87C0310D3D}"/>
    <hyperlink ref="AU1316" r:id="rId18092" display="https://www.daloopa.com/src/19238106" xr:uid="{D86A0D54-A853-4609-BA0A-DEECCA0650BC}"/>
    <hyperlink ref="AV1316" r:id="rId18093" display="https://www.daloopa.com/src/19238067" xr:uid="{0F2B4912-871B-4341-8DC2-0B4B4FCD980B}"/>
    <hyperlink ref="AW1316" r:id="rId18094" display="https://www.daloopa.com/src/19238000" xr:uid="{69F2E351-47B9-40D2-8E29-82DE977027CD}"/>
    <hyperlink ref="AX1316" r:id="rId18095" display="https://www.daloopa.com/src/19237955" xr:uid="{AE847D47-45A8-4AB8-952A-7495B51BF41D}"/>
    <hyperlink ref="AY1316" r:id="rId18096" display="https://www.daloopa.com/src/19237923" xr:uid="{4800CA2B-F79A-4A3F-94FC-26E1EFBE9068}"/>
    <hyperlink ref="AZ1316" r:id="rId18097" display="https://www.daloopa.com/src/19237896" xr:uid="{60C57AF9-E1CB-4105-BDFF-ADC2075BC86B}"/>
    <hyperlink ref="BA1316" r:id="rId18098" display="https://www.daloopa.com/src/19237602" xr:uid="{7B6906A7-D2F4-49C7-AC8B-6C5D95270B95}"/>
    <hyperlink ref="BB1316" r:id="rId18099" display="https://www.daloopa.com/src/46508970" xr:uid="{5E64A8CF-E8EF-465D-9006-84A4611C7B59}"/>
    <hyperlink ref="BC1316" r:id="rId18100" display="https://www.daloopa.com/src/67089093" xr:uid="{C98AB6EB-505B-4634-913F-422F5598CB8E}"/>
    <hyperlink ref="A1317" r:id="rId18101" xr:uid="{6A04C230-9F0F-42F3-8F68-4CF30DFBABD2}"/>
    <hyperlink ref="C1317" r:id="rId18102" xr:uid="{C892C376-F633-41B8-8C4D-EB6239A63507}"/>
    <hyperlink ref="AT1317" r:id="rId18103" display="https://www.daloopa.com/src/19238166" xr:uid="{F785F91F-6A74-4AA8-896A-DBEEDD0CCAFE}"/>
    <hyperlink ref="AU1317" r:id="rId18104" display="https://www.daloopa.com/src/19238108" xr:uid="{7834A240-8035-4984-BFEB-9CD4E9A9A4B6}"/>
    <hyperlink ref="AV1317" r:id="rId18105" display="https://www.daloopa.com/src/19238071" xr:uid="{2B1E70BA-D6CF-4E5F-B064-834D842DB2F8}"/>
    <hyperlink ref="AW1317" r:id="rId18106" display="https://www.daloopa.com/src/19238002" xr:uid="{15E71FDB-546D-42C0-AA2C-C6770ACE1A0C}"/>
    <hyperlink ref="AX1317" r:id="rId18107" display="https://www.daloopa.com/src/19237959" xr:uid="{622B0FDA-0149-49C5-8D93-545D972827AD}"/>
    <hyperlink ref="AY1317" r:id="rId18108" display="https://www.daloopa.com/src/19237922" xr:uid="{494AF267-0922-4871-B037-43782215DFBC}"/>
    <hyperlink ref="AZ1317" r:id="rId18109" display="https://www.daloopa.com/src/19237897" xr:uid="{C203FE85-1F85-475A-9A2C-F1985C95B6A9}"/>
    <hyperlink ref="BA1317" r:id="rId18110" display="https://www.daloopa.com/src/19237601" xr:uid="{385CDDB7-9B9A-44DA-B8CC-E8085F310F6B}"/>
    <hyperlink ref="BB1317" r:id="rId18111" display="https://www.daloopa.com/src/46508971" xr:uid="{4DA7FAC6-DC46-47B6-85E7-624C1E61F57F}"/>
    <hyperlink ref="BC1317" r:id="rId18112" display="https://www.daloopa.com/src/67089095" xr:uid="{A6095158-BD2E-4BD9-AF31-2A9719F88145}"/>
    <hyperlink ref="A1319" r:id="rId18113" xr:uid="{F48EB15F-C265-43F9-9121-6EDEA9C657FC}"/>
    <hyperlink ref="C1319" r:id="rId18114" xr:uid="{C6944246-88C9-4A75-B12C-B71DB9B29BE7}"/>
    <hyperlink ref="E1319" r:id="rId18115" display="https://www.daloopa.com/src/62769938" xr:uid="{77D94740-F1A9-4954-A620-BCB3AE9A183B}"/>
    <hyperlink ref="F1319" r:id="rId18116" display="https://www.daloopa.com/src/62769934" xr:uid="{C8B0E8A8-6CC0-47E8-A21F-9B52FD0089AB}"/>
    <hyperlink ref="G1319" r:id="rId18117" display="https://www.daloopa.com/src/62769921" xr:uid="{FD5DF338-5EE9-4CD4-AE15-150864F06678}"/>
    <hyperlink ref="H1319" r:id="rId18118" display="https://www.daloopa.com/src/62823571" xr:uid="{6E93B06B-F3AD-4839-BA37-2149F3C69E40}"/>
    <hyperlink ref="I1319" r:id="rId18119" display="https://www.daloopa.com/src/62769919" xr:uid="{303B266D-216F-4C17-A2D4-41C1A5943382}"/>
    <hyperlink ref="J1319" r:id="rId18120" display="https://www.daloopa.com/src/62769907" xr:uid="{2610293E-4AFD-4346-9352-4541769180F5}"/>
    <hyperlink ref="K1319" r:id="rId18121" display="https://www.daloopa.com/src/62769896" xr:uid="{0E7F1DEC-BC9A-44E8-96BA-F0070C44391F}"/>
    <hyperlink ref="L1319" r:id="rId18122" display="https://www.daloopa.com/src/62823572" xr:uid="{6D9025E8-2525-4719-BEBB-9972B5826221}"/>
    <hyperlink ref="M1319" r:id="rId18123" display="https://www.daloopa.com/src/62769880" xr:uid="{1A7A8E6A-2867-4991-88CC-61AC337E9D83}"/>
    <hyperlink ref="N1319" r:id="rId18124" display="https://www.daloopa.com/src/62769839" xr:uid="{C73B0A09-322C-405B-A445-7E3EBA2BBC61}"/>
    <hyperlink ref="O1319" r:id="rId18125" display="https://www.daloopa.com/src/62769822" xr:uid="{90E4CB8B-07AB-422A-962A-506E4679AEDE}"/>
    <hyperlink ref="P1319" r:id="rId18126" display="https://www.daloopa.com/src/62823573" xr:uid="{6A165343-64B9-408B-8305-A74ACA3DEB10}"/>
    <hyperlink ref="Q1319" r:id="rId18127" display="https://www.daloopa.com/src/62769820" xr:uid="{77324018-71A4-4ED7-A5C7-21F5C585B162}"/>
    <hyperlink ref="R1319" r:id="rId18128" display="https://www.daloopa.com/src/62769807" xr:uid="{BA70A159-9139-460A-819E-7988FA4D3981}"/>
    <hyperlink ref="S1319" r:id="rId18129" display="https://www.daloopa.com/src/62769800" xr:uid="{83BEC874-AA18-46D1-BC22-EDAAC9E9BC77}"/>
    <hyperlink ref="T1319" r:id="rId18130" display="https://www.daloopa.com/src/62823574" xr:uid="{6A2F2367-00C1-4DD3-98BF-F0EC26572463}"/>
    <hyperlink ref="U1319" r:id="rId18131" display="https://www.daloopa.com/src/62769791" xr:uid="{D0B76BBC-6EA6-4E9D-ACA1-1798A12E7C86}"/>
    <hyperlink ref="V1319" r:id="rId18132" display="https://www.daloopa.com/src/62769782" xr:uid="{5F440DE7-506C-4537-9ECD-C9680C48A1B3}"/>
    <hyperlink ref="W1319" r:id="rId18133" display="https://www.daloopa.com/src/62769780" xr:uid="{81648F21-D38D-49EA-83B9-A9AB976C513A}"/>
    <hyperlink ref="X1319" r:id="rId18134" display="https://www.daloopa.com/src/62823575" xr:uid="{90B48508-86B3-4277-A429-C57AD1961544}"/>
    <hyperlink ref="Y1319" r:id="rId18135" display="https://www.daloopa.com/src/62769773" xr:uid="{65178393-0831-4C48-83F4-DC2B04FBDC10}"/>
    <hyperlink ref="Z1319" r:id="rId18136" display="https://www.daloopa.com/src/62769759" xr:uid="{B5BBA18E-C01A-4445-B631-4A54F91A457D}"/>
    <hyperlink ref="AA1319" r:id="rId18137" display="https://www.daloopa.com/src/62769729" xr:uid="{9AE79E65-6830-4431-B273-34A1E8B4C238}"/>
    <hyperlink ref="AB1319" r:id="rId18138" display="https://www.daloopa.com/src/62823576" xr:uid="{0FF08FC7-12F5-48AA-80FE-8D550F486167}"/>
    <hyperlink ref="AC1319" r:id="rId18139" display="https://www.daloopa.com/src/62769728" xr:uid="{E0E04316-83F3-4F25-9941-14410A27AF2C}"/>
    <hyperlink ref="AD1319" r:id="rId18140" display="https://www.daloopa.com/src/62769723" xr:uid="{2FA22AA2-8AB7-40A1-81CF-E71E7FAAA68F}"/>
    <hyperlink ref="AE1319" r:id="rId18141" display="https://www.daloopa.com/src/62769712" xr:uid="{3D2EA0B2-FBF5-4711-982A-8BF57D64415B}"/>
    <hyperlink ref="AF1319" r:id="rId18142" display="https://www.daloopa.com/src/62823577" xr:uid="{5F335164-B559-490F-A0F5-7911C829F28E}"/>
    <hyperlink ref="AG1319" r:id="rId18143" display="https://www.daloopa.com/src/62769704" xr:uid="{D985C29D-5FB0-4D92-B7B3-EDD4E224B3AB}"/>
    <hyperlink ref="AH1319" r:id="rId18144" display="https://www.daloopa.com/src/62769701" xr:uid="{53463D5A-7412-4153-9F25-AB8A162E5285}"/>
    <hyperlink ref="AI1319" r:id="rId18145" display="https://www.daloopa.com/src/62769691" xr:uid="{1E8091F0-7BF9-4210-9008-AE8C387FDEB0}"/>
    <hyperlink ref="AJ1319" r:id="rId18146" display="https://www.daloopa.com/src/62823578" xr:uid="{4CD43175-539A-4A2F-80EB-6B59B21DC966}"/>
    <hyperlink ref="AK1319" r:id="rId18147" display="https://www.daloopa.com/src/53502848" xr:uid="{7330B086-4A71-4C04-925A-073F5BD2BE76}"/>
    <hyperlink ref="AL1319" r:id="rId18148" display="https://www.daloopa.com/src/62769677" xr:uid="{4C8D4497-B457-4DDA-8B16-817C7E5A64A9}"/>
    <hyperlink ref="AM1319" r:id="rId18149" display="https://www.daloopa.com/src/62769665" xr:uid="{F72734CA-C803-48BF-9B9D-7CC17A909003}"/>
    <hyperlink ref="AN1319" r:id="rId18150" display="https://www.daloopa.com/src/62823579" xr:uid="{776F70B5-07A5-4A80-A8A6-B44414315913}"/>
    <hyperlink ref="AO1319" r:id="rId18151" display="https://www.daloopa.com/src/53502846" xr:uid="{3B27D035-1BC9-4F5A-83BE-4D8502F5AF59}"/>
    <hyperlink ref="AP1319" r:id="rId18152" display="https://www.daloopa.com/src/58707585" xr:uid="{566A0E76-03F7-4834-B715-8C2012B1058A}"/>
    <hyperlink ref="AQ1319" r:id="rId18153" display="https://www.daloopa.com/src/62995658" xr:uid="{FF1B7663-0533-4427-9D1C-20B2AB102FA4}"/>
    <hyperlink ref="AR1319" r:id="rId18154" display="https://www.daloopa.com/src/67097408" xr:uid="{CA558973-E13D-41A5-A7B6-82E4FA968F1B}"/>
    <hyperlink ref="AT1319" r:id="rId18155" display="https://www.daloopa.com/src/19238162" xr:uid="{468BB817-AE71-4385-915B-FB329518342A}"/>
    <hyperlink ref="AU1319" r:id="rId18156" display="https://www.daloopa.com/src/19238112" xr:uid="{0234BF8C-66AA-440F-90B3-A19CB3028E2E}"/>
    <hyperlink ref="AV1319" r:id="rId18157" display="https://www.daloopa.com/src/19238068" xr:uid="{4862C68C-A2D5-42B4-914C-68A10F784640}"/>
    <hyperlink ref="AW1319" r:id="rId18158" display="https://www.daloopa.com/src/19238003" xr:uid="{7FA92748-6BE1-4678-88EB-EB3134516CE2}"/>
    <hyperlink ref="AX1319" r:id="rId18159" display="https://www.daloopa.com/src/19237957" xr:uid="{E42FE6AB-225A-49CF-A437-3D883FCC1F31}"/>
    <hyperlink ref="AY1319" r:id="rId18160" display="https://www.daloopa.com/src/19237928" xr:uid="{4CB805EB-9B2C-4C8A-8946-61A3BFA611D1}"/>
    <hyperlink ref="AZ1319" r:id="rId18161" display="https://www.daloopa.com/src/19237898" xr:uid="{B179AAD9-750B-4E66-AD8C-B4ECD5B9B1D7}"/>
    <hyperlink ref="BA1319" r:id="rId18162" display="https://www.daloopa.com/src/19237603" xr:uid="{926D38C8-09E4-4080-AAE5-A43B31476ABA}"/>
    <hyperlink ref="BB1319" r:id="rId18163" display="https://www.daloopa.com/src/46508972" xr:uid="{C3C65545-A710-4D98-A347-14553A6C91E8}"/>
    <hyperlink ref="BC1319" r:id="rId18164" display="https://www.daloopa.com/src/67089094" xr:uid="{0CD68231-9A53-45E3-B00E-D0E4A7B4B644}"/>
    <hyperlink ref="A1322" r:id="rId18165" xr:uid="{F3FE9375-B8BA-4EB3-A7C3-1ED89245A6B1}"/>
    <hyperlink ref="C1322" r:id="rId18166" xr:uid="{4F5A8901-C89D-4A9F-9B21-64E51E870794}"/>
    <hyperlink ref="AU1322" r:id="rId18167" display="https://www.daloopa.com/src/19275717" xr:uid="{57753D0B-49BB-46E4-A9C5-BE547F839E30}"/>
    <hyperlink ref="AV1322" r:id="rId18168" display="https://www.daloopa.com/src/19275637" xr:uid="{B2188D0B-39FC-4023-B7AA-FE0948888C1F}"/>
    <hyperlink ref="AW1322" r:id="rId18169" display="https://www.daloopa.com/src/19253699" xr:uid="{FABB92B1-1575-46F0-A470-34C49E154191}"/>
    <hyperlink ref="AX1322" r:id="rId18170" display="https://www.daloopa.com/src/19253591" xr:uid="{96F5F66F-63D1-4631-9232-5389067796DF}"/>
    <hyperlink ref="AY1322" r:id="rId18171" display="https://www.daloopa.com/src/19253503" xr:uid="{088CE6C8-40B5-4A00-B936-2021C12E4EB0}"/>
    <hyperlink ref="AZ1322" r:id="rId18172" display="https://www.daloopa.com/src/19253376" xr:uid="{017279AD-D812-4A67-988B-5C324B692C2C}"/>
    <hyperlink ref="BA1322" r:id="rId18173" display="https://www.daloopa.com/src/19253178" xr:uid="{229331F1-AAF2-4805-9C90-73E91D6F3512}"/>
    <hyperlink ref="BB1322" r:id="rId18174" display="https://www.daloopa.com/src/46509076" xr:uid="{CCB637BF-7A09-4B0D-8E1C-C2B973C65301}"/>
    <hyperlink ref="BC1322" r:id="rId18175" display="https://www.daloopa.com/src/67089121" xr:uid="{4C2FA353-46C1-4777-889E-966FEE8784E3}"/>
    <hyperlink ref="A1323" r:id="rId18176" xr:uid="{524C2521-0BB2-4BEC-B99B-3841A142D993}"/>
    <hyperlink ref="C1323" r:id="rId18177" xr:uid="{CE5D5360-BB75-4C04-B6D1-055137526A82}"/>
    <hyperlink ref="AU1323" r:id="rId18178" display="https://www.daloopa.com/src/19275716" xr:uid="{C5C1E6C0-4D2E-437A-8D8F-EF31F733BBE5}"/>
    <hyperlink ref="AV1323" r:id="rId18179" display="https://www.daloopa.com/src/19275636" xr:uid="{4CC63321-94FA-48AE-A92E-2C05CE8712AB}"/>
    <hyperlink ref="AW1323" r:id="rId18180" display="https://www.daloopa.com/src/19253700" xr:uid="{2774C127-CA64-4B69-80BA-1CF7B11D11DB}"/>
    <hyperlink ref="AX1323" r:id="rId18181" display="https://www.daloopa.com/src/19253590" xr:uid="{79B2D99C-B14D-4C8C-B2EA-9CAB86A2FB75}"/>
    <hyperlink ref="AY1323" r:id="rId18182" display="https://www.daloopa.com/src/19253502" xr:uid="{3BEBDCB8-4E6C-451E-9664-48FAA17487FF}"/>
    <hyperlink ref="AZ1323" r:id="rId18183" display="https://www.daloopa.com/src/19253368" xr:uid="{88717567-C7EA-4442-B8C1-5CC90D69DED3}"/>
    <hyperlink ref="BA1323" r:id="rId18184" display="https://www.daloopa.com/src/19253182" xr:uid="{F685221E-F5F7-4FA4-9485-C380D3A0D3AC}"/>
    <hyperlink ref="BB1323" r:id="rId18185" display="https://www.daloopa.com/src/46509082" xr:uid="{63178DAB-7857-4C33-9FEC-FAC2DD54C7E5}"/>
    <hyperlink ref="BC1323" r:id="rId18186" display="https://www.daloopa.com/src/67089122" xr:uid="{F0906749-05F1-4DDF-AD11-757078A8816D}"/>
    <hyperlink ref="A1324" r:id="rId18187" xr:uid="{845A5259-CC5C-4C2F-A18C-D212B6B52F28}"/>
    <hyperlink ref="C1324" r:id="rId18188" xr:uid="{4C80BAB3-B631-44ED-B88C-50D7AEA57956}"/>
    <hyperlink ref="AX1324" r:id="rId18189" display="https://www.daloopa.com/src/19253583" xr:uid="{BEF67B55-FBCC-4877-8F0A-C572CB4DFADF}"/>
    <hyperlink ref="AY1324" r:id="rId18190" display="https://www.daloopa.com/src/19253504" xr:uid="{4E34957A-0E3E-4A7B-9642-236830E1E949}"/>
    <hyperlink ref="AZ1324" r:id="rId18191" display="https://www.daloopa.com/src/19253373" xr:uid="{8847CD96-BF5D-47CA-AD93-3AE8FDF61FB1}"/>
    <hyperlink ref="A1325" r:id="rId18192" xr:uid="{DC5AD085-1560-4086-8A79-3C5C20592D03}"/>
    <hyperlink ref="C1325" r:id="rId18193" xr:uid="{99B96526-E104-4197-86C7-FAA3E0BF92A5}"/>
    <hyperlink ref="AX1325" r:id="rId18194" display="https://www.daloopa.com/src/19253588" xr:uid="{09CDD695-B2AE-4A39-9948-EC644CF2932C}"/>
    <hyperlink ref="AY1325" r:id="rId18195" display="https://www.daloopa.com/src/19253501" xr:uid="{EFAE096A-0DB9-4DDA-94C6-B23D19CACFFF}"/>
    <hyperlink ref="A1326" r:id="rId18196" xr:uid="{6963F714-3A70-4DD8-B287-6ECD7739BF22}"/>
    <hyperlink ref="C1326" r:id="rId18197" xr:uid="{42BEC881-38BC-40E2-AF7A-EAD945595DBA}"/>
    <hyperlink ref="AU1326" r:id="rId18198" display="https://www.daloopa.com/src/19275715" xr:uid="{9FB99CDF-6675-41F6-970C-B5DAB3FB9900}"/>
    <hyperlink ref="AV1326" r:id="rId18199" display="https://www.daloopa.com/src/19275635" xr:uid="{A5847C36-171D-4A31-8CAB-8147A0D50562}"/>
    <hyperlink ref="AW1326" r:id="rId18200" display="https://www.daloopa.com/src/19253695" xr:uid="{A62D5A80-3352-42AC-B9F0-E8F11A8259E7}"/>
    <hyperlink ref="AX1326" r:id="rId18201" display="https://www.daloopa.com/src/19253587" xr:uid="{E5D6C66F-39AF-42B2-9EFC-290524468FBC}"/>
    <hyperlink ref="AY1326" r:id="rId18202" display="https://www.daloopa.com/src/19253500" xr:uid="{18E432F9-F2D1-427D-8429-8B4E8098AEEF}"/>
    <hyperlink ref="AZ1326" r:id="rId18203" display="https://www.daloopa.com/src/19253371" xr:uid="{A0392D97-F354-4C00-8875-C11D4C1D2377}"/>
    <hyperlink ref="BA1326" r:id="rId18204" display="https://www.daloopa.com/src/19253177" xr:uid="{B94128F6-1FB3-4BE9-B517-AF44159187ED}"/>
    <hyperlink ref="BB1326" r:id="rId18205" display="https://www.daloopa.com/src/46509078" xr:uid="{13165AAB-005E-4F75-AF93-990EE55F478E}"/>
    <hyperlink ref="BC1326" r:id="rId18206" display="https://www.daloopa.com/src/67089125" xr:uid="{AA26DD31-39B2-49D7-BAB7-80AB16FAB7A6}"/>
    <hyperlink ref="A1327" r:id="rId18207" xr:uid="{B71D8E8E-4520-4078-94B0-F7E204F73B75}"/>
    <hyperlink ref="C1327" r:id="rId18208" xr:uid="{8A0970A9-5933-4305-9900-9EFE78522778}"/>
    <hyperlink ref="BA1327" r:id="rId18209" display="https://www.daloopa.com/src/19253180" xr:uid="{EF33298B-4FF8-47BE-9CDA-9667E7674F60}"/>
    <hyperlink ref="BB1327" r:id="rId18210" display="https://www.daloopa.com/src/46509075" xr:uid="{5F6C5069-69B0-46EA-85DF-D37AFDC8CF31}"/>
    <hyperlink ref="BC1327" r:id="rId18211" display="https://www.daloopa.com/src/67089123" xr:uid="{3D5067B2-7A4A-47D5-97DB-C9BD0B8B33FF}"/>
    <hyperlink ref="A1328" r:id="rId18212" xr:uid="{50FFCF61-638D-4DE0-8E58-CBEBA098837A}"/>
    <hyperlink ref="C1328" r:id="rId18213" xr:uid="{8EA60232-3283-4C33-A2E9-7EB65717ADD6}"/>
    <hyperlink ref="AU1328" r:id="rId18214" display="https://www.daloopa.com/src/19275714" xr:uid="{27D3CAEC-B15B-4568-B536-342035C24C5A}"/>
    <hyperlink ref="AV1328" r:id="rId18215" display="https://www.daloopa.com/src/19275634" xr:uid="{00E2D94E-D6E8-44C8-9C01-F72ECE8BAF46}"/>
    <hyperlink ref="AW1328" r:id="rId18216" display="https://www.daloopa.com/src/19253696" xr:uid="{AD528CE5-78CA-442F-B80F-A276465EF46C}"/>
    <hyperlink ref="AX1328" r:id="rId18217" display="https://www.daloopa.com/src/19253584" xr:uid="{C2D61B17-A270-4FBB-ACE8-A7BD9BCE54CC}"/>
    <hyperlink ref="AY1328" r:id="rId18218" display="https://www.daloopa.com/src/19253505" xr:uid="{E0D5BF96-2D85-461D-B9B6-6E974316313D}"/>
    <hyperlink ref="AZ1328" r:id="rId18219" display="https://www.daloopa.com/src/19253369" xr:uid="{8ADEC188-FC31-4240-BBD8-7B5020786495}"/>
    <hyperlink ref="BA1328" r:id="rId18220" display="https://www.daloopa.com/src/19253179" xr:uid="{30852061-C952-4C73-8095-5C7662A68E88}"/>
    <hyperlink ref="BB1328" r:id="rId18221" display="https://www.daloopa.com/src/46509077" xr:uid="{B65C565D-F098-47D7-AA97-636D9BA2638E}"/>
    <hyperlink ref="BC1328" r:id="rId18222" display="https://www.daloopa.com/src/67089124" xr:uid="{526F5519-AEAA-44A7-BA81-C836E8C5A98D}"/>
    <hyperlink ref="A1329" r:id="rId18223" xr:uid="{2D3E2A85-6AF7-4358-A766-BDB24BC51F8C}"/>
    <hyperlink ref="C1329" r:id="rId18224" xr:uid="{75A1F9B7-A8B3-4270-93C1-4FA58A03B75D}"/>
    <hyperlink ref="AX1329" r:id="rId18225" display="https://www.daloopa.com/src/19253586" xr:uid="{B1B192E4-84A6-47B7-8087-CA50139B4D60}"/>
    <hyperlink ref="AY1329" r:id="rId18226" display="https://www.daloopa.com/src/19253509" xr:uid="{DA7DB485-14E5-44C9-88C8-FDD17B9219F3}"/>
    <hyperlink ref="AZ1329" r:id="rId18227" display="https://www.daloopa.com/src/19253370" xr:uid="{FC571D39-55B3-4621-BE71-FE86A9215817}"/>
    <hyperlink ref="A1330" r:id="rId18228" xr:uid="{01F4DF0A-959D-4B3A-B2C0-EB0D2A00D62C}"/>
    <hyperlink ref="C1330" r:id="rId18229" xr:uid="{B299C34D-191D-430B-90E9-97F27D80B7BB}"/>
    <hyperlink ref="AY1330" r:id="rId18230" display="https://www.daloopa.com/src/19253507" xr:uid="{E9B6A0A7-CE73-4CFE-B1B6-7637839F070C}"/>
    <hyperlink ref="BA1330" r:id="rId18231" display="https://www.daloopa.com/src/19253181" xr:uid="{E34293B4-BCBD-41DF-BEFA-7FF02C756C9C}"/>
    <hyperlink ref="BB1330" r:id="rId18232" display="https://www.daloopa.com/src/46509081" xr:uid="{FF9C20F2-2E4B-403D-A99B-522CA184A12A}"/>
    <hyperlink ref="BC1330" r:id="rId18233" display="https://www.daloopa.com/src/67089126" xr:uid="{BDA31F21-A119-47BB-8557-938C80F37080}"/>
    <hyperlink ref="A1331" r:id="rId18234" xr:uid="{ADFC3FFD-8012-4192-BE60-F9CC0C902488}"/>
    <hyperlink ref="C1331" r:id="rId18235" xr:uid="{AFA36371-8F03-4451-A1FF-D5711C2FF1E3}"/>
    <hyperlink ref="AZ1331" r:id="rId18236" display="https://www.daloopa.com/src/19253372" xr:uid="{21AC8095-E7B5-47C2-BF7D-F7648B907020}"/>
    <hyperlink ref="BA1331" r:id="rId18237" display="https://www.daloopa.com/src/19253183" xr:uid="{67E65881-7767-4131-8B62-60342E2FEB7C}"/>
    <hyperlink ref="BB1331" r:id="rId18238" display="https://www.daloopa.com/src/46509080" xr:uid="{EC19955A-E89C-468D-A2CE-D843831F62B6}"/>
    <hyperlink ref="BC1331" r:id="rId18239" display="https://www.daloopa.com/src/67089127" xr:uid="{F765736C-5DE1-4408-A6ED-D63C67737FE3}"/>
    <hyperlink ref="A1332" r:id="rId18240" xr:uid="{B8E9ACFB-F8A6-430D-B454-F7ACAB021B30}"/>
    <hyperlink ref="C1332" r:id="rId18241" xr:uid="{D7A9CBA3-F5C9-451D-8F61-4A08EEC06D9B}"/>
    <hyperlink ref="AV1332" r:id="rId18242" display="https://www.daloopa.com/src/19275633" xr:uid="{6704F242-8A82-4F7E-BA38-4A4A9076C6A3}"/>
    <hyperlink ref="AW1332" r:id="rId18243" display="https://www.daloopa.com/src/19253697" xr:uid="{56C984F7-4EA4-497C-AE8F-3E58FE0F8DEA}"/>
    <hyperlink ref="AX1332" r:id="rId18244" display="https://www.daloopa.com/src/19253585" xr:uid="{AEDDC07E-BA0A-4D5A-BB13-75629CB73401}"/>
    <hyperlink ref="AY1332" r:id="rId18245" display="https://www.daloopa.com/src/19253506" xr:uid="{22FCFCC8-679A-498D-8414-3103A3464796}"/>
    <hyperlink ref="AZ1332" r:id="rId18246" display="https://www.daloopa.com/src/19253374" xr:uid="{44ABADED-22CC-4EE5-95BF-1A15CD4B0DBA}"/>
    <hyperlink ref="BC1332" r:id="rId18247" display="https://www.daloopa.com/src/67089128" xr:uid="{4D7F7239-97F8-4EC6-BD62-1F9457B36D87}"/>
    <hyperlink ref="A1333" r:id="rId18248" xr:uid="{7B9D70AF-FB33-49B6-AC59-172BBD6D93D0}"/>
    <hyperlink ref="C1333" r:id="rId18249" xr:uid="{C967A71A-4C46-4F64-A5A7-A08A0CA06DBE}"/>
    <hyperlink ref="E1333" r:id="rId18250" display="https://www.daloopa.com/src/62769937" xr:uid="{60E64F82-C690-46B3-A70D-5E184D783282}"/>
    <hyperlink ref="F1333" r:id="rId18251" display="https://www.daloopa.com/src/62769935" xr:uid="{D63B47D8-70B7-4AC3-B39A-FE7474286EA6}"/>
    <hyperlink ref="G1333" r:id="rId18252" display="https://www.daloopa.com/src/62769920" xr:uid="{F848CF9C-3A00-449A-B695-CC4B2099201E}"/>
    <hyperlink ref="I1333" r:id="rId18253" display="https://www.daloopa.com/src/62769918" xr:uid="{278AE142-2D22-488B-9578-3B89D16E8B4D}"/>
    <hyperlink ref="J1333" r:id="rId18254" display="https://www.daloopa.com/src/62769908" xr:uid="{5067A874-435F-4F8B-BCEB-1BB4507AAFED}"/>
    <hyperlink ref="K1333" r:id="rId18255" display="https://www.daloopa.com/src/62769897" xr:uid="{467ECAC9-5947-4E12-8E0E-FD78F7F6E9AA}"/>
    <hyperlink ref="M1333" r:id="rId18256" display="https://www.daloopa.com/src/62769881" xr:uid="{F0D3B8F5-C4C3-478A-AE3B-D6A7D24D82F4}"/>
    <hyperlink ref="N1333" r:id="rId18257" display="https://www.daloopa.com/src/62769838" xr:uid="{4523DB24-5067-4437-BF04-3F28ABD306C9}"/>
    <hyperlink ref="O1333" r:id="rId18258" display="https://www.daloopa.com/src/62769823" xr:uid="{C3C1FAEE-AD0F-4DFB-B1BD-CE33C09F9976}"/>
    <hyperlink ref="Q1333" r:id="rId18259" display="https://www.daloopa.com/src/62769821" xr:uid="{8ADD8820-EE40-47AC-82A8-06598A8E4EEC}"/>
    <hyperlink ref="R1333" r:id="rId18260" display="https://www.daloopa.com/src/62769808" xr:uid="{16D6E036-BAED-41D1-9C7D-DE7C5363F4FC}"/>
    <hyperlink ref="S1333" r:id="rId18261" display="https://www.daloopa.com/src/62769801" xr:uid="{72C8A08D-C175-459D-AE65-35C887E795FF}"/>
    <hyperlink ref="U1333" r:id="rId18262" display="https://www.daloopa.com/src/62769792" xr:uid="{8C19A8C6-926D-48F9-A37A-2DBE550DDA66}"/>
    <hyperlink ref="V1333" r:id="rId18263" display="https://www.daloopa.com/src/62769783" xr:uid="{8D8964CF-E727-48F7-BFB6-39DA77397F32}"/>
    <hyperlink ref="W1333" r:id="rId18264" display="https://www.daloopa.com/src/62769779" xr:uid="{1E67B126-4EFD-49DB-8218-AAA03D466761}"/>
    <hyperlink ref="Y1333" r:id="rId18265" display="https://www.daloopa.com/src/62769774" xr:uid="{9C05FF99-6498-4462-8EFE-921C96E81125}"/>
    <hyperlink ref="Z1333" r:id="rId18266" display="https://www.daloopa.com/src/62769758" xr:uid="{4362891C-3954-4F6B-866D-0C2D803E7CB0}"/>
    <hyperlink ref="AA1333" r:id="rId18267" display="https://www.daloopa.com/src/62769730" xr:uid="{1AF6D19E-5C88-4CB0-9D6E-C6ADDA1DBF35}"/>
    <hyperlink ref="AC1333" r:id="rId18268" display="https://www.daloopa.com/src/62769727" xr:uid="{4D0269AD-A0D0-44F9-BA1E-17A77E85F4BA}"/>
    <hyperlink ref="AD1333" r:id="rId18269" display="https://www.daloopa.com/src/62769724" xr:uid="{A3B8582F-D5B7-4AAF-88D8-62E63A6AE6CC}"/>
    <hyperlink ref="AE1333" r:id="rId18270" display="https://www.daloopa.com/src/62769713" xr:uid="{5FA6D083-E068-48FC-B251-4172B3318E5A}"/>
    <hyperlink ref="AG1333" r:id="rId18271" display="https://www.daloopa.com/src/62769703" xr:uid="{2E1CC2DB-6403-406A-ADF5-70BDA2DA1A23}"/>
    <hyperlink ref="AH1333" r:id="rId18272" display="https://www.daloopa.com/src/62769702" xr:uid="{D16576ED-6679-46DF-BBA1-CB70E69FEC1F}"/>
    <hyperlink ref="AI1333" r:id="rId18273" display="https://www.daloopa.com/src/62769690" xr:uid="{D86B5837-F5D2-4EA6-8FEB-AD8795CB7A4E}"/>
    <hyperlink ref="AK1333" r:id="rId18274" display="https://www.daloopa.com/src/53502849" xr:uid="{63B61726-DD2B-49BA-9FCF-345F08FD00E0}"/>
    <hyperlink ref="AL1333" r:id="rId18275" display="https://www.daloopa.com/src/62769676" xr:uid="{987F18D6-4A88-40AF-8E74-0ECC608B5BF7}"/>
    <hyperlink ref="AM1333" r:id="rId18276" display="https://www.daloopa.com/src/62769666" xr:uid="{BDBD1A75-1671-4F17-9A71-0DD32B77F1B5}"/>
    <hyperlink ref="AO1333" r:id="rId18277" display="https://www.daloopa.com/src/53502847" xr:uid="{A3E0D43A-4EEC-4953-9E22-842A3BC3FD83}"/>
    <hyperlink ref="AP1333" r:id="rId18278" display="https://www.daloopa.com/src/58707584" xr:uid="{1CB0B550-DF79-4070-A66F-B196E6993D83}"/>
    <hyperlink ref="AQ1333" r:id="rId18279" display="https://www.daloopa.com/src/62995659" xr:uid="{BD8BBFB9-142A-45E1-A29A-263E27C841ED}"/>
    <hyperlink ref="AT1333" r:id="rId18280" display="https://www.daloopa.com/src/62770188" xr:uid="{8D348F03-8C33-431A-8CA5-FE09CD822FFF}"/>
    <hyperlink ref="AU1333" r:id="rId18281" display="https://www.daloopa.com/src/19275713" xr:uid="{41794DB8-DEC8-4115-98F1-3F67F737AC34}"/>
    <hyperlink ref="AV1333" r:id="rId18282" display="https://www.daloopa.com/src/19275638" xr:uid="{7571DC4F-A535-4C77-9E11-F70CFB41A674}"/>
    <hyperlink ref="AW1333" r:id="rId18283" display="https://www.daloopa.com/src/19253698" xr:uid="{E12D3184-1AC4-4E44-92D0-5A730CE4D5D5}"/>
    <hyperlink ref="AX1333" r:id="rId18284" display="https://www.daloopa.com/src/19253589" xr:uid="{61AE2D3C-998A-4043-B0F4-83FCC2731465}"/>
    <hyperlink ref="AY1333" r:id="rId18285" display="https://www.daloopa.com/src/19253508" xr:uid="{3E714EAC-D805-4410-932C-CA632A6F041E}"/>
    <hyperlink ref="AZ1333" r:id="rId18286" display="https://www.daloopa.com/src/19253375" xr:uid="{752DC04F-82DF-421C-8992-988F9B000C8D}"/>
    <hyperlink ref="BA1333" r:id="rId18287" display="https://www.daloopa.com/src/19253184" xr:uid="{008F82AE-EDD2-4826-9584-81C5BFAF2C8C}"/>
    <hyperlink ref="BB1333" r:id="rId18288" display="https://www.daloopa.com/src/46509079" xr:uid="{F571700C-635B-4E16-94FB-13C36C598745}"/>
    <hyperlink ref="BC1333" r:id="rId18289" display="https://www.daloopa.com/src/67089120" xr:uid="{E4F83747-3260-4321-AA18-3345E1516D0D}"/>
    <hyperlink ref="A1336" r:id="rId18290" xr:uid="{ECB22774-E212-4111-B3D6-AD23F2D1A131}"/>
    <hyperlink ref="C1336" r:id="rId18291" xr:uid="{1BABF21B-63D5-4D9B-AA5C-A4B56220EF4D}"/>
    <hyperlink ref="AT1336" r:id="rId18292" display="https://www.daloopa.com/src/19235251" xr:uid="{B91082C4-60EB-4AB0-8A70-EEA378000F6A}"/>
    <hyperlink ref="AU1336" r:id="rId18293" display="https://www.daloopa.com/src/19235190" xr:uid="{0D4CD4C6-DB6A-41D7-AD1B-AEB78147CBDC}"/>
    <hyperlink ref="AV1336" r:id="rId18294" display="https://www.daloopa.com/src/19235144" xr:uid="{5CAE769F-2022-40C1-807B-D5439F77F5FF}"/>
    <hyperlink ref="AW1336" r:id="rId18295" display="https://www.daloopa.com/src/19234923" xr:uid="{2F92289F-0BFE-4F9B-8962-55A8C2AE322B}"/>
    <hyperlink ref="AX1336" r:id="rId18296" display="https://www.daloopa.com/src/19234876" xr:uid="{464626AB-D527-44E7-8D3B-6FAC4AC0152B}"/>
    <hyperlink ref="AY1336" r:id="rId18297" display="https://www.daloopa.com/src/19234845" xr:uid="{47790F2B-2DBA-4D4F-9946-15BE51B60B34}"/>
    <hyperlink ref="AZ1336" r:id="rId18298" display="https://www.daloopa.com/src/19233798" xr:uid="{FFB9A3B0-E684-4EF0-81FC-D3FD538000A3}"/>
    <hyperlink ref="BA1336" r:id="rId18299" display="https://www.daloopa.com/src/19233664" xr:uid="{0270B4BB-408E-405A-8133-B8F20DA559B9}"/>
    <hyperlink ref="BB1336" r:id="rId18300" display="https://www.daloopa.com/src/46508911" xr:uid="{FD614597-BCE5-47F0-BC52-3DFF3B36D2DD}"/>
    <hyperlink ref="BC1336" r:id="rId18301" display="https://www.daloopa.com/src/67089041" xr:uid="{95B92FA8-166E-4DC9-818D-2621867D980F}"/>
    <hyperlink ref="A1337" r:id="rId18302" xr:uid="{2D34FA19-F8D4-417C-A57A-12322027C738}"/>
    <hyperlink ref="C1337" r:id="rId18303" xr:uid="{5D7AEC72-C179-4F90-8035-D4FE0366ACC2}"/>
    <hyperlink ref="AT1337" r:id="rId18304" display="https://www.daloopa.com/src/19235252" xr:uid="{E40B4A33-91DB-40DD-882E-B31E3BABDBAE}"/>
    <hyperlink ref="AU1337" r:id="rId18305" display="https://www.daloopa.com/src/19235191" xr:uid="{EB6CC5B9-A956-4CF2-85C3-D9816894CAED}"/>
    <hyperlink ref="AV1337" r:id="rId18306" display="https://www.daloopa.com/src/19235145" xr:uid="{71378148-11A4-4E00-B2DC-427D922C3FCE}"/>
    <hyperlink ref="AW1337" r:id="rId18307" display="https://www.daloopa.com/src/19234924" xr:uid="{2AFBCCC3-98DF-4399-BA34-F1A08F445086}"/>
    <hyperlink ref="AX1337" r:id="rId18308" display="https://www.daloopa.com/src/19234877" xr:uid="{AF3D1420-0AA9-400A-AAE0-9A788D2D615D}"/>
    <hyperlink ref="AY1337" r:id="rId18309" display="https://www.daloopa.com/src/19234846" xr:uid="{2645F474-E4AB-44E7-ADD4-64DF1F6958FA}"/>
    <hyperlink ref="AZ1337" r:id="rId18310" display="https://www.daloopa.com/src/19233797" xr:uid="{0E5D603F-102F-40EA-9A40-52EA60382E6E}"/>
    <hyperlink ref="BA1337" r:id="rId18311" display="https://www.daloopa.com/src/19233665" xr:uid="{36669309-9111-4973-A2DA-C2E7E6420458}"/>
    <hyperlink ref="BB1337" r:id="rId18312" display="https://www.daloopa.com/src/46508913" xr:uid="{C0701E81-546B-47E8-AEC4-C3E7FF34DF5B}"/>
    <hyperlink ref="BC1337" r:id="rId18313" display="https://www.daloopa.com/src/67089042" xr:uid="{85E6B2CC-B25F-49FC-80D1-53EE73388E27}"/>
    <hyperlink ref="A1338" r:id="rId18314" xr:uid="{6B22D4A6-8711-4B22-86EE-E9D43546D4B8}"/>
    <hyperlink ref="C1338" r:id="rId18315" xr:uid="{6D7540EA-26D9-4BEC-9EAE-41DA2060FC2F}"/>
    <hyperlink ref="AZ1338" r:id="rId18316" display="https://www.daloopa.com/src/19233796" xr:uid="{A631BBF7-229D-4533-AA03-92B73F5ABF4F}"/>
    <hyperlink ref="BA1338" r:id="rId18317" display="https://www.daloopa.com/src/19233666" xr:uid="{5CD5CAD5-CA73-4736-915A-BB4F2BDE28EF}"/>
    <hyperlink ref="BB1338" r:id="rId18318" display="https://www.daloopa.com/src/46508912" xr:uid="{B2AC9D45-0109-45D6-A266-75C42AD512D2}"/>
    <hyperlink ref="BC1338" r:id="rId18319" display="https://www.daloopa.com/src/67089043" xr:uid="{9CC8CBE5-00E2-4971-A88E-194DD155F4E5}"/>
    <hyperlink ref="A1342" r:id="rId18320" xr:uid="{4ECC51FF-F20D-45BE-ACA1-F37DEF7FB811}"/>
    <hyperlink ref="C1342" r:id="rId18321" xr:uid="{E8E63F6B-95FE-454A-A249-344929C41840}"/>
    <hyperlink ref="H1342" r:id="rId18322" display="https://www.daloopa.com/src/62711641" xr:uid="{BD6FE1E8-FB03-479D-B620-5FB170369850}"/>
    <hyperlink ref="L1342" r:id="rId18323" display="https://www.daloopa.com/src/62711767" xr:uid="{27D8744C-2743-477B-B157-304C553CDFDD}"/>
    <hyperlink ref="P1342" r:id="rId18324" display="https://www.daloopa.com/src/62711793" xr:uid="{0EB3D8A9-6F64-4A7E-BD09-F68413A6574B}"/>
    <hyperlink ref="T1342" r:id="rId18325" display="https://www.daloopa.com/src/62711831" xr:uid="{57EEFD19-CCD1-49E9-BEFF-FDE7275D9BBE}"/>
    <hyperlink ref="X1342" r:id="rId18326" display="https://www.daloopa.com/src/62711861" xr:uid="{40F01DDF-9A4F-479E-A3AA-BE4C99C04FCC}"/>
    <hyperlink ref="AB1342" r:id="rId18327" display="https://www.daloopa.com/src/62711921" xr:uid="{89FAADCF-5296-4231-946B-634E9FF825C1}"/>
    <hyperlink ref="AF1342" r:id="rId18328" display="https://www.daloopa.com/src/62711935" xr:uid="{E9AF296D-0417-4419-BB12-EE5F102F68A9}"/>
    <hyperlink ref="AJ1342" r:id="rId18329" display="https://www.daloopa.com/src/62711971" xr:uid="{C2094FBD-0547-41D1-B84A-654B8A4E2677}"/>
    <hyperlink ref="A1343" r:id="rId18330" xr:uid="{BC219880-13A2-4E36-BC43-9EA680F71819}"/>
    <hyperlink ref="C1343" r:id="rId18331" xr:uid="{58B8DE44-5A39-4ADE-A628-ACC7AD5D9D7E}"/>
    <hyperlink ref="H1343" r:id="rId18332" display="https://www.daloopa.com/src/62711642" xr:uid="{B4238CA9-B283-47C3-BE03-F579551AF258}"/>
    <hyperlink ref="L1343" r:id="rId18333" display="https://www.daloopa.com/src/62711769" xr:uid="{404AA551-C762-4878-9F52-9E08D9C9B429}"/>
    <hyperlink ref="P1343" r:id="rId18334" display="https://www.daloopa.com/src/62711795" xr:uid="{2B751A28-5A4F-4991-A0DE-1B1ED67CBC27}"/>
    <hyperlink ref="A1344" r:id="rId18335" xr:uid="{17883483-D797-46C5-953B-E1FB795AC23A}"/>
    <hyperlink ref="C1344" r:id="rId18336" xr:uid="{03D79A13-B778-49B1-8DCC-1231B140AA35}"/>
    <hyperlink ref="H1344" r:id="rId18337" display="https://www.daloopa.com/src/62711643" xr:uid="{81DFE793-5387-409D-A92D-11EB402CD0AF}"/>
    <hyperlink ref="A1345" r:id="rId18338" xr:uid="{8F86749F-095F-44BA-B1D4-8A4CB414108F}"/>
    <hyperlink ref="C1345" r:id="rId18339" xr:uid="{162F1853-AC4E-4D6B-AEF4-91104536ED33}"/>
    <hyperlink ref="H1345" r:id="rId18340" display="https://www.daloopa.com/src/62711644" xr:uid="{3004BDD4-1ED0-4292-8EC8-4770A909C480}"/>
    <hyperlink ref="A1346" r:id="rId18341" xr:uid="{9CBA9A65-28E4-48ED-BC7E-52CD8622EE4B}"/>
    <hyperlink ref="C1346" r:id="rId18342" xr:uid="{9367ED9F-F0E4-49A6-94F6-4F0A9891EA2E}"/>
    <hyperlink ref="H1346" r:id="rId18343" display="https://www.daloopa.com/src/62711645" xr:uid="{F26E4ABF-56C6-4636-A448-9A43B765DD77}"/>
    <hyperlink ref="A1347" r:id="rId18344" xr:uid="{6854653B-B5DC-4A96-8E4B-B3BF48713E1C}"/>
    <hyperlink ref="C1347" r:id="rId18345" xr:uid="{BBE37645-A871-47C1-A59A-480EBF356F52}"/>
    <hyperlink ref="H1347" r:id="rId18346" display="https://www.daloopa.com/src/62711646" xr:uid="{BA03E46B-6D4E-4D0D-A03C-B1EAEC054D62}"/>
    <hyperlink ref="A1348" r:id="rId18347" xr:uid="{EA3AA3CD-8E0B-426F-907F-C6D866FC3BE7}"/>
    <hyperlink ref="C1348" r:id="rId18348" xr:uid="{1EE486B5-715E-4604-968B-34232A985964}"/>
    <hyperlink ref="L1348" r:id="rId18349" display="https://www.daloopa.com/src/62711771" xr:uid="{E454DB26-6883-4D15-920B-7F5434C8D63D}"/>
    <hyperlink ref="P1348" r:id="rId18350" display="https://www.daloopa.com/src/62711799" xr:uid="{586B5121-6BF4-4879-BDF6-2CDC0E415CF7}"/>
    <hyperlink ref="A1349" r:id="rId18351" xr:uid="{5E789743-107B-4D60-AF5B-7146906BFE74}"/>
    <hyperlink ref="C1349" r:id="rId18352" xr:uid="{59C2A8A1-1C20-4937-8C30-C86C2BC18085}"/>
    <hyperlink ref="L1349" r:id="rId18353" display="https://www.daloopa.com/src/62711770" xr:uid="{95CF9048-78FF-4538-90BF-C531E91AB85F}"/>
    <hyperlink ref="P1349" r:id="rId18354" display="https://www.daloopa.com/src/62711797" xr:uid="{65505E70-8BBE-4220-9C68-E184AFA36E2E}"/>
    <hyperlink ref="A1350" r:id="rId18355" xr:uid="{23F75333-0D26-48E3-8A35-BCE72FE32246}"/>
    <hyperlink ref="C1350" r:id="rId18356" xr:uid="{C7EE3C8D-ED12-4A12-A782-1DB4B1E8A4C3}"/>
    <hyperlink ref="H1350" r:id="rId18357" display="https://www.daloopa.com/src/62711647" xr:uid="{DF4EBBA5-4522-4A2A-B99A-BC8BDC682949}"/>
    <hyperlink ref="L1350" r:id="rId18358" display="https://www.daloopa.com/src/62711773" xr:uid="{BE5A87CF-F1DB-4BAF-8281-D36FAFFFBD17}"/>
    <hyperlink ref="P1350" r:id="rId18359" display="https://www.daloopa.com/src/62711801" xr:uid="{1BEA6E26-2968-48CF-B2CC-AFB4A11B2568}"/>
    <hyperlink ref="T1350" r:id="rId18360" display="https://www.daloopa.com/src/62711832" xr:uid="{B77D762B-A2D1-4337-A2D3-4B8F84EE51FD}"/>
    <hyperlink ref="X1350" r:id="rId18361" display="https://www.daloopa.com/src/62711860" xr:uid="{145D8EBD-4589-4CD6-A21F-03A34800EAAB}"/>
    <hyperlink ref="AB1350" r:id="rId18362" display="https://www.daloopa.com/src/62711919" xr:uid="{2F2105FE-8157-4E56-A2A6-4275292B876C}"/>
    <hyperlink ref="AF1350" r:id="rId18363" display="https://www.daloopa.com/src/62711934" xr:uid="{E3C95075-A936-45BD-BF6A-6A4B095686FD}"/>
    <hyperlink ref="AJ1350" r:id="rId18364" display="https://www.daloopa.com/src/62711967" xr:uid="{D0C3A94F-D216-452F-A4B5-662F8AA97280}"/>
    <hyperlink ref="AN1350" r:id="rId18365" display="https://www.daloopa.com/src/62712013" xr:uid="{3351D7D3-411C-4669-A666-F7935E8F6EB6}"/>
    <hyperlink ref="A1351" r:id="rId18366" xr:uid="{21435AA5-3512-4B24-8CF8-F3921EAB9EEA}"/>
    <hyperlink ref="C1351" r:id="rId18367" xr:uid="{57E48A48-9C6A-435D-A03E-773547F1F72D}"/>
    <hyperlink ref="H1351" r:id="rId18368" display="https://www.daloopa.com/src/62711648" xr:uid="{F915D1B1-3662-4686-B761-C1E576823F6B}"/>
    <hyperlink ref="L1351" r:id="rId18369" display="https://www.daloopa.com/src/62711768" xr:uid="{C45D23BB-F1B9-4884-9435-D23445894CEB}"/>
    <hyperlink ref="P1351" r:id="rId18370" display="https://www.daloopa.com/src/62711802" xr:uid="{C8C3CF50-74C2-4281-A44E-6515D5DCB0FE}"/>
    <hyperlink ref="T1351" r:id="rId18371" display="https://www.daloopa.com/src/62711829" xr:uid="{74A28D85-1527-44C0-BCC7-3CB444E5490A}"/>
    <hyperlink ref="X1351" r:id="rId18372" display="https://www.daloopa.com/src/62711859" xr:uid="{720C3B81-F7D9-456B-AF3D-1D9ACCB41952}"/>
    <hyperlink ref="AB1351" r:id="rId18373" display="https://www.daloopa.com/src/62711918" xr:uid="{902DD16D-41D6-4291-AA26-DC5C0D380567}"/>
    <hyperlink ref="AF1351" r:id="rId18374" display="https://www.daloopa.com/src/62711936" xr:uid="{CE63643E-0207-4154-AE8E-68491C012134}"/>
    <hyperlink ref="AJ1351" r:id="rId18375" display="https://www.daloopa.com/src/62711969" xr:uid="{BED6037C-F078-4F94-9D1F-16DED55ED53E}"/>
    <hyperlink ref="AN1351" r:id="rId18376" display="https://www.daloopa.com/src/62712012" xr:uid="{E90BF8C8-E05B-4EF8-ADFE-458CFCB096D2}"/>
    <hyperlink ref="AR1351" r:id="rId18377" display="https://www.daloopa.com/src/67090310" xr:uid="{E44C3254-51F2-4CCF-80AE-90D0F3EBD7E8}"/>
    <hyperlink ref="A1352" r:id="rId18378" xr:uid="{A612167B-5490-4EB4-86B1-CC4ADEB2D241}"/>
    <hyperlink ref="C1352" r:id="rId18379" xr:uid="{745B84AE-4DD4-4F1A-AF0A-7A7641C6AA4C}"/>
    <hyperlink ref="H1352" r:id="rId18380" display="https://www.daloopa.com/src/62711649" xr:uid="{B3D09F0C-4D82-4640-822F-1580EF97B0C0}"/>
    <hyperlink ref="A1353" r:id="rId18381" xr:uid="{1124177A-5053-4DEA-B8B2-4412F0A26611}"/>
    <hyperlink ref="C1353" r:id="rId18382" xr:uid="{401BD34F-7AAE-4FAD-862D-E69F3DE11A9E}"/>
    <hyperlink ref="H1353" r:id="rId18383" display="https://www.daloopa.com/src/62711650" xr:uid="{BCB9FC11-8686-4721-8E1A-0CD925F93531}"/>
    <hyperlink ref="L1353" r:id="rId18384" display="https://www.daloopa.com/src/62711766" xr:uid="{5E22F73C-48ED-4818-8081-923B239728BF}"/>
    <hyperlink ref="P1353" r:id="rId18385" display="https://www.daloopa.com/src/62711798" xr:uid="{A4A16244-3E95-4E5D-B9B8-3D8228FD4876}"/>
    <hyperlink ref="X1353" r:id="rId18386" display="https://www.daloopa.com/src/62711847" xr:uid="{65817F7D-AC2F-4AA3-828B-15D54D49B736}"/>
    <hyperlink ref="AB1353" r:id="rId18387" display="https://www.daloopa.com/src/62711924" xr:uid="{9F5A8430-FA66-4525-B87D-CAC8A190EB3E}"/>
    <hyperlink ref="AF1353" r:id="rId18388" display="https://www.daloopa.com/src/62711942" xr:uid="{953EF1FF-255A-4E90-BB86-85120A1B2415}"/>
    <hyperlink ref="AJ1353" r:id="rId18389" display="https://www.daloopa.com/src/62711973" xr:uid="{F78363B7-D333-4177-9B51-F12330B96B94}"/>
    <hyperlink ref="AN1353" r:id="rId18390" display="https://www.daloopa.com/src/62712009" xr:uid="{54D304F4-97D2-456E-87C9-F82DAE59A8A8}"/>
    <hyperlink ref="AR1353" r:id="rId18391" display="https://www.daloopa.com/src/67090311" xr:uid="{5A6E5A79-885C-4AC6-95F2-18994FE9BB7D}"/>
    <hyperlink ref="A1354" r:id="rId18392" xr:uid="{6E6D0A39-6CE9-41E5-ABAD-69AD46169F21}"/>
    <hyperlink ref="C1354" r:id="rId18393" xr:uid="{33C60680-A45C-4463-9D16-4D239200ADB8}"/>
    <hyperlink ref="H1354" r:id="rId18394" display="https://www.daloopa.com/src/62711651" xr:uid="{D876A8F9-ACDA-420F-AEDE-A1E22B6AF070}"/>
    <hyperlink ref="L1354" r:id="rId18395" display="https://www.daloopa.com/src/62711765" xr:uid="{47BFBC26-8EE2-47AD-B1AA-2E945EC56B2B}"/>
    <hyperlink ref="P1354" r:id="rId18396" display="https://www.daloopa.com/src/62711792" xr:uid="{69A88253-9318-47BC-9F63-BE7D97FEE0DC}"/>
    <hyperlink ref="T1354" r:id="rId18397" display="https://www.daloopa.com/src/62711833" xr:uid="{0B56C535-ABB8-4DB9-A112-CD1141B9922F}"/>
    <hyperlink ref="X1354" r:id="rId18398" display="https://www.daloopa.com/src/62711863" xr:uid="{E75F4D1B-EC08-41E1-A12C-953A97CD048D}"/>
    <hyperlink ref="AB1354" r:id="rId18399" display="https://www.daloopa.com/src/62711920" xr:uid="{55558297-0A42-4355-9232-A9F7D03BCE80}"/>
    <hyperlink ref="AF1354" r:id="rId18400" display="https://www.daloopa.com/src/62711937" xr:uid="{7860DBDD-3055-4779-86FA-F8520FF2CE4B}"/>
    <hyperlink ref="AJ1354" r:id="rId18401" display="https://www.daloopa.com/src/62711974" xr:uid="{04EA5CAA-AADD-449B-8238-9806604D4500}"/>
    <hyperlink ref="AN1354" r:id="rId18402" display="https://www.daloopa.com/src/62712010" xr:uid="{16BB0C24-16D4-4181-9744-F6424B1F9349}"/>
    <hyperlink ref="AR1354" r:id="rId18403" display="https://www.daloopa.com/src/67090312" xr:uid="{1BE08351-4F33-4530-B523-C31C7A8009C4}"/>
    <hyperlink ref="A1355" r:id="rId18404" xr:uid="{ADD89F40-C7B5-468A-B5D6-A17FCF931AA6}"/>
    <hyperlink ref="C1355" r:id="rId18405" xr:uid="{05EE11DC-FFAC-48EF-B35E-18F353D684A0}"/>
    <hyperlink ref="H1355" r:id="rId18406" display="https://www.daloopa.com/src/62711652" xr:uid="{6E871AAE-290E-40E9-89C1-5AD6A22973BA}"/>
    <hyperlink ref="L1355" r:id="rId18407" display="https://www.daloopa.com/src/62711777" xr:uid="{6A77410F-2A15-4AE8-81A9-0F144480C23E}"/>
    <hyperlink ref="P1355" r:id="rId18408" display="https://www.daloopa.com/src/62711805" xr:uid="{91F3D02F-B8DC-41E3-AD4E-791C2329D921}"/>
    <hyperlink ref="T1355" r:id="rId18409" display="https://www.daloopa.com/src/62711830" xr:uid="{D066D094-915E-46F6-B4D7-8A673E751F4D}"/>
    <hyperlink ref="X1355" r:id="rId18410" display="https://www.daloopa.com/src/62711862" xr:uid="{593E1CA5-23F2-400D-B857-AFFDD4D6F1FB}"/>
    <hyperlink ref="AB1355" r:id="rId18411" display="https://www.daloopa.com/src/62711922" xr:uid="{DC268B84-E4D0-48C6-9AEC-997E48F00A18}"/>
    <hyperlink ref="AF1355" r:id="rId18412" display="https://www.daloopa.com/src/62711940" xr:uid="{D79DF226-EF5B-4A35-9014-0CC6D417E07F}"/>
    <hyperlink ref="A1356" r:id="rId18413" xr:uid="{AEA3F1BF-0E4A-4310-A3DB-137872A1B1B2}"/>
    <hyperlink ref="C1356" r:id="rId18414" xr:uid="{AA0C960E-E703-4B20-AEBA-079E30E2CEE9}"/>
    <hyperlink ref="H1356" r:id="rId18415" display="https://www.daloopa.com/src/62711653" xr:uid="{18BBBED7-2AC4-4B46-96E1-F55FF6BDD293}"/>
    <hyperlink ref="A1357" r:id="rId18416" xr:uid="{CAAD3ECF-DC50-4A80-8B32-9E49EAD4365C}"/>
    <hyperlink ref="C1357" r:id="rId18417" xr:uid="{27B76A2C-CD97-4F3C-B226-9721A6E71BE4}"/>
    <hyperlink ref="P1357" r:id="rId18418" display="https://www.daloopa.com/src/62711809" xr:uid="{227D6DB5-48E2-4A69-A9CE-F1AB92416CB9}"/>
    <hyperlink ref="T1357" r:id="rId18419" display="https://www.daloopa.com/src/62711834" xr:uid="{1B33A190-A9D6-482B-AF31-7B94E2D163CB}"/>
    <hyperlink ref="X1357" r:id="rId18420" display="https://www.daloopa.com/src/62711846" xr:uid="{3CD1C377-9C84-4BD4-B7F4-D2BA5A433DD9}"/>
    <hyperlink ref="AB1357" r:id="rId18421" display="https://www.daloopa.com/src/62711923" xr:uid="{60EDD4D3-39A4-4C8C-90E3-F7D55E611268}"/>
    <hyperlink ref="AF1357" r:id="rId18422" display="https://www.daloopa.com/src/62711941" xr:uid="{04D39889-4FC9-48B2-88D0-13568FF5BCF8}"/>
    <hyperlink ref="A1358" r:id="rId18423" xr:uid="{12387AB9-6148-4650-A110-0EBABA6CC3A8}"/>
    <hyperlink ref="C1358" r:id="rId18424" xr:uid="{41449F47-1A87-4DBA-8E28-CF8FE2F8F51E}"/>
    <hyperlink ref="AF1358" r:id="rId18425" display="https://www.daloopa.com/src/62711939" xr:uid="{21E072F0-4949-4783-B290-653C68525C0B}"/>
    <hyperlink ref="AJ1358" r:id="rId18426" display="https://www.daloopa.com/src/62711972" xr:uid="{E7905621-1E23-4169-99DC-CB7FF2906F29}"/>
    <hyperlink ref="AN1358" r:id="rId18427" display="https://www.daloopa.com/src/62712008" xr:uid="{34FB73FE-4F51-4448-881F-9460EB652073}"/>
    <hyperlink ref="AR1358" r:id="rId18428" display="https://www.daloopa.com/src/67090313" xr:uid="{B1704E5D-FBD1-47FE-986D-B647E989B144}"/>
    <hyperlink ref="A1359" r:id="rId18429" xr:uid="{AA4F77E1-37D0-4762-AAF8-0615AD52139F}"/>
    <hyperlink ref="C1359" r:id="rId18430" xr:uid="{D26C18CF-8783-4A43-9016-F06D98C06CFE}"/>
    <hyperlink ref="AR1359" r:id="rId18431" display="https://www.daloopa.com/src/67090322" xr:uid="{58410C15-95ED-4640-B174-6165D8A0DBA8}"/>
    <hyperlink ref="A1360" r:id="rId18432" xr:uid="{56E070CB-965D-4FC0-AAE0-C57D27004BB7}"/>
    <hyperlink ref="C1360" r:id="rId18433" xr:uid="{1173EF2E-23D3-4CEB-8AC6-50A00A0EEA59}"/>
    <hyperlink ref="AJ1360" r:id="rId18434" display="https://www.daloopa.com/src/62711970" xr:uid="{C726CCBE-BB3A-4164-BA6B-BFE2B03F035C}"/>
    <hyperlink ref="AN1360" r:id="rId18435" display="https://www.daloopa.com/src/62712007" xr:uid="{AF86953D-874F-4AB7-91AF-0D2B4270A54F}"/>
    <hyperlink ref="A1361" r:id="rId18436" xr:uid="{C2F3E096-6C5E-42E6-9B64-1480EBD42B15}"/>
    <hyperlink ref="C1361" r:id="rId18437" xr:uid="{13EC4102-D49B-4D7C-A01E-E805FA673A95}"/>
    <hyperlink ref="H1361" r:id="rId18438" display="https://www.daloopa.com/src/62711654" xr:uid="{6CA5B7EC-2568-48D8-B07E-1AD81CBD6CE0}"/>
    <hyperlink ref="L1361" r:id="rId18439" display="https://www.daloopa.com/src/62711772" xr:uid="{7251E3D2-A0C9-43FA-91DC-C810C3A4153C}"/>
    <hyperlink ref="P1361" r:id="rId18440" display="https://www.daloopa.com/src/62711794" xr:uid="{B9D1356D-1C8C-49CF-8671-8347466918F4}"/>
    <hyperlink ref="T1361" r:id="rId18441" display="https://www.daloopa.com/src/62711838" xr:uid="{1B71AE89-02B7-44A8-8952-46DD432AE10F}"/>
    <hyperlink ref="X1361" r:id="rId18442" display="https://www.daloopa.com/src/62711848" xr:uid="{EBD00F23-5702-42F9-8C61-DE0031EB76CC}"/>
    <hyperlink ref="AB1361" r:id="rId18443" display="https://www.daloopa.com/src/62711925" xr:uid="{B9F475A4-3290-4F7A-8149-A10057F11E89}"/>
    <hyperlink ref="AF1361" r:id="rId18444" display="https://www.daloopa.com/src/62711938" xr:uid="{E6C2A24C-806F-4FC9-9E81-3723625ACF50}"/>
    <hyperlink ref="AJ1361" r:id="rId18445" display="https://www.daloopa.com/src/62711968" xr:uid="{341D0D43-2600-447E-AA1E-84DE86AA9685}"/>
    <hyperlink ref="AN1361" r:id="rId18446" display="https://www.daloopa.com/src/62712006" xr:uid="{74121C19-FEA1-4706-A2F9-9AE168940011}"/>
    <hyperlink ref="AR1361" r:id="rId18447" display="https://www.daloopa.com/src/67090320" xr:uid="{0BF3A79E-BD37-45C7-933D-80111661616A}"/>
    <hyperlink ref="A1362" r:id="rId18448" xr:uid="{212D7F8D-94C8-44DB-B30C-C875F884E000}"/>
    <hyperlink ref="C1362" r:id="rId18449" xr:uid="{C7BDA358-AD5E-4225-B683-6FE18CBD2D79}"/>
    <hyperlink ref="H1362" r:id="rId18450" display="https://www.daloopa.com/src/62711655" xr:uid="{B3FD7990-148B-4524-B3BB-0331A3682059}"/>
    <hyperlink ref="L1362" r:id="rId18451" display="https://www.daloopa.com/src/62711775" xr:uid="{41AA1CC6-B51B-42B8-8198-27D2B0477455}"/>
    <hyperlink ref="P1362" r:id="rId18452" display="https://www.daloopa.com/src/62711812" xr:uid="{D3BA76F6-AF2D-421B-AAEB-E1B6B1B69F5C}"/>
    <hyperlink ref="T1362" r:id="rId18453" display="https://www.daloopa.com/src/62711837" xr:uid="{F7AF5C82-F84F-469E-AA77-E13B3426FB9F}"/>
    <hyperlink ref="X1362" r:id="rId18454" display="https://www.daloopa.com/src/62711851" xr:uid="{4EF2281F-3F8D-4108-8461-AFBDC40E9D9A}"/>
    <hyperlink ref="AB1362" r:id="rId18455" display="https://www.daloopa.com/src/62711908" xr:uid="{B4573D48-2A03-41F2-A384-8D1DD6D3A2A8}"/>
    <hyperlink ref="AF1362" r:id="rId18456" display="https://www.daloopa.com/src/62711943" xr:uid="{3B1081A6-E9A9-4B0E-9DF4-0937FF392A9C}"/>
    <hyperlink ref="AJ1362" r:id="rId18457" display="https://www.daloopa.com/src/62711975" xr:uid="{44C85BEB-54F7-4C26-9E13-B0F7E782B606}"/>
    <hyperlink ref="AN1362" r:id="rId18458" display="https://www.daloopa.com/src/62712005" xr:uid="{8DAA4776-B364-424B-B3E1-734D68287DB9}"/>
    <hyperlink ref="AR1362" r:id="rId18459" display="https://www.daloopa.com/src/67090318" xr:uid="{60522BF1-6465-4743-92E8-1D3F46A0F187}"/>
    <hyperlink ref="A1364" r:id="rId18460" xr:uid="{12974B57-4642-4537-930D-1B4C2C16ADA1}"/>
    <hyperlink ref="C1364" r:id="rId18461" xr:uid="{082B5CD0-66F9-4D79-A6D7-62B8EDDCA595}"/>
    <hyperlink ref="H1364" r:id="rId18462" display="https://www.daloopa.com/src/62711656" xr:uid="{128B85A0-E945-438C-A2E6-3B472BFF4375}"/>
    <hyperlink ref="L1364" r:id="rId18463" display="https://www.daloopa.com/src/62711774" xr:uid="{5A4BCCCA-1DB5-4441-8A76-5EDB9B4D4652}"/>
    <hyperlink ref="P1364" r:id="rId18464" display="https://www.daloopa.com/src/62711807" xr:uid="{14410983-573A-4C02-BAEA-CCAD15DB8DD2}"/>
    <hyperlink ref="T1364" r:id="rId18465" display="https://www.daloopa.com/src/62711839" xr:uid="{9B30005F-710F-4309-8F38-9C35FBCE9467}"/>
    <hyperlink ref="X1364" r:id="rId18466" display="https://www.daloopa.com/src/62711849" xr:uid="{499B0760-D181-4E47-A478-569DCAADD735}"/>
    <hyperlink ref="AB1364" r:id="rId18467" display="https://www.daloopa.com/src/62711909" xr:uid="{5E3F8504-CDA4-47CB-89BB-E71F96FA18D8}"/>
    <hyperlink ref="AF1364" r:id="rId18468" display="https://www.daloopa.com/src/62711945" xr:uid="{64035318-6491-467A-9E01-9C4EFEB19E62}"/>
    <hyperlink ref="AJ1364" r:id="rId18469" display="https://www.daloopa.com/src/62711976" xr:uid="{AD5854B3-20EE-4371-A888-A982BA168EBD}"/>
    <hyperlink ref="AN1364" r:id="rId18470" display="https://www.daloopa.com/src/62712004" xr:uid="{18F0E98A-5238-410A-9030-F92396715E23}"/>
    <hyperlink ref="AR1364" r:id="rId18471" display="https://www.daloopa.com/src/67090319" xr:uid="{C4AAA54E-B016-4C89-94A2-BAABF903E518}"/>
    <hyperlink ref="A1365" r:id="rId18472" xr:uid="{394815DD-7F71-4D10-9A6A-B2FEB2FA9475}"/>
    <hyperlink ref="C1365" r:id="rId18473" xr:uid="{A873CAB2-3EB9-4F36-A980-08377D65C5EA}"/>
    <hyperlink ref="H1365" r:id="rId18474" display="https://www.daloopa.com/src/62711657" xr:uid="{9944D31F-8D77-4446-923A-8B1588B6AC81}"/>
    <hyperlink ref="L1365" r:id="rId18475" display="https://www.daloopa.com/src/62711776" xr:uid="{9D72A5B1-DCD2-498E-B66A-FFE41ED3D0C3}"/>
    <hyperlink ref="P1365" r:id="rId18476" display="https://www.daloopa.com/src/62711811" xr:uid="{35403783-898A-4DDD-9E15-75210FD47520}"/>
    <hyperlink ref="T1365" r:id="rId18477" display="https://www.daloopa.com/src/62711844" xr:uid="{9DCB16C2-4B1D-4197-AB6D-34E2C3CA499F}"/>
    <hyperlink ref="X1365" r:id="rId18478" display="https://www.daloopa.com/src/62711850" xr:uid="{ED2E2937-B3E5-40B0-8E51-9BFE3667A568}"/>
    <hyperlink ref="AB1365" r:id="rId18479" display="https://www.daloopa.com/src/62711910" xr:uid="{D96EBA60-B1DE-4693-987C-CE1147CDE9A7}"/>
    <hyperlink ref="AF1365" r:id="rId18480" display="https://www.daloopa.com/src/62711944" xr:uid="{2B6A8FD9-60D2-4843-A025-909379762D3B}"/>
    <hyperlink ref="AJ1365" r:id="rId18481" display="https://www.daloopa.com/src/62711977" xr:uid="{9039BA82-AC50-4E2D-9BDE-4E33E7AE3B8C}"/>
    <hyperlink ref="AN1365" r:id="rId18482" display="https://www.daloopa.com/src/62712003" xr:uid="{73401E3A-0FB4-4096-B951-0DC23B2A23DD}"/>
    <hyperlink ref="AR1365" r:id="rId18483" display="https://www.daloopa.com/src/67090317" xr:uid="{B8478DB5-3E02-4848-88F0-B50C9E32DCBE}"/>
    <hyperlink ref="A1368" r:id="rId18484" xr:uid="{0313EFA6-930E-4350-A6E6-13251A58C39D}"/>
    <hyperlink ref="C1368" r:id="rId18485" xr:uid="{BC1B8421-05EA-4B0B-93A6-AA1588507299}"/>
    <hyperlink ref="H1368" r:id="rId18486" display="https://www.daloopa.com/src/62711658" xr:uid="{5F778FEC-6046-4FC4-8CF2-5C0BEABC36C4}"/>
    <hyperlink ref="L1368" r:id="rId18487" display="https://www.daloopa.com/src/62711764" xr:uid="{804AA796-B130-4933-A396-B1922B5CC442}"/>
    <hyperlink ref="P1368" r:id="rId18488" display="https://www.daloopa.com/src/62711810" xr:uid="{63001029-62EB-499C-BA59-F7354745F44C}"/>
    <hyperlink ref="T1368" r:id="rId18489" display="https://www.daloopa.com/src/62711840" xr:uid="{9B685C33-CF8F-4514-A820-ADDBB4F5FF9A}"/>
    <hyperlink ref="X1368" r:id="rId18490" display="https://www.daloopa.com/src/62711852" xr:uid="{82723D58-AB8C-49DC-B738-B6F32129FC90}"/>
    <hyperlink ref="AB1368" r:id="rId18491" display="https://www.daloopa.com/src/62711911" xr:uid="{66197D43-E5B2-440E-9A44-B576346F1291}"/>
    <hyperlink ref="AF1368" r:id="rId18492" display="https://www.daloopa.com/src/62711946" xr:uid="{253D8707-3446-425D-AB90-3FD9283CB681}"/>
    <hyperlink ref="AJ1368" r:id="rId18493" display="https://www.daloopa.com/src/62711978" xr:uid="{96252112-B703-44C6-8065-D825B1D95764}"/>
    <hyperlink ref="AN1368" r:id="rId18494" display="https://www.daloopa.com/src/62712002" xr:uid="{E8F987C9-0C9E-4DB6-9839-1B66220080C5}"/>
    <hyperlink ref="AR1368" r:id="rId18495" display="https://www.daloopa.com/src/67090316" xr:uid="{AEB99D44-5BF5-45F7-AB3D-9D3692047B6E}"/>
    <hyperlink ref="A1369" r:id="rId18496" xr:uid="{DC3DC30E-3E4C-41CA-B3FC-241A8332689D}"/>
    <hyperlink ref="C1369" r:id="rId18497" xr:uid="{B5858E18-A3B6-4F97-A3ED-910C8CFD2898}"/>
    <hyperlink ref="H1369" r:id="rId18498" display="https://www.daloopa.com/src/62711659" xr:uid="{483BDAB7-3628-49CA-9D5A-429594F3815F}"/>
    <hyperlink ref="L1369" r:id="rId18499" display="https://www.daloopa.com/src/62711758" xr:uid="{16581E6B-7010-44D8-95ED-4158C2B13FF4}"/>
    <hyperlink ref="P1369" r:id="rId18500" display="https://www.daloopa.com/src/62711791" xr:uid="{C38EC34C-F1E5-4C45-AC15-015A308890D1}"/>
    <hyperlink ref="T1369" r:id="rId18501" display="https://www.daloopa.com/src/62711841" xr:uid="{090A7871-70FE-4D47-9306-E463CBEEECED}"/>
    <hyperlink ref="X1369" r:id="rId18502" display="https://www.daloopa.com/src/62711853" xr:uid="{D23F9090-3F87-4E09-AB46-E88C6601561C}"/>
    <hyperlink ref="AB1369" r:id="rId18503" display="https://www.daloopa.com/src/62711912" xr:uid="{5C82A747-2C8D-4EFB-8222-96104B2E60AD}"/>
    <hyperlink ref="A1370" r:id="rId18504" xr:uid="{4E72DB64-D869-436E-9063-EB93C42914A8}"/>
    <hyperlink ref="C1370" r:id="rId18505" xr:uid="{15F2A187-46A7-4017-BCE9-70FD18E06F05}"/>
    <hyperlink ref="H1370" r:id="rId18506" display="https://www.daloopa.com/src/62711664" xr:uid="{0760E2DA-0F94-4F6F-B132-86B42C282AC6}"/>
    <hyperlink ref="A1371" r:id="rId18507" xr:uid="{F66A5847-0544-42FA-BE53-486CACF148C4}"/>
    <hyperlink ref="C1371" r:id="rId18508" xr:uid="{83861B50-0C58-46A5-9AD2-583067459D0F}"/>
    <hyperlink ref="H1371" r:id="rId18509" display="https://www.daloopa.com/src/62711660" xr:uid="{256B1B53-FF5A-4E08-8B66-6E7A1CFD04B9}"/>
    <hyperlink ref="A1372" r:id="rId18510" xr:uid="{94D0BE40-65DA-4E5F-A7C0-CCD1777D934B}"/>
    <hyperlink ref="C1372" r:id="rId18511" xr:uid="{BABD9901-1674-4032-B461-2C297B56B952}"/>
    <hyperlink ref="L1372" r:id="rId18512" display="https://www.daloopa.com/src/62711760" xr:uid="{74AEEC04-6500-4DB4-8D1C-ACCE752A4001}"/>
    <hyperlink ref="P1372" r:id="rId18513" display="https://www.daloopa.com/src/62711796" xr:uid="{6BF04EF1-CC29-483A-9C6E-7363A6D49D2D}"/>
    <hyperlink ref="A1373" r:id="rId18514" xr:uid="{537A039B-5781-4349-8BF4-427CB34949B5}"/>
    <hyperlink ref="C1373" r:id="rId18515" xr:uid="{5BD013AD-5579-40BC-A3BD-A5D271E6DCA3}"/>
    <hyperlink ref="L1373" r:id="rId18516" display="https://www.daloopa.com/src/62711761" xr:uid="{E63BE27F-A68F-428D-A867-1EE7FFBF3244}"/>
    <hyperlink ref="P1373" r:id="rId18517" display="https://www.daloopa.com/src/62711800" xr:uid="{42FCE060-D250-42FB-8066-8805695BC5F4}"/>
    <hyperlink ref="T1373" r:id="rId18518" display="https://www.daloopa.com/src/62711842" xr:uid="{E83DEEBE-EA61-41E8-BAC2-E3CDD864E11D}"/>
    <hyperlink ref="X1373" r:id="rId18519" display="https://www.daloopa.com/src/62711854" xr:uid="{5B4FB55B-4F05-40EC-B20F-B92423E8C852}"/>
    <hyperlink ref="AB1373" r:id="rId18520" display="https://www.daloopa.com/src/62711914" xr:uid="{424146B4-4218-4A66-B3FF-36075D5CBCF3}"/>
    <hyperlink ref="AF1373" r:id="rId18521" display="https://www.daloopa.com/src/62711947" xr:uid="{63F958F9-B0E7-4C2F-BF45-917F4A6A3EF9}"/>
    <hyperlink ref="AJ1373" r:id="rId18522" display="https://www.daloopa.com/src/62711979" xr:uid="{CDBF2576-A7E6-4C18-A3EB-466DAC1124D1}"/>
    <hyperlink ref="A1374" r:id="rId18523" xr:uid="{EAD4262A-9816-41AD-A6B4-160812DE29D6}"/>
    <hyperlink ref="C1374" r:id="rId18524" xr:uid="{B5B6FEB4-58F8-44A5-AAAD-6CD80C363DB3}"/>
    <hyperlink ref="P1374" r:id="rId18525" display="https://www.daloopa.com/src/62711806" xr:uid="{02C267C1-AA51-4CAF-9674-DDFBFD16D117}"/>
    <hyperlink ref="T1374" r:id="rId18526" display="https://www.daloopa.com/src/62711845" xr:uid="{B311E425-614D-4DB9-AEA7-1A861B45D4AE}"/>
    <hyperlink ref="X1374" r:id="rId18527" display="https://www.daloopa.com/src/62711855" xr:uid="{04E916CD-5B21-43E7-97B0-1DE1EF104805}"/>
    <hyperlink ref="AF1374" r:id="rId18528" display="https://www.daloopa.com/src/62711948" xr:uid="{771A23B5-E0F1-4164-BBE6-77902F0A8A5D}"/>
    <hyperlink ref="AJ1374" r:id="rId18529" display="https://www.daloopa.com/src/62711980" xr:uid="{A6CA8D96-F8CB-4BE1-A4AD-F2DA47A25457}"/>
    <hyperlink ref="A1375" r:id="rId18530" xr:uid="{8E92AB7A-38BD-4A3F-96AE-FC488B5FEB59}"/>
    <hyperlink ref="C1375" r:id="rId18531" xr:uid="{4EF6C8F5-A58C-46E8-B56B-45147E776994}"/>
    <hyperlink ref="AB1375" r:id="rId18532" display="https://www.daloopa.com/src/62711913" xr:uid="{5400CA72-D37D-42E9-A32A-16D829504F45}"/>
    <hyperlink ref="AF1375" r:id="rId18533" display="https://www.daloopa.com/src/62711949" xr:uid="{23817E1D-6AD7-400F-84ED-BEE8619A1D84}"/>
    <hyperlink ref="AJ1375" r:id="rId18534" display="https://www.daloopa.com/src/62711962" xr:uid="{EB222F07-B0E2-4983-8B26-F91380F5D413}"/>
    <hyperlink ref="AN1375" r:id="rId18535" display="https://www.daloopa.com/src/62712001" xr:uid="{1028321E-8E69-40D8-A6CB-7F521F9988AF}"/>
    <hyperlink ref="AR1375" r:id="rId18536" display="https://www.daloopa.com/src/67090314" xr:uid="{81EE9182-97ED-4A17-AFB0-A4C7CD7950B7}"/>
    <hyperlink ref="A1376" r:id="rId18537" xr:uid="{03B3BAB3-E9CF-4AFF-BEA6-119AE14F2574}"/>
    <hyperlink ref="C1376" r:id="rId18538" xr:uid="{9DC91235-F8CC-45DF-9640-804211E96F57}"/>
    <hyperlink ref="AF1376" r:id="rId18539" display="https://www.daloopa.com/src/62711930" xr:uid="{F91A24C4-F070-495E-B9B9-7D976E6222B5}"/>
    <hyperlink ref="AJ1376" r:id="rId18540" display="https://www.daloopa.com/src/62711963" xr:uid="{06B2B63F-27A4-4AEB-810D-B42A9C4692D2}"/>
    <hyperlink ref="AN1376" r:id="rId18541" display="https://www.daloopa.com/src/62712000" xr:uid="{8DE20BF9-0DF4-4C00-9F6E-830F6D949063}"/>
    <hyperlink ref="AR1376" r:id="rId18542" display="https://www.daloopa.com/src/67090315" xr:uid="{1070DD2C-5FBB-4DCD-838B-B7D1C02F39E1}"/>
    <hyperlink ref="A1377" r:id="rId18543" xr:uid="{FE2618E2-1671-42E3-B8C6-6F9111E938AA}"/>
    <hyperlink ref="C1377" r:id="rId18544" xr:uid="{51ABF925-0B0C-495E-9786-3B0AF70EF350}"/>
    <hyperlink ref="H1377" r:id="rId18545" display="https://www.daloopa.com/src/62711661" xr:uid="{1EEDFB79-2DDA-46BC-A2E9-411D63EDC851}"/>
    <hyperlink ref="L1377" r:id="rId18546" display="https://www.daloopa.com/src/62711762" xr:uid="{3A4FE447-D00D-4630-9B3F-F3AA951CE824}"/>
    <hyperlink ref="P1377" r:id="rId18547" display="https://www.daloopa.com/src/62711803" xr:uid="{0ED73DC4-07E4-482B-9624-B693CF2AA5F7}"/>
    <hyperlink ref="T1377" r:id="rId18548" display="https://www.daloopa.com/src/62711843" xr:uid="{B9D1AE41-79CA-4A6F-BB22-393686C2184A}"/>
    <hyperlink ref="X1377" r:id="rId18549" display="https://www.daloopa.com/src/62711856" xr:uid="{0948E211-6AC5-4D8D-AA11-BF3CDB4014A9}"/>
    <hyperlink ref="AB1377" r:id="rId18550" display="https://www.daloopa.com/src/62711916" xr:uid="{65261E42-34B3-4090-A3A6-295D50E299BF}"/>
    <hyperlink ref="AF1377" r:id="rId18551" display="https://www.daloopa.com/src/62711931" xr:uid="{56ED625C-8D4E-4BA0-9573-2B7424CD615A}"/>
    <hyperlink ref="AJ1377" r:id="rId18552" display="https://www.daloopa.com/src/62711965" xr:uid="{B3B7FE94-60E9-485B-8E24-3091D1DD2040}"/>
    <hyperlink ref="AN1377" r:id="rId18553" display="https://www.daloopa.com/src/62712015" xr:uid="{3DA77EED-1873-40DF-8409-488E25637DD3}"/>
    <hyperlink ref="AR1377" r:id="rId18554" display="https://www.daloopa.com/src/67090324" xr:uid="{B62BF6BA-F3CE-47B3-A584-56D1AF683876}"/>
    <hyperlink ref="A1378" r:id="rId18555" xr:uid="{9189C591-E4F1-48AB-BB78-BCECE204DC32}"/>
    <hyperlink ref="C1378" r:id="rId18556" xr:uid="{A0E30486-DA98-4896-8DC9-416DC96F7317}"/>
    <hyperlink ref="H1378" r:id="rId18557" display="https://www.daloopa.com/src/62711662" xr:uid="{6A9B442F-9B23-4C3D-AEE8-0DE452C54330}"/>
    <hyperlink ref="L1378" r:id="rId18558" display="https://www.daloopa.com/src/62711759" xr:uid="{07AD8532-0E1B-4736-ADD8-CB3C72802909}"/>
    <hyperlink ref="P1378" r:id="rId18559" display="https://www.daloopa.com/src/62711808" xr:uid="{6C3C1EB9-7E98-4E4A-8E65-053CE10FDAEE}"/>
    <hyperlink ref="T1378" r:id="rId18560" display="https://www.daloopa.com/src/62711835" xr:uid="{D495F232-C439-4669-A1A3-1463C6B1FF3A}"/>
    <hyperlink ref="X1378" r:id="rId18561" display="https://www.daloopa.com/src/62711857" xr:uid="{A557F42A-A5D3-47CB-B11F-D67E0D9B8C42}"/>
    <hyperlink ref="AB1378" r:id="rId18562" display="https://www.daloopa.com/src/62711915" xr:uid="{D20998F3-BD89-4484-8AD1-4F77C636F62A}"/>
    <hyperlink ref="AF1378" r:id="rId18563" display="https://www.daloopa.com/src/62711933" xr:uid="{8A56E29E-1710-4FEB-826E-A8E32E961778}"/>
    <hyperlink ref="AJ1378" r:id="rId18564" display="https://www.daloopa.com/src/62711964" xr:uid="{12125451-07DB-4241-B2C3-E456A4E35A74}"/>
    <hyperlink ref="AN1378" r:id="rId18565" display="https://www.daloopa.com/src/62712014" xr:uid="{351CAC92-7A5C-4CC6-A531-B5107FF7743E}"/>
    <hyperlink ref="AR1378" r:id="rId18566" display="https://www.daloopa.com/src/67090323" xr:uid="{A79216F4-E66A-472F-89A4-C56D79A959ED}"/>
    <hyperlink ref="A1380" r:id="rId18567" xr:uid="{A39888A6-7EA3-4118-BBDE-AA8FD55D4FEC}"/>
    <hyperlink ref="C1380" r:id="rId18568" xr:uid="{49E7A03C-3CAE-4EC7-8DA3-1F968B40AC8C}"/>
    <hyperlink ref="H1380" r:id="rId18569" display="https://www.daloopa.com/src/62711663" xr:uid="{3D2334E8-42C5-4EA1-95A8-C9171E32463F}"/>
    <hyperlink ref="L1380" r:id="rId18570" display="https://www.daloopa.com/src/62711763" xr:uid="{A033C2B5-7FE9-4053-9FFA-943929DBD1C3}"/>
    <hyperlink ref="P1380" r:id="rId18571" display="https://www.daloopa.com/src/62711804" xr:uid="{F09E742F-FFD4-4D8F-B48F-97AF70E3205C}"/>
    <hyperlink ref="T1380" r:id="rId18572" display="https://www.daloopa.com/src/62711836" xr:uid="{CA173EC1-7D48-42CA-A670-7E225A864B2B}"/>
    <hyperlink ref="X1380" r:id="rId18573" display="https://www.daloopa.com/src/62711858" xr:uid="{3257FC3A-EF52-4EE7-A6EB-BDD9058AF662}"/>
    <hyperlink ref="AB1380" r:id="rId18574" display="https://www.daloopa.com/src/62711917" xr:uid="{0AE6E68E-CC87-4912-B25F-C94ACD12175F}"/>
    <hyperlink ref="AF1380" r:id="rId18575" display="https://www.daloopa.com/src/62711932" xr:uid="{1D0490FA-B4E3-4003-82DF-78563F32BD05}"/>
    <hyperlink ref="AJ1380" r:id="rId18576" display="https://www.daloopa.com/src/62711966" xr:uid="{2130CF23-0049-4A4C-9E49-EC21BE57F57A}"/>
    <hyperlink ref="AN1380" r:id="rId18577" display="https://www.daloopa.com/src/62712011" xr:uid="{0E6A8A03-9026-4806-B267-B75761FFBDAD}"/>
    <hyperlink ref="AR1380" r:id="rId18578" display="https://www.daloopa.com/src/67090321" xr:uid="{39C3BF39-9351-449D-8585-2829639E23F5}"/>
    <hyperlink ref="A1383" r:id="rId18579" xr:uid="{DAA78C34-4F3D-4E9B-B2DD-5F2FBD615A06}"/>
    <hyperlink ref="C1383" r:id="rId18580" xr:uid="{B879B27C-0D9E-4D2B-B506-05A703DBF345}"/>
    <hyperlink ref="AJ1383" r:id="rId18581" display="https://www.daloopa.com/src/62708167" xr:uid="{E66AC3C5-C1BC-4B74-9321-A327DDAB1EC3}"/>
    <hyperlink ref="AK1383" r:id="rId18582" display="https://www.daloopa.com/src/62707753" xr:uid="{2000A4AF-313D-4968-8C0D-993439DDBB66}"/>
    <hyperlink ref="AL1383" r:id="rId18583" display="https://www.daloopa.com/src/62707705" xr:uid="{9C404924-BE51-463F-B8C5-0BD2999C787F}"/>
    <hyperlink ref="AM1383" r:id="rId18584" display="https://www.daloopa.com/src/62707612" xr:uid="{CB5E32B5-5993-496A-B009-8A8ED47B5AC2}"/>
    <hyperlink ref="AN1383" r:id="rId18585" display="https://www.daloopa.com/src/62707461" xr:uid="{3F10F1D9-A80E-4DFC-AFED-FB66B03D74B4}"/>
    <hyperlink ref="AO1383" r:id="rId18586" display="https://www.daloopa.com/src/62707333" xr:uid="{777532BC-7CEC-4AEF-A665-CCDC064B0B07}"/>
    <hyperlink ref="AP1383" r:id="rId18587" display="https://www.daloopa.com/src/62707212" xr:uid="{0C32E058-25E4-4BED-A8BB-4635DC1AA767}"/>
    <hyperlink ref="AQ1383" r:id="rId18588" display="https://www.daloopa.com/src/62997591" xr:uid="{EDDCC56F-35ED-44F8-834D-2F4F9C366B3F}"/>
    <hyperlink ref="AR1383" r:id="rId18589" display="https://www.daloopa.com/src/67085130" xr:uid="{B7D8DD83-738A-4C14-9FE4-94D90BAB0F32}"/>
    <hyperlink ref="A1396" r:id="rId18590" xr:uid="{1CE2598A-483F-49C9-A704-420FA2C595B4}"/>
    <hyperlink ref="C1396" r:id="rId18591" xr:uid="{0147CEBC-97ED-475A-AA07-B56B6ED29B3D}"/>
    <hyperlink ref="E1396" r:id="rId18592" display="https://www.daloopa.com/src/50393526" xr:uid="{2AE6C38B-EF1F-47B0-AE21-87F2386B90C4}"/>
    <hyperlink ref="F1396" r:id="rId18593" display="https://www.daloopa.com/src/50393521" xr:uid="{A218571E-5E2E-40FA-90AD-14C7A39F3EB2}"/>
    <hyperlink ref="G1396" r:id="rId18594" display="https://www.daloopa.com/src/50393517" xr:uid="{58E4D61B-06D9-4D04-A2FC-A1CACD38515E}"/>
    <hyperlink ref="H1396" r:id="rId18595" display="https://www.daloopa.com/src/50393513" xr:uid="{F1B0B9E1-9A94-44A4-96DB-F6C068BDE7DE}"/>
    <hyperlink ref="I1396" r:id="rId18596" display="https://www.daloopa.com/src/50393510" xr:uid="{8FF9D251-199C-4E9B-BA8B-7D53BB05667D}"/>
    <hyperlink ref="J1396" r:id="rId18597" display="https://www.daloopa.com/src/50393505" xr:uid="{F0DC7BB4-D093-49CA-A192-2D81C4921432}"/>
    <hyperlink ref="K1396" r:id="rId18598" display="https://www.daloopa.com/src/50393501" xr:uid="{1F1DD75F-F1BA-45F5-AE0F-AD79DF3AD227}"/>
    <hyperlink ref="L1396" r:id="rId18599" display="https://www.daloopa.com/src/50393471" xr:uid="{47421F3E-485B-424D-98A8-6AAD97F9D68B}"/>
    <hyperlink ref="M1396" r:id="rId18600" display="https://www.daloopa.com/src/50393480" xr:uid="{B80DDBDE-121F-47D4-9B49-091043C4DB69}"/>
    <hyperlink ref="N1396" r:id="rId18601" display="https://www.daloopa.com/src/50393483" xr:uid="{05B041DC-D13D-482A-97A0-137E70BDEE75}"/>
    <hyperlink ref="O1396" r:id="rId18602" display="https://www.daloopa.com/src/50393492" xr:uid="{79A62C5C-8637-4A9A-9272-BFB4C1605342}"/>
    <hyperlink ref="P1396" r:id="rId18603" display="https://www.daloopa.com/src/50393449" xr:uid="{FF0AB156-75C5-42C1-965E-530C276FD4A1}"/>
    <hyperlink ref="Q1396" r:id="rId18604" display="https://www.daloopa.com/src/50393420" xr:uid="{9E562759-7FC3-4F6E-9979-511AA4170445}"/>
    <hyperlink ref="R1396" r:id="rId18605" display="https://www.daloopa.com/src/50393417" xr:uid="{42A84CB0-E5E2-4EAD-BA03-348A1F8FC246}"/>
    <hyperlink ref="S1396" r:id="rId18606" display="https://www.daloopa.com/src/50393411" xr:uid="{AA5215EA-F048-4253-B8DA-41D1CDD380A3}"/>
    <hyperlink ref="T1396" r:id="rId18607" display="https://www.daloopa.com/src/50393403" xr:uid="{342FC5A9-A722-4694-ADE6-8B58485738DC}"/>
    <hyperlink ref="U1396" r:id="rId18608" display="https://www.daloopa.com/src/50393398" xr:uid="{8C85B230-6188-4E7C-BCAE-2D6C0819D658}"/>
    <hyperlink ref="V1396" r:id="rId18609" display="https://www.daloopa.com/src/50393392" xr:uid="{9486B88F-A075-4EA6-9500-F114658E3007}"/>
    <hyperlink ref="W1396" r:id="rId18610" display="https://www.daloopa.com/src/50393388" xr:uid="{33D69ED9-107A-4C52-987F-37533D6FA9E4}"/>
    <hyperlink ref="X1396" r:id="rId18611" display="https://www.daloopa.com/src/50393381" xr:uid="{9A3E44E0-1FAB-41AC-966D-7E63AE85AF98}"/>
    <hyperlink ref="A1397" r:id="rId18612" xr:uid="{BEF35F9E-624A-4984-A367-CB4E24B29646}"/>
    <hyperlink ref="C1397" r:id="rId18613" xr:uid="{B10357A0-0720-4ED9-BC14-F4676E0BB5B5}"/>
    <hyperlink ref="E1397" r:id="rId18614" display="https://www.daloopa.com/src/50393524" xr:uid="{2D6F054A-1779-4279-8A01-2563B7EE6410}"/>
    <hyperlink ref="F1397" r:id="rId18615" display="https://www.daloopa.com/src/50393520" xr:uid="{1D88AEBE-8BB2-4F19-A9F8-D5FBB4E2CD9F}"/>
    <hyperlink ref="G1397" r:id="rId18616" display="https://www.daloopa.com/src/50393516" xr:uid="{3E1E2B9C-E2ED-4B3A-9E58-10C876258F7E}"/>
    <hyperlink ref="H1397" r:id="rId18617" display="https://www.daloopa.com/src/50393512" xr:uid="{F31C9761-98F1-4A6C-907F-2472447E40D3}"/>
    <hyperlink ref="I1397" r:id="rId18618" display="https://www.daloopa.com/src/50393508" xr:uid="{8FB2C118-A8BD-49D7-8B2C-34B3121D07AE}"/>
    <hyperlink ref="J1397" r:id="rId18619" display="https://www.daloopa.com/src/50393504" xr:uid="{9EC75797-CBA2-4B64-9E96-26CC6AF2B396}"/>
    <hyperlink ref="K1397" r:id="rId18620" display="https://www.daloopa.com/src/50393500" xr:uid="{0D9140BC-A862-49A3-B648-008C4343BCBA}"/>
    <hyperlink ref="L1397" r:id="rId18621" display="https://www.daloopa.com/src/50393470" xr:uid="{E6DB07D4-9DA7-4FDD-BF2D-631221FA880E}"/>
    <hyperlink ref="M1397" r:id="rId18622" display="https://www.daloopa.com/src/50393479" xr:uid="{5C02DC41-5476-496A-8D9C-8C15EB684618}"/>
    <hyperlink ref="N1397" r:id="rId18623" display="https://www.daloopa.com/src/50393485" xr:uid="{362E72FA-6156-495B-A602-08D1710EFE47}"/>
    <hyperlink ref="O1397" r:id="rId18624" display="https://www.daloopa.com/src/50393491" xr:uid="{AE79A50F-E3BA-4620-ACAB-723A16C90DF4}"/>
    <hyperlink ref="P1397" r:id="rId18625" display="https://www.daloopa.com/src/50393447" xr:uid="{4DF9503A-8C5E-4C8C-8797-6CC0E133EDB1}"/>
    <hyperlink ref="Q1397" r:id="rId18626" display="https://www.daloopa.com/src/50393419" xr:uid="{7A064FE1-DD0E-477E-BA4F-E164CB9A4172}"/>
    <hyperlink ref="R1397" r:id="rId18627" display="https://www.daloopa.com/src/50393415" xr:uid="{3A9F20C8-5468-4577-9990-CFE06609C63D}"/>
    <hyperlink ref="S1397" r:id="rId18628" display="https://www.daloopa.com/src/50393409" xr:uid="{9A698564-7100-47ED-A0F0-B769D63453E3}"/>
    <hyperlink ref="T1397" r:id="rId18629" display="https://www.daloopa.com/src/50393401" xr:uid="{687B5898-1B7F-43D1-B9CE-D19896F2E2C9}"/>
    <hyperlink ref="U1397" r:id="rId18630" display="https://www.daloopa.com/src/50393397" xr:uid="{6603BFE7-2797-4FD6-BFB0-9C37D2C9B9CB}"/>
    <hyperlink ref="V1397" r:id="rId18631" display="https://www.daloopa.com/src/50393394" xr:uid="{FF6DAF39-60B2-4704-9735-DD567D76A557}"/>
    <hyperlink ref="W1397" r:id="rId18632" display="https://www.daloopa.com/src/50393390" xr:uid="{B59F435B-FCAF-43FA-B889-358893FDCD97}"/>
    <hyperlink ref="X1397" r:id="rId18633" display="https://www.daloopa.com/src/50393380" xr:uid="{C6DEEE09-F7F1-476A-A128-1AAF436D89F7}"/>
    <hyperlink ref="A1398" r:id="rId18634" xr:uid="{6E9B153C-5936-4A35-8CBD-DAC25451531D}"/>
    <hyperlink ref="C1398" r:id="rId18635" xr:uid="{859A44DD-284B-4B14-A8BB-3248F8DD0820}"/>
    <hyperlink ref="E1398" r:id="rId18636" display="https://www.daloopa.com/src/50393525" xr:uid="{841EF2BB-548A-4F30-9794-9210E61F4A6D}"/>
    <hyperlink ref="F1398" r:id="rId18637" display="https://www.daloopa.com/src/50393522" xr:uid="{BFBAEE22-BFAF-4C79-94C1-2F1C9D07641F}"/>
    <hyperlink ref="G1398" r:id="rId18638" display="https://www.daloopa.com/src/50393518" xr:uid="{98EE997B-986E-47C6-B1A4-C2E43DBE5986}"/>
    <hyperlink ref="H1398" r:id="rId18639" display="https://www.daloopa.com/src/50393514" xr:uid="{41FA2D83-2AD8-4013-814A-448BF292EF7A}"/>
    <hyperlink ref="I1398" r:id="rId18640" display="https://www.daloopa.com/src/50393509" xr:uid="{ACAFDF51-647D-47DF-A42D-960C0760EC8D}"/>
    <hyperlink ref="J1398" r:id="rId18641" display="https://www.daloopa.com/src/50393506" xr:uid="{42ACFBC0-76AE-4178-ACB6-E1968346BFAA}"/>
    <hyperlink ref="K1398" r:id="rId18642" display="https://www.daloopa.com/src/50393502" xr:uid="{6EBC307A-18AE-4AD2-9143-99C02CECFE19}"/>
    <hyperlink ref="L1398" r:id="rId18643" display="https://www.daloopa.com/src/50393472" xr:uid="{09590B6C-D281-4895-94D1-F617305BA991}"/>
    <hyperlink ref="M1398" r:id="rId18644" display="https://www.daloopa.com/src/50393481" xr:uid="{748F6A55-CD60-45CC-91F6-E11FFFE6E895}"/>
    <hyperlink ref="N1398" r:id="rId18645" display="https://www.daloopa.com/src/50393484" xr:uid="{10626FD2-E347-4C88-A8C6-76B7BB829FC0}"/>
    <hyperlink ref="O1398" r:id="rId18646" display="https://www.daloopa.com/src/50393493" xr:uid="{66966D16-2CF1-43AE-9921-1780E5827181}"/>
    <hyperlink ref="P1398" r:id="rId18647" display="https://www.daloopa.com/src/50393448" xr:uid="{C042EFAB-35A1-47DA-96A4-61F4744A5D32}"/>
    <hyperlink ref="Q1398" r:id="rId18648" display="https://www.daloopa.com/src/50393421" xr:uid="{A120D974-DF43-4C51-8725-EADE607BEF75}"/>
    <hyperlink ref="R1398" r:id="rId18649" display="https://www.daloopa.com/src/50393416" xr:uid="{7ECE8412-8278-4A99-BA72-C338AE60F8BE}"/>
    <hyperlink ref="S1398" r:id="rId18650" display="https://www.daloopa.com/src/50393410" xr:uid="{225E35BC-1F79-4E43-9A09-66EE13B07B57}"/>
    <hyperlink ref="T1398" r:id="rId18651" display="https://www.daloopa.com/src/50393402" xr:uid="{F0FD36E6-7213-4C32-AC9E-F1CF9FF8B9F6}"/>
    <hyperlink ref="U1398" r:id="rId18652" display="https://www.daloopa.com/src/50393399" xr:uid="{EEF523B7-65BB-43E2-BC42-843F49155045}"/>
    <hyperlink ref="V1398" r:id="rId18653" display="https://www.daloopa.com/src/50393393" xr:uid="{B0DC1180-0874-473C-8BAE-7B770AFD658A}"/>
    <hyperlink ref="W1398" r:id="rId18654" display="https://www.daloopa.com/src/50393389" xr:uid="{F4EC9E03-E16C-4B77-B6BB-09F7A48FF7C6}"/>
    <hyperlink ref="X1398" r:id="rId18655" display="https://www.daloopa.com/src/50393382" xr:uid="{880C02A8-0D9D-4B66-8148-2762A367A6A3}"/>
    <hyperlink ref="A1401" r:id="rId18656" xr:uid="{5DAC8F18-7DFE-4F92-86D0-7A2C4E439794}"/>
    <hyperlink ref="C1401" r:id="rId18657" xr:uid="{E7F89C80-02C3-4B1E-B9BF-8393E76D2717}"/>
    <hyperlink ref="E1401" r:id="rId18658" display="https://www.daloopa.com/src/48900280" xr:uid="{6A1882FC-18AA-4E83-8855-402623953E50}"/>
    <hyperlink ref="F1401" r:id="rId18659" display="https://www.daloopa.com/src/48900240" xr:uid="{F20A41C9-7586-4C02-A620-D043164D4F0F}"/>
    <hyperlink ref="G1401" r:id="rId18660" display="https://www.daloopa.com/src/48900195" xr:uid="{B242E013-BF45-4E69-A900-CD8E7A85094D}"/>
    <hyperlink ref="H1401" r:id="rId18661" display="https://www.daloopa.com/src/50393529" xr:uid="{57B27D52-28BC-45F6-8521-5D8EFA580A91}"/>
    <hyperlink ref="I1401" r:id="rId18662" display="https://www.daloopa.com/src/48900146" xr:uid="{AF06FAE9-A8EE-4E6B-AB9C-05FE10A13E76}"/>
    <hyperlink ref="J1401" r:id="rId18663" display="https://www.daloopa.com/src/48900117" xr:uid="{28B2CA75-F809-4D63-B000-A006655C4DE2}"/>
    <hyperlink ref="K1401" r:id="rId18664" display="https://www.daloopa.com/src/48900071" xr:uid="{91AE3D04-9DA0-4424-B373-0FE7E262B105}"/>
    <hyperlink ref="L1401" r:id="rId18665" display="https://www.daloopa.com/src/48900029" xr:uid="{FAEDDA29-D39A-4F28-8DE2-2BF4D8BB6922}"/>
    <hyperlink ref="M1401" r:id="rId18666" display="https://www.daloopa.com/src/48899997" xr:uid="{BCDCF5AB-7844-4EF7-B297-3B86EA9B7290}"/>
    <hyperlink ref="N1401" r:id="rId18667" display="https://www.daloopa.com/src/48899985" xr:uid="{493CB777-728D-47A6-9C4A-933DB111991B}"/>
    <hyperlink ref="O1401" r:id="rId18668" display="https://www.daloopa.com/src/48899961" xr:uid="{C254D6BC-FC3C-4F8C-91F1-00B77D411156}"/>
    <hyperlink ref="P1401" r:id="rId18669" display="https://www.daloopa.com/src/48899933" xr:uid="{245476AD-EADF-490B-84A9-F94D058EF4DE}"/>
    <hyperlink ref="Q1401" r:id="rId18670" display="https://www.daloopa.com/src/48899873" xr:uid="{E2C8A491-7024-44F1-A92C-4AA42C3F0DBB}"/>
    <hyperlink ref="R1401" r:id="rId18671" display="https://www.daloopa.com/src/48899826" xr:uid="{ECABC078-FCE9-4A62-90E9-9A40934466F9}"/>
    <hyperlink ref="S1401" r:id="rId18672" display="https://www.daloopa.com/src/48899788" xr:uid="{B5929C71-4387-44D5-8AE0-BB4283A6AB20}"/>
    <hyperlink ref="T1401" r:id="rId18673" display="https://www.daloopa.com/src/48899694" xr:uid="{600DDA75-3731-44DE-AE59-75FF751950FB}"/>
    <hyperlink ref="U1401" r:id="rId18674" display="https://www.daloopa.com/src/48899617" xr:uid="{ED1E97D3-9D14-42EF-96A0-FB3EEFC91437}"/>
    <hyperlink ref="V1401" r:id="rId18675" display="https://www.daloopa.com/src/48899548" xr:uid="{F35535DC-106D-4558-A274-849D8F335A7D}"/>
    <hyperlink ref="W1401" r:id="rId18676" display="https://www.daloopa.com/src/48899349" xr:uid="{9F076DAD-3B9C-4F1F-952D-A4D69E267EDF}"/>
    <hyperlink ref="X1401" r:id="rId18677" display="https://www.daloopa.com/src/50369695" xr:uid="{6930A0EE-D6D6-4FAC-964D-969ED494091E}"/>
    <hyperlink ref="Y1401" r:id="rId18678" display="https://www.daloopa.com/src/48899264" xr:uid="{1B1369AF-13D3-4CA7-9C3E-4F73D787EED4}"/>
    <hyperlink ref="Z1401" r:id="rId18679" display="https://www.daloopa.com/src/48899214" xr:uid="{A5488A42-40AF-4D5A-85D6-74B3A976696C}"/>
    <hyperlink ref="AA1401" r:id="rId18680" display="https://www.daloopa.com/src/48899201" xr:uid="{528F9012-AF8A-4EE0-A33C-ED2FFD3C7062}"/>
    <hyperlink ref="AB1401" r:id="rId18681" display="https://www.daloopa.com/src/48899138" xr:uid="{577AD4F8-5930-4EC1-B5B4-8E00AFEEC0BB}"/>
    <hyperlink ref="AC1401" r:id="rId18682" display="https://www.daloopa.com/src/48899001" xr:uid="{72F5DF6C-6BB3-4C45-856E-041F8683C266}"/>
    <hyperlink ref="AD1401" r:id="rId18683" display="https://www.daloopa.com/src/48898942" xr:uid="{342F7C1A-F79C-46AC-9E6E-0F3C70249ECF}"/>
    <hyperlink ref="AE1401" r:id="rId18684" display="https://www.daloopa.com/src/48898889" xr:uid="{B0D4D29B-74AB-464B-837D-C9D42D212EA2}"/>
    <hyperlink ref="AF1401" r:id="rId18685" display="https://www.daloopa.com/src/48898871" xr:uid="{8ECFF2E2-377E-4CC1-9B24-22C8C590DDBB}"/>
    <hyperlink ref="AG1401" r:id="rId18686" display="https://www.daloopa.com/src/48898844" xr:uid="{CF57EB6E-C8AE-41A4-AE95-D8547EB03BDD}"/>
    <hyperlink ref="AH1401" r:id="rId18687" display="https://www.daloopa.com/src/48898796" xr:uid="{D2C0EBC0-CD81-4CC2-BB94-22B831791AD0}"/>
    <hyperlink ref="AJ1401" r:id="rId18688" display="https://www.daloopa.com/src/48898735" xr:uid="{E713434E-9076-44BF-8614-FE37AE7C4F85}"/>
    <hyperlink ref="AK1401" r:id="rId18689" display="https://www.daloopa.com/src/48898424" xr:uid="{428427A6-CAF2-4441-A060-0D01EF6F2E55}"/>
    <hyperlink ref="AL1401" r:id="rId18690" display="https://www.daloopa.com/src/48898421" xr:uid="{6A8BFA04-7776-4173-9AD1-E7ED0C35DE9C}"/>
    <hyperlink ref="AM1401" r:id="rId18691" display="https://www.daloopa.com/src/48898401" xr:uid="{30472A3B-68C0-439C-B100-45608D977402}"/>
    <hyperlink ref="AN1401" r:id="rId18692" display="https://www.daloopa.com/src/48898287" xr:uid="{BF869994-BBB0-457D-83AE-B32842C1C715}"/>
    <hyperlink ref="AP1401" r:id="rId18693" display="https://www.daloopa.com/src/58706875" xr:uid="{3CABA95A-0072-4AAE-BB0B-6126F9D01F83}"/>
    <hyperlink ref="AQ1401" r:id="rId18694" display="https://www.daloopa.com/src/62997207" xr:uid="{E726F97F-6974-4C14-88D2-B5ADDA852E28}"/>
    <hyperlink ref="A1402" r:id="rId18695" xr:uid="{01DCD1BB-D0EF-4556-A815-1B30CC12A5FA}"/>
    <hyperlink ref="C1402" r:id="rId18696" xr:uid="{0001C8BC-31E3-49CD-BE31-6C9A834FD09C}"/>
    <hyperlink ref="E1402" r:id="rId18697" display="https://www.daloopa.com/src/48900281" xr:uid="{CEFE2C63-7CF0-46F1-ACC1-B4C4C090DEB3}"/>
    <hyperlink ref="F1402" r:id="rId18698" display="https://www.daloopa.com/src/48900241" xr:uid="{41DC2598-C8F8-4AF6-8B6E-EF7C7A2292A7}"/>
    <hyperlink ref="G1402" r:id="rId18699" display="https://www.daloopa.com/src/48900194" xr:uid="{D0208ACB-F70D-41C0-B514-28E668C6C816}"/>
    <hyperlink ref="H1402" r:id="rId18700" display="https://www.daloopa.com/src/50393528" xr:uid="{4FEF6919-1DC6-43B0-9454-88E4C544A94C}"/>
    <hyperlink ref="J1402" r:id="rId18701" display="https://www.daloopa.com/src/48900118" xr:uid="{44467A31-CB12-4591-9AC2-372AA70B0DEA}"/>
    <hyperlink ref="K1402" r:id="rId18702" display="https://www.daloopa.com/src/48900073" xr:uid="{29249185-360C-48D8-9D14-762E76A1B1D2}"/>
    <hyperlink ref="M1402" r:id="rId18703" display="https://www.daloopa.com/src/48899999" xr:uid="{E17D6EF8-B930-4E61-A59B-F3A29B888233}"/>
    <hyperlink ref="N1402" r:id="rId18704" display="https://www.daloopa.com/src/48899989" xr:uid="{34B0B4DA-FA4E-4025-A7D9-C9C887A3F7FB}"/>
    <hyperlink ref="O1402" r:id="rId18705" display="https://www.daloopa.com/src/48899962" xr:uid="{9001A2AA-E87B-4BD6-A3D0-CDFCD0A8CA64}"/>
    <hyperlink ref="P1402" r:id="rId18706" display="https://www.daloopa.com/src/48899932" xr:uid="{2833FC96-3AF9-4413-8296-D92D0DB9315B}"/>
    <hyperlink ref="Q1402" r:id="rId18707" display="https://www.daloopa.com/src/48899872" xr:uid="{FA2AD232-3817-43D1-9B75-0C9AE545E104}"/>
    <hyperlink ref="R1402" r:id="rId18708" display="https://www.daloopa.com/src/48899827" xr:uid="{9A5452CF-22CF-4477-8F39-2365B9BD4165}"/>
    <hyperlink ref="A1403" r:id="rId18709" xr:uid="{110610F3-FF97-4486-936A-C534DBD83AF7}"/>
    <hyperlink ref="C1403" r:id="rId18710" xr:uid="{7BEDF766-887E-4C91-B13E-71A86B1122B0}"/>
    <hyperlink ref="T1403" r:id="rId18711" display="https://www.daloopa.com/src/48899689" xr:uid="{A96E4E64-F8A2-4EEA-AF00-2AB43C5FDD55}"/>
    <hyperlink ref="U1403" r:id="rId18712" display="https://www.daloopa.com/src/48899613" xr:uid="{BEDBB4C9-7D9A-4083-98F9-64FC148552A1}"/>
    <hyperlink ref="V1403" r:id="rId18713" display="https://www.daloopa.com/src/48899554" xr:uid="{498791A2-1A03-4110-845B-538C5C868730}"/>
    <hyperlink ref="W1403" r:id="rId18714" display="https://www.daloopa.com/src/48899351" xr:uid="{EBABE4E6-5902-47D4-889E-A564B4335CC2}"/>
    <hyperlink ref="X1403" r:id="rId18715" display="https://www.daloopa.com/src/50369688" xr:uid="{838B3533-E741-42D9-866C-C81AEA09ECD2}"/>
    <hyperlink ref="A1404" r:id="rId18716" xr:uid="{3B742E56-5C10-46F9-A912-AA23265AAE13}"/>
    <hyperlink ref="C1404" r:id="rId18717" xr:uid="{E689EAFB-3E4E-44B5-BE92-A8AFCDB88D26}"/>
    <hyperlink ref="J1404" r:id="rId18718" display="https://www.daloopa.com/src/48900116" xr:uid="{45E5581D-9E99-430B-A6EF-786A5953F940}"/>
    <hyperlink ref="K1404" r:id="rId18719" display="https://www.daloopa.com/src/48900072" xr:uid="{EE109A36-E005-4D99-ADAA-75C427E63B76}"/>
    <hyperlink ref="L1404" r:id="rId18720" display="https://www.daloopa.com/src/48900020" xr:uid="{1C8B2E48-C4D4-4692-8B24-4B9280967F5C}"/>
    <hyperlink ref="M1404" r:id="rId18721" display="https://www.daloopa.com/src/48899996" xr:uid="{D0487B9C-9C83-40F1-9378-90391D620BA3}"/>
    <hyperlink ref="N1404" r:id="rId18722" display="https://www.daloopa.com/src/48899984" xr:uid="{33DE38C6-BA28-4B88-ADD0-FD21999ADF1D}"/>
    <hyperlink ref="O1404" r:id="rId18723" display="https://www.daloopa.com/src/48899965" xr:uid="{53FF8A34-8B3E-4DD8-8768-11CC22F1F162}"/>
    <hyperlink ref="P1404" r:id="rId18724" display="https://www.daloopa.com/src/48899934" xr:uid="{E1F27F49-8411-44C9-98CA-F9C72BDDBB0C}"/>
    <hyperlink ref="Q1404" r:id="rId18725" display="https://www.daloopa.com/src/48899874" xr:uid="{CEF91092-F77E-44D5-8415-6AF3453E34A1}"/>
    <hyperlink ref="R1404" r:id="rId18726" display="https://www.daloopa.com/src/48899824" xr:uid="{BCBAF176-5B38-4B71-BACA-38C417DAC779}"/>
    <hyperlink ref="S1404" r:id="rId18727" display="https://www.daloopa.com/src/48899789" xr:uid="{BEE1E1FD-EA8E-4010-920D-DD4D404ECC89}"/>
    <hyperlink ref="A1405" r:id="rId18728" xr:uid="{63E850D7-9D91-44B9-9027-3C308FC7D657}"/>
    <hyperlink ref="C1405" r:id="rId18729" xr:uid="{C7DF0A7D-7B29-4F84-9586-30AC6AEDAFF3}"/>
    <hyperlink ref="E1405" r:id="rId18730" display="https://www.daloopa.com/src/48900277" xr:uid="{D4A919BA-44A0-4BCF-86AC-043BA5C699DC}"/>
    <hyperlink ref="F1405" r:id="rId18731" display="https://www.daloopa.com/src/48900242" xr:uid="{B2F96D36-94D9-4685-81A9-E347721D4906}"/>
    <hyperlink ref="G1405" r:id="rId18732" display="https://www.daloopa.com/src/48900196" xr:uid="{8CD19D43-39F2-46AA-B2E3-2B7AF1FCF206}"/>
    <hyperlink ref="H1405" r:id="rId18733" display="https://www.daloopa.com/src/50393531" xr:uid="{36EFCECC-DA1D-476D-A51A-22C7BDD1B378}"/>
    <hyperlink ref="I1405" r:id="rId18734" display="https://www.daloopa.com/src/48900144" xr:uid="{925C4E8D-D9D9-4892-81F3-757FE25936EA}"/>
    <hyperlink ref="J1405" r:id="rId18735" display="https://www.daloopa.com/src/48900121" xr:uid="{5AE7DCAE-E227-40F1-A252-92F537267F6D}"/>
    <hyperlink ref="K1405" r:id="rId18736" display="https://www.daloopa.com/src/48900074" xr:uid="{6E29819F-7503-4DB3-8B9F-AC5B73162C8E}"/>
    <hyperlink ref="L1405" r:id="rId18737" display="https://www.daloopa.com/src/48900021" xr:uid="{2D5E6171-1116-4EAE-A7C3-833C2DE5BDD6}"/>
    <hyperlink ref="M1405" r:id="rId18738" display="https://www.daloopa.com/src/48900002" xr:uid="{D3F4B9AE-1654-42DB-8292-B0013768C176}"/>
    <hyperlink ref="N1405" r:id="rId18739" display="https://www.daloopa.com/src/48899987" xr:uid="{3A1F395E-DE1A-4B77-B1B4-FDE600770195}"/>
    <hyperlink ref="O1405" r:id="rId18740" display="https://www.daloopa.com/src/48899959" xr:uid="{6882E370-DEEB-49CC-994D-17E0028E88C6}"/>
    <hyperlink ref="P1405" r:id="rId18741" display="https://www.daloopa.com/src/48899939" xr:uid="{CBEA8EB1-6146-458A-B53E-2FE6213B04D7}"/>
    <hyperlink ref="Q1405" r:id="rId18742" display="https://www.daloopa.com/src/48899875" xr:uid="{0D314F89-2429-4906-BA58-01EBE20686A6}"/>
    <hyperlink ref="R1405" r:id="rId18743" display="https://www.daloopa.com/src/48899823" xr:uid="{F63F117C-8B20-417D-8F36-2C13B1C2D5FE}"/>
    <hyperlink ref="S1405" r:id="rId18744" display="https://www.daloopa.com/src/48899785" xr:uid="{4E7C321E-2581-4A71-AD60-6E86822B2635}"/>
    <hyperlink ref="T1405" r:id="rId18745" display="https://www.daloopa.com/src/48899693" xr:uid="{67C72724-FB72-4C3A-8DD8-A8DD7DADA667}"/>
    <hyperlink ref="U1405" r:id="rId18746" display="https://www.daloopa.com/src/48899611" xr:uid="{89F2D45E-527F-4775-ABB7-96A1D58EE80A}"/>
    <hyperlink ref="V1405" r:id="rId18747" display="https://www.daloopa.com/src/48899550" xr:uid="{A58A8707-6739-4E9E-958E-76B1E3E466CE}"/>
    <hyperlink ref="W1405" r:id="rId18748" display="https://www.daloopa.com/src/48899354" xr:uid="{CFC0800D-2232-4219-9270-C1D008827C2A}"/>
    <hyperlink ref="X1405" r:id="rId18749" display="https://www.daloopa.com/src/50369692" xr:uid="{72043F12-6985-4DB6-BF5E-E2DF4CDB0B16}"/>
    <hyperlink ref="A1406" r:id="rId18750" xr:uid="{049479EB-68B7-45CF-A26A-24C6A86BF906}"/>
    <hyperlink ref="C1406" r:id="rId18751" xr:uid="{CE8DEFCE-FC70-4789-9E72-A0F63B8351AA}"/>
    <hyperlink ref="Y1406" r:id="rId18752" display="https://www.daloopa.com/src/48899262" xr:uid="{976BD5AA-37ED-42FD-A732-F276C7E83D3E}"/>
    <hyperlink ref="Z1406" r:id="rId18753" display="https://www.daloopa.com/src/48899215" xr:uid="{8A3E7F57-D1A2-4BC2-880E-762AC89431F4}"/>
    <hyperlink ref="AA1406" r:id="rId18754" display="https://www.daloopa.com/src/48899195" xr:uid="{1DE95E24-05D1-4A39-97CA-C6C67A8A24C4}"/>
    <hyperlink ref="AB1406" r:id="rId18755" display="https://www.daloopa.com/src/48899133" xr:uid="{54E65E40-E0C5-421A-84F9-5A9956B156AD}"/>
    <hyperlink ref="AC1406" r:id="rId18756" display="https://www.daloopa.com/src/48899003" xr:uid="{C9A6F115-C965-4512-B9D7-D70D11092A31}"/>
    <hyperlink ref="AD1406" r:id="rId18757" display="https://www.daloopa.com/src/48898943" xr:uid="{F96302AE-9349-412A-85FD-43840A839582}"/>
    <hyperlink ref="AE1406" r:id="rId18758" display="https://www.daloopa.com/src/48898888" xr:uid="{9F3FD2F2-B300-4F5D-A744-780C96051571}"/>
    <hyperlink ref="AF1406" r:id="rId18759" display="https://www.daloopa.com/src/48898875" xr:uid="{BD40B604-4708-4DD3-AB8B-F7DFA559E75B}"/>
    <hyperlink ref="AG1406" r:id="rId18760" display="https://www.daloopa.com/src/48898845" xr:uid="{065DA7CA-AEB8-4480-B132-9ED64F6399B9}"/>
    <hyperlink ref="AH1406" r:id="rId18761" display="https://www.daloopa.com/src/48898800" xr:uid="{28F30BA9-3090-456E-BE72-F07CDF29109C}"/>
    <hyperlink ref="AI1406" r:id="rId18762" display="https://www.daloopa.com/src/48898740" xr:uid="{9C6409A0-BEBE-4B8E-9B32-E82A336022AE}"/>
    <hyperlink ref="AJ1406" r:id="rId18763" display="https://www.daloopa.com/src/48898736" xr:uid="{5881D196-ABD8-4570-A3A1-6E1DE8F617D9}"/>
    <hyperlink ref="AK1406" r:id="rId18764" display="https://www.daloopa.com/src/48898426" xr:uid="{183B829B-E367-4439-BEF4-508C9F38C53E}"/>
    <hyperlink ref="AL1406" r:id="rId18765" display="https://www.daloopa.com/src/48898422" xr:uid="{D3048CAD-FF95-4FCB-8190-D2543ECA6253}"/>
    <hyperlink ref="AM1406" r:id="rId18766" display="https://www.daloopa.com/src/48898405" xr:uid="{3CC3ED9D-B367-49C0-B712-0AC891F9FE30}"/>
    <hyperlink ref="AN1406" r:id="rId18767" display="https://www.daloopa.com/src/48898286" xr:uid="{823539E2-6DB6-48B2-B881-8E811060BB7E}"/>
    <hyperlink ref="AO1406" r:id="rId18768" display="https://www.daloopa.com/src/53490851" xr:uid="{6EFD3835-8718-44C1-B94A-EEF20B98D521}"/>
    <hyperlink ref="AP1406" r:id="rId18769" display="https://www.daloopa.com/src/58706876" xr:uid="{59E569E1-D455-4AE1-AACB-6CAA3E60B117}"/>
    <hyperlink ref="AQ1406" r:id="rId18770" display="https://www.daloopa.com/src/62997210" xr:uid="{1F3A637F-D7FC-4290-920E-2554C2881AEF}"/>
    <hyperlink ref="A1407" r:id="rId18771" xr:uid="{3FE8866A-B673-4680-9748-722863A4FB23}"/>
    <hyperlink ref="C1407" r:id="rId18772" xr:uid="{AF4CB855-4F17-409B-B353-D3F95230F320}"/>
    <hyperlink ref="E1407" r:id="rId18773" display="https://www.daloopa.com/src/48900283" xr:uid="{AAADB61B-E821-4725-8BF4-8B3C2732C2FA}"/>
    <hyperlink ref="F1407" r:id="rId18774" display="https://www.daloopa.com/src/48900243" xr:uid="{1C0428F2-C8A7-4680-AAFA-EE2A3CBF6655}"/>
    <hyperlink ref="G1407" r:id="rId18775" display="https://www.daloopa.com/src/48900197" xr:uid="{5AB53575-113E-4AD0-A945-7BAFC5C759AA}"/>
    <hyperlink ref="H1407" r:id="rId18776" display="https://www.daloopa.com/src/50393533" xr:uid="{F223347D-EAE8-4695-8910-015DAC091C77}"/>
    <hyperlink ref="I1407" r:id="rId18777" display="https://www.daloopa.com/src/48900142" xr:uid="{D14FB2F8-4900-4C8E-A6D4-C4FA7C30FC1E}"/>
    <hyperlink ref="J1407" r:id="rId18778" display="https://www.daloopa.com/src/48900115" xr:uid="{FFFC9A16-585F-4FA3-BD9B-5C9F038CE843}"/>
    <hyperlink ref="K1407" r:id="rId18779" display="https://www.daloopa.com/src/48900070" xr:uid="{E08D57F9-8BEA-4BDF-AB00-EC3168886B03}"/>
    <hyperlink ref="L1407" r:id="rId18780" display="https://www.daloopa.com/src/48900022" xr:uid="{E511F2ED-0CF8-45F3-A079-65AA6E296A16}"/>
    <hyperlink ref="M1407" r:id="rId18781" display="https://www.daloopa.com/src/48899998" xr:uid="{575BC46D-8BF5-4BF4-94CB-07241FD031E5}"/>
    <hyperlink ref="N1407" r:id="rId18782" display="https://www.daloopa.com/src/48899988" xr:uid="{D7598F08-B091-434D-9910-BEB94C33097B}"/>
    <hyperlink ref="O1407" r:id="rId18783" display="https://www.daloopa.com/src/48899958" xr:uid="{F7134E53-CF36-4F97-A6BE-48A01CDE254A}"/>
    <hyperlink ref="P1407" r:id="rId18784" display="https://www.daloopa.com/src/48899938" xr:uid="{01306DAF-B7A0-4C8C-B6B7-41FD07B9F349}"/>
    <hyperlink ref="Q1407" r:id="rId18785" display="https://www.daloopa.com/src/48899877" xr:uid="{B422F9A7-01F8-4139-9AC2-57AE8654D612}"/>
    <hyperlink ref="R1407" r:id="rId18786" display="https://www.daloopa.com/src/48899829" xr:uid="{A4E9B482-AFBC-47F8-90ED-679E338F179B}"/>
    <hyperlink ref="S1407" r:id="rId18787" display="https://www.daloopa.com/src/48899787" xr:uid="{D1EBB53D-27FD-4EC3-89FA-67B9A00AA909}"/>
    <hyperlink ref="T1407" r:id="rId18788" display="https://www.daloopa.com/src/48899691" xr:uid="{A8100D0E-3B4F-465C-A790-6C4CD13CEDC5}"/>
    <hyperlink ref="U1407" r:id="rId18789" display="https://www.daloopa.com/src/48899612" xr:uid="{1DA6B5BA-12FE-4A37-9DC7-D43C90F4427A}"/>
    <hyperlink ref="V1407" r:id="rId18790" display="https://www.daloopa.com/src/48899551" xr:uid="{487096B0-1B09-4711-AEC3-7FFB5FB0051C}"/>
    <hyperlink ref="W1407" r:id="rId18791" display="https://www.daloopa.com/src/48899352" xr:uid="{ECEDB530-0B8E-4F91-B077-00A33DD484E5}"/>
    <hyperlink ref="X1407" r:id="rId18792" display="https://www.daloopa.com/src/50369690" xr:uid="{B8F9CFDE-8EFF-4472-AA19-1F20E15AAF0C}"/>
    <hyperlink ref="A1408" r:id="rId18793" xr:uid="{D47DAB06-CBC7-44B6-9F44-B37F07005058}"/>
    <hyperlink ref="C1408" r:id="rId18794" xr:uid="{C4CD4FBE-8C61-40DE-930F-F7D5B364BBD1}"/>
    <hyperlink ref="E1408" r:id="rId18795" display="https://www.daloopa.com/src/48900278" xr:uid="{4637D381-4136-491E-BDE2-7CF9DD7DBF10}"/>
    <hyperlink ref="F1408" r:id="rId18796" display="https://www.daloopa.com/src/48900234" xr:uid="{A277C6E9-4C87-4683-936D-3935742D8E3B}"/>
    <hyperlink ref="G1408" r:id="rId18797" display="https://www.daloopa.com/src/48900198" xr:uid="{D91BD846-9074-4E94-8274-DAAF0205AB98}"/>
    <hyperlink ref="H1408" r:id="rId18798" display="https://www.daloopa.com/src/50393532" xr:uid="{0C22B548-A65D-4815-9ADA-29ED50FC22F9}"/>
    <hyperlink ref="I1408" r:id="rId18799" display="https://www.daloopa.com/src/48900145" xr:uid="{9EA06641-2D70-4879-96F9-5DE432D51D58}"/>
    <hyperlink ref="J1408" r:id="rId18800" display="https://www.daloopa.com/src/48900122" xr:uid="{6B3E96B6-C571-4CDC-A2BE-1971F93397E8}"/>
    <hyperlink ref="K1408" r:id="rId18801" display="https://www.daloopa.com/src/48900079" xr:uid="{0085A415-2787-482E-BB7F-44FA0636AB56}"/>
    <hyperlink ref="L1408" r:id="rId18802" display="https://www.daloopa.com/src/48900023" xr:uid="{60A08C59-0CA2-43C2-A4E4-F8A0E98C697A}"/>
    <hyperlink ref="M1408" r:id="rId18803" display="https://www.daloopa.com/src/48900000" xr:uid="{815C470B-F78C-4F7B-B10E-DC3FC391B853}"/>
    <hyperlink ref="N1408" r:id="rId18804" display="https://www.daloopa.com/src/48899986" xr:uid="{4679D580-17D0-4CA6-9E2F-BE13E848EEA3}"/>
    <hyperlink ref="O1408" r:id="rId18805" display="https://www.daloopa.com/src/48899960" xr:uid="{4DC99652-ACD7-4E65-A630-E651AC3CD862}"/>
    <hyperlink ref="P1408" r:id="rId18806" display="https://www.daloopa.com/src/48899941" xr:uid="{2085F948-0148-4F57-9CB7-32554147F3EB}"/>
    <hyperlink ref="Q1408" r:id="rId18807" display="https://www.daloopa.com/src/48899876" xr:uid="{76AD415E-2A0E-4D80-A37E-72DA11A963F6}"/>
    <hyperlink ref="R1408" r:id="rId18808" display="https://www.daloopa.com/src/48899825" xr:uid="{D60B627F-7AB4-49C1-BAE8-CB19F3DDCB43}"/>
    <hyperlink ref="S1408" r:id="rId18809" display="https://www.daloopa.com/src/48899784" xr:uid="{84A24E91-E91A-4F24-A7F5-6DFF03113734}"/>
    <hyperlink ref="T1408" r:id="rId18810" display="https://www.daloopa.com/src/48899690" xr:uid="{D407AD73-0691-4D0E-A36E-3DC6E1031883}"/>
    <hyperlink ref="U1408" r:id="rId18811" display="https://www.daloopa.com/src/48899615" xr:uid="{74C3E3CD-053C-43C2-AA6F-32FA2574015C}"/>
    <hyperlink ref="V1408" r:id="rId18812" display="https://www.daloopa.com/src/48899552" xr:uid="{AF5383F3-BE78-412A-96C9-70E029CC9D80}"/>
    <hyperlink ref="W1408" r:id="rId18813" display="https://www.daloopa.com/src/48899353" xr:uid="{8623C879-CAF8-4955-B0B3-15DC2F1FE322}"/>
    <hyperlink ref="X1408" r:id="rId18814" display="https://www.daloopa.com/src/50369689" xr:uid="{5BCE74BF-1C63-41B6-BA54-4DB18CA609B5}"/>
    <hyperlink ref="A1409" r:id="rId18815" xr:uid="{AF9B2553-C99E-4BB7-A806-AF2923615A39}"/>
    <hyperlink ref="C1409" r:id="rId18816" xr:uid="{66B41635-F1D2-491E-82E1-88814FBE8ADE}"/>
    <hyperlink ref="E1409" r:id="rId18817" display="https://www.daloopa.com/src/48900279" xr:uid="{6D279240-C3AD-4DDB-ADED-00FC73D22348}"/>
    <hyperlink ref="F1409" r:id="rId18818" display="https://www.daloopa.com/src/48900235" xr:uid="{96495456-ED2F-4AD3-A573-DE2A9F04A8F9}"/>
    <hyperlink ref="G1409" r:id="rId18819" display="https://www.daloopa.com/src/48900200" xr:uid="{66E2FFB1-47E3-41E5-9C14-56C49630930D}"/>
    <hyperlink ref="H1409" r:id="rId18820" display="https://www.daloopa.com/src/50393534" xr:uid="{6D4ED4E3-4F51-40A1-A324-4B9E36462535}"/>
    <hyperlink ref="I1409" r:id="rId18821" display="https://www.daloopa.com/src/48900143" xr:uid="{CBEA891C-9D55-4375-A1C7-1518B9700787}"/>
    <hyperlink ref="J1409" r:id="rId18822" display="https://www.daloopa.com/src/48900113" xr:uid="{33A508EE-629B-4BC5-8ADA-4373FDBD8A29}"/>
    <hyperlink ref="K1409" r:id="rId18823" display="https://www.daloopa.com/src/48900080" xr:uid="{D252EF5E-496A-47BB-8983-55C87443E409}"/>
    <hyperlink ref="L1409" r:id="rId18824" display="https://www.daloopa.com/src/48900024" xr:uid="{2FBBEFFF-4E21-46C5-B737-C1DD0B0DB8E1}"/>
    <hyperlink ref="M1409" r:id="rId18825" display="https://www.daloopa.com/src/48900006" xr:uid="{C3D8DBAE-5907-493A-B261-0D8AF5B1A37F}"/>
    <hyperlink ref="N1409" r:id="rId18826" display="https://www.daloopa.com/src/48899992" xr:uid="{D4FD818D-7000-47B9-84AF-38AEC6B4435C}"/>
    <hyperlink ref="O1409" r:id="rId18827" display="https://www.daloopa.com/src/48899966" xr:uid="{4E355D8E-39FE-4338-828A-17B142659379}"/>
    <hyperlink ref="P1409" r:id="rId18828" display="https://www.daloopa.com/src/48899936" xr:uid="{0D2C51A8-1F8F-42F5-B602-4C7626F49436}"/>
    <hyperlink ref="Q1409" r:id="rId18829" display="https://www.daloopa.com/src/48899878" xr:uid="{AC26B388-6EAF-4852-92DF-3ED69651C0EF}"/>
    <hyperlink ref="R1409" r:id="rId18830" display="https://www.daloopa.com/src/48899830" xr:uid="{391DBDD4-3DCE-4834-9B5F-AEE14FA5F603}"/>
    <hyperlink ref="S1409" r:id="rId18831" display="https://www.daloopa.com/src/48899793" xr:uid="{DE54BCB4-1013-4F71-B26E-384A725B40AD}"/>
    <hyperlink ref="T1409" r:id="rId18832" display="https://www.daloopa.com/src/48899696" xr:uid="{7348F122-EB9E-4C10-94AD-FB8044CB2156}"/>
    <hyperlink ref="U1409" r:id="rId18833" display="https://www.daloopa.com/src/48899619" xr:uid="{B4337CB6-4E75-472C-B9A2-B8EE8B058145}"/>
    <hyperlink ref="V1409" r:id="rId18834" display="https://www.daloopa.com/src/48899549" xr:uid="{2E742892-2B60-4058-A3C1-E956B3134C39}"/>
    <hyperlink ref="W1409" r:id="rId18835" display="https://www.daloopa.com/src/48899350" xr:uid="{024F7BFC-0F8A-4CB6-8D95-E9A807DED456}"/>
    <hyperlink ref="X1409" r:id="rId18836" display="https://www.daloopa.com/src/50369691" xr:uid="{D9E66FA9-1786-45B9-8945-F65DDF3E1D12}"/>
    <hyperlink ref="Y1409" r:id="rId18837" display="https://www.daloopa.com/src/48899263" xr:uid="{077DAA09-9855-48BD-922F-CD8A528441ED}"/>
    <hyperlink ref="Z1409" r:id="rId18838" display="https://www.daloopa.com/src/48899217" xr:uid="{BC999CAF-D548-4405-BD09-4D22D3605888}"/>
    <hyperlink ref="AA1409" r:id="rId18839" display="https://www.daloopa.com/src/48899196" xr:uid="{5344D291-CCE9-4756-9C85-5B9702D17EF7}"/>
    <hyperlink ref="AB1409" r:id="rId18840" display="https://www.daloopa.com/src/48899134" xr:uid="{37D7C55A-30F7-4072-9DF3-EACCBF0C73FD}"/>
    <hyperlink ref="AC1409" r:id="rId18841" display="https://www.daloopa.com/src/48899002" xr:uid="{749C0095-D1DF-44E0-8C23-B1D71900F61E}"/>
    <hyperlink ref="AD1409" r:id="rId18842" display="https://www.daloopa.com/src/48898944" xr:uid="{6688D1D2-4BAC-41B6-9294-219004244185}"/>
    <hyperlink ref="AE1409" r:id="rId18843" display="https://www.daloopa.com/src/48898887" xr:uid="{5E8C50C3-0AE2-4EF6-889C-1E5D55BDF53D}"/>
    <hyperlink ref="AF1409" r:id="rId18844" display="https://www.daloopa.com/src/48898872" xr:uid="{66C05661-FD6C-429E-A917-4FE27D60AFF9}"/>
    <hyperlink ref="AG1409" r:id="rId18845" display="https://www.daloopa.com/src/48898846" xr:uid="{4098AB5F-9A76-4CAE-99C2-D65105B0E727}"/>
    <hyperlink ref="AH1409" r:id="rId18846" display="https://www.daloopa.com/src/48898799" xr:uid="{AF53454E-76AB-499D-AF7A-15DEF782C564}"/>
    <hyperlink ref="AI1409" r:id="rId18847" display="https://www.daloopa.com/src/48898742" xr:uid="{462BF540-5F99-4A41-8AB9-3A3B24246F27}"/>
    <hyperlink ref="AJ1409" r:id="rId18848" display="https://www.daloopa.com/src/48898734" xr:uid="{4C9E2A2B-F589-4B10-A5A5-34F5FA6E17A7}"/>
    <hyperlink ref="AK1409" r:id="rId18849" display="https://www.daloopa.com/src/48898425" xr:uid="{076FB04F-1C84-4A54-976C-86EE7C26B822}"/>
    <hyperlink ref="AL1409" r:id="rId18850" display="https://www.daloopa.com/src/48898420" xr:uid="{75492D2C-0988-47D7-9318-348A39C3F61A}"/>
    <hyperlink ref="AM1409" r:id="rId18851" display="https://www.daloopa.com/src/48898403" xr:uid="{8346DEAD-321C-463E-BD87-BAD084094D5F}"/>
    <hyperlink ref="AN1409" r:id="rId18852" display="https://www.daloopa.com/src/48898288" xr:uid="{0A6A6B07-4394-4316-9995-F34512BBCE3B}"/>
    <hyperlink ref="AO1409" r:id="rId18853" display="https://www.daloopa.com/src/53490852" xr:uid="{C0D3456C-ABBB-4288-98B9-7A4A7E43879D}"/>
    <hyperlink ref="AP1409" r:id="rId18854" display="https://www.daloopa.com/src/58706877" xr:uid="{33BD624A-CAA4-4C1F-8FB4-C15D29262B90}"/>
    <hyperlink ref="AQ1409" r:id="rId18855" display="https://www.daloopa.com/src/62997208" xr:uid="{D62BCA23-7B25-4D13-AC2F-02E5510C125C}"/>
    <hyperlink ref="A1410" r:id="rId18856" xr:uid="{11AD9A79-2CF5-4F93-B758-EA500DDDAC07}"/>
    <hyperlink ref="C1410" r:id="rId18857" xr:uid="{7117B50A-304C-4836-ADD1-ECB3210BFDAF}"/>
    <hyperlink ref="Y1410" r:id="rId18858" display="https://www.daloopa.com/src/48899260" xr:uid="{CD276057-43C1-4A70-996A-B44A94CE96FD}"/>
    <hyperlink ref="Z1410" r:id="rId18859" display="https://www.daloopa.com/src/48899216" xr:uid="{806A8FC9-CAAA-4CA5-AA73-9534F3372AAE}"/>
    <hyperlink ref="AA1410" r:id="rId18860" display="https://www.daloopa.com/src/48899197" xr:uid="{6D9430E8-BAF2-464A-A85B-A7212BCBFAF8}"/>
    <hyperlink ref="AB1410" r:id="rId18861" display="https://www.daloopa.com/src/48899132" xr:uid="{A7EC580F-B96A-4C56-8C52-7B86D7B4141B}"/>
    <hyperlink ref="AC1410" r:id="rId18862" display="https://www.daloopa.com/src/48899004" xr:uid="{45DE3DD0-8513-4B69-B5BD-20E0ACABCD5A}"/>
    <hyperlink ref="AD1410" r:id="rId18863" display="https://www.daloopa.com/src/48898946" xr:uid="{36A5B838-8248-40CF-98FC-5B7F5339B61D}"/>
    <hyperlink ref="AE1410" r:id="rId18864" display="https://www.daloopa.com/src/48898890" xr:uid="{D60AA5F6-AB0F-4DA8-B85A-A1125C8D06A0}"/>
    <hyperlink ref="AF1410" r:id="rId18865" display="https://www.daloopa.com/src/48898873" xr:uid="{461DF6DE-DA96-4629-AB6D-B39207AF2EF2}"/>
    <hyperlink ref="AG1410" r:id="rId18866" display="https://www.daloopa.com/src/48898848" xr:uid="{C9C4251C-B206-435D-BA14-0925A4E6416C}"/>
    <hyperlink ref="AH1410" r:id="rId18867" display="https://www.daloopa.com/src/48898797" xr:uid="{04FAB27C-502B-4384-86F9-FB79F10C9B4D}"/>
    <hyperlink ref="AI1410" r:id="rId18868" display="https://www.daloopa.com/src/48898741" xr:uid="{65B474AB-DDF1-46F1-9671-8A78A7F8BEEA}"/>
    <hyperlink ref="AJ1410" r:id="rId18869" display="https://www.daloopa.com/src/48898737" xr:uid="{FE15EDBD-C538-4454-956B-53078AA841CF}"/>
    <hyperlink ref="AK1410" r:id="rId18870" display="https://www.daloopa.com/src/48898428" xr:uid="{B2C03486-13F3-4D2B-90F8-C199827D5C40}"/>
    <hyperlink ref="AL1410" r:id="rId18871" display="https://www.daloopa.com/src/48898423" xr:uid="{12E3CD7E-0872-4EC9-BA07-46D226063767}"/>
    <hyperlink ref="AM1410" r:id="rId18872" display="https://www.daloopa.com/src/48898402" xr:uid="{A5FB0CAC-54FF-4D3F-B46A-2816E8B7858C}"/>
    <hyperlink ref="AN1410" r:id="rId18873" display="https://www.daloopa.com/src/48898289" xr:uid="{143B060C-73F9-4D8F-BF29-0008A59B0997}"/>
    <hyperlink ref="AO1410" r:id="rId18874" display="https://www.daloopa.com/src/53490853" xr:uid="{B25DFA89-22FD-497D-A6B3-EB34D7922A8D}"/>
    <hyperlink ref="AP1410" r:id="rId18875" display="https://www.daloopa.com/src/58706879" xr:uid="{E67ECBD1-E258-460C-B3AE-007931F975B4}"/>
    <hyperlink ref="AQ1410" r:id="rId18876" display="https://www.daloopa.com/src/62997209" xr:uid="{D6647E06-74E7-4A49-9F88-51BD93A31F6C}"/>
    <hyperlink ref="A1411" r:id="rId18877" xr:uid="{4C518C17-EE6F-4EB9-9366-81B3700B05FD}"/>
    <hyperlink ref="C1411" r:id="rId18878" xr:uid="{0ECAD67F-B31A-437A-B728-90F63FC8ECD9}"/>
    <hyperlink ref="E1411" r:id="rId18879" display="https://www.daloopa.com/src/48900282" xr:uid="{3453C7CE-27C0-4113-AFC6-6B1F5FC68FE0}"/>
    <hyperlink ref="F1411" r:id="rId18880" display="https://www.daloopa.com/src/48900236" xr:uid="{3FF2E1A9-75CF-49ED-971B-BC5BC82E73A1}"/>
    <hyperlink ref="G1411" r:id="rId18881" display="https://www.daloopa.com/src/48900199" xr:uid="{7FBC86DC-8A26-4B1F-8039-478BD3942E05}"/>
    <hyperlink ref="H1411" r:id="rId18882" display="https://www.daloopa.com/src/50393535" xr:uid="{3E63286B-EA67-47B2-8D25-A56AB5132716}"/>
    <hyperlink ref="I1411" r:id="rId18883" display="https://www.daloopa.com/src/48900147" xr:uid="{347D585A-AFE7-4EFA-853E-617C153401E6}"/>
    <hyperlink ref="J1411" r:id="rId18884" display="https://www.daloopa.com/src/48900119" xr:uid="{EA34F8B5-4002-4238-8BFA-C803CA87AE2F}"/>
    <hyperlink ref="K1411" r:id="rId18885" display="https://www.daloopa.com/src/48900075" xr:uid="{857598B5-0631-444D-BA47-E666C11CDE58}"/>
    <hyperlink ref="L1411" r:id="rId18886" display="https://www.daloopa.com/src/48900025" xr:uid="{44B37605-9C1A-42A3-B79F-F1ED72F58F4F}"/>
    <hyperlink ref="M1411" r:id="rId18887" display="https://www.daloopa.com/src/48900001" xr:uid="{5D2607A2-4530-4F2E-8F48-AE607B068704}"/>
    <hyperlink ref="N1411" r:id="rId18888" display="https://www.daloopa.com/src/48899990" xr:uid="{108849D3-5AF8-4AB1-9393-9C5AF4704055}"/>
    <hyperlink ref="O1411" r:id="rId18889" display="https://www.daloopa.com/src/48899963" xr:uid="{335BED76-C783-4511-876E-376CA9889923}"/>
    <hyperlink ref="P1411" r:id="rId18890" display="https://www.daloopa.com/src/48899940" xr:uid="{3B14290F-52DB-41FE-A95B-184DE7FA8F64}"/>
    <hyperlink ref="Q1411" r:id="rId18891" display="https://www.daloopa.com/src/48899879" xr:uid="{10D539C8-8B30-4C3D-9929-14A4D211FCD1}"/>
    <hyperlink ref="R1411" r:id="rId18892" display="https://www.daloopa.com/src/48899833" xr:uid="{B0ABC346-D922-463D-8217-6BD7BD163B60}"/>
    <hyperlink ref="S1411" r:id="rId18893" display="https://www.daloopa.com/src/48899791" xr:uid="{7762BFF6-359B-4CCC-98C6-1834591AD95C}"/>
    <hyperlink ref="T1411" r:id="rId18894" display="https://www.daloopa.com/src/48899695" xr:uid="{56E02528-1A2E-4392-A12D-0A08F0725D2F}"/>
    <hyperlink ref="U1411" r:id="rId18895" display="https://www.daloopa.com/src/48899616" xr:uid="{4CC00D55-39A9-4D3F-8E9D-128E7765DE18}"/>
    <hyperlink ref="V1411" r:id="rId18896" display="https://www.daloopa.com/src/48899553" xr:uid="{B1D18EE4-97CD-44EF-8FB8-91C3CD252BBC}"/>
    <hyperlink ref="W1411" r:id="rId18897" display="https://www.daloopa.com/src/48899355" xr:uid="{8505A286-3630-49A4-AA95-3B64B0E9480A}"/>
    <hyperlink ref="X1411" r:id="rId18898" display="https://www.daloopa.com/src/50369694" xr:uid="{4CFE8F3D-19EB-4A3D-83A2-5B402004BF16}"/>
    <hyperlink ref="A1412" r:id="rId18899" xr:uid="{DD76BFA6-B8EF-4F8A-AB35-E7663AA67429}"/>
    <hyperlink ref="C1412" r:id="rId18900" xr:uid="{1D1E5F3E-569C-45BA-AB80-BBCDD59EEC5C}"/>
    <hyperlink ref="E1412" r:id="rId18901" display="https://www.daloopa.com/src/48900276" xr:uid="{F55D911C-3A87-42B1-BD9C-D8C6104FE470}"/>
    <hyperlink ref="F1412" r:id="rId18902" display="https://www.daloopa.com/src/48900239" xr:uid="{F0956F58-CBA7-425F-B43B-DD64733C18E1}"/>
    <hyperlink ref="G1412" r:id="rId18903" display="https://www.daloopa.com/src/48900201" xr:uid="{0B517D91-DD76-4B66-8028-B64DDBF80F7A}"/>
    <hyperlink ref="H1412" r:id="rId18904" display="https://www.daloopa.com/src/50393536" xr:uid="{56818A1C-6B12-4E4C-B2D3-84BD509049D6}"/>
    <hyperlink ref="I1412" r:id="rId18905" display="https://www.daloopa.com/src/48900148" xr:uid="{63930198-1405-41FF-8D2B-FF47C4EF903B}"/>
    <hyperlink ref="J1412" r:id="rId18906" display="https://www.daloopa.com/src/48900114" xr:uid="{05C6B5D1-9E53-4289-AFF7-03902E23B747}"/>
    <hyperlink ref="K1412" r:id="rId18907" display="https://www.daloopa.com/src/48900077" xr:uid="{23380921-6F1E-47D7-A511-291B4AB1F893}"/>
    <hyperlink ref="L1412" r:id="rId18908" display="https://www.daloopa.com/src/48900026" xr:uid="{3CB5A5FF-8D9E-491F-98BC-905ABD0533BF}"/>
    <hyperlink ref="M1412" r:id="rId18909" display="https://www.daloopa.com/src/48900003" xr:uid="{11A44F13-8F4D-4C47-B9AB-37B14C9282ED}"/>
    <hyperlink ref="N1412" r:id="rId18910" display="https://www.daloopa.com/src/48899991" xr:uid="{552643F6-EB45-4DAE-B6E1-EABEBF819AE9}"/>
    <hyperlink ref="O1412" r:id="rId18911" display="https://www.daloopa.com/src/48899964" xr:uid="{47297D0C-0EDC-4E6B-90F5-90268F7EF63D}"/>
    <hyperlink ref="P1412" r:id="rId18912" display="https://www.daloopa.com/src/48899942" xr:uid="{C12CD88D-0A5B-443B-AB19-107E15149173}"/>
    <hyperlink ref="Q1412" r:id="rId18913" display="https://www.daloopa.com/src/48899880" xr:uid="{BA1BD332-FAAD-49A7-886E-9483274FAB07}"/>
    <hyperlink ref="R1412" r:id="rId18914" display="https://www.daloopa.com/src/48899828" xr:uid="{10AE8521-2D31-44D3-996D-352BF5E80CDF}"/>
    <hyperlink ref="S1412" r:id="rId18915" display="https://www.daloopa.com/src/48899786" xr:uid="{0A038864-769E-4A0F-BF5C-A1E53252A5A9}"/>
    <hyperlink ref="T1412" r:id="rId18916" display="https://www.daloopa.com/src/48899692" xr:uid="{FE23A646-1E49-4B84-903E-B8D46298CC46}"/>
    <hyperlink ref="U1412" r:id="rId18917" display="https://www.daloopa.com/src/48899614" xr:uid="{C8078F5D-EC7D-45EC-969E-E206FBB9E814}"/>
    <hyperlink ref="V1412" r:id="rId18918" display="https://www.daloopa.com/src/48899555" xr:uid="{9FE20B58-94A9-41D3-984A-0B7EC6841206}"/>
    <hyperlink ref="W1412" r:id="rId18919" display="https://www.daloopa.com/src/48899356" xr:uid="{C6E4D0E9-6EB5-4F95-A3B9-C82C6BCDBE81}"/>
    <hyperlink ref="X1412" r:id="rId18920" display="https://www.daloopa.com/src/50369693" xr:uid="{5CE2EE3A-CE95-462C-B915-642A067E0840}"/>
    <hyperlink ref="A1413" r:id="rId18921" xr:uid="{13DA1415-6DD7-4FBF-8BD8-0D5604A1E579}"/>
    <hyperlink ref="C1413" r:id="rId18922" xr:uid="{47345EE2-2CA2-4B8F-81FA-19A19E762494}"/>
    <hyperlink ref="E1413" r:id="rId18923" display="https://www.daloopa.com/src/48900284" xr:uid="{BFA1571B-816D-4459-80B6-0249C9E45009}"/>
    <hyperlink ref="F1413" r:id="rId18924" display="https://www.daloopa.com/src/48900237" xr:uid="{EC93016C-C0D7-42DA-9553-3A64EB4A23FE}"/>
    <hyperlink ref="G1413" r:id="rId18925" display="https://www.daloopa.com/src/48900202" xr:uid="{09A80897-6CCA-44E0-86A0-B744D58B7C09}"/>
    <hyperlink ref="H1413" r:id="rId18926" display="https://www.daloopa.com/src/50393530" xr:uid="{B335A906-48B4-4491-8E5D-8E3B3D099281}"/>
    <hyperlink ref="I1413" r:id="rId18927" display="https://www.daloopa.com/src/48900149" xr:uid="{83675842-B668-4949-AE6F-E6A1FF146B98}"/>
    <hyperlink ref="J1413" r:id="rId18928" display="https://www.daloopa.com/src/48900123" xr:uid="{591BB8A0-C48C-4184-B363-17885C04AD91}"/>
    <hyperlink ref="K1413" r:id="rId18929" display="https://www.daloopa.com/src/48900078" xr:uid="{CF8DFEF6-9EE7-4438-B158-96E0A640E5CE}"/>
    <hyperlink ref="L1413" r:id="rId18930" display="https://www.daloopa.com/src/48900027" xr:uid="{88DB516F-CDDF-40C7-9DEB-47C89FA92E59}"/>
    <hyperlink ref="M1413" r:id="rId18931" display="https://www.daloopa.com/src/48900005" xr:uid="{347765B0-F021-44BD-8AF8-873F725FB6BD}"/>
    <hyperlink ref="N1413" r:id="rId18932" display="https://www.daloopa.com/src/48899994" xr:uid="{31F5100B-D98C-446C-88DB-AD1137721771}"/>
    <hyperlink ref="O1413" r:id="rId18933" display="https://www.daloopa.com/src/48899968" xr:uid="{299840D0-5DE1-4C22-ACBB-072115138219}"/>
    <hyperlink ref="P1413" r:id="rId18934" display="https://www.daloopa.com/src/48899937" xr:uid="{E539EBE0-5B4A-4C7A-8416-36E21B13656E}"/>
    <hyperlink ref="Q1413" r:id="rId18935" display="https://www.daloopa.com/src/48899881" xr:uid="{00FC7AA6-7493-4AAB-896B-CFEB2BD77E3B}"/>
    <hyperlink ref="R1413" r:id="rId18936" display="https://www.daloopa.com/src/48899831" xr:uid="{9C5C0F53-F0E0-4242-BD50-AEFD9B31F439}"/>
    <hyperlink ref="S1413" r:id="rId18937" display="https://www.daloopa.com/src/48899790" xr:uid="{D301BAB9-9914-4F61-802D-F2BE26C61801}"/>
    <hyperlink ref="T1413" r:id="rId18938" display="https://www.daloopa.com/src/48899698" xr:uid="{6337C458-1468-447F-ADEF-C97D0155AEE1}"/>
    <hyperlink ref="U1413" r:id="rId18939" display="https://www.daloopa.com/src/48899620" xr:uid="{F588F65C-AE74-440A-8384-BF2D8933CFE9}"/>
    <hyperlink ref="V1413" r:id="rId18940" display="https://www.daloopa.com/src/48899547" xr:uid="{B9E45366-F4DA-4801-9FB3-86995B2EF73C}"/>
    <hyperlink ref="W1413" r:id="rId18941" display="https://www.daloopa.com/src/48899358" xr:uid="{3E505E51-B90A-414A-8BC2-095E67CA0E7B}"/>
    <hyperlink ref="X1413" r:id="rId18942" display="https://www.daloopa.com/src/50369696" xr:uid="{9DE76637-7F15-4124-8986-628707C2EA29}"/>
    <hyperlink ref="Y1413" r:id="rId18943" display="https://www.daloopa.com/src/48899261" xr:uid="{3002EA4E-4E71-41A3-8461-5B42E6C0022F}"/>
    <hyperlink ref="Z1413" r:id="rId18944" display="https://www.daloopa.com/src/48899212" xr:uid="{697137D2-A1E7-446F-A0F1-0984E261836A}"/>
    <hyperlink ref="AA1413" r:id="rId18945" display="https://www.daloopa.com/src/48899198" xr:uid="{2C8C9F73-5043-4956-A00A-DBAA0EAAB4E7}"/>
    <hyperlink ref="AB1413" r:id="rId18946" display="https://www.daloopa.com/src/48899135" xr:uid="{7E3A61F9-8925-4505-9E6A-7E655A3EC1EA}"/>
    <hyperlink ref="A1415" r:id="rId18947" xr:uid="{E06E40F6-3E04-46FB-B1E1-101C073230D9}"/>
    <hyperlink ref="C1415" r:id="rId18948" xr:uid="{D00AB4DF-8BB9-48AC-8505-82002736C8E9}"/>
    <hyperlink ref="Y1415" r:id="rId18949" display="https://www.daloopa.com/src/48899265" xr:uid="{82814847-9D4E-43C0-B27F-E7F03EA36D96}"/>
    <hyperlink ref="Z1415" r:id="rId18950" display="https://www.daloopa.com/src/48899213" xr:uid="{B34727C6-A3C5-44D5-B622-D6E5AC1B43B7}"/>
    <hyperlink ref="AA1415" r:id="rId18951" display="https://www.daloopa.com/src/48899199" xr:uid="{C271F6C8-A3A6-4976-ACEC-4B15C3B6755C}"/>
    <hyperlink ref="AB1415" r:id="rId18952" display="https://www.daloopa.com/src/48899136" xr:uid="{D531C343-54C6-4D41-B2BA-30B70EE14D71}"/>
    <hyperlink ref="A1416" r:id="rId18953" xr:uid="{BF103DFE-7928-4CF8-94BA-37324F5BB579}"/>
    <hyperlink ref="C1416" r:id="rId18954" xr:uid="{D6DCFA49-816E-464E-B092-E361503207DF}"/>
    <hyperlink ref="E1416" r:id="rId18955" display="https://www.daloopa.com/src/50393527" xr:uid="{DBA7D478-0B5C-42A4-B483-FD31E8674E0D}"/>
    <hyperlink ref="F1416" r:id="rId18956" display="https://www.daloopa.com/src/50393523" xr:uid="{D7350B1C-8233-4B29-A8B1-23190056B1EF}"/>
    <hyperlink ref="G1416" r:id="rId18957" display="https://www.daloopa.com/src/50393519" xr:uid="{2C53EDFE-2C2E-47F6-91C9-95C2784FBB86}"/>
    <hyperlink ref="H1416" r:id="rId18958" display="https://www.daloopa.com/src/50393515" xr:uid="{800D4BD6-3AF3-48C0-A0D5-77A536671ECC}"/>
    <hyperlink ref="I1416" r:id="rId18959" display="https://www.daloopa.com/src/50393511" xr:uid="{3F53AFCE-0E85-4C06-8AE5-31347F2C6ABD}"/>
    <hyperlink ref="J1416" r:id="rId18960" display="https://www.daloopa.com/src/50393507" xr:uid="{76D14A93-5B00-4B7F-88B7-A08374258658}"/>
    <hyperlink ref="K1416" r:id="rId18961" display="https://www.daloopa.com/src/50393503" xr:uid="{D2B803FC-F6B7-47CA-B5F3-AFAFA41D773C}"/>
    <hyperlink ref="L1416" r:id="rId18962" display="https://www.daloopa.com/src/50393473" xr:uid="{9895F0AF-764B-48D5-B52D-118611FCE64E}"/>
    <hyperlink ref="M1416" r:id="rId18963" display="https://www.daloopa.com/src/50393482" xr:uid="{7CA98F57-CC5B-452B-8ABF-1425C34BA504}"/>
    <hyperlink ref="N1416" r:id="rId18964" display="https://www.daloopa.com/src/50393486" xr:uid="{33434607-1436-4925-A1DB-30F13919693A}"/>
    <hyperlink ref="O1416" r:id="rId18965" display="https://www.daloopa.com/src/50393494" xr:uid="{375CA60D-308A-42DC-992C-66618E9B2C55}"/>
    <hyperlink ref="P1416" r:id="rId18966" display="https://www.daloopa.com/src/50393450" xr:uid="{DAAEF551-A5AD-4F97-9E4C-81A978921DA3}"/>
    <hyperlink ref="Q1416" r:id="rId18967" display="https://www.daloopa.com/src/50393422" xr:uid="{4BE31C4E-B0B8-4B98-8523-7056D5B26853}"/>
    <hyperlink ref="R1416" r:id="rId18968" display="https://www.daloopa.com/src/50393418" xr:uid="{B52E41FC-0637-4555-A42A-EA1A53BC8058}"/>
    <hyperlink ref="S1416" r:id="rId18969" display="https://www.daloopa.com/src/50393412" xr:uid="{1F58E8F2-30B6-4FEF-8528-231FD6F47302}"/>
    <hyperlink ref="T1416" r:id="rId18970" display="https://www.daloopa.com/src/50393404" xr:uid="{93CD0850-17F7-4C88-8BC4-ADE3D48AC246}"/>
    <hyperlink ref="U1416" r:id="rId18971" display="https://www.daloopa.com/src/50393400" xr:uid="{BD110328-3B15-4C51-8C9E-57D71E1DB326}"/>
    <hyperlink ref="V1416" r:id="rId18972" display="https://www.daloopa.com/src/50393395" xr:uid="{B23DB31D-2544-4331-B364-B7391FF746A3}"/>
    <hyperlink ref="W1416" r:id="rId18973" display="https://www.daloopa.com/src/50393391" xr:uid="{1AA4B9BA-CC1F-4F35-A142-BBE39D219E15}"/>
    <hyperlink ref="X1416" r:id="rId18974" display="https://www.daloopa.com/src/50393383" xr:uid="{69E2F03A-14BE-422A-A88E-460D300F1730}"/>
    <hyperlink ref="Y1416" r:id="rId18975" display="https://www.daloopa.com/src/48899259" xr:uid="{F845E7AD-0F29-41A2-9A8D-AAA6B2621D46}"/>
    <hyperlink ref="Z1416" r:id="rId18976" display="https://www.daloopa.com/src/48899218" xr:uid="{5D1BBD45-4A8D-4535-920E-A01059947C02}"/>
    <hyperlink ref="AA1416" r:id="rId18977" display="https://www.daloopa.com/src/48899200" xr:uid="{A56D79A3-CBED-4D53-BBF5-43810BE62A9F}"/>
    <hyperlink ref="AB1416" r:id="rId18978" display="https://www.daloopa.com/src/48899137" xr:uid="{57AFEEA9-B351-4883-A277-A0F508490B2F}"/>
    <hyperlink ref="AC1416" r:id="rId18979" display="https://www.daloopa.com/src/48899005" xr:uid="{8C17E73F-6C8A-4A81-955F-C3942609D967}"/>
    <hyperlink ref="AD1416" r:id="rId18980" display="https://www.daloopa.com/src/48898945" xr:uid="{6C756255-827B-4C04-8C3D-765EB00564E3}"/>
    <hyperlink ref="AE1416" r:id="rId18981" display="https://www.daloopa.com/src/48898891" xr:uid="{7C377DA7-8718-4239-A00F-7024913AE959}"/>
    <hyperlink ref="AF1416" r:id="rId18982" display="https://www.daloopa.com/src/48898874" xr:uid="{438C9B61-78D7-48C1-9EBD-C4A11E9D3120}"/>
    <hyperlink ref="AG1416" r:id="rId18983" display="https://www.daloopa.com/src/48898847" xr:uid="{499C09FB-0FC2-49F5-8D3D-6605ABB7E618}"/>
    <hyperlink ref="AH1416" r:id="rId18984" display="https://www.daloopa.com/src/48898798" xr:uid="{77F75BC7-CA4B-444E-A6B2-93A06A69F5FF}"/>
    <hyperlink ref="AI1416" r:id="rId18985" display="https://www.daloopa.com/src/48898743" xr:uid="{DA163BFC-FFF8-40F6-91D3-CABBFC3D92BF}"/>
    <hyperlink ref="AJ1416" r:id="rId18986" display="https://www.daloopa.com/src/48898738" xr:uid="{86F77194-5618-4867-BD24-2B76C0B7B2A1}"/>
    <hyperlink ref="AK1416" r:id="rId18987" display="https://www.daloopa.com/src/48898427" xr:uid="{283C94F4-842F-4284-99B4-72D561844141}"/>
    <hyperlink ref="AL1416" r:id="rId18988" display="https://www.daloopa.com/src/48898419" xr:uid="{A357545E-BA97-4E4A-B864-F019769ABB89}"/>
    <hyperlink ref="AM1416" r:id="rId18989" display="https://www.daloopa.com/src/48898404" xr:uid="{C397F82E-84B9-4BF0-8393-8877012F485B}"/>
    <hyperlink ref="AN1416" r:id="rId18990" display="https://www.daloopa.com/src/48898290" xr:uid="{C0609AB5-744D-464C-902D-C6A1C4891C79}"/>
    <hyperlink ref="AO1416" r:id="rId18991" display="https://www.daloopa.com/src/53490854" xr:uid="{F496A0BD-E6E8-4B6D-B176-13AC77007942}"/>
    <hyperlink ref="AP1416" r:id="rId18992" display="https://www.daloopa.com/src/58706878" xr:uid="{A1A022A4-00BE-419B-916D-953953F57044}"/>
    <hyperlink ref="AQ1416" r:id="rId18993" display="https://www.daloopa.com/src/62997211" xr:uid="{FFF49360-8BC6-4DCA-934F-793F89E69161}"/>
    <hyperlink ref="A1420" r:id="rId18994" xr:uid="{35CB76B6-6BDD-4A98-83F4-D8F258595F6F}"/>
    <hyperlink ref="C1420" r:id="rId18995" xr:uid="{EEA37652-FA3C-4D00-8339-FD51FD631D4F}"/>
    <hyperlink ref="AE1420" r:id="rId18996" display="https://www.daloopa.com/src/48904000" xr:uid="{F2DF29F6-8CA6-48D0-9F2B-931E54390AE7}"/>
    <hyperlink ref="AF1420" r:id="rId18997" display="https://www.daloopa.com/src/48903593" xr:uid="{11F28A8C-38A7-42B9-AB4D-C98553A20443}"/>
    <hyperlink ref="AG1420" r:id="rId18998" display="https://www.daloopa.com/src/48903511" xr:uid="{AE97DD11-095A-480A-8472-A784A5EC6C3C}"/>
    <hyperlink ref="AH1420" r:id="rId18999" display="https://www.daloopa.com/src/48903460" xr:uid="{ABB6DC60-E4E5-4813-9B72-A11A8C682D70}"/>
    <hyperlink ref="AI1420" r:id="rId19000" display="https://www.daloopa.com/src/48903420" xr:uid="{52147358-1DD7-4A6C-A21F-111445709463}"/>
    <hyperlink ref="AJ1420" r:id="rId19001" display="https://www.daloopa.com/src/48903359" xr:uid="{EEB63538-5AE1-4D52-AD53-CC871D841D15}"/>
    <hyperlink ref="AK1420" r:id="rId19002" display="https://www.daloopa.com/src/48903201" xr:uid="{9211D6C7-D09E-4542-954F-4AC60E369572}"/>
    <hyperlink ref="AL1420" r:id="rId19003" display="https://www.daloopa.com/src/48903186" xr:uid="{F87B258E-AA38-426F-B9C7-BE533972742E}"/>
    <hyperlink ref="AM1420" r:id="rId19004" display="https://www.daloopa.com/src/48903050" xr:uid="{BCEB261B-2A7E-4E8E-BAD4-04B1F6866927}"/>
    <hyperlink ref="AN1420" r:id="rId19005" display="https://www.daloopa.com/src/48901471" xr:uid="{F8307A9E-5D90-4D74-8340-4F96C819B5E9}"/>
    <hyperlink ref="AO1420" r:id="rId19006" display="https://www.daloopa.com/src/53491365" xr:uid="{AC3CE53F-36A3-49AE-B693-AE1724B243B4}"/>
    <hyperlink ref="AP1420" r:id="rId19007" display="https://www.daloopa.com/src/58706969" xr:uid="{34D10A0F-0719-4DD6-9B8D-F24CBCF37781}"/>
    <hyperlink ref="AQ1420" r:id="rId19008" display="https://www.daloopa.com/src/62997515" xr:uid="{46FBBD7C-B4FD-4275-97FF-5C6F1407A19E}"/>
    <hyperlink ref="A1421" r:id="rId19009" xr:uid="{FD08FC68-896F-47BF-93FB-44C11BF0F1A5}"/>
    <hyperlink ref="C1421" r:id="rId19010" xr:uid="{B7E42DCF-66F9-4B0A-AA60-3725579FA083}"/>
    <hyperlink ref="AE1421" r:id="rId19011" display="https://www.daloopa.com/src/48903999" xr:uid="{0132F80F-EEF2-4008-9C1B-74DDCF4F3D54}"/>
    <hyperlink ref="AF1421" r:id="rId19012" display="https://www.daloopa.com/src/48903594" xr:uid="{42AB0EA4-A95D-4BC0-88E6-327D750B4EF8}"/>
    <hyperlink ref="AG1421" r:id="rId19013" display="https://www.daloopa.com/src/48903510" xr:uid="{25CCB895-495A-462D-8F8C-92D2AB43D66B}"/>
    <hyperlink ref="AH1421" r:id="rId19014" display="https://www.daloopa.com/src/48903459" xr:uid="{3A7E524F-495F-46E3-A389-21E7692783B6}"/>
    <hyperlink ref="AI1421" r:id="rId19015" display="https://www.daloopa.com/src/48903422" xr:uid="{36DD148A-95B3-46B4-984D-C49CC1C8AA3E}"/>
    <hyperlink ref="AJ1421" r:id="rId19016" display="https://www.daloopa.com/src/48903358" xr:uid="{F03F046C-B252-4865-854B-B5D70EE55F30}"/>
    <hyperlink ref="AK1421" r:id="rId19017" display="https://www.daloopa.com/src/48903199" xr:uid="{66561338-D695-4659-868D-09E0AD137353}"/>
    <hyperlink ref="AL1421" r:id="rId19018" display="https://www.daloopa.com/src/48903185" xr:uid="{AFDE81D5-3957-44CE-9071-6843D915B3D3}"/>
    <hyperlink ref="AM1421" r:id="rId19019" display="https://www.daloopa.com/src/48903052" xr:uid="{8BBDBC71-DA84-4EF6-8CC7-E61E087D66D2}"/>
    <hyperlink ref="AN1421" r:id="rId19020" display="https://www.daloopa.com/src/48901473" xr:uid="{FB3550FB-05F7-47B2-BC2A-D2517AC6D98B}"/>
    <hyperlink ref="AO1421" r:id="rId19021" display="https://www.daloopa.com/src/53491364" xr:uid="{05C1F646-88B7-41F8-A8C4-474DBA5A9FC7}"/>
    <hyperlink ref="AP1421" r:id="rId19022" display="https://www.daloopa.com/src/58706970" xr:uid="{3D619B9D-132A-4662-BF8E-51E011D94930}"/>
    <hyperlink ref="AQ1421" r:id="rId19023" display="https://www.daloopa.com/src/62997514" xr:uid="{668696DC-EF3D-49FA-BE15-8121171AF368}"/>
    <hyperlink ref="A1422" r:id="rId19024" xr:uid="{818C31D2-DC46-4965-A1A1-4757A202E740}"/>
    <hyperlink ref="C1422" r:id="rId19025" xr:uid="{DF10D7C0-DA0D-486E-A744-8DC73CA0D9FC}"/>
    <hyperlink ref="AE1422" r:id="rId19026" display="https://www.daloopa.com/src/48904001" xr:uid="{6AC20B10-A60F-4601-97C1-614606EE201D}"/>
    <hyperlink ref="AF1422" r:id="rId19027" display="https://www.daloopa.com/src/48903595" xr:uid="{956466C0-A3DD-484F-A49B-F7E5BFED9E0F}"/>
    <hyperlink ref="AG1422" r:id="rId19028" display="https://www.daloopa.com/src/48903512" xr:uid="{1384FFD1-A599-459F-8407-429450D19546}"/>
    <hyperlink ref="AH1422" r:id="rId19029" display="https://www.daloopa.com/src/48903458" xr:uid="{491450E6-D389-4EA5-8503-631416D2AE4E}"/>
    <hyperlink ref="AI1422" r:id="rId19030" display="https://www.daloopa.com/src/48903421" xr:uid="{B7EDAD60-1BC4-47C1-A8B9-32BE5914EDFF}"/>
    <hyperlink ref="AJ1422" r:id="rId19031" display="https://www.daloopa.com/src/48903357" xr:uid="{6A797D6C-D54B-4384-870A-3E7A668C16CD}"/>
    <hyperlink ref="AK1422" r:id="rId19032" display="https://www.daloopa.com/src/48903200" xr:uid="{D6F4CC9B-E510-465D-9889-15538E122B64}"/>
    <hyperlink ref="AL1422" r:id="rId19033" display="https://www.daloopa.com/src/48903187" xr:uid="{CFBAF6F3-89B0-4B5D-A783-6BC86F337868}"/>
    <hyperlink ref="AM1422" r:id="rId19034" display="https://www.daloopa.com/src/48903053" xr:uid="{E90FED7B-C1B2-4E55-BCF4-3C30A1F492B3}"/>
    <hyperlink ref="AN1422" r:id="rId19035" display="https://www.daloopa.com/src/48901472" xr:uid="{775F3195-9C78-41F9-A64B-D412EBBF4F8A}"/>
    <hyperlink ref="AO1422" r:id="rId19036" display="https://www.daloopa.com/src/53491363" xr:uid="{4FDA2620-1B91-4B74-B330-A0AEAD5DE677}"/>
    <hyperlink ref="AP1422" r:id="rId19037" display="https://www.daloopa.com/src/58706971" xr:uid="{98B6BD50-C5E3-414A-9CCD-E2E4AA6ABB1C}"/>
    <hyperlink ref="AQ1422" r:id="rId19038" display="https://www.daloopa.com/src/62997513" xr:uid="{29C322B2-1B0F-4E26-A652-EEEB7F6070F1}"/>
    <hyperlink ref="A1425" r:id="rId19039" xr:uid="{9D716683-5BCB-4156-AE76-08BB2785E0DB}"/>
    <hyperlink ref="C1425" r:id="rId19040" xr:uid="{62694D0E-E9E5-46F3-9461-727EDD9276FF}"/>
    <hyperlink ref="Z1425" r:id="rId19041" display="https://www.daloopa.com/src/48905031" xr:uid="{22BA5630-050F-47F3-AEF4-EBBAA9E88C65}"/>
    <hyperlink ref="AA1425" r:id="rId19042" display="https://www.daloopa.com/src/48905065" xr:uid="{21562226-6383-4562-8130-4B688FE71462}"/>
    <hyperlink ref="AB1425" r:id="rId19043" display="https://www.daloopa.com/src/48905296" xr:uid="{649E6034-5E04-4F12-8FEF-5BD18BE71B16}"/>
    <hyperlink ref="AC1425" r:id="rId19044" display="https://www.daloopa.com/src/48905854" xr:uid="{DF2C58CD-A631-4E81-BD83-09A9BC89403A}"/>
    <hyperlink ref="AD1425" r:id="rId19045" display="https://www.daloopa.com/src/48905873" xr:uid="{6C16A24A-D47E-4BD6-B1B8-C062F9231AFC}"/>
    <hyperlink ref="AE1425" r:id="rId19046" display="https://www.daloopa.com/src/48905883" xr:uid="{1AD9C646-382E-4BC6-A159-660524C2C098}"/>
    <hyperlink ref="AF1425" r:id="rId19047" display="https://www.daloopa.com/src/48905819" xr:uid="{2C82EFD6-7377-4436-BAE9-6B6E613C97B4}"/>
    <hyperlink ref="AG1425" r:id="rId19048" display="https://www.daloopa.com/src/48905947" xr:uid="{2059A0EF-7A7C-46E2-9230-76C61F1F2E8C}"/>
    <hyperlink ref="AH1425" r:id="rId19049" display="https://www.daloopa.com/src/48905995" xr:uid="{E23BDF78-6874-4D27-BFA5-730007794105}"/>
    <hyperlink ref="AI1425" r:id="rId19050" display="https://www.daloopa.com/src/48906044" xr:uid="{7A1CCA6B-A10B-48CC-8B13-CA64FD8CB140}"/>
    <hyperlink ref="AJ1425" r:id="rId19051" display="https://www.daloopa.com/src/48906076" xr:uid="{3C585C08-E4C6-4F7C-8C8E-870276F7DE4C}"/>
    <hyperlink ref="AK1425" r:id="rId19052" display="https://www.daloopa.com/src/48906323" xr:uid="{32BCC091-661F-4958-B286-E6C2FB447854}"/>
    <hyperlink ref="AL1425" r:id="rId19053" display="https://www.daloopa.com/src/48906401" xr:uid="{04E1A5DC-6440-4FDC-980E-9C0C4D57FE5C}"/>
    <hyperlink ref="AM1425" r:id="rId19054" display="https://www.daloopa.com/src/48906430" xr:uid="{7F65016C-EA42-4813-A6B4-0A8DF7CB1139}"/>
    <hyperlink ref="AN1425" r:id="rId19055" display="https://www.daloopa.com/src/48906556" xr:uid="{1111702B-BC20-45A0-ABB5-06349073B0D7}"/>
    <hyperlink ref="AO1425" r:id="rId19056" display="https://www.daloopa.com/src/53491558" xr:uid="{88AC0FD4-9B89-4E3B-BFDE-432400F9DB62}"/>
    <hyperlink ref="AP1425" r:id="rId19057" display="https://www.daloopa.com/src/58707009" xr:uid="{F2727BE8-ABC7-4B38-B72E-10D4F272C11C}"/>
    <hyperlink ref="AQ1425" r:id="rId19058" display="https://www.daloopa.com/src/62997273" xr:uid="{066812AD-1E3C-4725-A8A1-382DBE7A0883}"/>
    <hyperlink ref="A1426" r:id="rId19059" xr:uid="{F0CE4801-DB4B-4E7B-BFFA-6661805169D2}"/>
    <hyperlink ref="C1426" r:id="rId19060" xr:uid="{90AF8C91-764B-400C-8F1E-4487DEC64D6E}"/>
    <hyperlink ref="Z1426" r:id="rId19061" display="https://www.daloopa.com/src/48905032" xr:uid="{D9DDE9D2-2A1F-4B07-9C63-AFCF30488930}"/>
    <hyperlink ref="AA1426" r:id="rId19062" display="https://www.daloopa.com/src/48905062" xr:uid="{7B18A0EB-77C8-4B24-9454-08FED30C1128}"/>
    <hyperlink ref="AB1426" r:id="rId19063" display="https://www.daloopa.com/src/48905297" xr:uid="{CA3234FA-52E7-49D2-969D-06976ADFCFB8}"/>
    <hyperlink ref="AC1426" r:id="rId19064" display="https://www.daloopa.com/src/48905853" xr:uid="{283F3E27-4CEB-4E60-A297-1E985CEF433F}"/>
    <hyperlink ref="AD1426" r:id="rId19065" display="https://www.daloopa.com/src/48905874" xr:uid="{3A4A2D7D-01BC-41A9-B6AD-C0CCADE4D81C}"/>
    <hyperlink ref="AE1426" r:id="rId19066" display="https://www.daloopa.com/src/48905884" xr:uid="{FCDE5A76-7DB9-4744-B252-434F2ABB88DB}"/>
    <hyperlink ref="A1427" r:id="rId19067" xr:uid="{C7D52957-C4E0-4E4C-802C-A124F47CB596}"/>
    <hyperlink ref="C1427" r:id="rId19068" xr:uid="{81CA8F2C-E2C5-4EB2-84AC-43A9142B7419}"/>
    <hyperlink ref="Z1427" r:id="rId19069" display="https://www.daloopa.com/src/48905033" xr:uid="{E95631B5-2331-42E2-8F38-780AFD6EC816}"/>
    <hyperlink ref="AA1427" r:id="rId19070" display="https://www.daloopa.com/src/48905063" xr:uid="{EBE70651-8610-45B1-92F3-5EE2F012BCA3}"/>
    <hyperlink ref="AB1427" r:id="rId19071" display="https://www.daloopa.com/src/48905295" xr:uid="{CAB96A4B-014E-4473-BFE9-BE8E023FEA04}"/>
    <hyperlink ref="AC1427" r:id="rId19072" display="https://www.daloopa.com/src/48905855" xr:uid="{9D4D70CE-65BA-4545-ABC1-8A23C9ED09AF}"/>
    <hyperlink ref="AD1427" r:id="rId19073" display="https://www.daloopa.com/src/48905872" xr:uid="{6C043826-D3DA-4AAD-B47F-E7CCB93086EA}"/>
    <hyperlink ref="AE1427" r:id="rId19074" display="https://www.daloopa.com/src/48905885" xr:uid="{2D3DD5F2-CFEA-489B-A059-B9CE09FD58AB}"/>
    <hyperlink ref="A1428" r:id="rId19075" xr:uid="{59915F99-355D-4EF8-9B55-78449C366DC4}"/>
    <hyperlink ref="C1428" r:id="rId19076" xr:uid="{A724E605-D3A8-4C09-9C27-71BEFED8CCBF}"/>
    <hyperlink ref="AF1428" r:id="rId19077" display="https://www.daloopa.com/src/48905818" xr:uid="{52A1DF9A-90CA-44CE-8ACA-39DCA0D0284B}"/>
    <hyperlink ref="AG1428" r:id="rId19078" display="https://www.daloopa.com/src/48905949" xr:uid="{32484B57-6823-4A21-825E-2D53A0FF8431}"/>
    <hyperlink ref="AH1428" r:id="rId19079" display="https://www.daloopa.com/src/48905997" xr:uid="{6918CEB5-F593-4610-B6B9-E3BDA4EAF5F7}"/>
    <hyperlink ref="AI1428" r:id="rId19080" display="https://www.daloopa.com/src/48906043" xr:uid="{1199A1B4-6B98-46DF-8F0D-2D3478D86BE7}"/>
    <hyperlink ref="AJ1428" r:id="rId19081" display="https://www.daloopa.com/src/48906077" xr:uid="{3C515084-60D4-4509-B305-D88FE7584486}"/>
    <hyperlink ref="AK1428" r:id="rId19082" display="https://www.daloopa.com/src/48906325" xr:uid="{BD04AE4D-3FEB-4E09-8400-A30926451E4E}"/>
    <hyperlink ref="AL1428" r:id="rId19083" display="https://www.daloopa.com/src/48906400" xr:uid="{6BD9DF3F-5B11-4903-A70F-63299F6B5B9B}"/>
    <hyperlink ref="AM1428" r:id="rId19084" display="https://www.daloopa.com/src/48906431" xr:uid="{5A3F130E-F878-4725-AE4D-3C1E23C0BFAB}"/>
    <hyperlink ref="AN1428" r:id="rId19085" display="https://www.daloopa.com/src/48906555" xr:uid="{5F1A63EC-CC5C-4C0B-986C-C4B566B806CA}"/>
    <hyperlink ref="AO1428" r:id="rId19086" display="https://www.daloopa.com/src/53491557" xr:uid="{9DAD01C9-7BB5-4FFD-B00E-87A1B4597E58}"/>
    <hyperlink ref="AP1428" r:id="rId19087" display="https://www.daloopa.com/src/58707008" xr:uid="{3F655E79-2D89-45D6-A1E3-4CFEA0442E01}"/>
    <hyperlink ref="AQ1428" r:id="rId19088" display="https://www.daloopa.com/src/62997274" xr:uid="{87A35866-CB37-43B7-9D9D-C88E34A2677E}"/>
    <hyperlink ref="A1429" r:id="rId19089" xr:uid="{C11DEA1A-096A-4968-AE2D-319895A4FF62}"/>
    <hyperlink ref="C1429" r:id="rId19090" xr:uid="{32107E6A-2F8D-421B-B376-C968C59E3B99}"/>
    <hyperlink ref="Z1429" r:id="rId19091" display="https://www.daloopa.com/src/48905034" xr:uid="{AD76DDAB-EA1C-49EE-A7A7-DC1209EFC86A}"/>
    <hyperlink ref="AA1429" r:id="rId19092" display="https://www.daloopa.com/src/48905064" xr:uid="{09CC6E4C-FA7C-4174-AE41-1D13220042C2}"/>
    <hyperlink ref="AB1429" r:id="rId19093" display="https://www.daloopa.com/src/48905298" xr:uid="{CECBAD9A-A985-416D-B9EA-27B56FB2A6CF}"/>
    <hyperlink ref="AC1429" r:id="rId19094" display="https://www.daloopa.com/src/48905856" xr:uid="{81665690-3132-4777-A079-4DE6D9266BA6}"/>
    <hyperlink ref="AD1429" r:id="rId19095" display="https://www.daloopa.com/src/48905875" xr:uid="{589C348A-8132-4C8A-9AD1-67A9EE099F87}"/>
    <hyperlink ref="AE1429" r:id="rId19096" display="https://www.daloopa.com/src/48905886" xr:uid="{1C4781C4-F2B9-41D7-8458-836DE6D5F5DA}"/>
    <hyperlink ref="AF1429" r:id="rId19097" display="https://www.daloopa.com/src/48905820" xr:uid="{2BA08ED3-2302-4F38-BCFA-09BD4C33659A}"/>
    <hyperlink ref="AG1429" r:id="rId19098" display="https://www.daloopa.com/src/48905948" xr:uid="{6634516F-E2CE-4CDE-94FE-810B5DBDADBE}"/>
    <hyperlink ref="AH1429" r:id="rId19099" display="https://www.daloopa.com/src/48905996" xr:uid="{CECE8E01-D78C-4ADF-9075-59685177CADA}"/>
    <hyperlink ref="AI1429" r:id="rId19100" display="https://www.daloopa.com/src/48906045" xr:uid="{894CF483-C1C5-49C7-906A-614F42F6309E}"/>
    <hyperlink ref="AJ1429" r:id="rId19101" display="https://www.daloopa.com/src/48906078" xr:uid="{BAB39788-CBF1-45E5-B5BE-D067BA5B8A1D}"/>
    <hyperlink ref="AK1429" r:id="rId19102" display="https://www.daloopa.com/src/48906324" xr:uid="{4F3B6C3C-2CED-4737-B3C2-3BEE0905FD7D}"/>
    <hyperlink ref="AL1429" r:id="rId19103" display="https://www.daloopa.com/src/48906399" xr:uid="{A3265ADD-33C2-47F9-8AE0-49CEE1C9D274}"/>
    <hyperlink ref="AM1429" r:id="rId19104" display="https://www.daloopa.com/src/48906432" xr:uid="{1DB41C9B-0036-4C62-8EF3-C149E9730F5A}"/>
    <hyperlink ref="AN1429" r:id="rId19105" display="https://www.daloopa.com/src/48906554" xr:uid="{69E4B5E2-D4D6-422C-ABC7-0F6B4CF6B3C7}"/>
    <hyperlink ref="AO1429" r:id="rId19106" display="https://www.daloopa.com/src/53491556" xr:uid="{A5B8BB61-FFAD-42B2-A18E-2D821D922844}"/>
    <hyperlink ref="AP1429" r:id="rId19107" display="https://www.daloopa.com/src/58707010" xr:uid="{40FEA2AD-539F-48C7-8125-DCB750E1FA52}"/>
    <hyperlink ref="AQ1429" r:id="rId19108" display="https://www.daloopa.com/src/62997275" xr:uid="{9F7CD132-7C89-4307-AE99-648BA142E8A4}"/>
    <hyperlink ref="A1432" r:id="rId19109" xr:uid="{7F6C39C6-A247-404C-B61F-06B3BC7E1F50}"/>
    <hyperlink ref="C1432" r:id="rId19110" xr:uid="{A73B0558-1F2C-4CAF-94E9-53AE3B18383E}"/>
    <hyperlink ref="AB1432" r:id="rId19111" display="https://www.daloopa.com/src/49000977" xr:uid="{F9BAC14A-3671-4C8D-9012-86F510E4BAA7}"/>
    <hyperlink ref="AF1432" r:id="rId19112" display="https://www.daloopa.com/src/49000229" xr:uid="{30A28AF8-FCA5-40E0-854A-63B7FC2873B9}"/>
    <hyperlink ref="AG1432" r:id="rId19113" display="https://www.daloopa.com/src/49000216" xr:uid="{C34F6F0C-28FD-4D23-AA17-19CCBD33917F}"/>
    <hyperlink ref="AH1432" r:id="rId19114" display="https://www.daloopa.com/src/49000201" xr:uid="{5AC213B8-8AB1-45FE-B220-8811AA02E3F2}"/>
    <hyperlink ref="AI1432" r:id="rId19115" display="https://www.daloopa.com/src/50215180" xr:uid="{8D414A5D-3240-40FD-8A44-3B676608B09D}"/>
    <hyperlink ref="AJ1432" r:id="rId19116" display="https://www.daloopa.com/src/49000129" xr:uid="{7BF47964-ED5C-4AD7-BB35-7398FFE3F0A2}"/>
    <hyperlink ref="AK1432" r:id="rId19117" display="https://www.daloopa.com/src/49000119" xr:uid="{70C20887-DEE3-4890-AF0A-0D009B76EC18}"/>
    <hyperlink ref="AL1432" r:id="rId19118" display="https://www.daloopa.com/src/49000106" xr:uid="{DA5EC9E2-1DCC-4278-98A8-E96F90C7754B}"/>
    <hyperlink ref="AM1432" r:id="rId19119" display="https://www.daloopa.com/src/49000092" xr:uid="{E1803516-88EC-484A-B892-9827D1BDA0DC}"/>
    <hyperlink ref="AN1432" r:id="rId19120" display="https://www.daloopa.com/src/49000073" xr:uid="{BBF99F12-2C30-4C6F-AF11-7FCD7C51478F}"/>
    <hyperlink ref="AO1432" r:id="rId19121" display="https://www.daloopa.com/src/53492405" xr:uid="{4157C675-D455-49CC-AC00-9C9B79283AAA}"/>
    <hyperlink ref="AP1432" r:id="rId19122" display="https://www.daloopa.com/src/58707078" xr:uid="{F113B3F2-E4BC-4081-BF09-9EE91C51AE3D}"/>
    <hyperlink ref="AQ1432" r:id="rId19123" display="https://www.daloopa.com/src/62997277" xr:uid="{4A4E63E4-8C93-44F1-BCAD-5495046EB4D6}"/>
    <hyperlink ref="A1433" r:id="rId19124" xr:uid="{DCE70D77-8891-47C0-B91F-33D99DFC57A4}"/>
    <hyperlink ref="C1433" r:id="rId19125" xr:uid="{0D5E8698-B334-4660-9065-ACC2CB40C21D}"/>
    <hyperlink ref="AB1433" r:id="rId19126" display="https://www.daloopa.com/src/49000976" xr:uid="{3A229B79-6A2B-4772-B54D-2125C8A6A03B}"/>
    <hyperlink ref="AF1433" r:id="rId19127" display="https://www.daloopa.com/src/49000227" xr:uid="{A5696D5A-7739-47E9-9B26-036E80458C48}"/>
    <hyperlink ref="AG1433" r:id="rId19128" display="https://www.daloopa.com/src/49000215" xr:uid="{32D8AA30-0FF9-41EC-BF5A-C70139D246BC}"/>
    <hyperlink ref="AH1433" r:id="rId19129" display="https://www.daloopa.com/src/49000200" xr:uid="{1F6A4AA2-52A0-4188-BC7B-0164810BBF73}"/>
    <hyperlink ref="AI1433" r:id="rId19130" display="https://www.daloopa.com/src/50215181" xr:uid="{60F6E360-2243-4245-B757-003B2150EE6F}"/>
    <hyperlink ref="AJ1433" r:id="rId19131" display="https://www.daloopa.com/src/49000128" xr:uid="{4117E198-D4DD-4153-A945-96C5F41A2998}"/>
    <hyperlink ref="AK1433" r:id="rId19132" display="https://www.daloopa.com/src/49000118" xr:uid="{2AE7304B-5472-470C-8C9F-20916E9E5959}"/>
    <hyperlink ref="AL1433" r:id="rId19133" display="https://www.daloopa.com/src/49000108" xr:uid="{3E5B9445-79D8-465C-AF16-5BF97166FC40}"/>
    <hyperlink ref="AM1433" r:id="rId19134" display="https://www.daloopa.com/src/49000091" xr:uid="{950401DB-0653-42DA-B1A1-9F15E51311C7}"/>
    <hyperlink ref="AN1433" r:id="rId19135" display="https://www.daloopa.com/src/49000075" xr:uid="{5A12B874-5C0F-494F-A6CF-FEDE7282C6AF}"/>
    <hyperlink ref="AO1433" r:id="rId19136" display="https://www.daloopa.com/src/53492406" xr:uid="{1206299B-AC5C-4F89-9EF1-2240317D669B}"/>
    <hyperlink ref="AP1433" r:id="rId19137" display="https://www.daloopa.com/src/58707077" xr:uid="{3C4C3BFD-0F88-4595-8997-DB31C24FAFA3}"/>
    <hyperlink ref="AQ1433" r:id="rId19138" display="https://www.daloopa.com/src/62997276" xr:uid="{9FD0BC17-A7F6-4CEF-A31F-F17195B63269}"/>
    <hyperlink ref="A1434" r:id="rId19139" xr:uid="{8D65E6B1-C1CE-4B3B-942D-2AFF3F717F40}"/>
    <hyperlink ref="C1434" r:id="rId19140" xr:uid="{35B4CC52-CA34-4B48-8638-3A9A76DA31D3}"/>
    <hyperlink ref="AB1434" r:id="rId19141" display="https://www.daloopa.com/src/49000978" xr:uid="{CD7F8AA1-3B7E-4AB5-AA39-8A226B309F7B}"/>
    <hyperlink ref="AF1434" r:id="rId19142" display="https://www.daloopa.com/src/49000228" xr:uid="{1B681662-8249-4956-A209-76FC80448FDB}"/>
    <hyperlink ref="AG1434" r:id="rId19143" display="https://www.daloopa.com/src/49000217" xr:uid="{7E2237DF-AF03-4465-819D-C3B8EAA927A1}"/>
    <hyperlink ref="AH1434" r:id="rId19144" display="https://www.daloopa.com/src/49000202" xr:uid="{371EA84A-2000-42E1-AF2F-9C6380F2CA52}"/>
    <hyperlink ref="AI1434" r:id="rId19145" display="https://www.daloopa.com/src/50215182" xr:uid="{66B7F6DE-250F-4FDB-998C-D732411826B5}"/>
    <hyperlink ref="AJ1434" r:id="rId19146" display="https://www.daloopa.com/src/49000130" xr:uid="{303FE5A2-C9FD-4233-A960-782AF61F2A93}"/>
    <hyperlink ref="AK1434" r:id="rId19147" display="https://www.daloopa.com/src/49000120" xr:uid="{054C5441-FAA1-48D1-A9BB-287BA37A59D8}"/>
    <hyperlink ref="AL1434" r:id="rId19148" display="https://www.daloopa.com/src/49000107" xr:uid="{B1B26946-86BC-47C2-AF66-00C3312F749A}"/>
    <hyperlink ref="AM1434" r:id="rId19149" display="https://www.daloopa.com/src/49000093" xr:uid="{354A9A19-0BC9-4403-AA3B-A0415C80C5A9}"/>
    <hyperlink ref="AN1434" r:id="rId19150" display="https://www.daloopa.com/src/49000074" xr:uid="{D67C005F-D84F-4726-B097-CB9F1379A39D}"/>
    <hyperlink ref="AO1434" r:id="rId19151" display="https://www.daloopa.com/src/53492407" xr:uid="{FE4F52B4-DCDB-4BD5-A4C3-87075592CF09}"/>
    <hyperlink ref="AP1434" r:id="rId19152" display="https://www.daloopa.com/src/58707079" xr:uid="{B24C5C79-C08E-4A48-BCCC-BE9EEF786016}"/>
    <hyperlink ref="AQ1434" r:id="rId19153" display="https://www.daloopa.com/src/62997278" xr:uid="{35ED3FFE-652B-4B31-A7B5-B3216838CB8F}"/>
    <hyperlink ref="A1438" r:id="rId19154" xr:uid="{B26F3220-4BD2-4C88-8E2B-9C3EC7D0C815}"/>
    <hyperlink ref="C1438" r:id="rId19155" xr:uid="{3D81BD7A-8778-47C5-85C3-17A983A5C583}"/>
    <hyperlink ref="Q1438" r:id="rId19156" display="https://www.daloopa.com/src/49001147" xr:uid="{61570165-0234-46C9-8859-7B67EE06F534}"/>
    <hyperlink ref="R1438" r:id="rId19157" display="https://www.daloopa.com/src/49001120" xr:uid="{46A20B36-BF7C-4C7B-B529-428C6468C6F3}"/>
    <hyperlink ref="S1438" r:id="rId19158" display="https://www.daloopa.com/src/49001092" xr:uid="{3C29902C-CB44-4F6B-A631-72112B0A9F04}"/>
    <hyperlink ref="T1438" r:id="rId19159" display="https://www.daloopa.com/src/49028203" xr:uid="{D21F66BF-4C95-4DD5-8B87-BC73B3256DDB}"/>
    <hyperlink ref="AV1438" r:id="rId19160" display="https://www.daloopa.com/src/49001020" xr:uid="{9BC7B07F-B27B-4816-9C89-331DBB873F12}"/>
    <hyperlink ref="AW1438" r:id="rId19161" display="https://www.daloopa.com/src/49001016" xr:uid="{2FC0555E-13E3-49B5-BC2F-9D59EC9E16BC}"/>
    <hyperlink ref="A1439" r:id="rId19162" xr:uid="{B8A9BCDF-A83A-4143-AB8B-53946E40ED07}"/>
    <hyperlink ref="C1439" r:id="rId19163" xr:uid="{C03D24E2-A416-4A59-8CE9-D0DA71554D42}"/>
    <hyperlink ref="Q1439" r:id="rId19164" display="https://www.daloopa.com/src/49001151" xr:uid="{8B6BCB3A-5702-4B8A-AEAD-B1A417D73253}"/>
    <hyperlink ref="R1439" r:id="rId19165" display="https://www.daloopa.com/src/49001118" xr:uid="{B91B9A80-6838-4171-920B-71C42620C3C5}"/>
    <hyperlink ref="S1439" r:id="rId19166" display="https://www.daloopa.com/src/49001091" xr:uid="{200E8AF1-4E4F-4784-938A-96053A9971E2}"/>
    <hyperlink ref="T1439" r:id="rId19167" display="https://www.daloopa.com/src/49028204" xr:uid="{CCB2FF6F-3220-409A-932C-F601DFE0B00A}"/>
    <hyperlink ref="AV1439" r:id="rId19168" display="https://www.daloopa.com/src/49001023" xr:uid="{CD6A5E97-4D01-4FFC-B653-0F7E9902CF81}"/>
    <hyperlink ref="AW1439" r:id="rId19169" display="https://www.daloopa.com/src/49001018" xr:uid="{7E811AD3-1B6C-4FA4-905A-584DE1F3FA2C}"/>
    <hyperlink ref="A1440" r:id="rId19170" xr:uid="{E955BE70-DD3E-459D-8A19-C863DA97D3E4}"/>
    <hyperlink ref="C1440" r:id="rId19171" xr:uid="{4CE1359E-2A69-450D-A3F5-26EEA7BCC2A3}"/>
    <hyperlink ref="Q1440" r:id="rId19172" display="https://www.daloopa.com/src/49001150" xr:uid="{561843CB-B7E6-4F34-9DC7-426BCA0D09D3}"/>
    <hyperlink ref="R1440" r:id="rId19173" display="https://www.daloopa.com/src/49001115" xr:uid="{15E827BF-06F9-48BE-AD64-283054FB97FA}"/>
    <hyperlink ref="S1440" r:id="rId19174" display="https://www.daloopa.com/src/49001094" xr:uid="{B6CB48D9-E84E-4522-8564-876F75BF072F}"/>
    <hyperlink ref="T1440" r:id="rId19175" display="https://www.daloopa.com/src/49028205" xr:uid="{CB2D8723-3A34-46F5-B3EA-91ED51BED16D}"/>
    <hyperlink ref="AV1440" r:id="rId19176" display="https://www.daloopa.com/src/49001024" xr:uid="{B7DCC3D6-BFEE-4529-8A38-222046A333E4}"/>
    <hyperlink ref="AW1440" r:id="rId19177" display="https://www.daloopa.com/src/49001014" xr:uid="{AF023BC8-71E6-40AE-84C4-F07332633305}"/>
    <hyperlink ref="A1441" r:id="rId19178" xr:uid="{9E25366C-8AF3-40F2-85AB-C5CAFDA5813D}"/>
    <hyperlink ref="C1441" r:id="rId19179" xr:uid="{F31B6E5B-9938-4C99-BEB8-2DE68B48D9C7}"/>
    <hyperlink ref="Q1441" r:id="rId19180" display="https://www.daloopa.com/src/49001149" xr:uid="{590B3AE2-0530-4B2A-8FCD-541ECAA0B08E}"/>
    <hyperlink ref="R1441" r:id="rId19181" display="https://www.daloopa.com/src/49001119" xr:uid="{9C577A43-4DAC-4D9E-8275-5F8A8792F027}"/>
    <hyperlink ref="S1441" r:id="rId19182" display="https://www.daloopa.com/src/49001095" xr:uid="{23FCB3ED-9C75-4959-8EC5-1DD2BC835AA4}"/>
    <hyperlink ref="T1441" r:id="rId19183" display="https://www.daloopa.com/src/49028206" xr:uid="{AE63C46B-D97E-43F1-89B4-0A09016C3365}"/>
    <hyperlink ref="AV1441" r:id="rId19184" display="https://www.daloopa.com/src/49001021" xr:uid="{3D417B33-AFEC-48A5-B314-E9A08746662C}"/>
    <hyperlink ref="AW1441" r:id="rId19185" display="https://www.daloopa.com/src/49001017" xr:uid="{B717C983-086B-42AB-AA91-EAB43069857C}"/>
    <hyperlink ref="A1443" r:id="rId19186" xr:uid="{0102B99A-916E-450F-BAF6-415DED0B50E3}"/>
    <hyperlink ref="C1443" r:id="rId19187" xr:uid="{90854A13-F060-49DB-B0F1-D1E56487AA10}"/>
    <hyperlink ref="Q1443" r:id="rId19188" display="https://www.daloopa.com/src/49001148" xr:uid="{CC5C2959-A67C-4841-80DA-2D64463B3485}"/>
    <hyperlink ref="R1443" r:id="rId19189" display="https://www.daloopa.com/src/49001121" xr:uid="{F31B7C19-69D8-4205-B096-A0A60033991D}"/>
    <hyperlink ref="S1443" r:id="rId19190" display="https://www.daloopa.com/src/49001093" xr:uid="{141CA97B-8198-4A84-BE8E-BFAA12A53722}"/>
    <hyperlink ref="T1443" r:id="rId19191" display="https://www.daloopa.com/src/49028207" xr:uid="{FC40BAD8-CBEA-4D27-891F-C11B0AF54641}"/>
    <hyperlink ref="AV1443" r:id="rId19192" display="https://www.daloopa.com/src/49001022" xr:uid="{63CDD0CF-CC05-4712-A3B1-25FD93226970}"/>
    <hyperlink ref="AW1443" r:id="rId19193" display="https://www.daloopa.com/src/49001015" xr:uid="{B06EB8B4-4330-48A3-A032-AF416976BE45}"/>
    <hyperlink ref="A1444" r:id="rId19194" xr:uid="{2D61C885-C905-4F55-B70C-75656C61769E}"/>
    <hyperlink ref="C1444" r:id="rId19195" xr:uid="{4FACEA21-132E-441B-8D7C-84D39BA0680B}"/>
    <hyperlink ref="Q1444" r:id="rId19196" display="https://www.daloopa.com/src/49001153" xr:uid="{710C3B75-DE3A-4603-AD5E-515EBEE07611}"/>
    <hyperlink ref="R1444" r:id="rId19197" display="https://www.daloopa.com/src/49001117" xr:uid="{AAB7CAD0-C210-48CC-BB0E-7C37F5AE6816}"/>
    <hyperlink ref="S1444" r:id="rId19198" display="https://www.daloopa.com/src/49001090" xr:uid="{786F9DB9-5FFB-4FFD-881C-3FCD055CDC5C}"/>
    <hyperlink ref="AW1444" r:id="rId19199" display="https://www.daloopa.com/src/49001013" xr:uid="{93F5C8A6-0427-4007-AB07-429DB2A5251C}"/>
    <hyperlink ref="A1445" r:id="rId19200" xr:uid="{23D09703-FFC9-493E-A782-44357CBAB3A7}"/>
    <hyperlink ref="C1445" r:id="rId19201" xr:uid="{E5C8C082-8A15-40C3-8932-E18BA5B95A27}"/>
    <hyperlink ref="Q1445" r:id="rId19202" display="https://www.daloopa.com/src/49001152" xr:uid="{7898C1C7-1A00-4DFC-B9D5-F2EC67489766}"/>
    <hyperlink ref="R1445" r:id="rId19203" display="https://www.daloopa.com/src/49001116" xr:uid="{7B974259-7A51-4B8E-BAAB-02E7F55A584F}"/>
    <hyperlink ref="S1445" r:id="rId19204" display="https://www.daloopa.com/src/49001089" xr:uid="{48367872-1E64-4B76-A46C-3F70D8732A07}"/>
    <hyperlink ref="AW1445" r:id="rId19205" display="https://www.daloopa.com/src/49001012" xr:uid="{74E1D0BB-D1E6-4CC0-9CA3-6BCCC77D490E}"/>
    <hyperlink ref="A1448" r:id="rId19206" xr:uid="{5B2214D5-A63A-4002-92FA-66E107806748}"/>
    <hyperlink ref="C1448" r:id="rId19207" xr:uid="{EA24F759-2A34-43BD-AE8A-13A61C4AB72A}"/>
    <hyperlink ref="Q1448" r:id="rId19208" display="https://www.daloopa.com/src/49001510" xr:uid="{C02E6644-65C3-40FA-A92E-B3FF1E0DDD39}"/>
    <hyperlink ref="R1448" r:id="rId19209" display="https://www.daloopa.com/src/49001554" xr:uid="{2AAE6FAF-319C-48AA-910D-AE2323AF80D9}"/>
    <hyperlink ref="S1448" r:id="rId19210" display="https://www.daloopa.com/src/49001569" xr:uid="{6A3CD2BC-2400-448A-8789-B75898F28915}"/>
    <hyperlink ref="T1448" r:id="rId19211" display="https://www.daloopa.com/src/49028208" xr:uid="{24CB7172-4CD3-4D6C-A431-7088FBAE04CB}"/>
    <hyperlink ref="AV1448" r:id="rId19212" display="https://www.daloopa.com/src/49001612" xr:uid="{4E1EC061-9C9B-462F-9C1A-5FF93EB9B890}"/>
    <hyperlink ref="AW1448" r:id="rId19213" display="https://www.daloopa.com/src/49001595" xr:uid="{0ADA3C5D-8446-4780-B12B-FCFB25F4A815}"/>
    <hyperlink ref="A1449" r:id="rId19214" xr:uid="{ACFF40D5-377F-4BA5-B3B5-34D0D3C26EEF}"/>
    <hyperlink ref="C1449" r:id="rId19215" xr:uid="{9180B882-564C-4C1B-8D16-DA64BB1CA82D}"/>
    <hyperlink ref="Q1449" r:id="rId19216" display="https://www.daloopa.com/src/49001507" xr:uid="{D3F0892F-5C7C-4A13-9648-DD0FE1348D62}"/>
    <hyperlink ref="R1449" r:id="rId19217" display="https://www.daloopa.com/src/49001548" xr:uid="{F9808EA5-D1F8-4830-96C4-45595FF1534A}"/>
    <hyperlink ref="S1449" r:id="rId19218" display="https://www.daloopa.com/src/49001570" xr:uid="{3FE1B45D-3BA3-4CA2-A253-EE074ED6A3A4}"/>
    <hyperlink ref="T1449" r:id="rId19219" display="https://www.daloopa.com/src/49028209" xr:uid="{A4096271-F8AA-4645-A8D8-D998D518462B}"/>
    <hyperlink ref="AV1449" r:id="rId19220" display="https://www.daloopa.com/src/49001611" xr:uid="{A82C14A7-85E5-4545-A94D-5614CF18DB9F}"/>
    <hyperlink ref="AW1449" r:id="rId19221" display="https://www.daloopa.com/src/49001598" xr:uid="{678C2ED2-A2CC-4263-8759-F839DEE45D5A}"/>
    <hyperlink ref="A1450" r:id="rId19222" xr:uid="{81E2543D-2058-4AD2-B096-C96D2E1797AA}"/>
    <hyperlink ref="C1450" r:id="rId19223" xr:uid="{D6000659-7EFF-410E-9C28-F92BA3D11CF1}"/>
    <hyperlink ref="Q1450" r:id="rId19224" display="https://www.daloopa.com/src/49001506" xr:uid="{48E9AA15-F71B-44C1-B82D-CF3166D6A77C}"/>
    <hyperlink ref="R1450" r:id="rId19225" display="https://www.daloopa.com/src/49001549" xr:uid="{CB84D021-8F8B-4276-8712-099092E9C665}"/>
    <hyperlink ref="S1450" r:id="rId19226" display="https://www.daloopa.com/src/49001568" xr:uid="{7C6E92A3-1293-47D9-B8CC-8AEB46E2F555}"/>
    <hyperlink ref="T1450" r:id="rId19227" display="https://www.daloopa.com/src/49028210" xr:uid="{96E17B12-3D02-408F-99CF-D0DA978559F8}"/>
    <hyperlink ref="AV1450" r:id="rId19228" display="https://www.daloopa.com/src/49001610" xr:uid="{C07FEB34-99B9-4596-9A21-0A764B6F59A4}"/>
    <hyperlink ref="AW1450" r:id="rId19229" display="https://www.daloopa.com/src/49001592" xr:uid="{A312E188-307C-4F5F-8C68-E49BAA5B5D58}"/>
    <hyperlink ref="A1451" r:id="rId19230" xr:uid="{0698EDA3-93F6-497D-AA0A-C7270E23D767}"/>
    <hyperlink ref="C1451" r:id="rId19231" xr:uid="{670FD109-1F73-4178-B435-BECA81BE0CE5}"/>
    <hyperlink ref="Q1451" r:id="rId19232" display="https://www.daloopa.com/src/49001508" xr:uid="{195CE493-27F1-459B-B8CB-D335C24F027E}"/>
    <hyperlink ref="R1451" r:id="rId19233" display="https://www.daloopa.com/src/49001553" xr:uid="{7D0ECFD8-5930-4010-898C-B904FDCBAA9E}"/>
    <hyperlink ref="S1451" r:id="rId19234" display="https://www.daloopa.com/src/49001571" xr:uid="{A856DDD1-8AA5-4E73-B6C7-CECCA917C4AF}"/>
    <hyperlink ref="T1451" r:id="rId19235" display="https://www.daloopa.com/src/49028211" xr:uid="{E37EE673-3729-4C35-B87C-49821379FA6A}"/>
    <hyperlink ref="AV1451" r:id="rId19236" display="https://www.daloopa.com/src/49001613" xr:uid="{3099C31E-E72B-40A3-8BBD-A8C7A88F1577}"/>
    <hyperlink ref="AW1451" r:id="rId19237" display="https://www.daloopa.com/src/49001596" xr:uid="{35FA8F20-1C57-4D66-8E18-EAECD0690AB9}"/>
    <hyperlink ref="A1453" r:id="rId19238" xr:uid="{68137F3C-3356-4257-8CC5-FA8C977D510A}"/>
    <hyperlink ref="C1453" r:id="rId19239" xr:uid="{60FAE726-AE8C-4031-A3C7-ABED8EB76424}"/>
    <hyperlink ref="Q1453" r:id="rId19240" display="https://www.daloopa.com/src/49001509" xr:uid="{6B56CE5A-2E6C-467A-BE08-4338EB35DAFD}"/>
    <hyperlink ref="R1453" r:id="rId19241" display="https://www.daloopa.com/src/49001552" xr:uid="{BA21DA3C-0764-4E9B-BC75-A1679A76E385}"/>
    <hyperlink ref="S1453" r:id="rId19242" display="https://www.daloopa.com/src/49001572" xr:uid="{CECDEF84-FDA6-4123-BED5-99C84660FBE0}"/>
    <hyperlink ref="T1453" r:id="rId19243" display="https://www.daloopa.com/src/49028212" xr:uid="{1528F9EC-B977-4703-B7D9-8EE775F5198C}"/>
    <hyperlink ref="AV1453" r:id="rId19244" display="https://www.daloopa.com/src/49001614" xr:uid="{C31E897C-825C-427B-ACE4-B0091BD73457}"/>
    <hyperlink ref="AW1453" r:id="rId19245" display="https://www.daloopa.com/src/49001597" xr:uid="{ECFF2C7A-D2FE-4179-ABAB-6BECB7AF1C64}"/>
    <hyperlink ref="A1454" r:id="rId19246" xr:uid="{E51F8D70-A049-4FA0-9EE2-4EFC555369FC}"/>
    <hyperlink ref="C1454" r:id="rId19247" xr:uid="{E10B228B-2FB6-4E5F-940F-F72E1C0C480A}"/>
    <hyperlink ref="Q1454" r:id="rId19248" display="https://www.daloopa.com/src/49001505" xr:uid="{0C2EDC53-CD1F-4F8F-B130-2FCB3488BC05}"/>
    <hyperlink ref="R1454" r:id="rId19249" display="https://www.daloopa.com/src/49001551" xr:uid="{FBF6F9CC-A545-4D4C-A566-6C571E1C2A89}"/>
    <hyperlink ref="S1454" r:id="rId19250" display="https://www.daloopa.com/src/49001566" xr:uid="{F653A1A5-A58A-41CD-AE8D-10534DC07E80}"/>
    <hyperlink ref="AW1454" r:id="rId19251" display="https://www.daloopa.com/src/49001593" xr:uid="{BF6AC87A-C6FC-4389-958E-06EBE658AEB7}"/>
    <hyperlink ref="A1455" r:id="rId19252" xr:uid="{941D8194-54A5-4CC1-B48E-D24EE5F67A88}"/>
    <hyperlink ref="C1455" r:id="rId19253" xr:uid="{2CEE18FA-D3C9-4873-8622-5E92C66BAD6E}"/>
    <hyperlink ref="Q1455" r:id="rId19254" display="https://www.daloopa.com/src/49001504" xr:uid="{9BDA6CD1-68D1-4A5C-ACE9-CE6919144936}"/>
    <hyperlink ref="R1455" r:id="rId19255" display="https://www.daloopa.com/src/49001550" xr:uid="{71C11836-6BB3-4F94-90FD-5A0B50B0A02A}"/>
    <hyperlink ref="S1455" r:id="rId19256" display="https://www.daloopa.com/src/49001567" xr:uid="{0F7C4C5B-AB49-4658-87F6-9E139356C102}"/>
    <hyperlink ref="AW1455" r:id="rId19257" display="https://www.daloopa.com/src/49001594" xr:uid="{5ADAE5DE-943B-42B5-B13B-69A1467D4594}"/>
    <hyperlink ref="A1458" r:id="rId19258" xr:uid="{AE861263-3B71-4633-84D1-5E77C524033B}"/>
    <hyperlink ref="C1458" r:id="rId19259" xr:uid="{97471F62-3B54-4EC7-9556-EBF0D3B573A4}"/>
    <hyperlink ref="Q1458" r:id="rId19260" display="https://www.daloopa.com/src/49002556" xr:uid="{62D73875-2F16-417F-A969-AADC7B57AC7A}"/>
    <hyperlink ref="R1458" r:id="rId19261" display="https://www.daloopa.com/src/49002525" xr:uid="{B7068A36-04F1-4BDF-AB0E-ACAAC47EC627}"/>
    <hyperlink ref="S1458" r:id="rId19262" display="https://www.daloopa.com/src/49002500" xr:uid="{EDE5040F-5500-4BF6-A856-8D91BC46AA3C}"/>
    <hyperlink ref="T1458" r:id="rId19263" display="https://www.daloopa.com/src/49028213" xr:uid="{FE379D51-40A7-4FA9-9BCF-DA86121B817F}"/>
    <hyperlink ref="AV1458" r:id="rId19264" display="https://www.daloopa.com/src/49002466" xr:uid="{0C5ADDCA-5435-4B00-9C71-A77B512C2A0C}"/>
    <hyperlink ref="AW1458" r:id="rId19265" display="https://www.daloopa.com/src/49002475" xr:uid="{1E3CA6DE-E97B-4472-9BAE-049CC68F4BFA}"/>
    <hyperlink ref="A1459" r:id="rId19266" xr:uid="{984583A9-19C2-42AB-9D7D-319500C7BE0F}"/>
    <hyperlink ref="C1459" r:id="rId19267" xr:uid="{1AF93E3D-9E37-489E-A856-BE79006FCE62}"/>
    <hyperlink ref="Q1459" r:id="rId19268" display="https://www.daloopa.com/src/49002553" xr:uid="{37E0645F-DB39-4FBF-9B13-DC2F2A86D6C5}"/>
    <hyperlink ref="R1459" r:id="rId19269" display="https://www.daloopa.com/src/49002523" xr:uid="{E2A8069A-089A-40EA-88B7-B7FA7A096678}"/>
    <hyperlink ref="S1459" r:id="rId19270" display="https://www.daloopa.com/src/49002496" xr:uid="{0ABF647E-A5FB-4CA2-9ED2-FC247EBC48EC}"/>
    <hyperlink ref="T1459" r:id="rId19271" display="https://www.daloopa.com/src/49028214" xr:uid="{C5BCE334-CB5D-40FE-92A5-FA857781010F}"/>
    <hyperlink ref="AV1459" r:id="rId19272" display="https://www.daloopa.com/src/49002465" xr:uid="{B576A51A-F1BC-4398-BCA5-17FF6EDB2131}"/>
    <hyperlink ref="AW1459" r:id="rId19273" display="https://www.daloopa.com/src/49002472" xr:uid="{B49B677E-D6B0-4C1A-9856-F269C8C16675}"/>
    <hyperlink ref="A1460" r:id="rId19274" xr:uid="{642569B1-ADBF-4C0D-9A03-08121D774931}"/>
    <hyperlink ref="C1460" r:id="rId19275" xr:uid="{B4B947A5-279A-4F1B-8753-F4A373E1B59A}"/>
    <hyperlink ref="Q1460" r:id="rId19276" display="https://www.daloopa.com/src/49002557" xr:uid="{6FB50770-B6F5-4092-B82F-B14CA39939F3}"/>
    <hyperlink ref="R1460" r:id="rId19277" display="https://www.daloopa.com/src/49002520" xr:uid="{3C0AE144-5140-400D-BD27-9172766C9F9E}"/>
    <hyperlink ref="S1460" r:id="rId19278" display="https://www.daloopa.com/src/49002498" xr:uid="{5A5ADA45-9116-465E-A7EB-6108B1DF9698}"/>
    <hyperlink ref="T1460" r:id="rId19279" display="https://www.daloopa.com/src/49028215" xr:uid="{3A48174D-A1BE-4A52-B92E-AA0C4810F402}"/>
    <hyperlink ref="AV1460" r:id="rId19280" display="https://www.daloopa.com/src/49002469" xr:uid="{9B3B7AE5-368C-45E3-A61A-2A2500718829}"/>
    <hyperlink ref="AW1460" r:id="rId19281" display="https://www.daloopa.com/src/49002473" xr:uid="{51896755-2B4A-4AA0-A780-D76DC414915F}"/>
    <hyperlink ref="A1461" r:id="rId19282" xr:uid="{C67CEFF2-8924-4798-9F68-5D4882BAAB77}"/>
    <hyperlink ref="C1461" r:id="rId19283" xr:uid="{C56EB4C2-22C8-4BB0-999D-29F6C86864B4}"/>
    <hyperlink ref="Q1461" r:id="rId19284" display="https://www.daloopa.com/src/49002552" xr:uid="{5396B630-6FD0-4CDF-B0EF-31D3DDDC8374}"/>
    <hyperlink ref="R1461" r:id="rId19285" display="https://www.daloopa.com/src/49002526" xr:uid="{26373CC8-8FED-440A-9812-04FF7FDA790E}"/>
    <hyperlink ref="S1461" r:id="rId19286" display="https://www.daloopa.com/src/49002501" xr:uid="{9BEE61E9-5D34-4C8C-AF77-4F6C9B4C25E5}"/>
    <hyperlink ref="T1461" r:id="rId19287" display="https://www.daloopa.com/src/49028216" xr:uid="{E88CB76D-C3F6-4BA5-A13A-AF9040D73557}"/>
    <hyperlink ref="AV1461" r:id="rId19288" display="https://www.daloopa.com/src/49002467" xr:uid="{F1D80B5F-4799-4DC9-8E5C-2125B6866602}"/>
    <hyperlink ref="AW1461" r:id="rId19289" display="https://www.daloopa.com/src/49002474" xr:uid="{6385A520-5103-4325-8774-51A77CB0A522}"/>
    <hyperlink ref="A1463" r:id="rId19290" xr:uid="{92287EB5-4E74-47C3-B7C8-118748632AA5}"/>
    <hyperlink ref="C1463" r:id="rId19291" xr:uid="{24663F3F-C49A-4DCB-B43C-E3D4F5648360}"/>
    <hyperlink ref="Q1463" r:id="rId19292" display="https://www.daloopa.com/src/49002555" xr:uid="{E46AB091-B770-410E-A58C-810312C45B30}"/>
    <hyperlink ref="R1463" r:id="rId19293" display="https://www.daloopa.com/src/49002524" xr:uid="{14C81B17-066D-40EF-91FD-58F955A05E0F}"/>
    <hyperlink ref="S1463" r:id="rId19294" display="https://www.daloopa.com/src/49002502" xr:uid="{3EAA2494-0668-4A35-9504-8519996328C4}"/>
    <hyperlink ref="T1463" r:id="rId19295" display="https://www.daloopa.com/src/49028217" xr:uid="{107DD984-8FFA-4B33-BFFF-D4FE50A84ED9}"/>
    <hyperlink ref="AV1463" r:id="rId19296" display="https://www.daloopa.com/src/49002468" xr:uid="{B0A1103E-2DC3-45C7-B934-EF0410983FFB}"/>
    <hyperlink ref="AW1463" r:id="rId19297" display="https://www.daloopa.com/src/49002476" xr:uid="{C0CC9514-2B6C-4058-81F1-E4475C5ED4F8}"/>
    <hyperlink ref="A1464" r:id="rId19298" xr:uid="{597EFEA9-A68B-403C-8F33-6748329D0217}"/>
    <hyperlink ref="C1464" r:id="rId19299" xr:uid="{EC2E851E-19D0-41FF-9B00-290872432F5F}"/>
    <hyperlink ref="Q1464" r:id="rId19300" display="https://www.daloopa.com/src/49002551" xr:uid="{8B839F85-9FC9-4117-A5FD-C620BB3603F3}"/>
    <hyperlink ref="R1464" r:id="rId19301" display="https://www.daloopa.com/src/49002522" xr:uid="{1CD38C06-CD25-431E-BB7B-AD7BB638FB3F}"/>
    <hyperlink ref="S1464" r:id="rId19302" display="https://www.daloopa.com/src/49002499" xr:uid="{5DBD2C5D-B7BB-4DD9-9E17-D48B088F06CE}"/>
    <hyperlink ref="AW1464" r:id="rId19303" display="https://www.daloopa.com/src/49002470" xr:uid="{285E6FEC-7691-433B-89E1-ACDE58ED7B09}"/>
    <hyperlink ref="A1465" r:id="rId19304" xr:uid="{53152101-F90A-4777-ABE8-46B62DF18413}"/>
    <hyperlink ref="C1465" r:id="rId19305" xr:uid="{674F6204-B92D-423D-9408-04614EC0F3C9}"/>
    <hyperlink ref="Q1465" r:id="rId19306" display="https://www.daloopa.com/src/49002554" xr:uid="{55BEFFE0-72D6-4343-BEC9-662BB85D1521}"/>
    <hyperlink ref="R1465" r:id="rId19307" display="https://www.daloopa.com/src/49002521" xr:uid="{796C7275-03B1-4BB4-BE5F-B03040A28A62}"/>
    <hyperlink ref="S1465" r:id="rId19308" display="https://www.daloopa.com/src/49002497" xr:uid="{EDB87D92-4AA3-40C2-B0FD-5A2FBB429B04}"/>
    <hyperlink ref="AW1465" r:id="rId19309" display="https://www.daloopa.com/src/49002471" xr:uid="{FAE65FE5-F474-4CDB-8663-0D4C77B3D3E2}"/>
    <hyperlink ref="A1468" r:id="rId19310" xr:uid="{4F02CA2E-0C01-440B-A88D-2502E082E374}"/>
    <hyperlink ref="C1468" r:id="rId19311" xr:uid="{7D4B6506-3BC5-4AA5-ABAA-27904C3154AE}"/>
    <hyperlink ref="I1468" r:id="rId19312" display="https://www.daloopa.com/src/49009433" xr:uid="{9B7DB367-7CCB-4AFA-99CB-BCEE665708B0}"/>
    <hyperlink ref="J1468" r:id="rId19313" display="https://www.daloopa.com/src/49010205" xr:uid="{BD4318C1-6148-4A27-9021-4ABD45D00BE1}"/>
    <hyperlink ref="K1468" r:id="rId19314" display="https://www.daloopa.com/src/49010235" xr:uid="{420575AE-5F1F-46D2-AD7A-3A14E018BB23}"/>
    <hyperlink ref="L1468" r:id="rId19315" display="https://www.daloopa.com/src/49010258" xr:uid="{FDC9B043-B896-49C3-96FD-C0D8900894AC}"/>
    <hyperlink ref="M1468" r:id="rId19316" display="https://www.daloopa.com/src/1678649" xr:uid="{7E6E551A-A2DF-4252-8ABC-4AD802446130}"/>
    <hyperlink ref="N1468" r:id="rId19317" display="https://www.daloopa.com/src/1678637" xr:uid="{F204D2AF-10C2-4E3E-A6F6-05104BD19197}"/>
    <hyperlink ref="O1468" r:id="rId19318" display="https://www.daloopa.com/src/1678625" xr:uid="{302391DB-290E-4D27-BADF-EE6CC77F1DFA}"/>
    <hyperlink ref="P1468" r:id="rId19319" display="https://www.daloopa.com/src/1678613" xr:uid="{B553353B-4C29-467E-A235-F5A0D1AE66B9}"/>
    <hyperlink ref="Q1468" r:id="rId19320" display="https://www.daloopa.com/src/1678601" xr:uid="{B39EE1EB-3FE9-41E1-BFF1-F5B8611FFD93}"/>
    <hyperlink ref="R1468" r:id="rId19321" display="https://www.daloopa.com/src/1678588" xr:uid="{EFB69842-86F6-446B-8828-0362DFB60116}"/>
    <hyperlink ref="S1468" r:id="rId19322" display="https://www.daloopa.com/src/1678576" xr:uid="{F016FE5C-0EC6-4055-89B1-5E18A908A179}"/>
    <hyperlink ref="T1468" r:id="rId19323" display="https://www.daloopa.com/src/1678564" xr:uid="{F9C5C18F-0884-4E7A-AB6D-987F909ADCF5}"/>
    <hyperlink ref="U1468" r:id="rId19324" display="https://www.daloopa.com/src/1678555" xr:uid="{2F5C10B4-A314-44BA-A0AD-F3C97B7C0D24}"/>
    <hyperlink ref="V1468" r:id="rId19325" display="https://www.daloopa.com/src/1678546" xr:uid="{67725042-B712-4C64-BD6F-31C7150C7BFB}"/>
    <hyperlink ref="W1468" r:id="rId19326" display="https://www.daloopa.com/src/1678537" xr:uid="{61179C4C-D40A-43F2-85C5-0FF64CC09F1C}"/>
    <hyperlink ref="X1468" r:id="rId19327" display="https://www.daloopa.com/src/1678528" xr:uid="{E03276A3-6668-4C2F-BE8A-FF6E18B0E7B5}"/>
    <hyperlink ref="Y1468" r:id="rId19328" display="https://www.daloopa.com/src/1678518" xr:uid="{0E6134D4-B215-41AE-9B54-54C4774702FE}"/>
    <hyperlink ref="Z1468" r:id="rId19329" display="https://www.daloopa.com/src/1678508" xr:uid="{CF32FFB8-03D8-4C38-B0A7-A43A25F34ECF}"/>
    <hyperlink ref="AA1468" r:id="rId19330" display="https://www.daloopa.com/src/1678498" xr:uid="{94ED22ED-D4DA-49B6-9390-B2378D290ED3}"/>
    <hyperlink ref="AB1468" r:id="rId19331" display="https://www.daloopa.com/src/1678488" xr:uid="{4418B572-4A3B-41D6-B1BD-60426721E6BD}"/>
    <hyperlink ref="AC1468" r:id="rId19332" display="https://www.daloopa.com/src/1678478" xr:uid="{8A6E4FD8-F89D-4A39-8C54-B964DA3AF30F}"/>
    <hyperlink ref="AD1468" r:id="rId19333" display="https://www.daloopa.com/src/1678464" xr:uid="{4CFDF073-84E2-4BD1-AB18-EB33E23BA163}"/>
    <hyperlink ref="AE1468" r:id="rId19334" display="https://www.daloopa.com/src/1678454" xr:uid="{3B63E629-A430-43C3-8535-7EAADCFD14F1}"/>
    <hyperlink ref="AF1468" r:id="rId19335" display="https://www.daloopa.com/src/2699038" xr:uid="{C2575764-D102-444C-A745-ED5935CD06E7}"/>
    <hyperlink ref="AG1468" r:id="rId19336" display="https://www.daloopa.com/src/4681597" xr:uid="{E1EBA9B7-0071-4393-A427-B2AC45A14F3E}"/>
    <hyperlink ref="AH1468" r:id="rId19337" display="https://www.daloopa.com/src/7963657" xr:uid="{F0FA1302-0265-4C42-B5CE-27A29B89AE6B}"/>
    <hyperlink ref="AI1468" r:id="rId19338" display="https://www.daloopa.com/src/10333273" xr:uid="{83AFB9E2-46BD-445B-89D0-218DFC05E96F}"/>
    <hyperlink ref="AJ1468" r:id="rId19339" display="https://www.daloopa.com/src/14718177" xr:uid="{04465284-FC29-494A-90BD-0BC63E9C8587}"/>
    <hyperlink ref="AK1468" r:id="rId19340" display="https://www.daloopa.com/src/20810971" xr:uid="{D6B8D9DB-9A32-4812-9BD0-B0C76C5C9A89}"/>
    <hyperlink ref="AL1468" r:id="rId19341" display="https://www.daloopa.com/src/32273570" xr:uid="{31497199-9543-487B-9E59-9B0B2D7BC0E2}"/>
    <hyperlink ref="AM1468" r:id="rId19342" display="https://www.daloopa.com/src/38124356" xr:uid="{63C60B7A-E6CB-4A60-9420-5429748C4FFF}"/>
    <hyperlink ref="AN1468" r:id="rId19343" display="https://www.daloopa.com/src/46414349" xr:uid="{504B4995-CDE4-4B63-8130-07305C2636D3}"/>
    <hyperlink ref="AO1468" r:id="rId19344" display="https://www.daloopa.com/src/53410619" xr:uid="{D58D7745-0312-44F4-BA1C-DC17ADF7BD80}"/>
    <hyperlink ref="AP1468" r:id="rId19345" display="https://www.daloopa.com/src/58653141" xr:uid="{35751373-4BF2-4E27-8339-4823F30891DC}"/>
    <hyperlink ref="AQ1468" r:id="rId19346" display="https://www.daloopa.com/src/62950080" xr:uid="{F2C734E4-DB70-47A4-B968-2531A8BDD0CF}"/>
    <hyperlink ref="AU1468" r:id="rId19347" display="https://www.daloopa.com/src/49028198" xr:uid="{C384E54E-0BD1-4B68-A085-FD54E7707CB8}"/>
    <hyperlink ref="AV1468" r:id="rId19348" display="https://www.daloopa.com/src/45304211" xr:uid="{80CECD52-25AF-4685-9087-F25CD0519F0C}"/>
    <hyperlink ref="AW1468" r:id="rId19349" display="https://www.daloopa.com/src/45304212" xr:uid="{FAA40EB7-878A-4EFD-B155-66E5C49765FC}"/>
    <hyperlink ref="AX1468" r:id="rId19350" display="https://www.daloopa.com/src/45304213" xr:uid="{5399295F-433A-49EF-A8ED-0B5C18390689}"/>
    <hyperlink ref="AY1468" r:id="rId19351" display="https://www.daloopa.com/src/45304214" xr:uid="{F52593B2-724F-420D-AA46-54365537D1F3}"/>
    <hyperlink ref="AZ1468" r:id="rId19352" display="https://www.daloopa.com/src/15985451" xr:uid="{6D48B150-9BDF-4C8E-A618-DE68BD284CB8}"/>
    <hyperlink ref="BA1468" r:id="rId19353" display="https://www.daloopa.com/src/15978696" xr:uid="{89ADA121-7A0C-424C-8F93-28686159C37B}"/>
    <hyperlink ref="BB1468" r:id="rId19354" display="https://www.daloopa.com/src/46414396" xr:uid="{507FDC74-9627-4D78-BF60-C827452EE072}"/>
    <hyperlink ref="A1469" r:id="rId19355" xr:uid="{BE3FB13A-EB4A-4C4C-BDE8-8C2FCBA96809}"/>
    <hyperlink ref="C1469" r:id="rId19356" xr:uid="{E2E9AAEA-5EBA-49FB-94AA-48B003C2A506}"/>
    <hyperlink ref="I1469" r:id="rId19357" display="https://www.daloopa.com/src/49009429" xr:uid="{C168DB98-21AB-46C8-8E3A-CFC7F30028C8}"/>
    <hyperlink ref="J1469" r:id="rId19358" display="https://www.daloopa.com/src/49010204" xr:uid="{E08426A7-03A1-47E6-8F76-8739B0043B8B}"/>
    <hyperlink ref="K1469" r:id="rId19359" display="https://www.daloopa.com/src/49010245" xr:uid="{925F89A3-54C3-48E3-89F6-5431D7F3212E}"/>
    <hyperlink ref="L1469" r:id="rId19360" display="https://www.daloopa.com/src/49010252" xr:uid="{863154D4-60CC-46B8-9B71-DDAE87A69A77}"/>
    <hyperlink ref="M1469" r:id="rId19361" display="https://www.daloopa.com/src/1678650" xr:uid="{46B93DF1-33CD-499F-979C-C9EC74353EEC}"/>
    <hyperlink ref="N1469" r:id="rId19362" display="https://www.daloopa.com/src/1678638" xr:uid="{38BD1818-3DC7-4DDE-AD03-D6C7CF646DEE}"/>
    <hyperlink ref="O1469" r:id="rId19363" display="https://www.daloopa.com/src/1678626" xr:uid="{DE50A301-A258-4E3D-A9E2-700A9A8D90BE}"/>
    <hyperlink ref="P1469" r:id="rId19364" display="https://www.daloopa.com/src/1678614" xr:uid="{7A9F8C48-E039-464A-BC59-E4DBB52233D4}"/>
    <hyperlink ref="Q1469" r:id="rId19365" display="https://www.daloopa.com/src/1678602" xr:uid="{1AE938CB-6D31-41D0-BCC9-04DE63BDBBD8}"/>
    <hyperlink ref="R1469" r:id="rId19366" display="https://www.daloopa.com/src/1678589" xr:uid="{63E3B309-6A1F-4133-9317-1BABE21F9978}"/>
    <hyperlink ref="S1469" r:id="rId19367" display="https://www.daloopa.com/src/1678577" xr:uid="{F203139D-B2B6-4BDF-8297-6AA0065D5F40}"/>
    <hyperlink ref="T1469" r:id="rId19368" display="https://www.daloopa.com/src/1678565" xr:uid="{E3F9154A-AF39-4767-B770-F34B38C7BB0D}"/>
    <hyperlink ref="U1469" r:id="rId19369" display="https://www.daloopa.com/src/1678556" xr:uid="{32EA944D-4F05-4E8C-8D6F-988AC836D2B6}"/>
    <hyperlink ref="V1469" r:id="rId19370" display="https://www.daloopa.com/src/1678547" xr:uid="{552CC14B-D789-4C7B-84B9-3727FFDAFDAA}"/>
    <hyperlink ref="W1469" r:id="rId19371" display="https://www.daloopa.com/src/1678538" xr:uid="{67FBBC02-A008-4959-8092-EBFA0C466380}"/>
    <hyperlink ref="X1469" r:id="rId19372" display="https://www.daloopa.com/src/1678529" xr:uid="{22D59D36-B828-4467-A3F9-1B3369C7188F}"/>
    <hyperlink ref="Y1469" r:id="rId19373" display="https://www.daloopa.com/src/1678519" xr:uid="{FA14AA4E-BECA-47DC-A959-DCDBC19CD7D1}"/>
    <hyperlink ref="Z1469" r:id="rId19374" display="https://www.daloopa.com/src/1678509" xr:uid="{F82CF969-DC8D-4B18-9B06-1C15640B847F}"/>
    <hyperlink ref="AA1469" r:id="rId19375" display="https://www.daloopa.com/src/1678499" xr:uid="{10B447A2-22BF-4CDD-84C4-1905E3B771FC}"/>
    <hyperlink ref="AB1469" r:id="rId19376" display="https://www.daloopa.com/src/1678489" xr:uid="{0F70AA13-1A4D-49EE-8480-EF5692A8A5B8}"/>
    <hyperlink ref="AC1469" r:id="rId19377" display="https://www.daloopa.com/src/1678479" xr:uid="{D67C0B08-4A5E-47D9-909B-968AF4EC7219}"/>
    <hyperlink ref="AD1469" r:id="rId19378" display="https://www.daloopa.com/src/1678465" xr:uid="{FBDA6FF1-9AAA-4502-89E9-D2A77B133A15}"/>
    <hyperlink ref="AE1469" r:id="rId19379" display="https://www.daloopa.com/src/1678455" xr:uid="{65551639-E536-40C9-82C1-23E1DEAFEB45}"/>
    <hyperlink ref="AF1469" r:id="rId19380" display="https://www.daloopa.com/src/2699039" xr:uid="{596D322D-3C02-40D2-9641-6071F1B379C7}"/>
    <hyperlink ref="AG1469" r:id="rId19381" display="https://www.daloopa.com/src/4681598" xr:uid="{735D9267-25A0-4827-8EB6-3458C3F2CB32}"/>
    <hyperlink ref="AH1469" r:id="rId19382" display="https://www.daloopa.com/src/7963658" xr:uid="{7EAA9A5C-ADCD-41D6-A463-86CCCFCA4D27}"/>
    <hyperlink ref="AI1469" r:id="rId19383" display="https://www.daloopa.com/src/10333280" xr:uid="{11E41B1A-68EA-4BA7-815C-A33A9EAF3BFB}"/>
    <hyperlink ref="AJ1469" r:id="rId19384" display="https://www.daloopa.com/src/14718178" xr:uid="{7CA71C47-5FAD-4987-9093-E5BC25060F63}"/>
    <hyperlink ref="AK1469" r:id="rId19385" display="https://www.daloopa.com/src/20810964" xr:uid="{D199134B-9278-4570-9502-2F85EB66D0D9}"/>
    <hyperlink ref="AL1469" r:id="rId19386" display="https://www.daloopa.com/src/32273575" xr:uid="{D95E3549-D7F0-4473-805C-793152EEBB91}"/>
    <hyperlink ref="AM1469" r:id="rId19387" display="https://www.daloopa.com/src/38124355" xr:uid="{AD629C6B-5499-42D0-8C6B-556CF21A32BB}"/>
    <hyperlink ref="AN1469" r:id="rId19388" display="https://www.daloopa.com/src/46414353" xr:uid="{25EB0172-9B60-4DEC-9300-AF9308D9DDD3}"/>
    <hyperlink ref="AO1469" r:id="rId19389" display="https://www.daloopa.com/src/53410623" xr:uid="{6D8F3CA9-3F8B-4E8B-A750-357973CD94E8}"/>
    <hyperlink ref="AP1469" r:id="rId19390" display="https://www.daloopa.com/src/58653143" xr:uid="{665DAC9F-A422-4D3A-8937-88788B16A2B9}"/>
    <hyperlink ref="AQ1469" r:id="rId19391" display="https://www.daloopa.com/src/62950086" xr:uid="{C2909C82-A925-41D4-81FC-2C704B615238}"/>
    <hyperlink ref="AV1469" r:id="rId19392" display="https://www.daloopa.com/src/15989087" xr:uid="{12C1134E-FF7D-43D7-97D5-3E9488263929}"/>
    <hyperlink ref="AW1469" r:id="rId19393" display="https://www.daloopa.com/src/15988297" xr:uid="{BFCDBBB1-3C9F-43FA-967A-181ADE115F68}"/>
    <hyperlink ref="AX1469" r:id="rId19394" display="https://www.daloopa.com/src/15987908" xr:uid="{13E0C2C0-A210-41D7-9A8E-CC4B243C80C3}"/>
    <hyperlink ref="AY1469" r:id="rId19395" display="https://www.daloopa.com/src/15987398" xr:uid="{8168D368-A29A-456F-905E-D1D3C84F4B71}"/>
    <hyperlink ref="AZ1469" r:id="rId19396" display="https://www.daloopa.com/src/15985450" xr:uid="{C4E1AAEF-4754-4303-A822-BB0DCB985DD9}"/>
    <hyperlink ref="BA1469" r:id="rId19397" display="https://www.daloopa.com/src/15978689" xr:uid="{5C62D16A-80E1-48B1-B03C-6B2537123B7F}"/>
    <hyperlink ref="BB1469" r:id="rId19398" display="https://www.daloopa.com/src/46414402" xr:uid="{9F7F11AD-644C-4819-9FE7-B600E445BD2F}"/>
    <hyperlink ref="A1470" r:id="rId19399" xr:uid="{D132D4A4-72FC-4726-89B5-BC538B2AA940}"/>
    <hyperlink ref="C1470" r:id="rId19400" xr:uid="{CD079A8F-0A30-401D-AEA7-1FFFC3062EEE}"/>
    <hyperlink ref="I1470" r:id="rId19401" display="https://www.daloopa.com/src/49009435" xr:uid="{77D29221-1E6A-46E1-8C44-18D62EAD688C}"/>
    <hyperlink ref="J1470" r:id="rId19402" display="https://www.daloopa.com/src/49010197" xr:uid="{CF1A3E49-C55A-4FEF-8004-CD0250951B1C}"/>
    <hyperlink ref="K1470" r:id="rId19403" display="https://www.daloopa.com/src/49010239" xr:uid="{39B99A60-DCAA-4B00-8269-81279DE5B7DC}"/>
    <hyperlink ref="M1470" r:id="rId19404" display="https://www.daloopa.com/src/1678651" xr:uid="{E18654EA-9074-4489-9BF3-B2EC98137935}"/>
    <hyperlink ref="N1470" r:id="rId19405" display="https://www.daloopa.com/src/1678639" xr:uid="{63A875BD-9F67-40C6-BA6F-CE665D35614A}"/>
    <hyperlink ref="O1470" r:id="rId19406" display="https://www.daloopa.com/src/1678627" xr:uid="{1B3DB937-364D-4644-AFE1-B76D88F4C194}"/>
    <hyperlink ref="A1471" r:id="rId19407" xr:uid="{5DA39E91-CB04-45FF-B301-56B5754BDB77}"/>
    <hyperlink ref="C1471" r:id="rId19408" xr:uid="{3BD9D7B1-675A-4D58-BB61-775BFF7C2D20}"/>
    <hyperlink ref="L1471" r:id="rId19409" display="https://www.daloopa.com/src/49010255" xr:uid="{5155F9DE-6EFD-459B-B209-CB07FCBC503F}"/>
    <hyperlink ref="P1471" r:id="rId19410" display="https://www.daloopa.com/src/1678615" xr:uid="{0E255DAE-2B06-4F0B-B3FC-86E4CD30BB45}"/>
    <hyperlink ref="Q1471" r:id="rId19411" display="https://www.daloopa.com/src/1678603" xr:uid="{23AE6AF4-C06F-4380-920E-D6015D632EDC}"/>
    <hyperlink ref="R1471" r:id="rId19412" display="https://www.daloopa.com/src/1678590" xr:uid="{F4CEB353-048A-4E10-9228-AE621298C4C4}"/>
    <hyperlink ref="S1471" r:id="rId19413" display="https://www.daloopa.com/src/1678578" xr:uid="{494EDB5C-02F2-4155-9E5F-EC0016B8BAE9}"/>
    <hyperlink ref="T1471" r:id="rId19414" display="https://www.daloopa.com/src/1678566" xr:uid="{A06B80C3-54AE-4C07-BCD5-B995816F82F4}"/>
    <hyperlink ref="U1471" r:id="rId19415" display="https://www.daloopa.com/src/1678557" xr:uid="{51893923-A7BA-4304-81CB-11A32CDB967C}"/>
    <hyperlink ref="V1471" r:id="rId19416" display="https://www.daloopa.com/src/1678548" xr:uid="{A6656F34-E05E-4C18-A216-D2E5F6FF8B7D}"/>
    <hyperlink ref="W1471" r:id="rId19417" display="https://www.daloopa.com/src/1678539" xr:uid="{7E509A04-2C58-4CEC-9E06-F5C4CBEBE4A2}"/>
    <hyperlink ref="X1471" r:id="rId19418" display="https://www.daloopa.com/src/1678530" xr:uid="{CD4F637D-2CD4-4811-BE6A-78FE93502C6C}"/>
    <hyperlink ref="Y1471" r:id="rId19419" display="https://www.daloopa.com/src/1678520" xr:uid="{1F20FC0B-C3ED-4013-AA61-C5985D6C4873}"/>
    <hyperlink ref="Z1471" r:id="rId19420" display="https://www.daloopa.com/src/1678510" xr:uid="{F6A94107-4017-43B9-A4A5-AC90752D9975}"/>
    <hyperlink ref="AA1471" r:id="rId19421" display="https://www.daloopa.com/src/1678500" xr:uid="{13FAE2D0-03EB-4B02-AF86-B9028D881764}"/>
    <hyperlink ref="AB1471" r:id="rId19422" display="https://www.daloopa.com/src/1678490" xr:uid="{CBD35E43-743E-493B-BD45-3D7217B7DB72}"/>
    <hyperlink ref="AC1471" r:id="rId19423" display="https://www.daloopa.com/src/1678480" xr:uid="{7B9326EB-A7A1-4593-981D-DF50AF9D59AE}"/>
    <hyperlink ref="AD1471" r:id="rId19424" display="https://www.daloopa.com/src/1678466" xr:uid="{7C74FBCC-18CC-41CC-9859-9E5F0E1AAB7C}"/>
    <hyperlink ref="AE1471" r:id="rId19425" display="https://www.daloopa.com/src/1678456" xr:uid="{38486F4E-F768-4EDE-AA61-9900BE417B17}"/>
    <hyperlink ref="AF1471" r:id="rId19426" display="https://www.daloopa.com/src/2699040" xr:uid="{5C878F8F-52A1-4D94-A2C1-D370F4FED92D}"/>
    <hyperlink ref="AG1471" r:id="rId19427" display="https://www.daloopa.com/src/4681599" xr:uid="{E9901651-C58B-460D-8265-8939EF23A14E}"/>
    <hyperlink ref="AH1471" r:id="rId19428" display="https://www.daloopa.com/src/7963659" xr:uid="{9B1DB574-70BD-4E75-8845-954F6F119E3C}"/>
    <hyperlink ref="AI1471" r:id="rId19429" display="https://www.daloopa.com/src/10333279" xr:uid="{CA006124-B877-4FD0-9410-7B564C84CEED}"/>
    <hyperlink ref="AJ1471" r:id="rId19430" display="https://www.daloopa.com/src/14718176" xr:uid="{5ADBCAA0-9BE4-4BC9-9881-B541CDC28867}"/>
    <hyperlink ref="AK1471" r:id="rId19431" display="https://www.daloopa.com/src/20810965" xr:uid="{0D80E8E5-D3AD-48DB-B7D1-08C594B12F02}"/>
    <hyperlink ref="AL1471" r:id="rId19432" display="https://www.daloopa.com/src/32273574" xr:uid="{CF3CD7AA-390D-4D5D-A665-4DE81A9E7595}"/>
    <hyperlink ref="AM1471" r:id="rId19433" display="https://www.daloopa.com/src/38124357" xr:uid="{D8EB47E9-8759-4ABA-B029-AE6FEFB6099D}"/>
    <hyperlink ref="AO1471" r:id="rId19434" display="https://www.daloopa.com/src/53410625" xr:uid="{E539A2AC-78BC-4A90-B0C5-A296D060B76C}"/>
    <hyperlink ref="AP1471" r:id="rId19435" display="https://www.daloopa.com/src/58653145" xr:uid="{EBD9A927-BADA-4D95-A89E-4C68F64AE1D6}"/>
    <hyperlink ref="AQ1471" r:id="rId19436" display="https://www.daloopa.com/src/62950085" xr:uid="{5F75877F-4BF3-4FDE-BCAE-6F969A1779CE}"/>
    <hyperlink ref="AV1471" r:id="rId19437" display="https://www.daloopa.com/src/15989088" xr:uid="{6EBF4B6C-6A3B-404E-8944-36D68355CF44}"/>
    <hyperlink ref="AW1471" r:id="rId19438" display="https://www.daloopa.com/src/15988298" xr:uid="{5855A7CA-3458-4B9E-9250-8EBFF86816D6}"/>
    <hyperlink ref="AX1471" r:id="rId19439" display="https://www.daloopa.com/src/15987909" xr:uid="{C4623480-738B-4FBB-ACA4-D76D91D1258D}"/>
    <hyperlink ref="AY1471" r:id="rId19440" display="https://www.daloopa.com/src/15987399" xr:uid="{6C0D83F7-5A21-4378-AC20-6F49CC3C7F92}"/>
    <hyperlink ref="AZ1471" r:id="rId19441" display="https://www.daloopa.com/src/15985449" xr:uid="{A6D856B1-71C9-4FBC-8C57-075D91916534}"/>
    <hyperlink ref="BA1471" r:id="rId19442" display="https://www.daloopa.com/src/15978690" xr:uid="{A484DD81-8213-4E25-B06F-6C98E6F3916A}"/>
    <hyperlink ref="A1472" r:id="rId19443" xr:uid="{D90726E8-705D-4896-9EA5-9CEB2326AE45}"/>
    <hyperlink ref="C1472" r:id="rId19444" xr:uid="{AF28C4FB-C9EC-4C8E-90F5-C5F6256385E0}"/>
    <hyperlink ref="I1472" r:id="rId19445" display="https://www.daloopa.com/src/49009438" xr:uid="{7DD76EDE-A6F2-41AE-ACE0-0406ECC988B7}"/>
    <hyperlink ref="J1472" r:id="rId19446" display="https://www.daloopa.com/src/49010194" xr:uid="{0A3B9B38-C31D-4CD7-A601-301EAD864502}"/>
    <hyperlink ref="K1472" r:id="rId19447" display="https://www.daloopa.com/src/49010238" xr:uid="{6D9CFD1B-C641-417B-880C-6CC124F9AC7F}"/>
    <hyperlink ref="L1472" r:id="rId19448" display="https://www.daloopa.com/src/49010250" xr:uid="{5D31ADE6-023C-46B1-9B66-2EF8EA5904DF}"/>
    <hyperlink ref="M1472" r:id="rId19449" display="https://www.daloopa.com/src/1678652" xr:uid="{0D051247-F96D-4DFF-BFF4-89307EC7F56F}"/>
    <hyperlink ref="N1472" r:id="rId19450" display="https://www.daloopa.com/src/1678640" xr:uid="{84472898-F24C-4131-BE4C-94333A99E1AD}"/>
    <hyperlink ref="O1472" r:id="rId19451" display="https://www.daloopa.com/src/1678628" xr:uid="{1BB169C6-2F6D-4A99-A77D-9F657D3A1A23}"/>
    <hyperlink ref="P1472" r:id="rId19452" display="https://www.daloopa.com/src/1678616" xr:uid="{A4A721EC-DE98-4C95-98AC-C3008543B416}"/>
    <hyperlink ref="Q1472" r:id="rId19453" display="https://www.daloopa.com/src/1678604" xr:uid="{E0E5D544-F076-4C8A-AC08-8104845C156F}"/>
    <hyperlink ref="R1472" r:id="rId19454" display="https://www.daloopa.com/src/1678591" xr:uid="{16099AB0-CEFB-4D36-8719-FC3653BA8F8D}"/>
    <hyperlink ref="S1472" r:id="rId19455" display="https://www.daloopa.com/src/1678579" xr:uid="{E67C58FA-0066-4199-91CC-6925CDC92608}"/>
    <hyperlink ref="T1472" r:id="rId19456" display="https://www.daloopa.com/src/1678567" xr:uid="{A5F4CCBF-406D-4A91-9AF4-3823C5163B07}"/>
    <hyperlink ref="U1472" r:id="rId19457" display="https://www.daloopa.com/src/1678558" xr:uid="{AD2770DA-98AE-4211-9210-338941456A5A}"/>
    <hyperlink ref="V1472" r:id="rId19458" display="https://www.daloopa.com/src/1678549" xr:uid="{2C60DD10-3143-4ABC-B889-610677C24774}"/>
    <hyperlink ref="W1472" r:id="rId19459" display="https://www.daloopa.com/src/1678540" xr:uid="{6B99464A-59F7-414F-9D3C-6D6C074E4D9C}"/>
    <hyperlink ref="X1472" r:id="rId19460" display="https://www.daloopa.com/src/1678531" xr:uid="{3A682A46-1801-466C-A84A-207AF6C445B2}"/>
    <hyperlink ref="Y1472" r:id="rId19461" display="https://www.daloopa.com/src/1678521" xr:uid="{0B2A89CD-2813-4EC2-AEA0-1DCA6CEDF8E1}"/>
    <hyperlink ref="Z1472" r:id="rId19462" display="https://www.daloopa.com/src/1678511" xr:uid="{3BEE2A38-041D-4AEA-A24A-D5BC2C5816EA}"/>
    <hyperlink ref="AA1472" r:id="rId19463" display="https://www.daloopa.com/src/1678501" xr:uid="{B7B21D98-BB64-434D-B852-C11647D09CBB}"/>
    <hyperlink ref="AB1472" r:id="rId19464" display="https://www.daloopa.com/src/1678491" xr:uid="{8C9B14C6-47BC-463C-B117-FF1A5CCA655E}"/>
    <hyperlink ref="AC1472" r:id="rId19465" display="https://www.daloopa.com/src/1678481" xr:uid="{BDE54A0F-DBEF-473F-975F-53D1AB037B5A}"/>
    <hyperlink ref="AD1472" r:id="rId19466" display="https://www.daloopa.com/src/1678467" xr:uid="{8C51918A-F4A9-4E47-90C2-261F2C83628E}"/>
    <hyperlink ref="AE1472" r:id="rId19467" display="https://www.daloopa.com/src/1678457" xr:uid="{50F74ACE-DB42-4E1C-B3B7-89668353D4AF}"/>
    <hyperlink ref="AF1472" r:id="rId19468" display="https://www.daloopa.com/src/2699041" xr:uid="{A1F452A4-FB58-4637-AB27-5A2F9DEE2406}"/>
    <hyperlink ref="AG1472" r:id="rId19469" display="https://www.daloopa.com/src/4681600" xr:uid="{238A9DAE-D857-45A3-B76A-26C34A3CB4EA}"/>
    <hyperlink ref="AH1472" r:id="rId19470" display="https://www.daloopa.com/src/7963660" xr:uid="{6FDCE9BB-5F42-4996-920C-D7DFA363BC89}"/>
    <hyperlink ref="AI1472" r:id="rId19471" display="https://www.daloopa.com/src/10333274" xr:uid="{9DA39691-8439-4421-B154-3A4ABAB5596C}"/>
    <hyperlink ref="AJ1472" r:id="rId19472" display="https://www.daloopa.com/src/14718175" xr:uid="{412BAD51-7065-4203-8C78-3B59CB4BBF67}"/>
    <hyperlink ref="AK1472" r:id="rId19473" display="https://www.daloopa.com/src/20810966" xr:uid="{33690FCF-6740-4B8E-B792-CD0B323DA672}"/>
    <hyperlink ref="AL1472" r:id="rId19474" display="https://www.daloopa.com/src/32273569" xr:uid="{57401724-8FCE-4908-A933-6302B0D00193}"/>
    <hyperlink ref="AM1472" r:id="rId19475" display="https://www.daloopa.com/src/38124354" xr:uid="{BA550091-E47B-4AAE-9B02-FB6F03807C97}"/>
    <hyperlink ref="AN1472" r:id="rId19476" display="https://www.daloopa.com/src/46414348" xr:uid="{C74E20BD-CAC9-4FE5-A5CB-D7247349BC12}"/>
    <hyperlink ref="AO1472" r:id="rId19477" display="https://www.daloopa.com/src/53410621" xr:uid="{7F480BE9-123C-476B-BCC1-03E57964D366}"/>
    <hyperlink ref="AP1472" r:id="rId19478" display="https://www.daloopa.com/src/58653138" xr:uid="{828EEE6E-760E-4E77-BDF6-C4B794106658}"/>
    <hyperlink ref="AQ1472" r:id="rId19479" display="https://www.daloopa.com/src/62950081" xr:uid="{EA5C4E4C-CF11-4D46-A829-906062E304A7}"/>
    <hyperlink ref="AU1472" r:id="rId19480" display="https://www.daloopa.com/src/49028199" xr:uid="{68FD05FD-05E4-4FC5-A7B4-9FBF8412BCCB}"/>
    <hyperlink ref="AV1472" r:id="rId19481" display="https://www.daloopa.com/src/45304215" xr:uid="{3053E1D4-C1B5-48D8-8EEB-850ED44DB1B9}"/>
    <hyperlink ref="AW1472" r:id="rId19482" display="https://www.daloopa.com/src/45304216" xr:uid="{43DE3E84-8B51-4CD3-A5D6-3F3398B313A6}"/>
    <hyperlink ref="AX1472" r:id="rId19483" display="https://www.daloopa.com/src/45304217" xr:uid="{B03E9E88-116B-47D3-A6FD-6175A954CD1E}"/>
    <hyperlink ref="AY1472" r:id="rId19484" display="https://www.daloopa.com/src/45304218" xr:uid="{861A00D4-CDC5-4CA2-8E26-3443E8841241}"/>
    <hyperlink ref="AZ1472" r:id="rId19485" display="https://www.daloopa.com/src/15985454" xr:uid="{CB359EF7-077B-4D88-9C29-3F6BE8DA8F65}"/>
    <hyperlink ref="BA1472" r:id="rId19486" display="https://www.daloopa.com/src/15978695" xr:uid="{70EA8F32-3BB1-47AD-8FD6-6D4E5A2F807D}"/>
    <hyperlink ref="BB1472" r:id="rId19487" display="https://www.daloopa.com/src/46414397" xr:uid="{864F5DC4-E404-4DE7-BC5A-745A86F10A40}"/>
    <hyperlink ref="A1473" r:id="rId19488" xr:uid="{78B610BE-2E7A-4F0A-A92B-420D69D1FFA4}"/>
    <hyperlink ref="C1473" r:id="rId19489" xr:uid="{7184A7A5-7D22-42FE-B19A-746D00EA9972}"/>
    <hyperlink ref="I1473" r:id="rId19490" display="https://www.daloopa.com/src/49009430" xr:uid="{E731A7E6-6964-481C-AB49-954177CED17C}"/>
    <hyperlink ref="J1473" r:id="rId19491" display="https://www.daloopa.com/src/49010203" xr:uid="{75280143-C6F6-4297-9B0A-AA107AC07B16}"/>
    <hyperlink ref="K1473" r:id="rId19492" display="https://www.daloopa.com/src/49010244" xr:uid="{8A7868B5-0258-489B-9815-6E5F485971AE}"/>
    <hyperlink ref="L1473" r:id="rId19493" display="https://www.daloopa.com/src/49010257" xr:uid="{C64940A1-6173-49EA-9538-AEBC92C41FCC}"/>
    <hyperlink ref="M1473" r:id="rId19494" display="https://www.daloopa.com/src/1678653" xr:uid="{7502BAD1-3BC4-47FE-A9DB-8473D252676B}"/>
    <hyperlink ref="N1473" r:id="rId19495" display="https://www.daloopa.com/src/1678641" xr:uid="{C47661CC-F28C-4FD0-8916-407A8808EE32}"/>
    <hyperlink ref="O1473" r:id="rId19496" display="https://www.daloopa.com/src/1678629" xr:uid="{694E10AA-5D36-44DF-86D3-83B6F8553830}"/>
    <hyperlink ref="P1473" r:id="rId19497" display="https://www.daloopa.com/src/1678617" xr:uid="{BFD3DC83-BD37-4429-B06B-ABB73AF8BB42}"/>
    <hyperlink ref="Q1473" r:id="rId19498" display="https://www.daloopa.com/src/1678605" xr:uid="{DF227F54-F5F2-446C-A896-011B6D0EB9C4}"/>
    <hyperlink ref="R1473" r:id="rId19499" display="https://www.daloopa.com/src/1678592" xr:uid="{830A71F2-28E7-4D10-B681-446824A8B89F}"/>
    <hyperlink ref="S1473" r:id="rId19500" display="https://www.daloopa.com/src/1678580" xr:uid="{45BC9DD7-A700-4609-8C55-334E864A74E0}"/>
    <hyperlink ref="T1473" r:id="rId19501" display="https://www.daloopa.com/src/1678568" xr:uid="{19F29C2A-4607-4168-BA80-C1AE51C77F7A}"/>
    <hyperlink ref="U1473" r:id="rId19502" display="https://www.daloopa.com/src/1678559" xr:uid="{EB463807-5FB9-4CD5-8835-1B68A583A919}"/>
    <hyperlink ref="V1473" r:id="rId19503" display="https://www.daloopa.com/src/1678550" xr:uid="{5AAB50D1-7EAD-48F0-8601-9622CE95B095}"/>
    <hyperlink ref="W1473" r:id="rId19504" display="https://www.daloopa.com/src/1678541" xr:uid="{79EC336C-420E-4AD3-AD2A-3A2378E9D73C}"/>
    <hyperlink ref="X1473" r:id="rId19505" display="https://www.daloopa.com/src/1678532" xr:uid="{4ED3368E-CF17-4FB3-B778-36B03ED8620B}"/>
    <hyperlink ref="Y1473" r:id="rId19506" display="https://www.daloopa.com/src/1678522" xr:uid="{D7C93C7A-D102-4E9A-A112-78284483196B}"/>
    <hyperlink ref="Z1473" r:id="rId19507" display="https://www.daloopa.com/src/1678512" xr:uid="{A257FE2E-CD20-4B54-836A-DFB7A4E74962}"/>
    <hyperlink ref="AA1473" r:id="rId19508" display="https://www.daloopa.com/src/1678502" xr:uid="{D38354B0-7678-4747-84D5-D99F5DB5E725}"/>
    <hyperlink ref="AB1473" r:id="rId19509" display="https://www.daloopa.com/src/1678492" xr:uid="{EB836E7E-4F6B-4DB9-AD03-15D2AD23A3B1}"/>
    <hyperlink ref="AC1473" r:id="rId19510" display="https://www.daloopa.com/src/1678482" xr:uid="{C01AB181-C99B-46CB-B13B-C1C8C2E24E91}"/>
    <hyperlink ref="AD1473" r:id="rId19511" display="https://www.daloopa.com/src/1678468" xr:uid="{480F53EA-7593-45F1-917A-58BE8D8DA6A9}"/>
    <hyperlink ref="AE1473" r:id="rId19512" display="https://www.daloopa.com/src/1678458" xr:uid="{BA3F412E-637A-42BB-A0B1-D900D762CDD1}"/>
    <hyperlink ref="AF1473" r:id="rId19513" display="https://www.daloopa.com/src/2699042" xr:uid="{AF75FA13-AEBD-4B87-A5E6-6B92628E5412}"/>
    <hyperlink ref="AG1473" r:id="rId19514" display="https://www.daloopa.com/src/4681601" xr:uid="{54295140-2D3D-4DF7-A05E-C9B3EBAB8D13}"/>
    <hyperlink ref="AH1473" r:id="rId19515" display="https://www.daloopa.com/src/7963661" xr:uid="{BE830476-C724-4F83-B009-29B01E319DDE}"/>
    <hyperlink ref="AI1473" r:id="rId19516" display="https://www.daloopa.com/src/10333275" xr:uid="{BDB308B9-A766-48D9-9AB3-982E6E974E6C}"/>
    <hyperlink ref="AJ1473" r:id="rId19517" display="https://www.daloopa.com/src/14718179" xr:uid="{AF3C7C00-153D-4776-B782-4A313B718E93}"/>
    <hyperlink ref="AK1473" r:id="rId19518" display="https://www.daloopa.com/src/20810967" xr:uid="{660FA5A9-5AE5-4040-A76A-99495156BE4A}"/>
    <hyperlink ref="AL1473" r:id="rId19519" display="https://www.daloopa.com/src/32273572" xr:uid="{CFA9F64C-1A64-4967-8D27-222A143BBCD8}"/>
    <hyperlink ref="AM1473" r:id="rId19520" display="https://www.daloopa.com/src/38124360" xr:uid="{5E188A64-9666-4C9E-979B-A1C0AF03DAA7}"/>
    <hyperlink ref="AN1473" r:id="rId19521" display="https://www.daloopa.com/src/46414351" xr:uid="{33E493D2-D5AD-459E-AD2B-DD457BAE32AD}"/>
    <hyperlink ref="AO1473" r:id="rId19522" display="https://www.daloopa.com/src/53410624" xr:uid="{CBA70F75-AE30-4CCE-816B-29DED483D6CA}"/>
    <hyperlink ref="AP1473" r:id="rId19523" display="https://www.daloopa.com/src/58653144" xr:uid="{D8D407C5-CB05-442E-AB85-8E8BFAD31227}"/>
    <hyperlink ref="AQ1473" r:id="rId19524" display="https://www.daloopa.com/src/62950084" xr:uid="{A59F3429-BB50-4D40-AC64-34B0DCFBD80A}"/>
    <hyperlink ref="AZ1473" r:id="rId19525" display="https://www.daloopa.com/src/15985447" xr:uid="{4BF99C4D-97D0-4505-A5C1-4FD538EDA65E}"/>
    <hyperlink ref="BA1473" r:id="rId19526" display="https://www.daloopa.com/src/15978691" xr:uid="{537658A6-5429-4939-A19F-2B62B6259248}"/>
    <hyperlink ref="BB1473" r:id="rId19527" display="https://www.daloopa.com/src/46414401" xr:uid="{C79AE92F-2AFE-4997-A12B-46B9BD04C395}"/>
    <hyperlink ref="A1474" r:id="rId19528" xr:uid="{F9F952EB-949D-4A9B-966C-8BFE96662153}"/>
    <hyperlink ref="C1474" r:id="rId19529" xr:uid="{217CCCE2-AB3A-4404-AC35-1F14080B7BAD}"/>
    <hyperlink ref="I1474" r:id="rId19530" display="https://www.daloopa.com/src/49009436" xr:uid="{829F2B95-57D6-470F-B714-61F7BCCDAD99}"/>
    <hyperlink ref="J1474" r:id="rId19531" display="https://www.daloopa.com/src/49010196" xr:uid="{D0C6D6A9-0B52-40CF-AD08-57D46A2F79F6}"/>
    <hyperlink ref="K1474" r:id="rId19532" display="https://www.daloopa.com/src/49010237" xr:uid="{39B8AA7E-0FB4-4BAF-BA14-0B983CA4C2BF}"/>
    <hyperlink ref="L1474" r:id="rId19533" display="https://www.daloopa.com/src/49010248" xr:uid="{9C44DFD7-6694-4E8C-98F8-E9E06C9DF6B0}"/>
    <hyperlink ref="M1474" r:id="rId19534" display="https://www.daloopa.com/src/1678654" xr:uid="{ACA410AD-A5E8-4B95-8E34-6DFC536BEA63}"/>
    <hyperlink ref="N1474" r:id="rId19535" display="https://www.daloopa.com/src/1678642" xr:uid="{1AE498A2-D839-4034-93CC-F74F4061214C}"/>
    <hyperlink ref="O1474" r:id="rId19536" display="https://www.daloopa.com/src/1678630" xr:uid="{6D317CEC-AA92-44B8-A42A-7125F9B94F62}"/>
    <hyperlink ref="P1474" r:id="rId19537" display="https://www.daloopa.com/src/1678618" xr:uid="{1C313669-8DC1-436D-AC51-745AFA62F157}"/>
    <hyperlink ref="Q1474" r:id="rId19538" display="https://www.daloopa.com/src/1678606" xr:uid="{D9450FD1-9240-411C-9725-DB8DF8E97460}"/>
    <hyperlink ref="R1474" r:id="rId19539" display="https://www.daloopa.com/src/1678593" xr:uid="{A96E3DF2-60DF-4A14-BF55-7E2A463D4447}"/>
    <hyperlink ref="S1474" r:id="rId19540" display="https://www.daloopa.com/src/1678581" xr:uid="{251EA602-2901-4195-8472-A45BD3596128}"/>
    <hyperlink ref="T1474" r:id="rId19541" display="https://www.daloopa.com/src/1678569" xr:uid="{38905545-4C39-4B30-B5F4-866C9B1EC9F1}"/>
    <hyperlink ref="AD1474" r:id="rId19542" display="https://www.daloopa.com/src/1678469" xr:uid="{16D10513-D4E4-4D50-BB64-3453540B9BD2}"/>
    <hyperlink ref="AG1474" r:id="rId19543" display="https://www.daloopa.com/src/4681602" xr:uid="{306EF2D2-DBDD-4FA4-AD8D-CB7D8A0DF1D5}"/>
    <hyperlink ref="AU1474" r:id="rId19544" display="https://www.daloopa.com/src/49028200" xr:uid="{D2EF402A-95CD-44C0-A065-69207403F254}"/>
    <hyperlink ref="AV1474" r:id="rId19545" display="https://www.daloopa.com/src/45304219" xr:uid="{2B310ED5-FB16-4A71-80C5-61011A5B6F62}"/>
    <hyperlink ref="AW1474" r:id="rId19546" display="https://www.daloopa.com/src/45304220" xr:uid="{C608B4EA-B357-45CC-A6C3-3066E8AE235E}"/>
    <hyperlink ref="A1475" r:id="rId19547" xr:uid="{8379E8BA-23F5-4D40-8497-10F57A415FC1}"/>
    <hyperlink ref="C1475" r:id="rId19548" xr:uid="{167C21CF-DBB9-44AD-BB8A-5BD477B4FDDC}"/>
    <hyperlink ref="I1475" r:id="rId19549" display="https://www.daloopa.com/src/49009431" xr:uid="{349CFDEC-9116-4601-8C13-CFEA02C6CC78}"/>
    <hyperlink ref="J1475" r:id="rId19550" display="https://www.daloopa.com/src/49010195" xr:uid="{F7E7C064-DB30-4114-932E-E1F97BD577AE}"/>
    <hyperlink ref="K1475" r:id="rId19551" display="https://www.daloopa.com/src/49010243" xr:uid="{7FAD0E4D-F1F0-485A-8A89-EA5AE1CE19DB}"/>
    <hyperlink ref="L1475" r:id="rId19552" display="https://www.daloopa.com/src/49010256" xr:uid="{8500FC0A-B4EC-436F-B518-E14733D3FFEC}"/>
    <hyperlink ref="M1475" r:id="rId19553" display="https://www.daloopa.com/src/1678655" xr:uid="{189E86D3-72E2-44C3-AD47-22C93AF65DF1}"/>
    <hyperlink ref="N1475" r:id="rId19554" display="https://www.daloopa.com/src/1678643" xr:uid="{7073EEDF-1382-4EE3-B322-C0EFED9AED32}"/>
    <hyperlink ref="O1475" r:id="rId19555" display="https://www.daloopa.com/src/1678631" xr:uid="{0B88E0AC-3EAF-442E-921C-3C645448B77C}"/>
    <hyperlink ref="P1475" r:id="rId19556" display="https://www.daloopa.com/src/1678619" xr:uid="{6AC741FD-0132-4CA7-A70E-D59D7E1FD630}"/>
    <hyperlink ref="Q1475" r:id="rId19557" display="https://www.daloopa.com/src/1678607" xr:uid="{A2FB7BD9-B9DA-4ACB-A383-73E8115FAC16}"/>
    <hyperlink ref="R1475" r:id="rId19558" display="https://www.daloopa.com/src/1678594" xr:uid="{99D2D9D9-0369-4AF4-ACED-A79FC554D25B}"/>
    <hyperlink ref="S1475" r:id="rId19559" display="https://www.daloopa.com/src/1678582" xr:uid="{C7FE3E47-0BA0-4D36-BB09-2D849D0A5193}"/>
    <hyperlink ref="T1475" r:id="rId19560" display="https://www.daloopa.com/src/1678570" xr:uid="{ACB2954E-471A-4288-A9DD-C49161B2B0C7}"/>
    <hyperlink ref="AD1475" r:id="rId19561" display="https://www.daloopa.com/src/1678470" xr:uid="{370727AF-4382-4D7D-AB3D-CA30F009E0A8}"/>
    <hyperlink ref="AG1475" r:id="rId19562" display="https://www.daloopa.com/src/4681603" xr:uid="{6F0B0F4D-C6A0-4004-8C46-2FBB5B6B4366}"/>
    <hyperlink ref="A1476" r:id="rId19563" xr:uid="{EADBAC29-FBAE-49FF-AA24-D6FB932F2ACA}"/>
    <hyperlink ref="C1476" r:id="rId19564" xr:uid="{D62CEC7B-068C-49FE-AC80-8CA8EC3A3731}"/>
    <hyperlink ref="Y1476" r:id="rId19565" display="https://www.daloopa.com/src/1678523" xr:uid="{E5D9064C-B5D8-4298-8627-2122E32AA1E1}"/>
    <hyperlink ref="Z1476" r:id="rId19566" display="https://www.daloopa.com/src/1678513" xr:uid="{5A86E1F3-84F1-4B00-B468-031CAB69C081}"/>
    <hyperlink ref="AA1476" r:id="rId19567" display="https://www.daloopa.com/src/1678503" xr:uid="{D17037F2-E7DC-4003-83D8-F63E09F58F8A}"/>
    <hyperlink ref="AB1476" r:id="rId19568" display="https://www.daloopa.com/src/1678493" xr:uid="{1D5806BC-DDBD-4F9A-91CC-E6DD80D1C5FD}"/>
    <hyperlink ref="AC1476" r:id="rId19569" display="https://www.daloopa.com/src/1678483" xr:uid="{BAC86463-758A-4B32-8F7E-1767EA53A51A}"/>
    <hyperlink ref="AD1476" r:id="rId19570" display="https://www.daloopa.com/src/1678471" xr:uid="{06B4ADE7-96B3-456D-8E65-93D5776C0702}"/>
    <hyperlink ref="AE1476" r:id="rId19571" display="https://www.daloopa.com/src/1678459" xr:uid="{BC5841A1-6996-45CC-98E3-B66A48CAD0CD}"/>
    <hyperlink ref="AF1476" r:id="rId19572" display="https://www.daloopa.com/src/2699043" xr:uid="{906523FB-3BBD-4B5B-B4F4-8569FD92786A}"/>
    <hyperlink ref="AG1476" r:id="rId19573" display="https://www.daloopa.com/src/4681604" xr:uid="{CA8C19BB-A078-469D-893F-4A4BE2E7BBC0}"/>
    <hyperlink ref="AH1476" r:id="rId19574" display="https://www.daloopa.com/src/7963662" xr:uid="{B7014DE3-D4A4-4933-AE81-4B92CACA335F}"/>
    <hyperlink ref="AI1476" r:id="rId19575" display="https://www.daloopa.com/src/10333278" xr:uid="{EBCB1E3C-BD39-48E7-BBB0-E917CD266AB9}"/>
    <hyperlink ref="AJ1476" r:id="rId19576" display="https://www.daloopa.com/src/14718180" xr:uid="{76F7025C-53A9-49A2-82B4-1DAA1FEFD8E6}"/>
    <hyperlink ref="AK1476" r:id="rId19577" display="https://www.daloopa.com/src/20810968" xr:uid="{A3881AB0-B194-4BFF-B9CF-6F7737BA1490}"/>
    <hyperlink ref="AL1476" r:id="rId19578" display="https://www.daloopa.com/src/32273571" xr:uid="{1DC8CB83-8389-44C5-86C0-DAA0161CC3B5}"/>
    <hyperlink ref="AM1476" r:id="rId19579" display="https://www.daloopa.com/src/38124361" xr:uid="{D76A785A-593D-454C-B1ED-2E03A9D6056D}"/>
    <hyperlink ref="AN1476" r:id="rId19580" display="https://www.daloopa.com/src/46414352" xr:uid="{7569163D-4DDC-434A-8962-6257D90C2B11}"/>
    <hyperlink ref="AO1476" r:id="rId19581" display="https://www.daloopa.com/src/53410620" xr:uid="{654F1470-A44C-43E0-A88D-196FC41B46E0}"/>
    <hyperlink ref="AP1476" r:id="rId19582" display="https://www.daloopa.com/src/58653139" xr:uid="{8C3233C8-9CCE-44D9-9D6A-CC6F0602BF86}"/>
    <hyperlink ref="AQ1476" r:id="rId19583" display="https://www.daloopa.com/src/62950082" xr:uid="{0AF93F94-75B0-41F2-B34A-9BA32CA15124}"/>
    <hyperlink ref="AY1476" r:id="rId19584" display="https://www.daloopa.com/src/45304221" xr:uid="{D93709ED-BD8C-4208-B491-FE76821DAAE0}"/>
    <hyperlink ref="AZ1476" r:id="rId19585" display="https://www.daloopa.com/src/15985453" xr:uid="{C53EF3EC-C5BD-4902-98B0-F5D789D0EC96}"/>
    <hyperlink ref="BA1476" r:id="rId19586" display="https://www.daloopa.com/src/15978692" xr:uid="{79604509-0BF0-43E1-9FA3-D7600434C0A2}"/>
    <hyperlink ref="BB1476" r:id="rId19587" display="https://www.daloopa.com/src/46414398" xr:uid="{FF2F7B24-D7B8-4136-9137-1DC735FC6C45}"/>
    <hyperlink ref="A1477" r:id="rId19588" xr:uid="{C47ABA21-A48F-412F-9A2C-C9F49EE62315}"/>
    <hyperlink ref="C1477" r:id="rId19589" xr:uid="{23C83844-E5B7-4929-AF2E-951D682403FE}"/>
    <hyperlink ref="I1477" r:id="rId19590" display="https://www.daloopa.com/src/49009437" xr:uid="{46A64822-C65E-4640-AE33-A9DE73532212}"/>
    <hyperlink ref="J1477" r:id="rId19591" display="https://www.daloopa.com/src/49010199" xr:uid="{14DEEE1B-7EE4-4ECE-B62D-C0D00BE3CA80}"/>
    <hyperlink ref="K1477" r:id="rId19592" display="https://www.daloopa.com/src/49010240" xr:uid="{8A59FCD5-4133-4F96-865D-3ABA022D9BAE}"/>
    <hyperlink ref="L1477" r:id="rId19593" display="https://www.daloopa.com/src/49010249" xr:uid="{F37AD462-A99A-46A0-B8E7-45CE8888CA8B}"/>
    <hyperlink ref="M1477" r:id="rId19594" display="https://www.daloopa.com/src/1678656" xr:uid="{DA79DE17-2CE5-4F76-851C-B38E805696D9}"/>
    <hyperlink ref="N1477" r:id="rId19595" display="https://www.daloopa.com/src/1678644" xr:uid="{E9A55E91-FC05-4791-BCDD-435529E6F024}"/>
    <hyperlink ref="O1477" r:id="rId19596" display="https://www.daloopa.com/src/1678632" xr:uid="{740FF157-7B26-4A14-BC6C-7C16400A2D5C}"/>
    <hyperlink ref="P1477" r:id="rId19597" display="https://www.daloopa.com/src/1678620" xr:uid="{6B281791-40D1-4209-856F-3E83BF76CE81}"/>
    <hyperlink ref="Q1477" r:id="rId19598" display="https://www.daloopa.com/src/1678608" xr:uid="{249A549E-B80F-48EC-A4BB-C93868EC19F2}"/>
    <hyperlink ref="R1477" r:id="rId19599" display="https://www.daloopa.com/src/1678595" xr:uid="{1BE95F16-831D-4CAF-9A1F-3A235DD38528}"/>
    <hyperlink ref="S1477" r:id="rId19600" display="https://www.daloopa.com/src/1678583" xr:uid="{6A8AEA77-FC71-4581-9AB6-9FCC242A5484}"/>
    <hyperlink ref="T1477" r:id="rId19601" display="https://www.daloopa.com/src/1678571" xr:uid="{ACC0F9DD-3338-48CE-A11F-5E9F53100479}"/>
    <hyperlink ref="U1477" r:id="rId19602" display="https://www.daloopa.com/src/1678560" xr:uid="{CB9DC3B6-9448-48CA-B1BB-DAB5967A510C}"/>
    <hyperlink ref="V1477" r:id="rId19603" display="https://www.daloopa.com/src/1678551" xr:uid="{98D46D02-14BA-46AC-998E-FF6DE619598F}"/>
    <hyperlink ref="W1477" r:id="rId19604" display="https://www.daloopa.com/src/1678542" xr:uid="{FF0F5A3C-A6B9-43BC-86CC-83DCB6487820}"/>
    <hyperlink ref="X1477" r:id="rId19605" display="https://www.daloopa.com/src/1678533" xr:uid="{C0BD8814-223E-4610-A5F0-CF584EB253EB}"/>
    <hyperlink ref="Y1477" r:id="rId19606" display="https://www.daloopa.com/src/1678524" xr:uid="{FF8376C9-6D13-42D9-9FEC-500672BE1945}"/>
    <hyperlink ref="Z1477" r:id="rId19607" display="https://www.daloopa.com/src/1678514" xr:uid="{A626B3AE-F7F4-4A4B-8AC1-0FA4514A77D4}"/>
    <hyperlink ref="AA1477" r:id="rId19608" display="https://www.daloopa.com/src/1678504" xr:uid="{44BA0DD8-2F8A-4CD9-BB01-67AC49D02718}"/>
    <hyperlink ref="AB1477" r:id="rId19609" display="https://www.daloopa.com/src/1678494" xr:uid="{80F9D936-4CA6-477B-B33D-B420B1ED5332}"/>
    <hyperlink ref="AC1477" r:id="rId19610" display="https://www.daloopa.com/src/1678484" xr:uid="{422666C7-9F96-4143-8187-A294E722AD18}"/>
    <hyperlink ref="AD1477" r:id="rId19611" display="https://www.daloopa.com/src/1678472" xr:uid="{726669EC-3173-4B26-AD1B-AEAFF29410D1}"/>
    <hyperlink ref="AE1477" r:id="rId19612" display="https://www.daloopa.com/src/1678460" xr:uid="{0C86268C-2851-4A6A-9CB4-DB20DAC57DA5}"/>
    <hyperlink ref="AF1477" r:id="rId19613" display="https://www.daloopa.com/src/2699044" xr:uid="{28EC56EA-1B04-41BC-8E17-1A48F2F5514A}"/>
    <hyperlink ref="AG1477" r:id="rId19614" display="https://www.daloopa.com/src/4681605" xr:uid="{DF5C8171-631F-494B-B60B-24AD958D8634}"/>
    <hyperlink ref="AH1477" r:id="rId19615" display="https://www.daloopa.com/src/7963663" xr:uid="{D284ACFE-7F83-4C6E-B7D9-5C6AB73BD240}"/>
    <hyperlink ref="AI1477" r:id="rId19616" display="https://www.daloopa.com/src/10333277" xr:uid="{0EB4EC69-0683-4BF4-BB8E-46430C1B1642}"/>
    <hyperlink ref="AJ1477" r:id="rId19617" display="https://www.daloopa.com/src/14718182" xr:uid="{BD0688FD-7EFC-490F-98CB-C2A0CA7D3A7C}"/>
    <hyperlink ref="AK1477" r:id="rId19618" display="https://www.daloopa.com/src/20810969" xr:uid="{0EF29A6F-7DCC-4F76-B3A1-C194C0027815}"/>
    <hyperlink ref="AL1477" r:id="rId19619" display="https://www.daloopa.com/src/32273568" xr:uid="{AC457F88-ACA1-4227-B8E7-9C34736D8A08}"/>
    <hyperlink ref="AM1477" r:id="rId19620" display="https://www.daloopa.com/src/38124359" xr:uid="{D66EBAC4-9168-4BD3-863E-17C42F2123D7}"/>
    <hyperlink ref="AN1477" r:id="rId19621" display="https://www.daloopa.com/src/46414350" xr:uid="{091F8CD6-7D39-4732-8DBA-B4CA00BD3A1C}"/>
    <hyperlink ref="AO1477" r:id="rId19622" display="https://www.daloopa.com/src/53410618" xr:uid="{DE66D9B9-46AC-45F4-B51A-F709E47B286D}"/>
    <hyperlink ref="AP1477" r:id="rId19623" display="https://www.daloopa.com/src/58653142" xr:uid="{027047C2-D6FA-4356-A9AC-D80FD1FAF30F}"/>
    <hyperlink ref="AQ1477" r:id="rId19624" display="https://www.daloopa.com/src/62950079" xr:uid="{A16AF752-FFD5-4D81-91F9-689F3201C61F}"/>
    <hyperlink ref="AU1477" r:id="rId19625" display="https://www.daloopa.com/src/49028201" xr:uid="{C3A1254E-57E9-46F7-BD7E-C1F762BF5489}"/>
    <hyperlink ref="AV1477" r:id="rId19626" display="https://www.daloopa.com/src/45304222" xr:uid="{BF55D2B0-B551-499C-A490-E3257EDEF08E}"/>
    <hyperlink ref="AW1477" r:id="rId19627" display="https://www.daloopa.com/src/45304223" xr:uid="{EDD02499-5DCC-474A-98C2-414C222EE2ED}"/>
    <hyperlink ref="AX1477" r:id="rId19628" display="https://www.daloopa.com/src/45304224" xr:uid="{8CEFDBC4-0E2A-4A06-8AE5-29137A6F023B}"/>
    <hyperlink ref="AY1477" r:id="rId19629" display="https://www.daloopa.com/src/45304225" xr:uid="{E0452583-5A0D-4EDD-8544-C3737F2332A3}"/>
    <hyperlink ref="AZ1477" r:id="rId19630" display="https://www.daloopa.com/src/15985452" xr:uid="{CFCE8138-1A91-4FEF-ACE9-08219582196D}"/>
    <hyperlink ref="BA1477" r:id="rId19631" display="https://www.daloopa.com/src/15978693" xr:uid="{6594C51E-DA63-4708-84B7-20CDCA7623E4}"/>
    <hyperlink ref="BB1477" r:id="rId19632" display="https://www.daloopa.com/src/46414399" xr:uid="{05FC8424-50B3-41B0-AFE7-C8F7EDF340A9}"/>
    <hyperlink ref="A1478" r:id="rId19633" xr:uid="{733D7B49-043F-4DC7-A27B-7EF52C888032}"/>
    <hyperlink ref="C1478" r:id="rId19634" xr:uid="{13932B85-3A11-471C-BC08-D2A3121A592B}"/>
    <hyperlink ref="I1478" r:id="rId19635" display="https://www.daloopa.com/src/49009434" xr:uid="{5407E099-E6B6-48CF-A12D-37F1BFCE5B87}"/>
    <hyperlink ref="J1478" r:id="rId19636" display="https://www.daloopa.com/src/49010198" xr:uid="{084D4ABC-CE1D-4981-9EC3-E127ED0A47AA}"/>
    <hyperlink ref="K1478" r:id="rId19637" display="https://www.daloopa.com/src/49010236" xr:uid="{766087F7-1FCC-4CC6-B551-61DAD53497F9}"/>
    <hyperlink ref="L1478" r:id="rId19638" display="https://www.daloopa.com/src/49010251" xr:uid="{C7B003E4-8E5B-4DA5-929B-B6451BAD1D1E}"/>
    <hyperlink ref="M1478" r:id="rId19639" display="https://www.daloopa.com/src/1678657" xr:uid="{28C0AF64-6DB7-48DA-8103-0CAFCDE5B39A}"/>
    <hyperlink ref="N1478" r:id="rId19640" display="https://www.daloopa.com/src/1678645" xr:uid="{231E6702-F9F9-41AE-B040-B7183B1F9147}"/>
    <hyperlink ref="O1478" r:id="rId19641" display="https://www.daloopa.com/src/1678633" xr:uid="{6D2B2751-2511-4F4F-BA95-E03D2340AC53}"/>
    <hyperlink ref="P1478" r:id="rId19642" display="https://www.daloopa.com/src/1678621" xr:uid="{0CBDF2FA-D175-4797-88B5-B7A42258F500}"/>
    <hyperlink ref="Q1478" r:id="rId19643" display="https://www.daloopa.com/src/1678609" xr:uid="{446211FE-968E-4FBA-B1DE-59EA6A145FD8}"/>
    <hyperlink ref="R1478" r:id="rId19644" display="https://www.daloopa.com/src/1678596" xr:uid="{DBAE7FDE-623D-4F60-8D2F-203D94E4B0FF}"/>
    <hyperlink ref="S1478" r:id="rId19645" display="https://www.daloopa.com/src/1678584" xr:uid="{3DBCB2EC-E365-45AB-8A44-D5BF3BAE4C22}"/>
    <hyperlink ref="T1478" r:id="rId19646" display="https://www.daloopa.com/src/1678572" xr:uid="{64BCD1F1-A1ED-4C46-B81A-640CDD3F43A9}"/>
    <hyperlink ref="AD1478" r:id="rId19647" display="https://www.daloopa.com/src/1678474" xr:uid="{92C4B9BA-824D-4EBA-80E3-DC02BABFC362}"/>
    <hyperlink ref="AG1478" r:id="rId19648" display="https://www.daloopa.com/src/4681607" xr:uid="{2074E16A-2334-47A7-AC53-E2D8A083D16B}"/>
    <hyperlink ref="AU1478" r:id="rId19649" display="https://www.daloopa.com/src/49028202" xr:uid="{6FAAD5A7-A00E-4C8E-A9C8-861F4C9ED86C}"/>
    <hyperlink ref="AV1478" r:id="rId19650" display="https://www.daloopa.com/src/45304226" xr:uid="{4A11BEB2-8E26-4E01-8329-CB01A2FF3178}"/>
    <hyperlink ref="AW1478" r:id="rId19651" display="https://www.daloopa.com/src/45304227" xr:uid="{15D19266-2617-497F-94AA-2AE1EB6D3CE3}"/>
    <hyperlink ref="A1479" r:id="rId19652" xr:uid="{332F45BE-18C2-43EC-A74F-7749F2661559}"/>
    <hyperlink ref="C1479" r:id="rId19653" xr:uid="{3E95E4FF-4CEC-4C83-9F91-A9D9FAEA6D17}"/>
    <hyperlink ref="I1479" r:id="rId19654" display="https://www.daloopa.com/src/49009440" xr:uid="{2CECEC4D-AE40-4839-9626-A7EF940B0035}"/>
    <hyperlink ref="M1479" r:id="rId19655" display="https://www.daloopa.com/src/1678658" xr:uid="{0786A4B4-38AF-4D02-9B64-42377A85C538}"/>
    <hyperlink ref="U1479" r:id="rId19656" display="https://www.daloopa.com/src/1678561" xr:uid="{B6E0FA50-7961-4545-B12F-D0026F5C188D}"/>
    <hyperlink ref="V1479" r:id="rId19657" display="https://www.daloopa.com/src/1678552" xr:uid="{2D18B8C0-2A35-480B-8403-187F74D28AAF}"/>
    <hyperlink ref="W1479" r:id="rId19658" display="https://www.daloopa.com/src/1678543" xr:uid="{E9F85C6E-4F85-4DDF-B5F5-8AE3C8AFBBD0}"/>
    <hyperlink ref="X1479" r:id="rId19659" display="https://www.daloopa.com/src/1678534" xr:uid="{B122A89F-01D4-4065-8C81-C64BAF7296A3}"/>
    <hyperlink ref="Y1479" r:id="rId19660" display="https://www.daloopa.com/src/1678525" xr:uid="{5B14F7FC-8D6B-4428-977C-55097DA6F943}"/>
    <hyperlink ref="Z1479" r:id="rId19661" display="https://www.daloopa.com/src/1678515" xr:uid="{D1303E37-24D2-4B1C-B958-C203D403173B}"/>
    <hyperlink ref="AA1479" r:id="rId19662" display="https://www.daloopa.com/src/1678505" xr:uid="{5CD7F0A9-948A-4B7A-89E9-485E6F7CFAA3}"/>
    <hyperlink ref="AB1479" r:id="rId19663" display="https://www.daloopa.com/src/1678495" xr:uid="{F3462642-2844-4C18-8848-ABFE67BB5C59}"/>
    <hyperlink ref="AC1479" r:id="rId19664" display="https://www.daloopa.com/src/1678485" xr:uid="{AF057A1C-E5EC-4F69-88EF-AFC2F26F9D22}"/>
    <hyperlink ref="AD1479" r:id="rId19665" display="https://www.daloopa.com/src/1678473" xr:uid="{189F59CA-9FF2-490E-A379-148C658DEE05}"/>
    <hyperlink ref="AE1479" r:id="rId19666" display="https://www.daloopa.com/src/1678461" xr:uid="{0BA92E1F-3D96-406B-A236-CF0BA170E3DC}"/>
    <hyperlink ref="AF1479" r:id="rId19667" display="https://www.daloopa.com/src/2699045" xr:uid="{545DAD8F-3D5B-4B59-895C-1E189E71E3CA}"/>
    <hyperlink ref="AG1479" r:id="rId19668" display="https://www.daloopa.com/src/4681606" xr:uid="{B0F2E834-A19F-4586-96B9-B441E1421A27}"/>
    <hyperlink ref="AH1479" r:id="rId19669" display="https://www.daloopa.com/src/7963664" xr:uid="{C1E57B1A-C70A-4E03-99B2-DC4C63475A9D}"/>
    <hyperlink ref="AI1479" r:id="rId19670" display="https://www.daloopa.com/src/10333276" xr:uid="{32E20AE5-3423-4E85-8892-10C63521ACDD}"/>
    <hyperlink ref="AJ1479" r:id="rId19671" display="https://www.daloopa.com/src/14718181" xr:uid="{AE69FAA8-DECA-41CD-8DFF-5E3DE2C4A310}"/>
    <hyperlink ref="AK1479" r:id="rId19672" display="https://www.daloopa.com/src/20810970" xr:uid="{EC78400C-5012-43C8-93CD-7C03A6A22F15}"/>
    <hyperlink ref="AL1479" r:id="rId19673" display="https://www.daloopa.com/src/32273573" xr:uid="{E289E800-D2F1-477E-8B0A-C2581BEC16EA}"/>
    <hyperlink ref="AM1479" r:id="rId19674" display="https://www.daloopa.com/src/38124358" xr:uid="{A4AB32A4-F5A2-4C2D-9C71-4ED99DEEEE62}"/>
    <hyperlink ref="AN1479" r:id="rId19675" display="https://www.daloopa.com/src/46414354" xr:uid="{F3D45EA0-6BD5-48E8-ACB7-EC3F741977EC}"/>
    <hyperlink ref="AO1479" r:id="rId19676" display="https://www.daloopa.com/src/53410622" xr:uid="{8D4BCABC-F23D-40C0-9759-213DB99F1C6D}"/>
    <hyperlink ref="AP1479" r:id="rId19677" display="https://www.daloopa.com/src/58653140" xr:uid="{D279B0D5-2309-4B73-9BA0-1F8BB493707F}"/>
    <hyperlink ref="AQ1479" r:id="rId19678" display="https://www.daloopa.com/src/62950083" xr:uid="{6EFD8701-5C32-4042-96EA-49E11801D59D}"/>
    <hyperlink ref="AZ1479" r:id="rId19679" display="https://www.daloopa.com/src/15985448" xr:uid="{9D5ECF70-42CC-40E4-BCEC-3CC12E178843}"/>
    <hyperlink ref="BA1479" r:id="rId19680" display="https://www.daloopa.com/src/15978694" xr:uid="{04D3DE7C-56DA-49CE-97C6-B2F93A79B99C}"/>
    <hyperlink ref="BB1479" r:id="rId19681" display="https://www.daloopa.com/src/46414400" xr:uid="{9DDA4D0A-7098-458E-8D58-4DA9C84B35FF}"/>
    <hyperlink ref="A1480" r:id="rId19682" xr:uid="{F4C5B403-30A9-42F7-8905-3FD0293CADC0}"/>
    <hyperlink ref="C1480" r:id="rId19683" xr:uid="{F7A510CD-470D-4596-B35F-96478DBCD1CF}"/>
    <hyperlink ref="J1480" r:id="rId19684" display="https://www.daloopa.com/src/49010202" xr:uid="{AC8D0438-DF23-40A9-8AF1-DC577D20BCBC}"/>
    <hyperlink ref="N1480" r:id="rId19685" display="https://www.daloopa.com/src/1678646" xr:uid="{FDF6953D-D8D3-48F0-8483-8C654AF39534}"/>
    <hyperlink ref="R1480" r:id="rId19686" display="https://www.daloopa.com/src/1678597" xr:uid="{443EBCFF-EE27-49D0-B90B-CC03C7981B13}"/>
    <hyperlink ref="A1481" r:id="rId19687" xr:uid="{4D19D569-6524-4F54-A8E7-0533E1C4F352}"/>
    <hyperlink ref="C1481" r:id="rId19688" xr:uid="{014466E6-349F-4A21-9CED-D6EF61A8B125}"/>
    <hyperlink ref="J1481" r:id="rId19689" display="https://www.daloopa.com/src/49010201" xr:uid="{AD3DFE3B-D865-49C2-B723-511E323DF329}"/>
    <hyperlink ref="N1481" r:id="rId19690" display="https://www.daloopa.com/src/1678647" xr:uid="{4356B9C1-3429-423D-817F-F9762F39FE04}"/>
    <hyperlink ref="R1481" r:id="rId19691" display="https://www.daloopa.com/src/1678598" xr:uid="{26932C3D-6CD5-4E35-A575-F0091492DA2E}"/>
    <hyperlink ref="A1482" r:id="rId19692" xr:uid="{10BE8C41-B485-40BE-B67B-56A5B0BEA2D1}"/>
    <hyperlink ref="C1482" r:id="rId19693" xr:uid="{19349EA8-C4F6-48AB-BEC5-FA7A1AC19AE7}"/>
    <hyperlink ref="K1482" r:id="rId19694" display="https://www.daloopa.com/src/49010242" xr:uid="{F3863B53-43A6-4C33-9AFC-94A4836C94C5}"/>
    <hyperlink ref="L1482" r:id="rId19695" display="https://www.daloopa.com/src/49010253" xr:uid="{DD2E6F36-C3F3-4D07-81A1-FDAD5DFF0E69}"/>
    <hyperlink ref="O1482" r:id="rId19696" display="https://www.daloopa.com/src/1678634" xr:uid="{90D2CCC8-3DB4-481E-B6A0-A4B4FDFFA0B1}"/>
    <hyperlink ref="P1482" r:id="rId19697" display="https://www.daloopa.com/src/1678622" xr:uid="{915191CE-1103-4D05-BFA8-D009B50FDF39}"/>
    <hyperlink ref="Q1482" r:id="rId19698" display="https://www.daloopa.com/src/1678610" xr:uid="{23D253F4-2EDA-44A7-901F-CA2BDC46643E}"/>
    <hyperlink ref="S1482" r:id="rId19699" display="https://www.daloopa.com/src/1678585" xr:uid="{4BD585F0-1AE2-484D-ACB0-C72DC3E48745}"/>
    <hyperlink ref="T1482" r:id="rId19700" display="https://www.daloopa.com/src/1678573" xr:uid="{92B2B619-FD2F-453B-A4EB-FDC25B1EB909}"/>
    <hyperlink ref="A1483" r:id="rId19701" xr:uid="{CE1B1956-B3A8-486A-A4CA-B9DFE948DF86}"/>
    <hyperlink ref="C1483" r:id="rId19702" xr:uid="{C6F470E2-643F-4AC0-BF08-018CC8123E1C}"/>
    <hyperlink ref="I1483" r:id="rId19703" display="https://www.daloopa.com/src/49009439" xr:uid="{A35BD701-1337-47B9-B800-5253040CE210}"/>
    <hyperlink ref="M1483" r:id="rId19704" display="https://www.daloopa.com/src/1678659" xr:uid="{6227C7BF-2ADA-405D-ACE3-7688F8C09F6C}"/>
    <hyperlink ref="AD1483" r:id="rId19705" display="https://www.daloopa.com/src/1678475" xr:uid="{2BFE4EE9-B732-4A94-8B21-FE59D325E91B}"/>
    <hyperlink ref="AG1483" r:id="rId19706" display="https://www.daloopa.com/src/4681608" xr:uid="{BA376C87-8655-4D44-8413-6359FA05D5E5}"/>
    <hyperlink ref="A1484" r:id="rId19707" xr:uid="{C1032B1B-C03A-43AA-ACA1-2E97C4439713}"/>
    <hyperlink ref="C1484" r:id="rId19708" xr:uid="{E6253089-8762-4A6D-8DB7-C0A53F786979}"/>
    <hyperlink ref="J1484" r:id="rId19709" display="https://www.daloopa.com/src/49010200" xr:uid="{6DA0BF51-E8C2-417F-BC43-A68A2DA62AAE}"/>
    <hyperlink ref="K1484" r:id="rId19710" display="https://www.daloopa.com/src/49010241" xr:uid="{2749D82F-0031-41A5-923F-AC5878A8F5CA}"/>
    <hyperlink ref="L1484" r:id="rId19711" display="https://www.daloopa.com/src/49010254" xr:uid="{066EFD57-6A4F-4154-BD7E-A1840E4030B7}"/>
    <hyperlink ref="N1484" r:id="rId19712" display="https://www.daloopa.com/src/1678648" xr:uid="{8AF01B92-4A18-4B79-A1DB-3AFCA04A6758}"/>
    <hyperlink ref="O1484" r:id="rId19713" display="https://www.daloopa.com/src/1678635" xr:uid="{C72D1654-46A3-44E3-86A4-E881A9CC77B8}"/>
    <hyperlink ref="P1484" r:id="rId19714" display="https://www.daloopa.com/src/1678623" xr:uid="{939B7BDC-DC07-4788-BF4B-BE96E38B197E}"/>
    <hyperlink ref="Q1484" r:id="rId19715" display="https://www.daloopa.com/src/1678611" xr:uid="{50724052-972D-48EA-8AA1-7C00CDC8BE73}"/>
    <hyperlink ref="R1484" r:id="rId19716" display="https://www.daloopa.com/src/1678599" xr:uid="{985E0F35-CFAD-4172-A566-1CE8CC8CCC4F}"/>
    <hyperlink ref="S1484" r:id="rId19717" display="https://www.daloopa.com/src/1678586" xr:uid="{A115423E-1F37-49F2-9FE9-4855F91542DB}"/>
    <hyperlink ref="T1484" r:id="rId19718" display="https://www.daloopa.com/src/1678574" xr:uid="{AEE1EE16-592D-41FC-B754-305752D80BF7}"/>
    <hyperlink ref="A1485" r:id="rId19719" xr:uid="{9F86D9F8-5A57-401B-BCFC-3C83F918456E}"/>
    <hyperlink ref="C1485" r:id="rId19720" xr:uid="{40EDA910-110F-4BC8-A94A-F9E87811531E}"/>
    <hyperlink ref="I1485" r:id="rId19721" display="https://www.daloopa.com/src/49009432" xr:uid="{AD61A4ED-08A4-45C0-9B31-0A014C6211C4}"/>
    <hyperlink ref="K1485" r:id="rId19722" display="https://www.daloopa.com/src/49010246" xr:uid="{038FBB19-4D86-4B5F-A32C-1C927FC95AE5}"/>
    <hyperlink ref="L1485" r:id="rId19723" display="https://www.daloopa.com/src/49010259" xr:uid="{BE9341CB-DEA7-419A-BBCA-617DB7E31B73}"/>
    <hyperlink ref="M1485" r:id="rId19724" display="https://www.daloopa.com/src/1678660" xr:uid="{E487C57E-1F59-474F-81DD-412D0B5DF27F}"/>
    <hyperlink ref="O1485" r:id="rId19725" display="https://www.daloopa.com/src/1678636" xr:uid="{05853537-7CDC-4208-9A4D-91E4C72F8122}"/>
    <hyperlink ref="P1485" r:id="rId19726" display="https://www.daloopa.com/src/1678624" xr:uid="{FC7AED81-2C0C-466A-8EA3-88297456DD12}"/>
    <hyperlink ref="Q1485" r:id="rId19727" display="https://www.daloopa.com/src/1678612" xr:uid="{F0ADB88B-2B68-400B-BBE8-2B16AC7AB763}"/>
    <hyperlink ref="R1485" r:id="rId19728" display="https://www.daloopa.com/src/1678600" xr:uid="{06CA1A4C-7B13-4F64-A338-E48B889F7826}"/>
    <hyperlink ref="S1485" r:id="rId19729" display="https://www.daloopa.com/src/1678587" xr:uid="{22C0DA33-5B18-4EBE-AA92-ED07B9721952}"/>
    <hyperlink ref="T1485" r:id="rId19730" display="https://www.daloopa.com/src/1678575" xr:uid="{EACE1328-02A5-4432-81E7-019634C74ADF}"/>
    <hyperlink ref="U1485" r:id="rId19731" display="https://www.daloopa.com/src/1678562" xr:uid="{659873DF-64FF-4F59-8A3F-799697E15BCB}"/>
    <hyperlink ref="V1485" r:id="rId19732" display="https://www.daloopa.com/src/1678553" xr:uid="{F1742270-4FEB-483B-B4F9-547B13488A0C}"/>
    <hyperlink ref="W1485" r:id="rId19733" display="https://www.daloopa.com/src/1678544" xr:uid="{24E31933-9AB1-4E52-B44F-CE98C5A44C91}"/>
    <hyperlink ref="X1485" r:id="rId19734" display="https://www.daloopa.com/src/1678535" xr:uid="{4FA88588-5BAC-403F-8C99-073C009CD451}"/>
    <hyperlink ref="Y1485" r:id="rId19735" display="https://www.daloopa.com/src/1678526" xr:uid="{1C2D06E4-A003-4DFF-8183-E34755057753}"/>
    <hyperlink ref="Z1485" r:id="rId19736" display="https://www.daloopa.com/src/1678516" xr:uid="{416643BE-4107-48EE-9F3D-08D9BB25296C}"/>
    <hyperlink ref="AA1485" r:id="rId19737" display="https://www.daloopa.com/src/1678506" xr:uid="{86A8E028-747B-43DF-BC63-BC60F721861E}"/>
    <hyperlink ref="AB1485" r:id="rId19738" display="https://www.daloopa.com/src/1678496" xr:uid="{61D44B6B-6A31-4750-9895-0716B46C3847}"/>
    <hyperlink ref="AC1485" r:id="rId19739" display="https://www.daloopa.com/src/1678486" xr:uid="{6CA71088-A7F1-4821-AF07-4053D86E0E1D}"/>
    <hyperlink ref="AD1485" r:id="rId19740" display="https://www.daloopa.com/src/1678476" xr:uid="{AE6DAB85-28DF-44D5-B899-866469DB074A}"/>
    <hyperlink ref="AE1485" r:id="rId19741" display="https://www.daloopa.com/src/1678462" xr:uid="{AB57B3C6-F64D-49A0-87FC-35B702C0B843}"/>
    <hyperlink ref="A1486" r:id="rId19742" xr:uid="{87B0B1AA-B193-4A33-BB03-49ADA49D7BDE}"/>
    <hyperlink ref="C1486" r:id="rId19743" xr:uid="{CC856F76-96EF-43EF-8827-3DAEB5E8AC38}"/>
    <hyperlink ref="U1486" r:id="rId19744" display="https://www.daloopa.com/src/1678563" xr:uid="{190037B1-6138-4289-839E-1DB95634FA36}"/>
    <hyperlink ref="V1486" r:id="rId19745" display="https://www.daloopa.com/src/1678554" xr:uid="{959CBCD6-3E08-4914-B2E5-ECB290F0DC38}"/>
    <hyperlink ref="W1486" r:id="rId19746" display="https://www.daloopa.com/src/1678545" xr:uid="{B181C125-B37B-4531-9CAC-9935DFECAD55}"/>
    <hyperlink ref="X1486" r:id="rId19747" display="https://www.daloopa.com/src/1678536" xr:uid="{95451F7C-E166-4E24-8723-65AF79B29B36}"/>
    <hyperlink ref="Y1486" r:id="rId19748" display="https://www.daloopa.com/src/1678527" xr:uid="{3642A0C5-E984-4476-94B9-D4C41094EACA}"/>
    <hyperlink ref="Z1486" r:id="rId19749" display="https://www.daloopa.com/src/1678517" xr:uid="{DBDCC3FD-7206-4253-8C79-2E6E753F92B1}"/>
    <hyperlink ref="AA1486" r:id="rId19750" display="https://www.daloopa.com/src/1678507" xr:uid="{89856BD5-93A1-47B7-846F-0B40F62895FA}"/>
    <hyperlink ref="AB1486" r:id="rId19751" display="https://www.daloopa.com/src/1678497" xr:uid="{0B7D3E19-575C-406E-9759-342294201D8C}"/>
    <hyperlink ref="AC1486" r:id="rId19752" display="https://www.daloopa.com/src/1678487" xr:uid="{0ECE76B2-C9C9-482E-9F52-2EA86E1740A8}"/>
    <hyperlink ref="AD1486" r:id="rId19753" display="https://www.daloopa.com/src/1678477" xr:uid="{27475CD3-D676-46DA-A170-F4E908409486}"/>
    <hyperlink ref="AE1486" r:id="rId19754" display="https://www.daloopa.com/src/1678463" xr:uid="{94843159-76EC-4F88-91A0-457590CBFB2F}"/>
  </hyperlinks>
  <pageMargins left="0.75" right="0.75" top="1" bottom="1" header="0.5" footer="0.5"/>
  <pageSetup orientation="portrait" horizontalDpi="1200" verticalDpi="1200" r:id="rId19755"/>
  <legacyDrawing r:id="rId1975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4862D4-AEE6-45E9-AA63-D39151C48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How to Use </vt:lpstr>
      <vt:lpstr>Color Code</vt:lpstr>
      <vt:lpstr>Model</vt:lpstr>
      <vt:lpstr>Segment</vt:lpstr>
      <vt:lpstr>Valuation</vt:lpstr>
      <vt:lpstr>Daloopa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Abdullah Al-Rezwan</cp:lastModifiedBy>
  <cp:lastPrinted>2023-03-07T12:58:18Z</cp:lastPrinted>
  <dcterms:created xsi:type="dcterms:W3CDTF">2020-08-12T19:16:06Z</dcterms:created>
  <dcterms:modified xsi:type="dcterms:W3CDTF">2023-03-10T12:43:14Z</dcterms:modified>
</cp:coreProperties>
</file>